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est\Downloads\"/>
    </mc:Choice>
  </mc:AlternateContent>
  <xr:revisionPtr revIDLastSave="0" documentId="13_ncr:1_{69C5E54F-4AF7-4E0A-9207-68647AFAC6D4}" xr6:coauthVersionLast="47" xr6:coauthVersionMax="47" xr10:uidLastSave="{00000000-0000-0000-0000-000000000000}"/>
  <bookViews>
    <workbookView xWindow="-108" yWindow="-108" windowWidth="23256" windowHeight="12576" xr2:uid="{31A4F9A0-C09B-4660-A2B1-8E085A427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F2" i="1"/>
  <c r="G12" i="1" s="1"/>
  <c r="H12" i="1" s="1"/>
  <c r="I2" i="1" a="1"/>
  <c r="I2" i="1" s="1"/>
  <c r="F33" i="1"/>
  <c r="F32" i="1"/>
  <c r="F31" i="1"/>
  <c r="F29" i="1"/>
  <c r="F28" i="1"/>
  <c r="D6" i="1"/>
  <c r="D10" i="1"/>
  <c r="D3" i="1"/>
  <c r="D4" i="1"/>
  <c r="D15" i="1"/>
  <c r="D14" i="1"/>
  <c r="D18" i="1"/>
  <c r="D26" i="1"/>
  <c r="D20" i="1"/>
  <c r="D22" i="1"/>
  <c r="E6" i="1"/>
  <c r="E10" i="1"/>
  <c r="G10" i="1" s="1"/>
  <c r="H10" i="1" s="1"/>
  <c r="E3" i="1"/>
  <c r="E4" i="1"/>
  <c r="E15" i="1"/>
  <c r="E7" i="1"/>
  <c r="D7" i="1" s="1"/>
  <c r="E19" i="1"/>
  <c r="D19" i="1" s="1"/>
  <c r="E17" i="1"/>
  <c r="D17" i="1" s="1"/>
  <c r="E11" i="1"/>
  <c r="D11" i="1" s="1"/>
  <c r="E5" i="1"/>
  <c r="D5" i="1" s="1"/>
  <c r="E8" i="1"/>
  <c r="E9" i="1"/>
  <c r="E12" i="1"/>
  <c r="D12" i="1" s="1"/>
  <c r="E13" i="1"/>
  <c r="D13" i="1" s="1"/>
  <c r="E16" i="1"/>
  <c r="E21" i="1"/>
  <c r="G21" i="1" s="1"/>
  <c r="H21" i="1" s="1"/>
  <c r="E14" i="1"/>
  <c r="G14" i="1" s="1"/>
  <c r="H14" i="1" s="1"/>
  <c r="E18" i="1"/>
  <c r="G18" i="1" s="1"/>
  <c r="H18" i="1" s="1"/>
  <c r="E26" i="1"/>
  <c r="E20" i="1"/>
  <c r="E22" i="1"/>
  <c r="E23" i="1"/>
  <c r="D23" i="1" s="1"/>
  <c r="E24" i="1"/>
  <c r="D24" i="1" s="1"/>
  <c r="E25" i="1"/>
  <c r="E2" i="1"/>
  <c r="D2" i="1" s="1"/>
  <c r="C24" i="1"/>
  <c r="C22" i="1"/>
  <c r="C12" i="1"/>
  <c r="C8" i="1"/>
  <c r="C2" i="1"/>
  <c r="C5" i="1"/>
  <c r="C9" i="1"/>
  <c r="C11" i="1"/>
  <c r="C3" i="1"/>
  <c r="C4" i="1"/>
  <c r="C7" i="1"/>
  <c r="C14" i="1"/>
  <c r="C18" i="1"/>
  <c r="C13" i="1"/>
  <c r="C16" i="1"/>
  <c r="C6" i="1"/>
  <c r="C10" i="1"/>
  <c r="C15" i="1"/>
  <c r="C19" i="1"/>
  <c r="C17" i="1"/>
  <c r="C26" i="1"/>
  <c r="C23" i="1"/>
  <c r="C21" i="1"/>
  <c r="C20" i="1"/>
  <c r="C25" i="1"/>
  <c r="G6" i="1" l="1"/>
  <c r="H6" i="1" s="1"/>
  <c r="G16" i="1"/>
  <c r="H16" i="1" s="1"/>
  <c r="G9" i="1"/>
  <c r="H9" i="1" s="1"/>
  <c r="G13" i="1"/>
  <c r="H13" i="1" s="1"/>
  <c r="G22" i="1"/>
  <c r="H22" i="1" s="1"/>
  <c r="G15" i="1"/>
  <c r="H15" i="1" s="1"/>
  <c r="G20" i="1"/>
  <c r="H20" i="1" s="1"/>
  <c r="G4" i="1"/>
  <c r="H4" i="1" s="1"/>
  <c r="G26" i="1"/>
  <c r="H26" i="1" s="1"/>
  <c r="G3" i="1"/>
  <c r="H3" i="1" s="1"/>
  <c r="G5" i="1"/>
  <c r="H5" i="1" s="1"/>
  <c r="D21" i="1"/>
  <c r="G2" i="1"/>
  <c r="H2" i="1" s="1"/>
  <c r="G11" i="1"/>
  <c r="H11" i="1" s="1"/>
  <c r="D16" i="1"/>
  <c r="G25" i="1"/>
  <c r="H25" i="1" s="1"/>
  <c r="G17" i="1"/>
  <c r="H17" i="1" s="1"/>
  <c r="G24" i="1"/>
  <c r="H24" i="1" s="1"/>
  <c r="G19" i="1"/>
  <c r="H19" i="1" s="1"/>
  <c r="G8" i="1"/>
  <c r="H8" i="1" s="1"/>
  <c r="G23" i="1"/>
  <c r="H23" i="1" s="1"/>
  <c r="G7" i="1"/>
  <c r="H7" i="1" s="1"/>
  <c r="D9" i="1"/>
  <c r="D8" i="1"/>
  <c r="D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<sst xmlns="http://schemas.openxmlformats.org/spreadsheetml/2006/main" count="10" uniqueCount="10">
  <si>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Distance (Yards)</t>
  </si>
  <si>
    <t>Speed (mph)</t>
  </si>
  <si>
    <t>Delta Time</t>
  </si>
  <si>
    <t>Kinetic Energy (Relative)</t>
  </si>
  <si>
    <t>Yards Per Second</t>
  </si>
  <si>
    <t>Distance Travel To Stop (Yards)</t>
  </si>
  <si>
    <t>Time To Stop (Seconds)</t>
  </si>
  <si>
    <t>D</t>
  </si>
  <si>
    <t>Braking (Decleration Y/s^2)</t>
  </si>
  <si>
    <t>Difference of Distance and Stop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</si>
</sst>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(mph) Second</a:t>
            </a:r>
            <a:r>
              <a:rPr lang="en-US" baseline="0"/>
              <a:t> Order Polynomial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Speed (mph)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backward val="60"/>
            <c:dispRSqr val="1"/>
            <c:dispEq val="1"/>
            <c:trendlineLbl>
              <c:layout>
                <c:manualLayout>
                  <c:x val="-0.38406299212598427"/>
                  <c:y val="-8.250583260425780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62</c:v>
                </c:pt>
                <c:pt idx="1">
                  <c:v>65</c:v>
                </c:pt>
                <c:pt idx="2">
                  <c:v>65</c:v>
                </c:pt>
                <c:pt idx="3">
                  <c:v>73</c:v>
                </c:pt>
                <c:pt idx="4">
                  <c:v>63</c:v>
                </c:pt>
                <c:pt idx="5">
                  <c:v>66</c:v>
                </c:pt>
                <c:pt idx="6">
                  <c:v>74</c:v>
                </c:pt>
                <c:pt idx="7">
                  <c:v>74</c:v>
                </c:pt>
                <c:pt idx="8">
                  <c:v>63</c:v>
                </c:pt>
                <c:pt idx="9">
                  <c:v>70</c:v>
                </c:pt>
                <c:pt idx="10">
                  <c:v>75</c:v>
                </c:pt>
                <c:pt idx="11">
                  <c:v>79</c:v>
                </c:pt>
                <c:pt idx="12">
                  <c:v>84</c:v>
                </c:pt>
                <c:pt idx="13">
                  <c:v>65</c:v>
                </c:pt>
                <c:pt idx="14">
                  <c:v>81</c:v>
                </c:pt>
                <c:pt idx="15">
                  <c:v>69</c:v>
                </c:pt>
                <c:pt idx="16">
                  <c:v>84</c:v>
                </c:pt>
                <c:pt idx="17">
                  <c:v>67</c:v>
                </c:pt>
                <c:pt idx="18">
                  <c:v>93</c:v>
                </c:pt>
                <c:pt idx="19">
                  <c:v>83</c:v>
                </c:pt>
                <c:pt idx="20">
                  <c:v>102</c:v>
                </c:pt>
                <c:pt idx="21">
                  <c:v>107</c:v>
                </c:pt>
                <c:pt idx="22">
                  <c:v>110</c:v>
                </c:pt>
                <c:pt idx="23">
                  <c:v>111</c:v>
                </c:pt>
                <c:pt idx="24">
                  <c:v>85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55</c:v>
                </c:pt>
                <c:pt idx="1">
                  <c:v>62</c:v>
                </c:pt>
                <c:pt idx="2">
                  <c:v>65</c:v>
                </c:pt>
                <c:pt idx="3">
                  <c:v>65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73</c:v>
                </c:pt>
                <c:pt idx="15">
                  <c:v>74</c:v>
                </c:pt>
                <c:pt idx="16">
                  <c:v>74</c:v>
                </c:pt>
                <c:pt idx="17">
                  <c:v>75</c:v>
                </c:pt>
                <c:pt idx="18">
                  <c:v>75</c:v>
                </c:pt>
                <c:pt idx="19">
                  <c:v>76</c:v>
                </c:pt>
                <c:pt idx="20">
                  <c:v>76</c:v>
                </c:pt>
                <c:pt idx="21">
                  <c:v>77</c:v>
                </c:pt>
                <c:pt idx="22">
                  <c:v>78</c:v>
                </c:pt>
                <c:pt idx="23">
                  <c:v>78</c:v>
                </c:pt>
                <c:pt idx="2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A6-4E26-A0D3-F57D89822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05247"/>
        <c:axId val="645604767"/>
      </c:scatterChart>
      <c:valAx>
        <c:axId val="64560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04767"/>
        <c:crosses val="autoZero"/>
        <c:crossBetween val="midCat"/>
      </c:valAx>
      <c:valAx>
        <c:axId val="6456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0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(mph)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Speed (mph)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60"/>
            <c:dispRSqr val="1"/>
            <c:dispEq val="1"/>
            <c:trendlineLbl>
              <c:layout>
                <c:manualLayout>
                  <c:x val="-0.52438254593175848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62</c:v>
                </c:pt>
                <c:pt idx="1">
                  <c:v>65</c:v>
                </c:pt>
                <c:pt idx="2">
                  <c:v>65</c:v>
                </c:pt>
                <c:pt idx="3">
                  <c:v>73</c:v>
                </c:pt>
                <c:pt idx="4">
                  <c:v>63</c:v>
                </c:pt>
                <c:pt idx="5">
                  <c:v>66</c:v>
                </c:pt>
                <c:pt idx="6">
                  <c:v>74</c:v>
                </c:pt>
                <c:pt idx="7">
                  <c:v>74</c:v>
                </c:pt>
                <c:pt idx="8">
                  <c:v>63</c:v>
                </c:pt>
                <c:pt idx="9">
                  <c:v>70</c:v>
                </c:pt>
                <c:pt idx="10">
                  <c:v>75</c:v>
                </c:pt>
                <c:pt idx="11">
                  <c:v>79</c:v>
                </c:pt>
                <c:pt idx="12">
                  <c:v>84</c:v>
                </c:pt>
                <c:pt idx="13">
                  <c:v>65</c:v>
                </c:pt>
                <c:pt idx="14">
                  <c:v>81</c:v>
                </c:pt>
                <c:pt idx="15">
                  <c:v>69</c:v>
                </c:pt>
                <c:pt idx="16">
                  <c:v>84</c:v>
                </c:pt>
                <c:pt idx="17">
                  <c:v>67</c:v>
                </c:pt>
                <c:pt idx="18">
                  <c:v>93</c:v>
                </c:pt>
                <c:pt idx="19">
                  <c:v>83</c:v>
                </c:pt>
                <c:pt idx="20">
                  <c:v>102</c:v>
                </c:pt>
                <c:pt idx="21">
                  <c:v>107</c:v>
                </c:pt>
                <c:pt idx="22">
                  <c:v>110</c:v>
                </c:pt>
                <c:pt idx="23">
                  <c:v>111</c:v>
                </c:pt>
                <c:pt idx="24">
                  <c:v>85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55</c:v>
                </c:pt>
                <c:pt idx="1">
                  <c:v>62</c:v>
                </c:pt>
                <c:pt idx="2">
                  <c:v>65</c:v>
                </c:pt>
                <c:pt idx="3">
                  <c:v>65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73</c:v>
                </c:pt>
                <c:pt idx="15">
                  <c:v>74</c:v>
                </c:pt>
                <c:pt idx="16">
                  <c:v>74</c:v>
                </c:pt>
                <c:pt idx="17">
                  <c:v>75</c:v>
                </c:pt>
                <c:pt idx="18">
                  <c:v>75</c:v>
                </c:pt>
                <c:pt idx="19">
                  <c:v>76</c:v>
                </c:pt>
                <c:pt idx="20">
                  <c:v>76</c:v>
                </c:pt>
                <c:pt idx="21">
                  <c:v>77</c:v>
                </c:pt>
                <c:pt idx="22">
                  <c:v>78</c:v>
                </c:pt>
                <c:pt idx="23">
                  <c:v>78</c:v>
                </c:pt>
                <c:pt idx="2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CB-4558-B5BA-9703E8BF9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05247"/>
        <c:axId val="645604767"/>
      </c:scatterChart>
      <c:valAx>
        <c:axId val="64560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04767"/>
        <c:crosses val="autoZero"/>
        <c:crossBetween val="midCat"/>
      </c:valAx>
      <c:valAx>
        <c:axId val="6456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0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(mph) Log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Speed (mph)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backward val="60"/>
            <c:dispRSqr val="1"/>
            <c:dispEq val="1"/>
            <c:trendlineLbl>
              <c:layout>
                <c:manualLayout>
                  <c:x val="-0.45749934383202101"/>
                  <c:y val="3.17804024496937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62</c:v>
                </c:pt>
                <c:pt idx="1">
                  <c:v>65</c:v>
                </c:pt>
                <c:pt idx="2">
                  <c:v>65</c:v>
                </c:pt>
                <c:pt idx="3">
                  <c:v>73</c:v>
                </c:pt>
                <c:pt idx="4">
                  <c:v>63</c:v>
                </c:pt>
                <c:pt idx="5">
                  <c:v>66</c:v>
                </c:pt>
                <c:pt idx="6">
                  <c:v>74</c:v>
                </c:pt>
                <c:pt idx="7">
                  <c:v>74</c:v>
                </c:pt>
                <c:pt idx="8">
                  <c:v>63</c:v>
                </c:pt>
                <c:pt idx="9">
                  <c:v>70</c:v>
                </c:pt>
                <c:pt idx="10">
                  <c:v>75</c:v>
                </c:pt>
                <c:pt idx="11">
                  <c:v>79</c:v>
                </c:pt>
                <c:pt idx="12">
                  <c:v>84</c:v>
                </c:pt>
                <c:pt idx="13">
                  <c:v>65</c:v>
                </c:pt>
                <c:pt idx="14">
                  <c:v>81</c:v>
                </c:pt>
                <c:pt idx="15">
                  <c:v>69</c:v>
                </c:pt>
                <c:pt idx="16">
                  <c:v>84</c:v>
                </c:pt>
                <c:pt idx="17">
                  <c:v>67</c:v>
                </c:pt>
                <c:pt idx="18">
                  <c:v>93</c:v>
                </c:pt>
                <c:pt idx="19">
                  <c:v>83</c:v>
                </c:pt>
                <c:pt idx="20">
                  <c:v>102</c:v>
                </c:pt>
                <c:pt idx="21">
                  <c:v>107</c:v>
                </c:pt>
                <c:pt idx="22">
                  <c:v>110</c:v>
                </c:pt>
                <c:pt idx="23">
                  <c:v>111</c:v>
                </c:pt>
                <c:pt idx="24">
                  <c:v>85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55</c:v>
                </c:pt>
                <c:pt idx="1">
                  <c:v>62</c:v>
                </c:pt>
                <c:pt idx="2">
                  <c:v>65</c:v>
                </c:pt>
                <c:pt idx="3">
                  <c:v>65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73</c:v>
                </c:pt>
                <c:pt idx="15">
                  <c:v>74</c:v>
                </c:pt>
                <c:pt idx="16">
                  <c:v>74</c:v>
                </c:pt>
                <c:pt idx="17">
                  <c:v>75</c:v>
                </c:pt>
                <c:pt idx="18">
                  <c:v>75</c:v>
                </c:pt>
                <c:pt idx="19">
                  <c:v>76</c:v>
                </c:pt>
                <c:pt idx="20">
                  <c:v>76</c:v>
                </c:pt>
                <c:pt idx="21">
                  <c:v>77</c:v>
                </c:pt>
                <c:pt idx="22">
                  <c:v>78</c:v>
                </c:pt>
                <c:pt idx="23">
                  <c:v>78</c:v>
                </c:pt>
                <c:pt idx="2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7-4ADB-8E53-29051586F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05247"/>
        <c:axId val="645604767"/>
      </c:scatterChart>
      <c:valAx>
        <c:axId val="64560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04767"/>
        <c:crosses val="autoZero"/>
        <c:crossBetween val="midCat"/>
      </c:valAx>
      <c:valAx>
        <c:axId val="6456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0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Speed (mph)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backward val="60"/>
            <c:dispRSqr val="1"/>
            <c:dispEq val="1"/>
            <c:trendlineLbl>
              <c:layout>
                <c:manualLayout>
                  <c:x val="-0.55024343832020994"/>
                  <c:y val="3.6620370370370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62</c:v>
                </c:pt>
                <c:pt idx="1">
                  <c:v>65</c:v>
                </c:pt>
                <c:pt idx="2">
                  <c:v>65</c:v>
                </c:pt>
                <c:pt idx="3">
                  <c:v>73</c:v>
                </c:pt>
                <c:pt idx="4">
                  <c:v>63</c:v>
                </c:pt>
                <c:pt idx="5">
                  <c:v>66</c:v>
                </c:pt>
                <c:pt idx="6">
                  <c:v>74</c:v>
                </c:pt>
                <c:pt idx="7">
                  <c:v>74</c:v>
                </c:pt>
                <c:pt idx="8">
                  <c:v>63</c:v>
                </c:pt>
                <c:pt idx="9">
                  <c:v>70</c:v>
                </c:pt>
                <c:pt idx="10">
                  <c:v>75</c:v>
                </c:pt>
                <c:pt idx="11">
                  <c:v>79</c:v>
                </c:pt>
                <c:pt idx="12">
                  <c:v>84</c:v>
                </c:pt>
                <c:pt idx="13">
                  <c:v>65</c:v>
                </c:pt>
                <c:pt idx="14">
                  <c:v>81</c:v>
                </c:pt>
                <c:pt idx="15">
                  <c:v>69</c:v>
                </c:pt>
                <c:pt idx="16">
                  <c:v>84</c:v>
                </c:pt>
                <c:pt idx="17">
                  <c:v>67</c:v>
                </c:pt>
                <c:pt idx="18">
                  <c:v>93</c:v>
                </c:pt>
                <c:pt idx="19">
                  <c:v>83</c:v>
                </c:pt>
                <c:pt idx="20">
                  <c:v>102</c:v>
                </c:pt>
                <c:pt idx="21">
                  <c:v>107</c:v>
                </c:pt>
                <c:pt idx="22">
                  <c:v>110</c:v>
                </c:pt>
                <c:pt idx="23">
                  <c:v>111</c:v>
                </c:pt>
                <c:pt idx="24">
                  <c:v>85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55</c:v>
                </c:pt>
                <c:pt idx="1">
                  <c:v>62</c:v>
                </c:pt>
                <c:pt idx="2">
                  <c:v>65</c:v>
                </c:pt>
                <c:pt idx="3">
                  <c:v>65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73</c:v>
                </c:pt>
                <c:pt idx="15">
                  <c:v>74</c:v>
                </c:pt>
                <c:pt idx="16">
                  <c:v>74</c:v>
                </c:pt>
                <c:pt idx="17">
                  <c:v>75</c:v>
                </c:pt>
                <c:pt idx="18">
                  <c:v>75</c:v>
                </c:pt>
                <c:pt idx="19">
                  <c:v>76</c:v>
                </c:pt>
                <c:pt idx="20">
                  <c:v>76</c:v>
                </c:pt>
                <c:pt idx="21">
                  <c:v>77</c:v>
                </c:pt>
                <c:pt idx="22">
                  <c:v>78</c:v>
                </c:pt>
                <c:pt idx="23">
                  <c:v>78</c:v>
                </c:pt>
                <c:pt idx="2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9A-4584-B70F-14813D41D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05247"/>
        <c:axId val="645604767"/>
      </c:scatterChart>
      <c:valAx>
        <c:axId val="64560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04767"/>
        <c:crosses val="autoZero"/>
        <c:crossBetween val="midCat"/>
      </c:valAx>
      <c:valAx>
        <c:axId val="6456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0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Versus Delta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969816272965879E-2"/>
          <c:y val="0.17171296296296296"/>
          <c:w val="0.89769685039370084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v>Speed Versus Stopping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55</c:v>
                </c:pt>
                <c:pt idx="1">
                  <c:v>62</c:v>
                </c:pt>
                <c:pt idx="2">
                  <c:v>65</c:v>
                </c:pt>
                <c:pt idx="3">
                  <c:v>65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73</c:v>
                </c:pt>
                <c:pt idx="15">
                  <c:v>74</c:v>
                </c:pt>
                <c:pt idx="16">
                  <c:v>74</c:v>
                </c:pt>
                <c:pt idx="17">
                  <c:v>75</c:v>
                </c:pt>
                <c:pt idx="18">
                  <c:v>75</c:v>
                </c:pt>
                <c:pt idx="19">
                  <c:v>76</c:v>
                </c:pt>
                <c:pt idx="20">
                  <c:v>76</c:v>
                </c:pt>
                <c:pt idx="21">
                  <c:v>77</c:v>
                </c:pt>
                <c:pt idx="22">
                  <c:v>78</c:v>
                </c:pt>
                <c:pt idx="23">
                  <c:v>78</c:v>
                </c:pt>
                <c:pt idx="24">
                  <c:v>80</c:v>
                </c:pt>
              </c:numCache>
            </c:numRef>
          </c:xVal>
          <c:yVal>
            <c:numRef>
              <c:f>Sheet1!$D$1:$D$26</c:f>
              <c:numCache>
                <c:formatCode>General</c:formatCode>
                <c:ptCount val="26"/>
                <c:pt idx="0">
                  <c:v>0</c:v>
                </c:pt>
                <c:pt idx="1">
                  <c:v>2.2545454545454544</c:v>
                </c:pt>
                <c:pt idx="2">
                  <c:v>2.096774193548387</c:v>
                </c:pt>
                <c:pt idx="3">
                  <c:v>2</c:v>
                </c:pt>
                <c:pt idx="4">
                  <c:v>2.2461538461538462</c:v>
                </c:pt>
                <c:pt idx="5">
                  <c:v>1.9090909090909092</c:v>
                </c:pt>
                <c:pt idx="6">
                  <c:v>2</c:v>
                </c:pt>
                <c:pt idx="7">
                  <c:v>2.2424242424242422</c:v>
                </c:pt>
                <c:pt idx="8">
                  <c:v>2.2424242424242422</c:v>
                </c:pt>
                <c:pt idx="9">
                  <c:v>1.8805970149253732</c:v>
                </c:pt>
                <c:pt idx="10">
                  <c:v>2.08955223880597</c:v>
                </c:pt>
                <c:pt idx="11">
                  <c:v>2.1428571428571428</c:v>
                </c:pt>
                <c:pt idx="12">
                  <c:v>2.2253521126760565</c:v>
                </c:pt>
                <c:pt idx="13">
                  <c:v>2.3333333333333335</c:v>
                </c:pt>
                <c:pt idx="14">
                  <c:v>1.7808219178082192</c:v>
                </c:pt>
                <c:pt idx="15">
                  <c:v>2.2191780821917808</c:v>
                </c:pt>
                <c:pt idx="16">
                  <c:v>1.8648648648648649</c:v>
                </c:pt>
                <c:pt idx="17">
                  <c:v>2.2702702702702702</c:v>
                </c:pt>
                <c:pt idx="18">
                  <c:v>1.7866666666666666</c:v>
                </c:pt>
                <c:pt idx="19">
                  <c:v>2.48</c:v>
                </c:pt>
                <c:pt idx="20">
                  <c:v>2.1842105263157894</c:v>
                </c:pt>
                <c:pt idx="21">
                  <c:v>2.6842105263157894</c:v>
                </c:pt>
                <c:pt idx="22">
                  <c:v>2.779220779220779</c:v>
                </c:pt>
                <c:pt idx="23">
                  <c:v>2.8205128205128207</c:v>
                </c:pt>
                <c:pt idx="24">
                  <c:v>2.8461538461538463</c:v>
                </c:pt>
                <c:pt idx="25">
                  <c:v>2.125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FD-442B-A7AC-C0EB1A172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776143"/>
        <c:axId val="1101779983"/>
      </c:scatterChart>
      <c:valAx>
        <c:axId val="110177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779983"/>
        <c:crosses val="autoZero"/>
        <c:crossBetween val="midCat"/>
      </c:valAx>
      <c:valAx>
        <c:axId val="110177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77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Kinetic Energy Versus Stopping Diestance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Sheet1!$C$1:$C$26</c:f>
              <c:strCache>
                <c:ptCount val="26"/>
                <c:pt idx="0">
                  <c:v>Kinetic Energy (Relative)</c:v>
                </c:pt>
                <c:pt idx="1">
                  <c:v>3025</c:v>
                </c:pt>
                <c:pt idx="2">
                  <c:v>3844</c:v>
                </c:pt>
                <c:pt idx="3">
                  <c:v>4225</c:v>
                </c:pt>
                <c:pt idx="4">
                  <c:v>4225</c:v>
                </c:pt>
                <c:pt idx="5">
                  <c:v>4356</c:v>
                </c:pt>
                <c:pt idx="6">
                  <c:v>4356</c:v>
                </c:pt>
                <c:pt idx="7">
                  <c:v>4356</c:v>
                </c:pt>
                <c:pt idx="8">
                  <c:v>4356</c:v>
                </c:pt>
                <c:pt idx="9">
                  <c:v>4489</c:v>
                </c:pt>
                <c:pt idx="10">
                  <c:v>4489</c:v>
                </c:pt>
                <c:pt idx="11">
                  <c:v>4900</c:v>
                </c:pt>
                <c:pt idx="12">
                  <c:v>5041</c:v>
                </c:pt>
                <c:pt idx="13">
                  <c:v>5184</c:v>
                </c:pt>
                <c:pt idx="14">
                  <c:v>5329</c:v>
                </c:pt>
                <c:pt idx="15">
                  <c:v>5329</c:v>
                </c:pt>
                <c:pt idx="16">
                  <c:v>5476</c:v>
                </c:pt>
                <c:pt idx="17">
                  <c:v>5476</c:v>
                </c:pt>
                <c:pt idx="18">
                  <c:v>5625</c:v>
                </c:pt>
                <c:pt idx="19">
                  <c:v>5625</c:v>
                </c:pt>
                <c:pt idx="20">
                  <c:v>5776</c:v>
                </c:pt>
                <c:pt idx="21">
                  <c:v>5776</c:v>
                </c:pt>
                <c:pt idx="22">
                  <c:v>5929</c:v>
                </c:pt>
                <c:pt idx="23">
                  <c:v>6084</c:v>
                </c:pt>
                <c:pt idx="24">
                  <c:v>6084</c:v>
                </c:pt>
                <c:pt idx="25">
                  <c:v>6400</c:v>
                </c:pt>
              </c:strCache>
            </c:strRef>
          </c:xVal>
          <c:yVal>
            <c:numRef>
              <c:f>Sheet1!$A$1:$A$26</c:f>
              <c:numCache>
                <c:formatCode>General</c:formatCode>
                <c:ptCount val="26"/>
                <c:pt idx="0">
                  <c:v>0</c:v>
                </c:pt>
                <c:pt idx="1">
                  <c:v>62</c:v>
                </c:pt>
                <c:pt idx="2">
                  <c:v>65</c:v>
                </c:pt>
                <c:pt idx="3">
                  <c:v>65</c:v>
                </c:pt>
                <c:pt idx="4">
                  <c:v>73</c:v>
                </c:pt>
                <c:pt idx="5">
                  <c:v>63</c:v>
                </c:pt>
                <c:pt idx="6">
                  <c:v>66</c:v>
                </c:pt>
                <c:pt idx="7">
                  <c:v>74</c:v>
                </c:pt>
                <c:pt idx="8">
                  <c:v>74</c:v>
                </c:pt>
                <c:pt idx="9">
                  <c:v>63</c:v>
                </c:pt>
                <c:pt idx="10">
                  <c:v>70</c:v>
                </c:pt>
                <c:pt idx="11">
                  <c:v>75</c:v>
                </c:pt>
                <c:pt idx="12">
                  <c:v>79</c:v>
                </c:pt>
                <c:pt idx="13">
                  <c:v>84</c:v>
                </c:pt>
                <c:pt idx="14">
                  <c:v>65</c:v>
                </c:pt>
                <c:pt idx="15">
                  <c:v>81</c:v>
                </c:pt>
                <c:pt idx="16">
                  <c:v>69</c:v>
                </c:pt>
                <c:pt idx="17">
                  <c:v>84</c:v>
                </c:pt>
                <c:pt idx="18">
                  <c:v>67</c:v>
                </c:pt>
                <c:pt idx="19">
                  <c:v>93</c:v>
                </c:pt>
                <c:pt idx="20">
                  <c:v>83</c:v>
                </c:pt>
                <c:pt idx="21">
                  <c:v>102</c:v>
                </c:pt>
                <c:pt idx="22">
                  <c:v>107</c:v>
                </c:pt>
                <c:pt idx="23">
                  <c:v>110</c:v>
                </c:pt>
                <c:pt idx="24">
                  <c:v>111</c:v>
                </c:pt>
                <c:pt idx="25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EA-4F8B-BF01-7C54E7748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689407"/>
        <c:axId val="1171687487"/>
      </c:scatterChart>
      <c:valAx>
        <c:axId val="117168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87487"/>
        <c:crosses val="autoZero"/>
        <c:crossBetween val="midCat"/>
      </c:valAx>
      <c:valAx>
        <c:axId val="117168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8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to Stop</a:t>
            </a:r>
            <a:r>
              <a:rPr lang="en-US" baseline="0"/>
              <a:t> and Distance Left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Distance (Yards)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Sheet1!$A$2:$A$26</c:f>
              <c:numCache>
                <c:formatCode>General</c:formatCode>
                <c:ptCount val="25"/>
                <c:pt idx="0">
                  <c:v>62</c:v>
                </c:pt>
                <c:pt idx="1">
                  <c:v>65</c:v>
                </c:pt>
                <c:pt idx="2">
                  <c:v>65</c:v>
                </c:pt>
                <c:pt idx="3">
                  <c:v>73</c:v>
                </c:pt>
                <c:pt idx="4">
                  <c:v>63</c:v>
                </c:pt>
                <c:pt idx="5">
                  <c:v>66</c:v>
                </c:pt>
                <c:pt idx="6">
                  <c:v>74</c:v>
                </c:pt>
                <c:pt idx="7">
                  <c:v>74</c:v>
                </c:pt>
                <c:pt idx="8">
                  <c:v>63</c:v>
                </c:pt>
                <c:pt idx="9">
                  <c:v>70</c:v>
                </c:pt>
                <c:pt idx="10">
                  <c:v>75</c:v>
                </c:pt>
                <c:pt idx="11">
                  <c:v>79</c:v>
                </c:pt>
                <c:pt idx="12">
                  <c:v>84</c:v>
                </c:pt>
                <c:pt idx="13">
                  <c:v>65</c:v>
                </c:pt>
                <c:pt idx="14">
                  <c:v>81</c:v>
                </c:pt>
                <c:pt idx="15">
                  <c:v>69</c:v>
                </c:pt>
                <c:pt idx="16">
                  <c:v>84</c:v>
                </c:pt>
                <c:pt idx="17">
                  <c:v>67</c:v>
                </c:pt>
                <c:pt idx="18">
                  <c:v>93</c:v>
                </c:pt>
                <c:pt idx="19">
                  <c:v>83</c:v>
                </c:pt>
                <c:pt idx="20">
                  <c:v>102</c:v>
                </c:pt>
                <c:pt idx="21">
                  <c:v>107</c:v>
                </c:pt>
                <c:pt idx="22">
                  <c:v>110</c:v>
                </c:pt>
                <c:pt idx="23">
                  <c:v>111</c:v>
                </c:pt>
                <c:pt idx="2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0-4EA6-8C5A-5266BC7F8E81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Distance Travel To Stop (Yards)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Sheet1!$H$2:$H$26</c:f>
              <c:numCache>
                <c:formatCode>0</c:formatCode>
                <c:ptCount val="25"/>
                <c:pt idx="0">
                  <c:v>25.78125</c:v>
                </c:pt>
                <c:pt idx="1">
                  <c:v>65.52272727272728</c:v>
                </c:pt>
                <c:pt idx="2">
                  <c:v>72.017045454545453</c:v>
                </c:pt>
                <c:pt idx="3">
                  <c:v>72.017045454545453</c:v>
                </c:pt>
                <c:pt idx="4">
                  <c:v>74.25</c:v>
                </c:pt>
                <c:pt idx="5">
                  <c:v>74.25</c:v>
                </c:pt>
                <c:pt idx="6">
                  <c:v>74.25</c:v>
                </c:pt>
                <c:pt idx="7">
                  <c:v>74.25</c:v>
                </c:pt>
                <c:pt idx="8">
                  <c:v>76.517045454545453</c:v>
                </c:pt>
                <c:pt idx="9">
                  <c:v>76.517045454545453</c:v>
                </c:pt>
                <c:pt idx="10">
                  <c:v>83.522727272727266</c:v>
                </c:pt>
                <c:pt idx="11">
                  <c:v>85.92613636363636</c:v>
                </c:pt>
                <c:pt idx="12">
                  <c:v>88.36363636363636</c:v>
                </c:pt>
                <c:pt idx="13">
                  <c:v>90.83522727272728</c:v>
                </c:pt>
                <c:pt idx="14">
                  <c:v>90.83522727272728</c:v>
                </c:pt>
                <c:pt idx="15">
                  <c:v>93.340909090909093</c:v>
                </c:pt>
                <c:pt idx="16">
                  <c:v>93.340909090909093</c:v>
                </c:pt>
                <c:pt idx="17">
                  <c:v>95.880681818181827</c:v>
                </c:pt>
                <c:pt idx="18">
                  <c:v>95.880681818181827</c:v>
                </c:pt>
                <c:pt idx="19">
                  <c:v>98.454545454545453</c:v>
                </c:pt>
                <c:pt idx="20">
                  <c:v>98.454545454545453</c:v>
                </c:pt>
                <c:pt idx="21">
                  <c:v>101.0625</c:v>
                </c:pt>
                <c:pt idx="22">
                  <c:v>103.70454545454545</c:v>
                </c:pt>
                <c:pt idx="23">
                  <c:v>103.70454545454545</c:v>
                </c:pt>
                <c:pt idx="24">
                  <c:v>109.09090909090909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A0-4EA6-8C5A-5266BC7F8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230688"/>
        <c:axId val="9812311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Speed (mph)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Sheet1!$B$2:$B$26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55</c:v>
                      </c:pt>
                      <c:pt idx="1">
                        <c:v>62</c:v>
                      </c:pt>
                      <c:pt idx="2">
                        <c:v>65</c:v>
                      </c:pt>
                      <c:pt idx="3">
                        <c:v>65</c:v>
                      </c:pt>
                      <c:pt idx="4">
                        <c:v>66</c:v>
                      </c:pt>
                      <c:pt idx="5">
                        <c:v>66</c:v>
                      </c:pt>
                      <c:pt idx="6">
                        <c:v>66</c:v>
                      </c:pt>
                      <c:pt idx="7">
                        <c:v>66</c:v>
                      </c:pt>
                      <c:pt idx="8">
                        <c:v>67</c:v>
                      </c:pt>
                      <c:pt idx="9">
                        <c:v>67</c:v>
                      </c:pt>
                      <c:pt idx="10">
                        <c:v>70</c:v>
                      </c:pt>
                      <c:pt idx="11">
                        <c:v>71</c:v>
                      </c:pt>
                      <c:pt idx="12">
                        <c:v>72</c:v>
                      </c:pt>
                      <c:pt idx="13">
                        <c:v>73</c:v>
                      </c:pt>
                      <c:pt idx="14">
                        <c:v>73</c:v>
                      </c:pt>
                      <c:pt idx="15">
                        <c:v>74</c:v>
                      </c:pt>
                      <c:pt idx="16">
                        <c:v>74</c:v>
                      </c:pt>
                      <c:pt idx="17">
                        <c:v>75</c:v>
                      </c:pt>
                      <c:pt idx="18">
                        <c:v>75</c:v>
                      </c:pt>
                      <c:pt idx="19">
                        <c:v>76</c:v>
                      </c:pt>
                      <c:pt idx="20">
                        <c:v>76</c:v>
                      </c:pt>
                      <c:pt idx="21">
                        <c:v>77</c:v>
                      </c:pt>
                      <c:pt idx="22">
                        <c:v>78</c:v>
                      </c:pt>
                      <c:pt idx="23">
                        <c:v>78</c:v>
                      </c:pt>
                      <c:pt idx="24">
                        <c:v>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5A0-4EA6-8C5A-5266BC7F8E8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Kinetic Energy (Relative)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3025</c:v>
                      </c:pt>
                      <c:pt idx="1">
                        <c:v>3844</c:v>
                      </c:pt>
                      <c:pt idx="2">
                        <c:v>4225</c:v>
                      </c:pt>
                      <c:pt idx="3">
                        <c:v>4225</c:v>
                      </c:pt>
                      <c:pt idx="4">
                        <c:v>4356</c:v>
                      </c:pt>
                      <c:pt idx="5">
                        <c:v>4356</c:v>
                      </c:pt>
                      <c:pt idx="6">
                        <c:v>4356</c:v>
                      </c:pt>
                      <c:pt idx="7">
                        <c:v>4356</c:v>
                      </c:pt>
                      <c:pt idx="8">
                        <c:v>4489</c:v>
                      </c:pt>
                      <c:pt idx="9">
                        <c:v>4489</c:v>
                      </c:pt>
                      <c:pt idx="10">
                        <c:v>4900</c:v>
                      </c:pt>
                      <c:pt idx="11">
                        <c:v>5041</c:v>
                      </c:pt>
                      <c:pt idx="12">
                        <c:v>5184</c:v>
                      </c:pt>
                      <c:pt idx="13">
                        <c:v>5329</c:v>
                      </c:pt>
                      <c:pt idx="14">
                        <c:v>5329</c:v>
                      </c:pt>
                      <c:pt idx="15">
                        <c:v>5476</c:v>
                      </c:pt>
                      <c:pt idx="16">
                        <c:v>5476</c:v>
                      </c:pt>
                      <c:pt idx="17">
                        <c:v>5625</c:v>
                      </c:pt>
                      <c:pt idx="18">
                        <c:v>5625</c:v>
                      </c:pt>
                      <c:pt idx="19">
                        <c:v>5776</c:v>
                      </c:pt>
                      <c:pt idx="20">
                        <c:v>5776</c:v>
                      </c:pt>
                      <c:pt idx="21">
                        <c:v>5929</c:v>
                      </c:pt>
                      <c:pt idx="22">
                        <c:v>6084</c:v>
                      </c:pt>
                      <c:pt idx="23">
                        <c:v>6084</c:v>
                      </c:pt>
                      <c:pt idx="24">
                        <c:v>6400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5A0-4EA6-8C5A-5266BC7F8E8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Delta Time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2.2545454545454544</c:v>
                      </c:pt>
                      <c:pt idx="1">
                        <c:v>2.096774193548387</c:v>
                      </c:pt>
                      <c:pt idx="2">
                        <c:v>2</c:v>
                      </c:pt>
                      <c:pt idx="3">
                        <c:v>2.2461538461538462</c:v>
                      </c:pt>
                      <c:pt idx="4">
                        <c:v>1.9090909090909092</c:v>
                      </c:pt>
                      <c:pt idx="5">
                        <c:v>2</c:v>
                      </c:pt>
                      <c:pt idx="6">
                        <c:v>2.2424242424242422</c:v>
                      </c:pt>
                      <c:pt idx="7">
                        <c:v>2.2424242424242422</c:v>
                      </c:pt>
                      <c:pt idx="8">
                        <c:v>1.8805970149253732</c:v>
                      </c:pt>
                      <c:pt idx="9">
                        <c:v>2.08955223880597</c:v>
                      </c:pt>
                      <c:pt idx="10">
                        <c:v>2.1428571428571428</c:v>
                      </c:pt>
                      <c:pt idx="11">
                        <c:v>2.2253521126760565</c:v>
                      </c:pt>
                      <c:pt idx="12">
                        <c:v>2.3333333333333335</c:v>
                      </c:pt>
                      <c:pt idx="13">
                        <c:v>1.7808219178082192</c:v>
                      </c:pt>
                      <c:pt idx="14">
                        <c:v>2.2191780821917808</c:v>
                      </c:pt>
                      <c:pt idx="15">
                        <c:v>1.8648648648648649</c:v>
                      </c:pt>
                      <c:pt idx="16">
                        <c:v>2.2702702702702702</c:v>
                      </c:pt>
                      <c:pt idx="17">
                        <c:v>1.7866666666666666</c:v>
                      </c:pt>
                      <c:pt idx="18">
                        <c:v>2.48</c:v>
                      </c:pt>
                      <c:pt idx="19">
                        <c:v>2.1842105263157894</c:v>
                      </c:pt>
                      <c:pt idx="20">
                        <c:v>2.6842105263157894</c:v>
                      </c:pt>
                      <c:pt idx="21">
                        <c:v>2.779220779220779</c:v>
                      </c:pt>
                      <c:pt idx="22">
                        <c:v>2.8205128205128207</c:v>
                      </c:pt>
                      <c:pt idx="23">
                        <c:v>2.8461538461538463</c:v>
                      </c:pt>
                      <c:pt idx="24">
                        <c:v>2.125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25A0-4EA6-8C5A-5266BC7F8E8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Yards Per Second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27.5</c:v>
                      </c:pt>
                      <c:pt idx="1">
                        <c:v>31</c:v>
                      </c:pt>
                      <c:pt idx="2">
                        <c:v>32.5</c:v>
                      </c:pt>
                      <c:pt idx="3">
                        <c:v>32.5</c:v>
                      </c:pt>
                      <c:pt idx="4">
                        <c:v>33</c:v>
                      </c:pt>
                      <c:pt idx="5">
                        <c:v>33</c:v>
                      </c:pt>
                      <c:pt idx="6">
                        <c:v>33</c:v>
                      </c:pt>
                      <c:pt idx="7">
                        <c:v>33</c:v>
                      </c:pt>
                      <c:pt idx="8">
                        <c:v>33.5</c:v>
                      </c:pt>
                      <c:pt idx="9">
                        <c:v>33.5</c:v>
                      </c:pt>
                      <c:pt idx="10">
                        <c:v>35</c:v>
                      </c:pt>
                      <c:pt idx="11">
                        <c:v>35.5</c:v>
                      </c:pt>
                      <c:pt idx="12">
                        <c:v>36</c:v>
                      </c:pt>
                      <c:pt idx="13">
                        <c:v>36.5</c:v>
                      </c:pt>
                      <c:pt idx="14">
                        <c:v>36.5</c:v>
                      </c:pt>
                      <c:pt idx="15">
                        <c:v>37</c:v>
                      </c:pt>
                      <c:pt idx="16">
                        <c:v>37</c:v>
                      </c:pt>
                      <c:pt idx="17">
                        <c:v>37.5</c:v>
                      </c:pt>
                      <c:pt idx="18">
                        <c:v>37.5</c:v>
                      </c:pt>
                      <c:pt idx="19">
                        <c:v>38</c:v>
                      </c:pt>
                      <c:pt idx="20">
                        <c:v>38</c:v>
                      </c:pt>
                      <c:pt idx="21">
                        <c:v>38.5</c:v>
                      </c:pt>
                      <c:pt idx="22">
                        <c:v>39</c:v>
                      </c:pt>
                      <c:pt idx="23">
                        <c:v>39</c:v>
                      </c:pt>
                      <c:pt idx="24">
                        <c:v>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5A0-4EA6-8C5A-5266BC7F8E8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Braking (Decleration Y/s^2)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-14.666666666666666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25A0-4EA6-8C5A-5266BC7F8E8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Time To Stop (Seconds)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Sheet1!$G$2:$G$26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1.875</c:v>
                      </c:pt>
                      <c:pt idx="1">
                        <c:v>2.1136363636363638</c:v>
                      </c:pt>
                      <c:pt idx="2">
                        <c:v>2.2159090909090908</c:v>
                      </c:pt>
                      <c:pt idx="3">
                        <c:v>2.2159090909090908</c:v>
                      </c:pt>
                      <c:pt idx="4">
                        <c:v>2.25</c:v>
                      </c:pt>
                      <c:pt idx="5">
                        <c:v>2.25</c:v>
                      </c:pt>
                      <c:pt idx="6">
                        <c:v>2.25</c:v>
                      </c:pt>
                      <c:pt idx="7">
                        <c:v>2.25</c:v>
                      </c:pt>
                      <c:pt idx="8">
                        <c:v>2.2840909090909092</c:v>
                      </c:pt>
                      <c:pt idx="9">
                        <c:v>2.2840909090909092</c:v>
                      </c:pt>
                      <c:pt idx="10">
                        <c:v>2.3863636363636362</c:v>
                      </c:pt>
                      <c:pt idx="11">
                        <c:v>2.4204545454545454</c:v>
                      </c:pt>
                      <c:pt idx="12">
                        <c:v>2.4545454545454546</c:v>
                      </c:pt>
                      <c:pt idx="13">
                        <c:v>2.4886363636363638</c:v>
                      </c:pt>
                      <c:pt idx="14">
                        <c:v>2.4886363636363638</c:v>
                      </c:pt>
                      <c:pt idx="15">
                        <c:v>2.5227272727272729</c:v>
                      </c:pt>
                      <c:pt idx="16">
                        <c:v>2.5227272727272729</c:v>
                      </c:pt>
                      <c:pt idx="17">
                        <c:v>2.5568181818181821</c:v>
                      </c:pt>
                      <c:pt idx="18">
                        <c:v>2.5568181818181821</c:v>
                      </c:pt>
                      <c:pt idx="19">
                        <c:v>2.5909090909090908</c:v>
                      </c:pt>
                      <c:pt idx="20">
                        <c:v>2.5909090909090908</c:v>
                      </c:pt>
                      <c:pt idx="21">
                        <c:v>2.625</c:v>
                      </c:pt>
                      <c:pt idx="22">
                        <c:v>2.6590909090909092</c:v>
                      </c:pt>
                      <c:pt idx="23">
                        <c:v>2.6590909090909092</c:v>
                      </c:pt>
                      <c:pt idx="24">
                        <c:v>2.7272727272727275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5A0-4EA6-8C5A-5266BC7F8E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D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62</c:v>
                      </c:pt>
                      <c:pt idx="1">
                        <c:v>65</c:v>
                      </c:pt>
                      <c:pt idx="2">
                        <c:v>65</c:v>
                      </c:pt>
                      <c:pt idx="3">
                        <c:v>73</c:v>
                      </c:pt>
                      <c:pt idx="4">
                        <c:v>63</c:v>
                      </c:pt>
                      <c:pt idx="5">
                        <c:v>66</c:v>
                      </c:pt>
                      <c:pt idx="6">
                        <c:v>74</c:v>
                      </c:pt>
                      <c:pt idx="7">
                        <c:v>74</c:v>
                      </c:pt>
                      <c:pt idx="8">
                        <c:v>63</c:v>
                      </c:pt>
                      <c:pt idx="9">
                        <c:v>70</c:v>
                      </c:pt>
                      <c:pt idx="10">
                        <c:v>75</c:v>
                      </c:pt>
                      <c:pt idx="11">
                        <c:v>79</c:v>
                      </c:pt>
                      <c:pt idx="12">
                        <c:v>84</c:v>
                      </c:pt>
                      <c:pt idx="13">
                        <c:v>65</c:v>
                      </c:pt>
                      <c:pt idx="14">
                        <c:v>81</c:v>
                      </c:pt>
                      <c:pt idx="15">
                        <c:v>69</c:v>
                      </c:pt>
                      <c:pt idx="16">
                        <c:v>84</c:v>
                      </c:pt>
                      <c:pt idx="17">
                        <c:v>67</c:v>
                      </c:pt>
                      <c:pt idx="18">
                        <c:v>93</c:v>
                      </c:pt>
                      <c:pt idx="19">
                        <c:v>83</c:v>
                      </c:pt>
                      <c:pt idx="20">
                        <c:v>102</c:v>
                      </c:pt>
                      <c:pt idx="21">
                        <c:v>107</c:v>
                      </c:pt>
                      <c:pt idx="22">
                        <c:v>110</c:v>
                      </c:pt>
                      <c:pt idx="23">
                        <c:v>111</c:v>
                      </c:pt>
                      <c:pt idx="24">
                        <c:v>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25A0-4EA6-8C5A-5266BC7F8E81}"/>
                  </c:ext>
                </c:extLst>
              </c15:ser>
            </c15:filteredBarSeries>
          </c:ext>
        </c:extLst>
      </c:barChart>
      <c:catAx>
        <c:axId val="98123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31168"/>
        <c:crosses val="autoZero"/>
        <c:auto val="1"/>
        <c:lblAlgn val="ctr"/>
        <c:lblOffset val="100"/>
        <c:noMultiLvlLbl val="0"/>
      </c:catAx>
      <c:valAx>
        <c:axId val="98123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3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Speed Versus Differential of Distance and Stop Distance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55</c:v>
                </c:pt>
                <c:pt idx="1">
                  <c:v>62</c:v>
                </c:pt>
                <c:pt idx="2">
                  <c:v>65</c:v>
                </c:pt>
                <c:pt idx="3">
                  <c:v>65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67</c:v>
                </c:pt>
                <c:pt idx="9">
                  <c:v>67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73</c:v>
                </c:pt>
                <c:pt idx="15">
                  <c:v>74</c:v>
                </c:pt>
                <c:pt idx="16">
                  <c:v>74</c:v>
                </c:pt>
                <c:pt idx="17">
                  <c:v>75</c:v>
                </c:pt>
                <c:pt idx="18">
                  <c:v>75</c:v>
                </c:pt>
                <c:pt idx="19">
                  <c:v>76</c:v>
                </c:pt>
                <c:pt idx="20">
                  <c:v>76</c:v>
                </c:pt>
                <c:pt idx="21">
                  <c:v>77</c:v>
                </c:pt>
                <c:pt idx="22">
                  <c:v>78</c:v>
                </c:pt>
                <c:pt idx="23">
                  <c:v>78</c:v>
                </c:pt>
                <c:pt idx="24">
                  <c:v>80</c:v>
                </c:pt>
              </c:numCache>
            </c:numRef>
          </c:xVal>
          <c:yVal>
            <c:numRef>
              <c:f>Sheet1!$J$2:$J$26</c:f>
              <c:numCache>
                <c:formatCode>0</c:formatCode>
                <c:ptCount val="25"/>
                <c:pt idx="0">
                  <c:v>36.21875</c:v>
                </c:pt>
                <c:pt idx="1">
                  <c:v>-0.52272727272728048</c:v>
                </c:pt>
                <c:pt idx="2">
                  <c:v>-7.0170454545454533</c:v>
                </c:pt>
                <c:pt idx="3">
                  <c:v>0.98295454545454675</c:v>
                </c:pt>
                <c:pt idx="4">
                  <c:v>-11.25</c:v>
                </c:pt>
                <c:pt idx="5">
                  <c:v>-8.25</c:v>
                </c:pt>
                <c:pt idx="6">
                  <c:v>-0.25</c:v>
                </c:pt>
                <c:pt idx="7">
                  <c:v>-0.25</c:v>
                </c:pt>
                <c:pt idx="8">
                  <c:v>-13.517045454545453</c:v>
                </c:pt>
                <c:pt idx="9">
                  <c:v>-6.5170454545454533</c:v>
                </c:pt>
                <c:pt idx="10">
                  <c:v>-8.5227272727272663</c:v>
                </c:pt>
                <c:pt idx="11">
                  <c:v>-6.9261363636363598</c:v>
                </c:pt>
                <c:pt idx="12">
                  <c:v>-4.3636363636363598</c:v>
                </c:pt>
                <c:pt idx="13">
                  <c:v>-25.83522727272728</c:v>
                </c:pt>
                <c:pt idx="14">
                  <c:v>-9.8352272727272805</c:v>
                </c:pt>
                <c:pt idx="15">
                  <c:v>-24.340909090909093</c:v>
                </c:pt>
                <c:pt idx="16">
                  <c:v>-9.3409090909090935</c:v>
                </c:pt>
                <c:pt idx="17">
                  <c:v>-28.880681818181827</c:v>
                </c:pt>
                <c:pt idx="18">
                  <c:v>-2.8806818181818272</c:v>
                </c:pt>
                <c:pt idx="19">
                  <c:v>-15.454545454545453</c:v>
                </c:pt>
                <c:pt idx="20">
                  <c:v>3.5454545454545467</c:v>
                </c:pt>
                <c:pt idx="21">
                  <c:v>5.9375</c:v>
                </c:pt>
                <c:pt idx="22">
                  <c:v>6.2954545454545467</c:v>
                </c:pt>
                <c:pt idx="23">
                  <c:v>7.2954545454545467</c:v>
                </c:pt>
                <c:pt idx="24">
                  <c:v>-24.090909090909093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D6-4004-809F-F5805E25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442912"/>
        <c:axId val="1017471232"/>
      </c:scatterChart>
      <c:valAx>
        <c:axId val="10174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71232"/>
        <c:crosses val="autoZero"/>
        <c:crossBetween val="midCat"/>
      </c:valAx>
      <c:valAx>
        <c:axId val="10174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4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364807</xdr:colOff>
      <xdr:row>28</xdr:row>
      <xdr:rowOff>65722</xdr:rowOff>
    </xdr:from>
    <xdr:to>
      <xdr:col>34</xdr:col>
      <xdr:colOff>60007</xdr:colOff>
      <xdr:row>43</xdr:row>
      <xdr:rowOff>65722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66061-5CEB-7E4D-7752-A142558C6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501967</xdr:colOff>
      <xdr:row>2</xdr:row>
      <xdr:rowOff>181927</xdr:rowOff>
    </xdr:from>
    <xdr:to>
      <xdr:col>34</xdr:col>
      <xdr:colOff>197167</xdr:colOff>
      <xdr:row>17</xdr:row>
      <xdr:rowOff>181927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7AC2A2-0844-4E51-8E1A-C7E76035E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578167</xdr:colOff>
      <xdr:row>11</xdr:row>
      <xdr:rowOff>73342</xdr:rowOff>
    </xdr:from>
    <xdr:to>
      <xdr:col>40</xdr:col>
      <xdr:colOff>273367</xdr:colOff>
      <xdr:row>26</xdr:row>
      <xdr:rowOff>73342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28AB1-82DC-4CD6-BD31-797187429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299085</xdr:colOff>
      <xdr:row>33</xdr:row>
      <xdr:rowOff>176213</xdr:rowOff>
    </xdr:from>
    <xdr:to>
      <xdr:col>39</xdr:col>
      <xdr:colOff>603885</xdr:colOff>
      <xdr:row>48</xdr:row>
      <xdr:rowOff>176213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11BDF5-7D63-44C5-840B-1E7094A97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420052</xdr:colOff>
      <xdr:row>22</xdr:row>
      <xdr:rowOff>65722</xdr:rowOff>
    </xdr:from>
    <xdr:to>
      <xdr:col>29</xdr:col>
      <xdr:colOff>105727</xdr:colOff>
      <xdr:row>37</xdr:row>
      <xdr:rowOff>65722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FE1597-CD1E-982B-121C-9724622F1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525780</xdr:colOff>
      <xdr:row>5</xdr:row>
      <xdr:rowOff>19050</xdr:rowOff>
    </xdr:from>
    <xdr:to>
      <xdr:col>26</xdr:col>
      <xdr:colOff>211455</xdr:colOff>
      <xdr:row>20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DACBE2-AEF5-F4A7-24E3-8238D8AB1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53340</xdr:colOff>
      <xdr:row>2</xdr:row>
      <xdr:rowOff>73668</xdr:rowOff>
    </xdr:from>
    <xdr:to>
      <xdr:col>28</xdr:col>
      <xdr:colOff>492389</xdr:colOff>
      <xdr:row>20</xdr:row>
      <xdr:rowOff>160019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44A1A3-020A-9017-416F-E0C3C7BC2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472440</xdr:colOff>
      <xdr:row>6</xdr:row>
      <xdr:rowOff>80010</xdr:rowOff>
    </xdr:from>
    <xdr:to>
      <xdr:col>20</xdr:col>
      <xdr:colOff>167640</xdr:colOff>
      <xdr:row>21</xdr:row>
      <xdr:rowOff>80010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DBA63A5-CDF4-BD41-07D1-B99FEF6B3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8E26-9B6A-421A-9657-EE9571EA4573}">
  <dimension ref="A1:J33"/>
  <sheetViews>
    <sheetView tabSelected="1" topLeftCell="I1" zoomScaleNormal="100" workbookViewId="0">
      <selection activeCell="L7" sqref="L7"/>
    </sheetView>
  </sheetViews>
  <sheetFormatPr defaultRowHeight="14.4" x14ac:dyDescent="0.3"/>
  <cols>
    <col min="1" max="1" width="17.33203125" customWidth="1"/>
    <col min="2" max="2" width="21.77734375" customWidth="1"/>
    <col min="3" max="3" width="20.44140625" customWidth="1"/>
    <col min="4" max="4" width="21.77734375" customWidth="1"/>
    <col min="5" max="5" width="23.109375" customWidth="1"/>
    <col min="6" max="6" width="24.5546875" customWidth="1"/>
    <col min="7" max="7" width="22.109375" style="1" customWidth="1"/>
    <col min="8" max="8" width="28.44140625" style="2" customWidth="1"/>
    <col min="9" max="9" width="27.10937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s="1" t="s">
        <v>6</v>
      </c>
      <c r="H1" s="2" t="s">
        <v>5</v>
      </c>
      <c r="I1" t="s">
        <v>7</v>
      </c>
      <c r="J1" t="s">
        <v>9</v>
      </c>
    </row>
    <row r="2" spans="1:10" x14ac:dyDescent="0.3">
      <c r="A2">
        <v>62</v>
      </c>
      <c r="B2">
        <v>55</v>
      </c>
      <c r="C2">
        <f>B2^2</f>
        <v>3025</v>
      </c>
      <c r="D2">
        <f>A2/E2</f>
        <v>2.2545454545454544</v>
      </c>
      <c r="E2">
        <f>B2/2</f>
        <v>27.5</v>
      </c>
      <c r="F2">
        <f>F29*2</f>
        <v>-14.666666666666666</v>
      </c>
      <c r="G2" s="1">
        <f>-E2/F$2</f>
        <v>1.875</v>
      </c>
      <c r="H2" s="2">
        <f>E2*G2+0.5*F2*(G2^2)</f>
        <v>25.78125</v>
      </c>
      <c r="I2" cm="1">
        <f t="array" ref="I2:I26">A2:A26</f>
        <v>62</v>
      </c>
      <c r="J2" s="2">
        <f>A2-H2</f>
        <v>36.21875</v>
      </c>
    </row>
    <row r="3" spans="1:10" x14ac:dyDescent="0.3">
      <c r="A3">
        <v>65</v>
      </c>
      <c r="B3">
        <v>62</v>
      </c>
      <c r="C3">
        <f>B3^2</f>
        <v>3844</v>
      </c>
      <c r="D3">
        <f>A3/E3</f>
        <v>2.096774193548387</v>
      </c>
      <c r="E3">
        <f>B3/2</f>
        <v>31</v>
      </c>
      <c r="G3" s="1">
        <f>-E3/F$2</f>
        <v>2.1136363636363638</v>
      </c>
      <c r="H3" s="2">
        <f>E3*G3+0.5*F3*(G3^2)</f>
        <v>65.52272727272728</v>
      </c>
      <c r="I3">
        <v>65</v>
      </c>
      <c r="J3" s="2">
        <f t="shared" ref="J3:J26" si="0">A3-H3</f>
        <v>-0.52272727272728048</v>
      </c>
    </row>
    <row r="4" spans="1:10" x14ac:dyDescent="0.3">
      <c r="A4">
        <v>65</v>
      </c>
      <c r="B4">
        <v>65</v>
      </c>
      <c r="C4">
        <f>B4^2</f>
        <v>4225</v>
      </c>
      <c r="D4">
        <f>A4/E4</f>
        <v>2</v>
      </c>
      <c r="E4">
        <f>B4/2</f>
        <v>32.5</v>
      </c>
      <c r="G4" s="1">
        <f>-E4/F$2</f>
        <v>2.2159090909090908</v>
      </c>
      <c r="H4" s="2">
        <f>E4*G4+0.5*F4*(G4^2)</f>
        <v>72.017045454545453</v>
      </c>
      <c r="I4">
        <v>65</v>
      </c>
      <c r="J4" s="2">
        <f t="shared" si="0"/>
        <v>-7.0170454545454533</v>
      </c>
    </row>
    <row r="5" spans="1:10" x14ac:dyDescent="0.3">
      <c r="A5">
        <v>73</v>
      </c>
      <c r="B5">
        <v>65</v>
      </c>
      <c r="C5">
        <f>B5^2</f>
        <v>4225</v>
      </c>
      <c r="D5">
        <f>A5/E5</f>
        <v>2.2461538461538462</v>
      </c>
      <c r="E5">
        <f>B5/2</f>
        <v>32.5</v>
      </c>
      <c r="G5" s="1">
        <f>-E5/F$2</f>
        <v>2.2159090909090908</v>
      </c>
      <c r="H5" s="2">
        <f>E5*G5+0.5*F5*(G5^2)</f>
        <v>72.017045454545453</v>
      </c>
      <c r="I5">
        <v>73</v>
      </c>
      <c r="J5" s="2">
        <f t="shared" si="0"/>
        <v>0.98295454545454675</v>
      </c>
    </row>
    <row r="6" spans="1:10" x14ac:dyDescent="0.3">
      <c r="A6">
        <v>63</v>
      </c>
      <c r="B6">
        <v>66</v>
      </c>
      <c r="C6">
        <f>B6^2</f>
        <v>4356</v>
      </c>
      <c r="D6">
        <f>A6/E6</f>
        <v>1.9090909090909092</v>
      </c>
      <c r="E6">
        <f>B6/2</f>
        <v>33</v>
      </c>
      <c r="G6" s="1">
        <f>-E6/F$2</f>
        <v>2.25</v>
      </c>
      <c r="H6" s="2">
        <f>E6*G6+0.5*F6*(G6^2)</f>
        <v>74.25</v>
      </c>
      <c r="I6">
        <v>63</v>
      </c>
      <c r="J6" s="2">
        <f t="shared" si="0"/>
        <v>-11.25</v>
      </c>
    </row>
    <row r="7" spans="1:10" x14ac:dyDescent="0.3">
      <c r="A7">
        <v>66</v>
      </c>
      <c r="B7">
        <v>66</v>
      </c>
      <c r="C7">
        <f>B7^2</f>
        <v>4356</v>
      </c>
      <c r="D7">
        <f>A7/E7</f>
        <v>2</v>
      </c>
      <c r="E7">
        <f>B7/2</f>
        <v>33</v>
      </c>
      <c r="G7" s="1">
        <f>-E7/F$2</f>
        <v>2.25</v>
      </c>
      <c r="H7" s="2">
        <f>E7*G7+0.5*F7*(G7^2)</f>
        <v>74.25</v>
      </c>
      <c r="I7">
        <v>66</v>
      </c>
      <c r="J7" s="2">
        <f t="shared" si="0"/>
        <v>-8.25</v>
      </c>
    </row>
    <row r="8" spans="1:10" x14ac:dyDescent="0.3">
      <c r="A8">
        <v>74</v>
      </c>
      <c r="B8">
        <v>66</v>
      </c>
      <c r="C8">
        <f>B8^2</f>
        <v>4356</v>
      </c>
      <c r="D8">
        <f>A8/E8</f>
        <v>2.2424242424242422</v>
      </c>
      <c r="E8">
        <f>B8/2</f>
        <v>33</v>
      </c>
      <c r="G8" s="1">
        <f>-E8/F$2</f>
        <v>2.25</v>
      </c>
      <c r="H8" s="2">
        <f>E8*G8+0.5*F8*(G8^2)</f>
        <v>74.25</v>
      </c>
      <c r="I8">
        <v>74</v>
      </c>
      <c r="J8" s="2">
        <f t="shared" si="0"/>
        <v>-0.25</v>
      </c>
    </row>
    <row r="9" spans="1:10" x14ac:dyDescent="0.3">
      <c r="A9">
        <v>74</v>
      </c>
      <c r="B9">
        <v>66</v>
      </c>
      <c r="C9">
        <f>B9^2</f>
        <v>4356</v>
      </c>
      <c r="D9">
        <f>A9/E9</f>
        <v>2.2424242424242422</v>
      </c>
      <c r="E9">
        <f>B9/2</f>
        <v>33</v>
      </c>
      <c r="G9" s="1">
        <f>-E9/F$2</f>
        <v>2.25</v>
      </c>
      <c r="H9" s="2">
        <f>E9*G9+0.5*F9*(G9^2)</f>
        <v>74.25</v>
      </c>
      <c r="I9">
        <v>74</v>
      </c>
      <c r="J9" s="2">
        <f t="shared" si="0"/>
        <v>-0.25</v>
      </c>
    </row>
    <row r="10" spans="1:10" x14ac:dyDescent="0.3">
      <c r="A10">
        <v>63</v>
      </c>
      <c r="B10">
        <v>67</v>
      </c>
      <c r="C10">
        <f>B10^2</f>
        <v>4489</v>
      </c>
      <c r="D10">
        <f>A10/E10</f>
        <v>1.8805970149253732</v>
      </c>
      <c r="E10">
        <f>B10/2</f>
        <v>33.5</v>
      </c>
      <c r="G10" s="1">
        <f>-E10/F$2</f>
        <v>2.2840909090909092</v>
      </c>
      <c r="H10" s="2">
        <f>E10*G10+0.5*F10*(G10^2)</f>
        <v>76.517045454545453</v>
      </c>
      <c r="I10">
        <v>63</v>
      </c>
      <c r="J10" s="2">
        <f t="shared" si="0"/>
        <v>-13.517045454545453</v>
      </c>
    </row>
    <row r="11" spans="1:10" x14ac:dyDescent="0.3">
      <c r="A11">
        <v>70</v>
      </c>
      <c r="B11">
        <v>67</v>
      </c>
      <c r="C11">
        <f>B11^2</f>
        <v>4489</v>
      </c>
      <c r="D11">
        <f>A11/E11</f>
        <v>2.08955223880597</v>
      </c>
      <c r="E11">
        <f>B11/2</f>
        <v>33.5</v>
      </c>
      <c r="G11" s="1">
        <f>-E11/F$2</f>
        <v>2.2840909090909092</v>
      </c>
      <c r="H11" s="2">
        <f>E11*G11+0.5*F11*(G11^2)</f>
        <v>76.517045454545453</v>
      </c>
      <c r="I11">
        <v>70</v>
      </c>
      <c r="J11" s="2">
        <f t="shared" si="0"/>
        <v>-6.5170454545454533</v>
      </c>
    </row>
    <row r="12" spans="1:10" x14ac:dyDescent="0.3">
      <c r="A12">
        <v>75</v>
      </c>
      <c r="B12">
        <v>70</v>
      </c>
      <c r="C12">
        <f>B12^2</f>
        <v>4900</v>
      </c>
      <c r="D12">
        <f>A12/E12</f>
        <v>2.1428571428571428</v>
      </c>
      <c r="E12">
        <f>B12/2</f>
        <v>35</v>
      </c>
      <c r="G12" s="1">
        <f>-E12/F$2</f>
        <v>2.3863636363636362</v>
      </c>
      <c r="H12" s="2">
        <f>E12*G12+0.5*F12*(G12^2)</f>
        <v>83.522727272727266</v>
      </c>
      <c r="I12">
        <v>75</v>
      </c>
      <c r="J12" s="2">
        <f t="shared" si="0"/>
        <v>-8.5227272727272663</v>
      </c>
    </row>
    <row r="13" spans="1:10" x14ac:dyDescent="0.3">
      <c r="A13">
        <v>79</v>
      </c>
      <c r="B13">
        <v>71</v>
      </c>
      <c r="C13">
        <f>B13^2</f>
        <v>5041</v>
      </c>
      <c r="D13">
        <f>A13/E13</f>
        <v>2.2253521126760565</v>
      </c>
      <c r="E13">
        <f>B13/2</f>
        <v>35.5</v>
      </c>
      <c r="G13" s="1">
        <f>-E13/F$2</f>
        <v>2.4204545454545454</v>
      </c>
      <c r="H13" s="2">
        <f>E13*G13+0.5*F13*(G13^2)</f>
        <v>85.92613636363636</v>
      </c>
      <c r="I13">
        <v>79</v>
      </c>
      <c r="J13" s="2">
        <f t="shared" si="0"/>
        <v>-6.9261363636363598</v>
      </c>
    </row>
    <row r="14" spans="1:10" x14ac:dyDescent="0.3">
      <c r="A14">
        <v>84</v>
      </c>
      <c r="B14">
        <v>72</v>
      </c>
      <c r="C14">
        <f>B14^2</f>
        <v>5184</v>
      </c>
      <c r="D14">
        <f>A14/E14</f>
        <v>2.3333333333333335</v>
      </c>
      <c r="E14">
        <f>B14/2</f>
        <v>36</v>
      </c>
      <c r="G14" s="1">
        <f>-E14/F$2</f>
        <v>2.4545454545454546</v>
      </c>
      <c r="H14" s="2">
        <f>E14*G14+0.5*F14*(G14^2)</f>
        <v>88.36363636363636</v>
      </c>
      <c r="I14">
        <v>84</v>
      </c>
      <c r="J14" s="2">
        <f t="shared" si="0"/>
        <v>-4.3636363636363598</v>
      </c>
    </row>
    <row r="15" spans="1:10" x14ac:dyDescent="0.3">
      <c r="A15">
        <v>65</v>
      </c>
      <c r="B15">
        <v>73</v>
      </c>
      <c r="C15">
        <f>B15^2</f>
        <v>5329</v>
      </c>
      <c r="D15">
        <f>A15/E15</f>
        <v>1.7808219178082192</v>
      </c>
      <c r="E15">
        <f>B15/2</f>
        <v>36.5</v>
      </c>
      <c r="G15" s="1">
        <f>-E15/F$2</f>
        <v>2.4886363636363638</v>
      </c>
      <c r="H15" s="2">
        <f>E15*G15+0.5*F15*(G15^2)</f>
        <v>90.83522727272728</v>
      </c>
      <c r="I15">
        <v>65</v>
      </c>
      <c r="J15" s="2">
        <f t="shared" si="0"/>
        <v>-25.83522727272728</v>
      </c>
    </row>
    <row r="16" spans="1:10" x14ac:dyDescent="0.3">
      <c r="A16">
        <v>81</v>
      </c>
      <c r="B16">
        <v>73</v>
      </c>
      <c r="C16">
        <f>B16^2</f>
        <v>5329</v>
      </c>
      <c r="D16">
        <f>A16/E16</f>
        <v>2.2191780821917808</v>
      </c>
      <c r="E16">
        <f>B16/2</f>
        <v>36.5</v>
      </c>
      <c r="G16" s="1">
        <f>-E16/F$2</f>
        <v>2.4886363636363638</v>
      </c>
      <c r="H16" s="2">
        <f>E16*G16+0.5*F16*(G16^2)</f>
        <v>90.83522727272728</v>
      </c>
      <c r="I16">
        <v>81</v>
      </c>
      <c r="J16" s="2">
        <f t="shared" si="0"/>
        <v>-9.8352272727272805</v>
      </c>
    </row>
    <row r="17" spans="1:10" x14ac:dyDescent="0.3">
      <c r="A17">
        <v>69</v>
      </c>
      <c r="B17">
        <v>74</v>
      </c>
      <c r="C17">
        <f>B17^2</f>
        <v>5476</v>
      </c>
      <c r="D17">
        <f>A17/E17</f>
        <v>1.8648648648648649</v>
      </c>
      <c r="E17">
        <f>B17/2</f>
        <v>37</v>
      </c>
      <c r="G17" s="1">
        <f>-E17/F$2</f>
        <v>2.5227272727272729</v>
      </c>
      <c r="H17" s="2">
        <f>E17*G17+0.5*F17*(G17^2)</f>
        <v>93.340909090909093</v>
      </c>
      <c r="I17">
        <v>69</v>
      </c>
      <c r="J17" s="2">
        <f t="shared" si="0"/>
        <v>-24.340909090909093</v>
      </c>
    </row>
    <row r="18" spans="1:10" x14ac:dyDescent="0.3">
      <c r="A18">
        <v>84</v>
      </c>
      <c r="B18">
        <v>74</v>
      </c>
      <c r="C18">
        <f>B18^2</f>
        <v>5476</v>
      </c>
      <c r="D18">
        <f>A18/E18</f>
        <v>2.2702702702702702</v>
      </c>
      <c r="E18">
        <f>B18/2</f>
        <v>37</v>
      </c>
      <c r="G18" s="1">
        <f>-E18/F$2</f>
        <v>2.5227272727272729</v>
      </c>
      <c r="H18" s="2">
        <f>E18*G18+0.5*F18*(G18^2)</f>
        <v>93.340909090909093</v>
      </c>
      <c r="I18">
        <v>84</v>
      </c>
      <c r="J18" s="2">
        <f t="shared" si="0"/>
        <v>-9.3409090909090935</v>
      </c>
    </row>
    <row r="19" spans="1:10" x14ac:dyDescent="0.3">
      <c r="A19">
        <v>67</v>
      </c>
      <c r="B19">
        <v>75</v>
      </c>
      <c r="C19">
        <f>B19^2</f>
        <v>5625</v>
      </c>
      <c r="D19">
        <f>A19/E19</f>
        <v>1.7866666666666666</v>
      </c>
      <c r="E19">
        <f>B19/2</f>
        <v>37.5</v>
      </c>
      <c r="G19" s="1">
        <f>-E19/F$2</f>
        <v>2.5568181818181821</v>
      </c>
      <c r="H19" s="2">
        <f>E19*G19+0.5*F19*(G19^2)</f>
        <v>95.880681818181827</v>
      </c>
      <c r="I19">
        <v>67</v>
      </c>
      <c r="J19" s="2">
        <f t="shared" si="0"/>
        <v>-28.880681818181827</v>
      </c>
    </row>
    <row r="20" spans="1:10" x14ac:dyDescent="0.3">
      <c r="A20">
        <v>93</v>
      </c>
      <c r="B20">
        <v>75</v>
      </c>
      <c r="C20">
        <f>B20^2</f>
        <v>5625</v>
      </c>
      <c r="D20">
        <f>A20/E20</f>
        <v>2.48</v>
      </c>
      <c r="E20">
        <f>B20/2</f>
        <v>37.5</v>
      </c>
      <c r="G20" s="1">
        <f>-E20/F$2</f>
        <v>2.5568181818181821</v>
      </c>
      <c r="H20" s="2">
        <f>E20*G20+0.5*F20*(G20^2)</f>
        <v>95.880681818181827</v>
      </c>
      <c r="I20">
        <v>93</v>
      </c>
      <c r="J20" s="2">
        <f t="shared" si="0"/>
        <v>-2.8806818181818272</v>
      </c>
    </row>
    <row r="21" spans="1:10" x14ac:dyDescent="0.3">
      <c r="A21">
        <v>83</v>
      </c>
      <c r="B21">
        <v>76</v>
      </c>
      <c r="C21">
        <f>B21^2</f>
        <v>5776</v>
      </c>
      <c r="D21">
        <f>A21/E21</f>
        <v>2.1842105263157894</v>
      </c>
      <c r="E21">
        <f>B21/2</f>
        <v>38</v>
      </c>
      <c r="G21" s="1">
        <f>-E21/F$2</f>
        <v>2.5909090909090908</v>
      </c>
      <c r="H21" s="2">
        <f>E21*G21+0.5*F21*(G21^2)</f>
        <v>98.454545454545453</v>
      </c>
      <c r="I21">
        <v>83</v>
      </c>
      <c r="J21" s="2">
        <f t="shared" si="0"/>
        <v>-15.454545454545453</v>
      </c>
    </row>
    <row r="22" spans="1:10" x14ac:dyDescent="0.3">
      <c r="A22">
        <v>102</v>
      </c>
      <c r="B22">
        <v>76</v>
      </c>
      <c r="C22">
        <f>B22^2</f>
        <v>5776</v>
      </c>
      <c r="D22">
        <f>A22/E22</f>
        <v>2.6842105263157894</v>
      </c>
      <c r="E22">
        <f>B22/2</f>
        <v>38</v>
      </c>
      <c r="G22" s="1">
        <f>-E22/F$2</f>
        <v>2.5909090909090908</v>
      </c>
      <c r="H22" s="2">
        <f>E22*G22+0.5*F22*(G22^2)</f>
        <v>98.454545454545453</v>
      </c>
      <c r="I22">
        <v>102</v>
      </c>
      <c r="J22" s="2">
        <f t="shared" si="0"/>
        <v>3.5454545454545467</v>
      </c>
    </row>
    <row r="23" spans="1:10" x14ac:dyDescent="0.3">
      <c r="A23">
        <v>107</v>
      </c>
      <c r="B23">
        <v>77</v>
      </c>
      <c r="C23">
        <f>B23^2</f>
        <v>5929</v>
      </c>
      <c r="D23">
        <f>A23/E23</f>
        <v>2.779220779220779</v>
      </c>
      <c r="E23">
        <f>B23/2</f>
        <v>38.5</v>
      </c>
      <c r="G23" s="1">
        <f>-E23/F$2</f>
        <v>2.625</v>
      </c>
      <c r="H23" s="2">
        <f>E23*G23+0.5*F23*(G23^2)</f>
        <v>101.0625</v>
      </c>
      <c r="I23">
        <v>107</v>
      </c>
      <c r="J23" s="2">
        <f t="shared" si="0"/>
        <v>5.9375</v>
      </c>
    </row>
    <row r="24" spans="1:10" x14ac:dyDescent="0.3">
      <c r="A24">
        <v>110</v>
      </c>
      <c r="B24">
        <v>78</v>
      </c>
      <c r="C24">
        <f>B24^2</f>
        <v>6084</v>
      </c>
      <c r="D24">
        <f>A24/E24</f>
        <v>2.8205128205128207</v>
      </c>
      <c r="E24">
        <f>B24/2</f>
        <v>39</v>
      </c>
      <c r="G24" s="1">
        <f>-E24/F$2</f>
        <v>2.6590909090909092</v>
      </c>
      <c r="H24" s="2">
        <f>E24*G24+0.5*F24*(G24^2)</f>
        <v>103.70454545454545</v>
      </c>
      <c r="I24">
        <v>110</v>
      </c>
      <c r="J24" s="2">
        <f t="shared" si="0"/>
        <v>6.2954545454545467</v>
      </c>
    </row>
    <row r="25" spans="1:10" x14ac:dyDescent="0.3">
      <c r="A25">
        <v>111</v>
      </c>
      <c r="B25">
        <v>78</v>
      </c>
      <c r="C25">
        <f>B25^2</f>
        <v>6084</v>
      </c>
      <c r="D25">
        <f>A25/E25</f>
        <v>2.8461538461538463</v>
      </c>
      <c r="E25">
        <f>B25/2</f>
        <v>39</v>
      </c>
      <c r="G25" s="1">
        <f>-E25/F$2</f>
        <v>2.6590909090909092</v>
      </c>
      <c r="H25" s="2">
        <f>E25*G25+0.5*F25*(G25^2)</f>
        <v>103.70454545454545</v>
      </c>
      <c r="I25">
        <v>111</v>
      </c>
      <c r="J25" s="2">
        <f t="shared" si="0"/>
        <v>7.2954545454545467</v>
      </c>
    </row>
    <row r="26" spans="1:10" x14ac:dyDescent="0.3">
      <c r="A26">
        <v>85</v>
      </c>
      <c r="B26">
        <v>80</v>
      </c>
      <c r="C26">
        <f>B26^2</f>
        <v>6400</v>
      </c>
      <c r="D26">
        <f>A26/E26</f>
        <v>2.125</v>
      </c>
      <c r="E26">
        <f>B26/2</f>
        <v>40</v>
      </c>
      <c r="G26" s="1">
        <f>-E26/F$2</f>
        <v>2.7272727272727275</v>
      </c>
      <c r="H26" s="2">
        <f>E26*G26+0.5*F26*(G26^2)</f>
        <v>109.09090909090909</v>
      </c>
      <c r="I26">
        <v>85</v>
      </c>
      <c r="J26" s="2">
        <f t="shared" si="0"/>
        <v>-24.090909090909093</v>
      </c>
    </row>
    <row r="28" spans="1:10" x14ac:dyDescent="0.3">
      <c r="F28">
        <f>33/3</f>
        <v>11</v>
      </c>
    </row>
    <row r="29" spans="1:10" x14ac:dyDescent="0.3">
      <c r="F29">
        <f>((66-33*3)*2)/9</f>
        <v>-7.333333333333333</v>
      </c>
    </row>
    <row r="31" spans="1:10" x14ac:dyDescent="0.3">
      <c r="F31">
        <f>66-33*3</f>
        <v>-33</v>
      </c>
    </row>
    <row r="32" spans="1:10" x14ac:dyDescent="0.3">
      <c r="F32">
        <f>F31*2</f>
        <v>-66</v>
      </c>
    </row>
    <row r="33" spans="6:6" x14ac:dyDescent="0.3">
      <c r="F33">
        <f>F32/3^2</f>
        <v>-7.333333333333333</v>
      </c>
    </row>
  </sheetData>
  <sortState xmlns:xlrd2="http://schemas.microsoft.com/office/spreadsheetml/2017/richdata2" ref="A2:I28">
    <sortCondition ref="B2:B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Crest Koemel</dc:creator>
  <cp:lastModifiedBy>Crest Koemel</cp:lastModifiedBy>
  <dcterms:created xsi:type="dcterms:W3CDTF">2024-06-29T23:19:28Z</dcterms:created>
  <dcterms:modified xsi:type="dcterms:W3CDTF">2024-07-04T03:18:11Z</dcterms:modified>
</cp:coreProperties>
</file>