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c_espejo_uniandes_edu_co/Documents/Herramientas Computacionales/Taller_1_HC_2023/T2 SE Optimizacion/"/>
    </mc:Choice>
  </mc:AlternateContent>
  <xr:revisionPtr revIDLastSave="6475" documentId="8_{18D8E6BA-09CA-4B7F-B107-C4A9DE676C5E}" xr6:coauthVersionLast="47" xr6:coauthVersionMax="47" xr10:uidLastSave="{57FFB649-EFFF-4A9F-9B33-E3405FEA1526}"/>
  <bookViews>
    <workbookView xWindow="-108" yWindow="-108" windowWidth="23256" windowHeight="13176" xr2:uid="{165F5127-6AFB-4F6B-8C4C-76065397AC5F}"/>
  </bookViews>
  <sheets>
    <sheet name="Hoja1" sheetId="1" r:id="rId1"/>
  </sheets>
  <definedNames>
    <definedName name="solver_adj" localSheetId="0" hidden="1">Hoja1!$O$58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Hoja1!$S$18</definedName>
    <definedName name="solver_lhs1" localSheetId="0" hidden="1">Hoja1!$O$58</definedName>
    <definedName name="solver_lhs2" localSheetId="0" hidden="1">Hoja1!$O$58</definedName>
    <definedName name="solver_lhs3" localSheetId="0" hidden="1">Hoja1!$S$18</definedName>
    <definedName name="solver_lhs4" localSheetId="0" hidden="1">Hoja1!$S$18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Hoja1!$O$74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0" localSheetId="0" hidden="1">Hoja1!$R$16</definedName>
    <definedName name="solver_rhs1" localSheetId="0" hidden="1">Hoja1!$K$56</definedName>
    <definedName name="solver_rhs2" localSheetId="0" hidden="1">Hoja1!$J$56</definedName>
    <definedName name="solver_rhs3" localSheetId="0" hidden="1">Hoja1!$R$16</definedName>
    <definedName name="solver_rhs4" localSheetId="0" hidden="1">Hoja1!$R$16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2" i="1" l="1"/>
  <c r="T62" i="1" s="1"/>
  <c r="S66" i="1" s="1"/>
  <c r="S67" i="1" s="1"/>
  <c r="S71" i="1" s="1"/>
  <c r="S74" i="1" s="1"/>
  <c r="O62" i="1"/>
  <c r="P62" i="1" s="1"/>
  <c r="K62" i="1"/>
  <c r="L62" i="1" s="1"/>
  <c r="S59" i="1"/>
  <c r="O59" i="1"/>
  <c r="K59" i="1"/>
  <c r="S57" i="1"/>
  <c r="R57" i="1"/>
  <c r="O57" i="1"/>
  <c r="N57" i="1"/>
  <c r="K57" i="1"/>
  <c r="J57" i="1"/>
  <c r="S52" i="1"/>
  <c r="S44" i="1" s="1"/>
  <c r="O52" i="1"/>
  <c r="K52" i="1"/>
  <c r="K44" i="1" s="1"/>
  <c r="S50" i="1"/>
  <c r="R50" i="1"/>
  <c r="O50" i="1"/>
  <c r="N50" i="1"/>
  <c r="K50" i="1"/>
  <c r="J50" i="1"/>
  <c r="S22" i="1"/>
  <c r="T22" i="1" s="1"/>
  <c r="S19" i="1"/>
  <c r="S17" i="1"/>
  <c r="R17" i="1"/>
  <c r="S12" i="1"/>
  <c r="S10" i="1"/>
  <c r="R10" i="1"/>
  <c r="O22" i="1"/>
  <c r="P22" i="1" s="1"/>
  <c r="O19" i="1"/>
  <c r="O17" i="1"/>
  <c r="N17" i="1"/>
  <c r="O12" i="1"/>
  <c r="O10" i="1"/>
  <c r="N10" i="1"/>
  <c r="K22" i="1"/>
  <c r="K19" i="1"/>
  <c r="K17" i="1"/>
  <c r="J17" i="1"/>
  <c r="K12" i="1"/>
  <c r="K10" i="1"/>
  <c r="J10" i="1"/>
  <c r="B22" i="1"/>
  <c r="B17" i="1"/>
  <c r="A17" i="1"/>
  <c r="B10" i="1"/>
  <c r="A10" i="1"/>
  <c r="B12" i="1"/>
  <c r="B19" i="1"/>
  <c r="O44" i="1" l="1"/>
  <c r="O66" i="1"/>
  <c r="O67" i="1" s="1"/>
  <c r="O71" i="1" s="1"/>
  <c r="O74" i="1" s="1"/>
  <c r="K66" i="1"/>
  <c r="K67" i="1" s="1"/>
  <c r="K71" i="1" s="1"/>
  <c r="K74" i="1" s="1"/>
  <c r="S26" i="1"/>
  <c r="S27" i="1" s="1"/>
  <c r="S31" i="1" s="1"/>
  <c r="S34" i="1" s="1"/>
  <c r="O26" i="1"/>
  <c r="O27" i="1" s="1"/>
  <c r="O31" i="1" s="1"/>
  <c r="O34" i="1" s="1"/>
  <c r="K4" i="1"/>
  <c r="L22" i="1"/>
  <c r="K26" i="1" s="1"/>
  <c r="S4" i="1"/>
  <c r="O4" i="1"/>
  <c r="B4" i="1"/>
  <c r="C22" i="1"/>
  <c r="B26" i="1" s="1"/>
  <c r="B27" i="1" s="1"/>
  <c r="K27" i="1" l="1"/>
  <c r="K31" i="1" s="1"/>
  <c r="K34" i="1" s="1"/>
  <c r="B31" i="1"/>
  <c r="B34" i="1" s="1"/>
</calcChain>
</file>

<file path=xl/sharedStrings.xml><?xml version="1.0" encoding="utf-8"?>
<sst xmlns="http://schemas.openxmlformats.org/spreadsheetml/2006/main" count="330" uniqueCount="43">
  <si>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</si>
  <si>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</si>
  <si>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</si>
  <si>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</si>
  <si>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</si>
  <si>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</si>
  <si>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</si>
  <si>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</si>
  <si>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</si>
  <si>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</si>
  <si>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</si>
  <si>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</si>
  <si>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</si>
  <si>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</si>
  <si>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</si>
  <si>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</si>
  <si>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</si>
  <si>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</si>
  <si>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</si>
  <si>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</si>
  <si>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</si>
  <si>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</si>
  <si>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</si>
  <si>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</si>
  <si>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</si>
  <si>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</si>
  <si>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</si>
  <si>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</si>
  <si>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</si>
  <si>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</si>
  <si>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</si>
  <si>
    <t>optimar fuerza de salida</t>
  </si>
  <si>
    <t>funcion objetivo</t>
  </si>
  <si>
    <t>F out</t>
  </si>
  <si>
    <t>theta</t>
  </si>
  <si>
    <t>phi</t>
  </si>
  <si>
    <t>restricciones ¨= variables</t>
  </si>
  <si>
    <t>m</t>
  </si>
  <si>
    <t>deg</t>
  </si>
  <si>
    <t>60 (num en diapo)</t>
  </si>
  <si>
    <t>"NO modificar"</t>
  </si>
  <si>
    <t>de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</si>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</sst>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  <font>
      <u/>
      <sz val="11"/>
      <color theme="1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F_out de</a:t>
            </a:r>
            <a:r>
              <a:rPr lang="en-US" baseline="0"/>
              <a:t> acuerdo a longitud de manivela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Hoja1!$F$38</c:f>
              <c:strCache>
                <c:ptCount val="1"/>
                <c:pt idx="0">
                  <c:v>F_out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Hoja1!$I$36:$I$39</c:f>
              <c:numCache>
                <c:formatCode>General</c:formatCode>
                <c:ptCount val="4"/>
                <c:pt idx="0">
                  <c:v>1.7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</c:numCache>
            </c:numRef>
          </c:xVal>
          <c:yVal>
            <c:numRef>
              <c:f>Hoja1!$G$36:$G$39</c:f>
              <c:numCache>
                <c:formatCode>0.00</c:formatCode>
                <c:ptCount val="4"/>
                <c:pt idx="0">
                  <c:v>67.235601780949068</c:v>
                </c:pt>
                <c:pt idx="1">
                  <c:v>57.150261513806704</c:v>
                </c:pt>
                <c:pt idx="2">
                  <c:v>45.720209211045365</c:v>
                </c:pt>
                <c:pt idx="3">
                  <c:v>38.100174342537805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8-4C76-9EAA-89B6D9FD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83168"/>
        <c:axId val="527598272"/>
      </c:scatterChart>
      <c:valAx>
        <c:axId val="5342831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Longitud m</a:t>
                </a:r>
                <a:r>
                  <a:rPr lang="es-CO"/>
                  <a:t>anivela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598272"/>
        <c:crosses val="autoZero"/>
        <c:crossBetween val="midCat"/>
      </c:valAx>
      <c:valAx>
        <c:axId val="5275982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F_out</a:t>
                </a:r>
                <a:r>
                  <a:rPr lang="es-CO" baseline="0"/>
                  <a:t> [N]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2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F_out de acuerdo a ángulo</a:t>
            </a:r>
            <a:r>
              <a:rPr lang="en-US" baseline="0"/>
              <a:t> theta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Hoja1!$F$61</c:f>
              <c:strCache>
                <c:ptCount val="1"/>
                <c:pt idx="0">
                  <c:v>F_out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Hoja1!$I$61:$I$64</c:f>
              <c:numCache>
                <c:formatCode>0.00</c:formatCode>
                <c:ptCount val="4"/>
                <c:pt idx="0">
                  <c:v>20</c:v>
                </c:pt>
                <c:pt idx="1">
                  <c:v>40</c:v>
                </c:pt>
                <c:pt idx="2" formatCode="General">
                  <c:v>50</c:v>
                </c:pt>
                <c:pt idx="3">
                  <c:v>70</c:v>
                </c:pt>
              </c:numCache>
            </c:numRef>
          </c:xVal>
          <c:yVal>
            <c:numRef>
              <c:f>Hoja1!$G$61:$G$64</c:f>
              <c:numCache>
                <c:formatCode>0.00</c:formatCode>
                <c:ptCount val="4"/>
                <c:pt idx="0">
                  <c:v>1.736481776669303</c:v>
                </c:pt>
                <c:pt idx="1">
                  <c:v>3.7111359948427958</c:v>
                </c:pt>
                <c:pt idx="2">
                  <c:v>5</c:v>
                </c:pt>
                <c:pt idx="3">
                  <c:v>9.3969262078590816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A-4CE1-A094-A97085EE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55167"/>
        <c:axId val="1970752591"/>
      </c:scatterChart>
      <c:valAx>
        <c:axId val="19742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752591"/>
        <c:crosses val="autoZero"/>
        <c:crossBetween val="midCat"/>
      </c:valAx>
      <c:valAx>
        <c:axId val="19707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425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658090</xdr:colOff>
      <xdr:row>15</xdr:row>
      <xdr:rowOff>62346</xdr:rowOff>
    </xdr:from>
    <xdr:to>
      <xdr:col>8</xdr:col>
      <xdr:colOff>526472</xdr:colOff>
      <xdr:row>33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26939-8510-415E-38B6-370D72647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671945</xdr:colOff>
      <xdr:row>40</xdr:row>
      <xdr:rowOff>117763</xdr:rowOff>
    </xdr:from>
    <xdr:to>
      <xdr:col>8</xdr:col>
      <xdr:colOff>678871</xdr:colOff>
      <xdr:row>58</xdr:row>
      <xdr:rowOff>83126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2057BB-6687-C022-A9C8-A9EA631C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41564</xdr:colOff>
      <xdr:row>35</xdr:row>
      <xdr:rowOff>96982</xdr:rowOff>
    </xdr:from>
    <xdr:to>
      <xdr:col>3</xdr:col>
      <xdr:colOff>595746</xdr:colOff>
      <xdr:row>45</xdr:row>
      <xdr:rowOff>13855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9E74FB0-648D-03E8-55BD-405564150488}"/>
            </a:ext>
          </a:extLst>
        </xdr:cNvPr>
        <xdr:cNvSpPr txBox="1"/>
      </xdr:nvSpPr>
      <xdr:spPr>
        <a:xfrm>
          <a:off x="1316182" y="7079673"/>
          <a:ext cx="2867891" cy="18565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#2</a:t>
          </a:r>
        </a:p>
        <a:p>
          <a:r>
            <a:rPr lang="es-CO" sz="1100"/>
            <a:t> De acuerdo a las gráficas podemos analizar que si incrementamos la longitud de la manivela.</a:t>
          </a:r>
        </a:p>
        <a:p>
          <a:r>
            <a:rPr lang="es-CO" sz="1100"/>
            <a:t>#3 </a:t>
          </a:r>
        </a:p>
        <a:p>
          <a:r>
            <a:rPr lang="es-CO" sz="1100"/>
            <a:t>se reduce la fuerza de salida y pasa totalmente lo contrario cuando aplicamos la variación al angulo theta cuando aumentamos el angulo aumenta la fuerza de salida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AI74"/>
  <sheetViews>
    <sheetView showGridLines="0" tabSelected="1" topLeftCell="A9" zoomScale="55" zoomScaleNormal="55" workbookViewId="0">
      <selection activeCell="B52" sqref="B52"/>
    </sheetView>
  </sheetViews>
  <sheetFormatPr baseColWidth="10" defaultColWidth="11.44140625" defaultRowHeight="15.6" thickTop="1" thickBottom="1" x14ac:dyDescent="0.35"/>
  <cols>
    <col min="1" max="2" width="18.5546875" style="7" bestFit="1" customWidth="1"/>
    <col min="3" max="3" width="15.109375" style="7" bestFit="1" customWidth="1"/>
    <col min="4" max="5" width="11.44140625" style="1"/>
    <col min="6" max="6" width="8.44140625" style="1" customWidth="1"/>
    <col min="7" max="7" width="52.44140625" style="1" bestFit="1" customWidth="1"/>
    <col min="8" max="8" width="8.21875" style="1" customWidth="1"/>
    <col min="9" max="13" width="11.44140625" style="1"/>
    <col min="14" max="14" width="10.6640625" style="1" customWidth="1"/>
    <col min="15" max="16384" width="11.44140625" style="1"/>
  </cols>
  <sheetData>
    <row r="1" spans="1:35" ht="18" customHeight="1" thickTop="1" thickBot="1" x14ac:dyDescent="0.35">
      <c r="A1" s="27" t="s">
        <v>0</v>
      </c>
      <c r="B1" s="28"/>
      <c r="C1" s="29"/>
      <c r="J1" s="27" t="s">
        <v>0</v>
      </c>
      <c r="K1" s="28"/>
      <c r="L1" s="29"/>
      <c r="N1" s="27" t="s">
        <v>0</v>
      </c>
      <c r="O1" s="28"/>
      <c r="P1" s="29"/>
      <c r="R1" s="27" t="s">
        <v>0</v>
      </c>
      <c r="S1" s="28"/>
      <c r="T1" s="29"/>
    </row>
    <row r="2" spans="1:35" thickTop="1" thickBot="1" x14ac:dyDescent="0.35">
      <c r="A2" s="26" t="s">
        <v>1</v>
      </c>
      <c r="B2" s="8">
        <v>1</v>
      </c>
      <c r="C2" s="16" t="s">
        <v>37</v>
      </c>
      <c r="F2" s="2"/>
      <c r="G2" s="3" t="s">
        <v>17</v>
      </c>
      <c r="H2" s="4"/>
      <c r="I2" s="4"/>
      <c r="J2" s="26" t="s">
        <v>1</v>
      </c>
      <c r="K2" s="8">
        <v>1</v>
      </c>
      <c r="L2" s="16" t="s">
        <v>37</v>
      </c>
      <c r="N2" s="26" t="s">
        <v>1</v>
      </c>
      <c r="O2" s="8">
        <v>1</v>
      </c>
      <c r="P2" s="16" t="s">
        <v>37</v>
      </c>
      <c r="Q2" s="4"/>
      <c r="R2" s="26" t="s">
        <v>1</v>
      </c>
      <c r="S2" s="8">
        <v>1</v>
      </c>
      <c r="T2" s="16" t="s">
        <v>37</v>
      </c>
      <c r="X2" s="2"/>
      <c r="Y2" s="3"/>
      <c r="Z2" s="4"/>
      <c r="AG2" s="2"/>
      <c r="AH2" s="3"/>
      <c r="AI2" s="4"/>
    </row>
    <row r="3" spans="1:35" thickTop="1" thickBot="1" x14ac:dyDescent="0.35">
      <c r="A3" s="26" t="s">
        <v>2</v>
      </c>
      <c r="B3" s="8">
        <v>2</v>
      </c>
      <c r="C3" s="16" t="s">
        <v>37</v>
      </c>
      <c r="F3" s="17"/>
      <c r="G3" s="3" t="s">
        <v>18</v>
      </c>
      <c r="H3" s="4"/>
      <c r="I3" s="4"/>
      <c r="J3" s="26" t="s">
        <v>2</v>
      </c>
      <c r="K3" s="8">
        <v>2.5</v>
      </c>
      <c r="L3" s="16" t="s">
        <v>37</v>
      </c>
      <c r="N3" s="26" t="s">
        <v>2</v>
      </c>
      <c r="O3" s="8">
        <v>3</v>
      </c>
      <c r="P3" s="16" t="s">
        <v>37</v>
      </c>
      <c r="Q3" s="4"/>
      <c r="R3" s="26" t="s">
        <v>2</v>
      </c>
      <c r="S3" s="8">
        <v>1.7</v>
      </c>
      <c r="T3" s="16" t="s">
        <v>37</v>
      </c>
      <c r="X3" s="17"/>
      <c r="Y3" s="3"/>
      <c r="Z3" s="4"/>
      <c r="AG3" s="17"/>
      <c r="AH3" s="3"/>
      <c r="AI3" s="4"/>
    </row>
    <row r="4" spans="1:35" thickTop="1" thickBot="1" x14ac:dyDescent="0.35">
      <c r="A4" s="26" t="s">
        <v>3</v>
      </c>
      <c r="B4" s="17">
        <f>(SIN(B22)*B2)+(SIN(B12)*B3)</f>
        <v>0.99850074226011587</v>
      </c>
      <c r="C4" s="16" t="s">
        <v>37</v>
      </c>
      <c r="F4" s="5"/>
      <c r="G4" s="3" t="s">
        <v>19</v>
      </c>
      <c r="H4" s="4"/>
      <c r="I4" s="4"/>
      <c r="J4" s="26" t="s">
        <v>3</v>
      </c>
      <c r="K4" s="17">
        <f>(SIN(K22)*K2)+(SIN(K12)*K3)</f>
        <v>1.4965980913059886</v>
      </c>
      <c r="L4" s="16" t="s">
        <v>37</v>
      </c>
      <c r="N4" s="26" t="s">
        <v>3</v>
      </c>
      <c r="O4" s="17">
        <f>(SIN(O22)*O2)+(SIN(O12)*O3)</f>
        <v>1.9946954403518617</v>
      </c>
      <c r="P4" s="16" t="s">
        <v>37</v>
      </c>
      <c r="Q4" s="4"/>
      <c r="R4" s="26" t="s">
        <v>3</v>
      </c>
      <c r="S4" s="17">
        <f>(SIN(S22)*S2)+(SIN(S12)*S3)</f>
        <v>0.69964233283259214</v>
      </c>
      <c r="T4" s="16" t="s">
        <v>37</v>
      </c>
      <c r="X4" s="5"/>
      <c r="Y4" s="3"/>
      <c r="Z4" s="4"/>
      <c r="AG4" s="5"/>
      <c r="AH4" s="3"/>
      <c r="AI4" s="4"/>
    </row>
    <row r="5" spans="1:35" thickTop="1" thickBot="1" x14ac:dyDescent="0.35">
      <c r="F5" s="6"/>
      <c r="G5" s="3" t="s">
        <v>20</v>
      </c>
      <c r="H5" s="4"/>
      <c r="I5" s="4"/>
      <c r="J5" s="7"/>
      <c r="K5" s="7"/>
      <c r="L5" s="7"/>
      <c r="N5" s="7"/>
      <c r="O5" s="7"/>
      <c r="P5" s="7"/>
      <c r="Q5" s="4"/>
      <c r="R5" s="7"/>
      <c r="S5" s="7"/>
      <c r="T5" s="7"/>
      <c r="X5" s="6"/>
      <c r="Y5" s="3"/>
      <c r="Z5" s="4"/>
      <c r="AG5" s="6"/>
      <c r="AH5" s="3"/>
      <c r="AI5" s="4"/>
    </row>
    <row r="6" spans="1:35" ht="18.75" customHeight="1" thickTop="1" thickBot="1" x14ac:dyDescent="0.35">
      <c r="A6" s="27" t="s">
        <v>7</v>
      </c>
      <c r="B6" s="28"/>
      <c r="C6" s="29"/>
      <c r="F6" s="4"/>
      <c r="G6" s="4" t="s">
        <v>21</v>
      </c>
      <c r="H6" s="4"/>
      <c r="I6" s="4"/>
      <c r="J6" s="27" t="s">
        <v>7</v>
      </c>
      <c r="K6" s="28"/>
      <c r="L6" s="29"/>
      <c r="N6" s="27" t="s">
        <v>7</v>
      </c>
      <c r="O6" s="28"/>
      <c r="P6" s="29"/>
      <c r="Q6" s="4"/>
      <c r="R6" s="27" t="s">
        <v>7</v>
      </c>
      <c r="S6" s="28"/>
      <c r="T6" s="29"/>
      <c r="X6" s="4"/>
      <c r="Y6" s="4"/>
      <c r="Z6" s="4"/>
      <c r="AG6" s="4"/>
      <c r="AH6" s="4"/>
      <c r="AI6" s="4"/>
    </row>
    <row r="7" spans="1:35" thickTop="1" thickBot="1" x14ac:dyDescent="0.35">
      <c r="A7" s="33" t="s">
        <v>4</v>
      </c>
      <c r="B7" s="34"/>
      <c r="C7" s="35"/>
      <c r="I7" s="4"/>
      <c r="J7" s="33" t="s">
        <v>4</v>
      </c>
      <c r="K7" s="34"/>
      <c r="L7" s="35"/>
      <c r="N7" s="33" t="s">
        <v>4</v>
      </c>
      <c r="O7" s="34"/>
      <c r="P7" s="35"/>
      <c r="R7" s="33" t="s">
        <v>4</v>
      </c>
      <c r="S7" s="34"/>
      <c r="T7" s="35"/>
    </row>
    <row r="8" spans="1:35" thickTop="1" thickBot="1" x14ac:dyDescent="0.35">
      <c r="A8" s="20" t="s">
        <v>25</v>
      </c>
      <c r="B8" s="21" t="s">
        <v>26</v>
      </c>
      <c r="C8" s="21" t="s">
        <v>27</v>
      </c>
      <c r="F8" s="1" t="s">
        <v>31</v>
      </c>
      <c r="I8" s="14"/>
      <c r="J8" s="20" t="s">
        <v>25</v>
      </c>
      <c r="K8" s="21" t="s">
        <v>26</v>
      </c>
      <c r="L8" s="21" t="s">
        <v>27</v>
      </c>
      <c r="N8" s="20" t="s">
        <v>25</v>
      </c>
      <c r="O8" s="21" t="s">
        <v>26</v>
      </c>
      <c r="P8" s="21" t="s">
        <v>27</v>
      </c>
      <c r="R8" s="20" t="s">
        <v>25</v>
      </c>
      <c r="S8" s="21" t="s">
        <v>26</v>
      </c>
      <c r="T8" s="21" t="s">
        <v>27</v>
      </c>
    </row>
    <row r="9" spans="1:35" thickTop="1" thickBot="1" x14ac:dyDescent="0.35">
      <c r="A9" s="16">
        <v>10</v>
      </c>
      <c r="B9" s="16">
        <v>95</v>
      </c>
      <c r="C9" s="16" t="s">
        <v>38</v>
      </c>
      <c r="I9" s="14"/>
      <c r="J9" s="16">
        <v>10</v>
      </c>
      <c r="K9" s="16">
        <v>95</v>
      </c>
      <c r="L9" s="16" t="s">
        <v>38</v>
      </c>
      <c r="N9" s="16">
        <v>10</v>
      </c>
      <c r="O9" s="16">
        <v>95</v>
      </c>
      <c r="P9" s="16" t="s">
        <v>38</v>
      </c>
      <c r="R9" s="16">
        <v>10</v>
      </c>
      <c r="S9" s="16">
        <v>95</v>
      </c>
      <c r="T9" s="16" t="s">
        <v>38</v>
      </c>
    </row>
    <row r="10" spans="1:35" thickTop="1" thickBot="1" x14ac:dyDescent="0.35">
      <c r="A10" s="1">
        <f>RADIANS(A9)</f>
        <v>0.17453292519943295</v>
      </c>
      <c r="B10" s="1">
        <f>RADIANS(B9)</f>
        <v>1.6580627893946132</v>
      </c>
      <c r="C10" s="16" t="s">
        <v>8</v>
      </c>
      <c r="F10" s="1" t="s">
        <v>32</v>
      </c>
      <c r="G10" s="1" t="s">
        <v>33</v>
      </c>
      <c r="J10" s="1">
        <f>RADIANS(J9)</f>
        <v>0.17453292519943295</v>
      </c>
      <c r="K10" s="1">
        <f>RADIANS(K9)</f>
        <v>1.6580627893946132</v>
      </c>
      <c r="L10" s="16" t="s">
        <v>8</v>
      </c>
      <c r="N10" s="1">
        <f>RADIANS(N9)</f>
        <v>0.17453292519943295</v>
      </c>
      <c r="O10" s="1">
        <f>RADIANS(O9)</f>
        <v>1.6580627893946132</v>
      </c>
      <c r="P10" s="16" t="s">
        <v>8</v>
      </c>
      <c r="R10" s="1">
        <f>RADIANS(R9)</f>
        <v>0.17453292519943295</v>
      </c>
      <c r="S10" s="1">
        <f>RADIANS(S9)</f>
        <v>1.6580627893946132</v>
      </c>
      <c r="T10" s="16" t="s">
        <v>8</v>
      </c>
    </row>
    <row r="11" spans="1:35" thickTop="1" thickBot="1" x14ac:dyDescent="0.35">
      <c r="A11" s="19" t="s">
        <v>28</v>
      </c>
      <c r="B11" s="15">
        <v>95</v>
      </c>
      <c r="C11" s="16" t="s">
        <v>38</v>
      </c>
      <c r="I11" s="14"/>
      <c r="J11" s="19" t="s">
        <v>28</v>
      </c>
      <c r="K11" s="15">
        <v>95</v>
      </c>
      <c r="L11" s="16" t="s">
        <v>38</v>
      </c>
      <c r="N11" s="19" t="s">
        <v>28</v>
      </c>
      <c r="O11" s="15">
        <v>95</v>
      </c>
      <c r="P11" s="16" t="s">
        <v>38</v>
      </c>
      <c r="R11" s="19" t="s">
        <v>28</v>
      </c>
      <c r="S11" s="15">
        <v>95</v>
      </c>
      <c r="T11" s="16" t="s">
        <v>38</v>
      </c>
    </row>
    <row r="12" spans="1:35" thickTop="1" thickBot="1" x14ac:dyDescent="0.35">
      <c r="B12" s="9">
        <f>RADIANS(B11)</f>
        <v>1.6580627893946132</v>
      </c>
      <c r="C12" s="16" t="s">
        <v>8</v>
      </c>
      <c r="F12" s="1" t="s">
        <v>36</v>
      </c>
      <c r="I12" s="14"/>
      <c r="J12" s="7"/>
      <c r="K12" s="9">
        <f>RADIANS(K11)</f>
        <v>1.6580627893946132</v>
      </c>
      <c r="L12" s="16" t="s">
        <v>8</v>
      </c>
      <c r="N12" s="7"/>
      <c r="O12" s="9">
        <f>RADIANS(O11)</f>
        <v>1.6580627893946132</v>
      </c>
      <c r="P12" s="16" t="s">
        <v>8</v>
      </c>
      <c r="R12" s="7"/>
      <c r="S12" s="9">
        <f>RADIANS(S11)</f>
        <v>1.6580627893946132</v>
      </c>
      <c r="T12" s="16" t="s">
        <v>8</v>
      </c>
    </row>
    <row r="13" spans="1:35" thickTop="1" thickBot="1" x14ac:dyDescent="0.35">
      <c r="A13" s="1"/>
      <c r="B13" s="1"/>
      <c r="C13" s="1"/>
      <c r="F13" s="1" t="s">
        <v>34</v>
      </c>
      <c r="I13" s="14"/>
    </row>
    <row r="14" spans="1:35" thickTop="1" thickBot="1" x14ac:dyDescent="0.35">
      <c r="A14" s="33" t="s">
        <v>6</v>
      </c>
      <c r="B14" s="34"/>
      <c r="C14" s="35"/>
      <c r="F14" s="1" t="s">
        <v>35</v>
      </c>
      <c r="J14" s="33" t="s">
        <v>6</v>
      </c>
      <c r="K14" s="34"/>
      <c r="L14" s="35"/>
      <c r="N14" s="33" t="s">
        <v>6</v>
      </c>
      <c r="O14" s="34"/>
      <c r="P14" s="35"/>
      <c r="R14" s="33" t="s">
        <v>6</v>
      </c>
      <c r="S14" s="34"/>
      <c r="T14" s="35"/>
    </row>
    <row r="15" spans="1:35" ht="19.5" customHeight="1" thickTop="1" thickBot="1" x14ac:dyDescent="0.35">
      <c r="A15" s="20" t="s">
        <v>25</v>
      </c>
      <c r="B15" s="21" t="s">
        <v>26</v>
      </c>
      <c r="C15" s="21" t="s">
        <v>27</v>
      </c>
      <c r="J15" s="20" t="s">
        <v>25</v>
      </c>
      <c r="K15" s="21" t="s">
        <v>26</v>
      </c>
      <c r="L15" s="21" t="s">
        <v>27</v>
      </c>
      <c r="N15" s="20" t="s">
        <v>25</v>
      </c>
      <c r="O15" s="21" t="s">
        <v>26</v>
      </c>
      <c r="P15" s="21" t="s">
        <v>27</v>
      </c>
      <c r="R15" s="20" t="s">
        <v>25</v>
      </c>
      <c r="S15" s="21" t="s">
        <v>26</v>
      </c>
      <c r="T15" s="21" t="s">
        <v>27</v>
      </c>
    </row>
    <row r="16" spans="1:35" thickTop="1" thickBot="1" x14ac:dyDescent="0.35">
      <c r="A16" s="16">
        <v>10</v>
      </c>
      <c r="B16" s="16">
        <v>45</v>
      </c>
      <c r="C16" s="16" t="s">
        <v>38</v>
      </c>
      <c r="J16" s="16">
        <v>10</v>
      </c>
      <c r="K16" s="16">
        <v>45</v>
      </c>
      <c r="L16" s="16" t="s">
        <v>38</v>
      </c>
      <c r="N16" s="16">
        <v>10</v>
      </c>
      <c r="O16" s="16">
        <v>45</v>
      </c>
      <c r="P16" s="16" t="s">
        <v>38</v>
      </c>
      <c r="R16" s="16">
        <v>10</v>
      </c>
      <c r="S16" s="16">
        <v>45</v>
      </c>
      <c r="T16" s="16" t="s">
        <v>38</v>
      </c>
    </row>
    <row r="17" spans="1:31" thickTop="1" thickBot="1" x14ac:dyDescent="0.35">
      <c r="A17" s="1">
        <f>RADIANS(A16)</f>
        <v>0.17453292519943295</v>
      </c>
      <c r="B17" s="1">
        <f>RADIANS(B16)</f>
        <v>0.78539816339744828</v>
      </c>
      <c r="C17" s="16" t="s">
        <v>8</v>
      </c>
      <c r="J17" s="1">
        <f>RADIANS(J16)</f>
        <v>0.17453292519943295</v>
      </c>
      <c r="K17" s="1">
        <f>RADIANS(K16)</f>
        <v>0.78539816339744828</v>
      </c>
      <c r="L17" s="16" t="s">
        <v>8</v>
      </c>
      <c r="N17" s="1">
        <f>RADIANS(N16)</f>
        <v>0.17453292519943295</v>
      </c>
      <c r="O17" s="1">
        <f>RADIANS(O16)</f>
        <v>0.78539816339744828</v>
      </c>
      <c r="P17" s="16" t="s">
        <v>8</v>
      </c>
      <c r="R17" s="1">
        <f>RADIANS(R16)</f>
        <v>0.17453292519943295</v>
      </c>
      <c r="S17" s="1">
        <f>RADIANS(S16)</f>
        <v>0.78539816339744828</v>
      </c>
      <c r="T17" s="16" t="s">
        <v>8</v>
      </c>
    </row>
    <row r="18" spans="1:31" thickTop="1" thickBot="1" x14ac:dyDescent="0.35">
      <c r="A18" s="19" t="s">
        <v>28</v>
      </c>
      <c r="B18" s="15">
        <v>9.9999999999999947</v>
      </c>
      <c r="C18" s="16" t="s">
        <v>38</v>
      </c>
      <c r="J18" s="19" t="s">
        <v>28</v>
      </c>
      <c r="K18" s="15">
        <v>9.9999999999999947</v>
      </c>
      <c r="L18" s="16" t="s">
        <v>38</v>
      </c>
      <c r="N18" s="19" t="s">
        <v>28</v>
      </c>
      <c r="O18" s="15">
        <v>10</v>
      </c>
      <c r="P18" s="16" t="s">
        <v>38</v>
      </c>
      <c r="R18" s="19" t="s">
        <v>28</v>
      </c>
      <c r="S18" s="15">
        <v>10.000000000000004</v>
      </c>
      <c r="T18" s="16" t="s">
        <v>38</v>
      </c>
    </row>
    <row r="19" spans="1:31" ht="19.5" customHeight="1" thickTop="1" thickBot="1" x14ac:dyDescent="0.35">
      <c r="B19" s="9">
        <f>RADIANS(B18)</f>
        <v>0.17453292519943286</v>
      </c>
      <c r="C19" s="16" t="s">
        <v>8</v>
      </c>
      <c r="J19" s="7"/>
      <c r="K19" s="9">
        <f>RADIANS(K18)</f>
        <v>0.17453292519943286</v>
      </c>
      <c r="L19" s="16" t="s">
        <v>8</v>
      </c>
      <c r="N19" s="7"/>
      <c r="O19" s="9">
        <f>RADIANS(O18)</f>
        <v>0.17453292519943295</v>
      </c>
      <c r="P19" s="16" t="s">
        <v>8</v>
      </c>
      <c r="R19" s="7"/>
      <c r="S19" s="9">
        <f>RADIANS(S18)</f>
        <v>0.174532925199433</v>
      </c>
      <c r="T19" s="16" t="s">
        <v>8</v>
      </c>
    </row>
    <row r="20" spans="1:31" thickTop="1" thickBot="1" x14ac:dyDescent="0.35">
      <c r="J20" s="7"/>
      <c r="K20" s="7"/>
      <c r="L20" s="7"/>
      <c r="N20" s="7"/>
      <c r="O20" s="7"/>
      <c r="P20" s="7"/>
      <c r="R20" s="7"/>
      <c r="S20" s="7"/>
      <c r="T20" s="7"/>
    </row>
    <row r="21" spans="1:31" thickTop="1" thickBot="1" x14ac:dyDescent="0.35">
      <c r="A21" s="23" t="s">
        <v>5</v>
      </c>
      <c r="B21" s="24" t="s">
        <v>29</v>
      </c>
      <c r="C21" s="25" t="s">
        <v>8</v>
      </c>
      <c r="J21" s="23" t="s">
        <v>5</v>
      </c>
      <c r="K21" s="24" t="s">
        <v>29</v>
      </c>
      <c r="L21" s="25" t="s">
        <v>8</v>
      </c>
      <c r="N21" s="23" t="s">
        <v>5</v>
      </c>
      <c r="O21" s="24" t="s">
        <v>29</v>
      </c>
      <c r="P21" s="25" t="s">
        <v>8</v>
      </c>
      <c r="R21" s="23" t="s">
        <v>5</v>
      </c>
      <c r="S21" s="24" t="s">
        <v>29</v>
      </c>
      <c r="T21" s="25" t="s">
        <v>8</v>
      </c>
    </row>
    <row r="22" spans="1:31" thickTop="1" thickBot="1" x14ac:dyDescent="0.35">
      <c r="B22" s="13">
        <f>90-B18</f>
        <v>80</v>
      </c>
      <c r="C22" s="9">
        <f>RADIANS(B22)</f>
        <v>1.3962634015954636</v>
      </c>
      <c r="J22" s="7"/>
      <c r="K22" s="13">
        <f>90-K18</f>
        <v>80</v>
      </c>
      <c r="L22" s="9">
        <f>RADIANS(K22)</f>
        <v>1.3962634015954636</v>
      </c>
      <c r="N22" s="7"/>
      <c r="O22" s="13">
        <f>90-O18</f>
        <v>80</v>
      </c>
      <c r="P22" s="9">
        <f>RADIANS(O22)</f>
        <v>1.3962634015954636</v>
      </c>
      <c r="R22" s="7"/>
      <c r="S22" s="13">
        <f>90-S18</f>
        <v>80</v>
      </c>
      <c r="T22" s="9">
        <f>RADIANS(S22)</f>
        <v>1.3962634015954636</v>
      </c>
    </row>
    <row r="23" spans="1:31" thickTop="1" thickBot="1" x14ac:dyDescent="0.35">
      <c r="B23" s="7" t="s">
        <v>39</v>
      </c>
      <c r="J23" s="7"/>
      <c r="K23" s="7" t="s">
        <v>39</v>
      </c>
      <c r="L23" s="7"/>
      <c r="N23" s="7"/>
      <c r="O23" s="7" t="s">
        <v>39</v>
      </c>
      <c r="P23" s="7"/>
      <c r="R23" s="7"/>
      <c r="S23" s="7" t="s">
        <v>39</v>
      </c>
      <c r="T23" s="7"/>
    </row>
    <row r="24" spans="1:31" thickTop="1" thickBot="1" x14ac:dyDescent="0.35">
      <c r="A24" s="27" t="s">
        <v>22</v>
      </c>
      <c r="B24" s="28"/>
      <c r="C24" s="29"/>
      <c r="J24" s="27" t="s">
        <v>22</v>
      </c>
      <c r="K24" s="28"/>
      <c r="L24" s="29"/>
      <c r="N24" s="27" t="s">
        <v>22</v>
      </c>
      <c r="O24" s="28"/>
      <c r="P24" s="29"/>
      <c r="R24" s="27" t="s">
        <v>22</v>
      </c>
      <c r="S24" s="28"/>
      <c r="T24" s="29"/>
    </row>
    <row r="25" spans="1:31" thickTop="1" thickBot="1" x14ac:dyDescent="0.35">
      <c r="A25" s="30" t="s">
        <v>9</v>
      </c>
      <c r="B25" s="17">
        <v>1</v>
      </c>
      <c r="C25" s="7" t="s">
        <v>10</v>
      </c>
      <c r="J25" s="30" t="s">
        <v>9</v>
      </c>
      <c r="K25" s="17">
        <v>1</v>
      </c>
      <c r="L25" s="7" t="s">
        <v>10</v>
      </c>
      <c r="N25" s="30" t="s">
        <v>9</v>
      </c>
      <c r="O25" s="17">
        <v>1</v>
      </c>
      <c r="P25" s="7" t="s">
        <v>10</v>
      </c>
      <c r="R25" s="30" t="s">
        <v>9</v>
      </c>
      <c r="S25" s="17">
        <v>1</v>
      </c>
      <c r="T25" s="7" t="s">
        <v>10</v>
      </c>
    </row>
    <row r="26" spans="1:31" thickTop="1" thickBot="1" x14ac:dyDescent="0.35">
      <c r="A26" s="31"/>
      <c r="B26" s="17">
        <f>COS(C22)+SIN(C22)*_xlfn.COT(B12)</f>
        <v>8.7488663525924021E-2</v>
      </c>
      <c r="C26" s="7" t="s">
        <v>11</v>
      </c>
      <c r="J26" s="31"/>
      <c r="K26" s="17">
        <f>COS(L22)+SIN(L22)*_xlfn.COT(K12)</f>
        <v>8.7488663525924021E-2</v>
      </c>
      <c r="L26" s="7" t="s">
        <v>11</v>
      </c>
      <c r="N26" s="31"/>
      <c r="O26" s="17">
        <f>COS(P22)+SIN(P22)*_xlfn.COT(O12)</f>
        <v>8.7488663525924021E-2</v>
      </c>
      <c r="P26" s="7" t="s">
        <v>11</v>
      </c>
      <c r="R26" s="31"/>
      <c r="S26" s="17">
        <f>COS(T22)+SIN(T22)*_xlfn.COT(S12)</f>
        <v>8.7488663525924021E-2</v>
      </c>
      <c r="T26" s="7" t="s">
        <v>11</v>
      </c>
      <c r="AE26" s="1" t="s">
        <v>40</v>
      </c>
    </row>
    <row r="27" spans="1:31" thickTop="1" thickBot="1" x14ac:dyDescent="0.35">
      <c r="A27" s="32"/>
      <c r="B27" s="9">
        <f>B25/B26</f>
        <v>11.430052302761341</v>
      </c>
      <c r="C27" s="7" t="s">
        <v>30</v>
      </c>
      <c r="J27" s="32"/>
      <c r="K27" s="9">
        <f>K25/K26</f>
        <v>11.430052302761341</v>
      </c>
      <c r="L27" s="7" t="s">
        <v>30</v>
      </c>
      <c r="N27" s="32"/>
      <c r="O27" s="9">
        <f>O25/O26</f>
        <v>11.430052302761341</v>
      </c>
      <c r="P27" s="7" t="s">
        <v>30</v>
      </c>
      <c r="R27" s="32"/>
      <c r="S27" s="9">
        <f>S25/S26</f>
        <v>11.430052302761341</v>
      </c>
      <c r="T27" s="7" t="s">
        <v>30</v>
      </c>
      <c r="AE27" s="1" t="s">
        <v>41</v>
      </c>
    </row>
    <row r="28" spans="1:31" thickTop="1" thickBot="1" x14ac:dyDescent="0.35">
      <c r="A28" s="1"/>
      <c r="B28" s="11"/>
      <c r="C28" s="12"/>
      <c r="K28" s="11"/>
      <c r="L28" s="12"/>
      <c r="O28" s="11"/>
      <c r="P28" s="12"/>
      <c r="S28" s="11"/>
      <c r="T28" s="12"/>
    </row>
    <row r="29" spans="1:31" thickTop="1" thickBot="1" x14ac:dyDescent="0.35">
      <c r="A29" s="27" t="s">
        <v>24</v>
      </c>
      <c r="B29" s="28"/>
      <c r="C29" s="29"/>
      <c r="J29" s="27" t="s">
        <v>24</v>
      </c>
      <c r="K29" s="28"/>
      <c r="L29" s="29"/>
      <c r="N29" s="27" t="s">
        <v>24</v>
      </c>
      <c r="O29" s="28"/>
      <c r="P29" s="29"/>
      <c r="R29" s="27" t="s">
        <v>24</v>
      </c>
      <c r="S29" s="28"/>
      <c r="T29" s="29"/>
    </row>
    <row r="30" spans="1:31" thickTop="1" thickBot="1" x14ac:dyDescent="0.35">
      <c r="A30" s="22" t="s">
        <v>13</v>
      </c>
      <c r="B30" s="18">
        <v>10</v>
      </c>
      <c r="C30" s="7" t="s">
        <v>14</v>
      </c>
      <c r="J30" s="22" t="s">
        <v>13</v>
      </c>
      <c r="K30" s="18">
        <v>10</v>
      </c>
      <c r="L30" s="7" t="s">
        <v>14</v>
      </c>
      <c r="N30" s="22" t="s">
        <v>13</v>
      </c>
      <c r="O30" s="18">
        <v>10</v>
      </c>
      <c r="P30" s="7" t="s">
        <v>14</v>
      </c>
      <c r="R30" s="22" t="s">
        <v>13</v>
      </c>
      <c r="S30" s="18">
        <v>10</v>
      </c>
      <c r="T30" s="7" t="s">
        <v>14</v>
      </c>
    </row>
    <row r="31" spans="1:31" thickTop="1" thickBot="1" x14ac:dyDescent="0.35">
      <c r="A31" s="22" t="s">
        <v>12</v>
      </c>
      <c r="B31" s="17">
        <f>B30*B27</f>
        <v>114.30052302761341</v>
      </c>
      <c r="C31" s="7" t="s">
        <v>14</v>
      </c>
      <c r="J31" s="22" t="s">
        <v>12</v>
      </c>
      <c r="K31" s="17">
        <f>K30*K27</f>
        <v>114.30052302761341</v>
      </c>
      <c r="L31" s="7" t="s">
        <v>14</v>
      </c>
      <c r="N31" s="22" t="s">
        <v>12</v>
      </c>
      <c r="O31" s="17">
        <f>O30*O27</f>
        <v>114.30052302761341</v>
      </c>
      <c r="P31" s="7" t="s">
        <v>14</v>
      </c>
      <c r="R31" s="22" t="s">
        <v>12</v>
      </c>
      <c r="S31" s="17">
        <f>S30*S27</f>
        <v>114.30052302761341</v>
      </c>
      <c r="T31" s="7" t="s">
        <v>14</v>
      </c>
    </row>
    <row r="32" spans="1:31" thickTop="1" thickBot="1" x14ac:dyDescent="0.35">
      <c r="A32" s="10"/>
      <c r="B32" s="11"/>
      <c r="C32" s="12"/>
      <c r="J32" s="10"/>
      <c r="K32" s="11"/>
      <c r="L32" s="12"/>
      <c r="N32" s="10"/>
      <c r="O32" s="11"/>
      <c r="P32" s="12"/>
      <c r="R32" s="10"/>
      <c r="S32" s="11"/>
      <c r="T32" s="12"/>
    </row>
    <row r="33" spans="1:20" thickTop="1" thickBot="1" x14ac:dyDescent="0.35">
      <c r="A33" s="27" t="s">
        <v>23</v>
      </c>
      <c r="B33" s="28"/>
      <c r="C33" s="29"/>
      <c r="J33" s="27" t="s">
        <v>23</v>
      </c>
      <c r="K33" s="28"/>
      <c r="L33" s="29"/>
      <c r="N33" s="27" t="s">
        <v>23</v>
      </c>
      <c r="O33" s="28"/>
      <c r="P33" s="29"/>
      <c r="R33" s="27" t="s">
        <v>23</v>
      </c>
      <c r="S33" s="28"/>
      <c r="T33" s="29"/>
    </row>
    <row r="34" spans="1:20" thickTop="1" thickBot="1" x14ac:dyDescent="0.35">
      <c r="A34" s="22" t="s">
        <v>15</v>
      </c>
      <c r="B34" s="17">
        <f>B31/B3</f>
        <v>57.150261513806704</v>
      </c>
      <c r="C34" s="7" t="s">
        <v>16</v>
      </c>
      <c r="J34" s="22" t="s">
        <v>15</v>
      </c>
      <c r="K34" s="17">
        <f>K31/K3</f>
        <v>45.720209211045365</v>
      </c>
      <c r="L34" s="7" t="s">
        <v>16</v>
      </c>
      <c r="N34" s="22" t="s">
        <v>15</v>
      </c>
      <c r="O34" s="17">
        <f>O31/O3</f>
        <v>38.100174342537805</v>
      </c>
      <c r="P34" s="7" t="s">
        <v>16</v>
      </c>
      <c r="R34" s="22" t="s">
        <v>15</v>
      </c>
      <c r="S34" s="17">
        <f>S31/S3</f>
        <v>67.235601780949068</v>
      </c>
      <c r="T34" s="7" t="s">
        <v>16</v>
      </c>
    </row>
    <row r="36" spans="1:20" thickTop="1" thickBot="1" x14ac:dyDescent="0.35">
      <c r="F36" s="19" t="s">
        <v>15</v>
      </c>
      <c r="G36" s="17">
        <v>67.235601780949068</v>
      </c>
      <c r="H36" s="26" t="s">
        <v>2</v>
      </c>
      <c r="I36" s="8">
        <v>1.7</v>
      </c>
    </row>
    <row r="37" spans="1:20" thickTop="1" thickBot="1" x14ac:dyDescent="0.35">
      <c r="F37" s="19" t="s">
        <v>15</v>
      </c>
      <c r="G37" s="17">
        <v>57.150261513806704</v>
      </c>
      <c r="H37" s="26" t="s">
        <v>2</v>
      </c>
      <c r="I37" s="8">
        <v>2</v>
      </c>
    </row>
    <row r="38" spans="1:20" thickTop="1" thickBot="1" x14ac:dyDescent="0.35">
      <c r="F38" s="19" t="s">
        <v>15</v>
      </c>
      <c r="G38" s="17">
        <v>45.720209211045365</v>
      </c>
      <c r="H38" s="26" t="s">
        <v>2</v>
      </c>
      <c r="I38" s="8">
        <v>2.5</v>
      </c>
    </row>
    <row r="39" spans="1:20" thickTop="1" thickBot="1" x14ac:dyDescent="0.35">
      <c r="F39" s="19" t="s">
        <v>15</v>
      </c>
      <c r="G39" s="17">
        <v>38.100174342537805</v>
      </c>
      <c r="H39" s="26" t="s">
        <v>2</v>
      </c>
      <c r="I39" s="8">
        <v>3</v>
      </c>
    </row>
    <row r="41" spans="1:20" thickTop="1" thickBot="1" x14ac:dyDescent="0.35">
      <c r="J41" s="27" t="s">
        <v>0</v>
      </c>
      <c r="K41" s="28"/>
      <c r="L41" s="29"/>
      <c r="N41" s="27" t="s">
        <v>0</v>
      </c>
      <c r="O41" s="28"/>
      <c r="P41" s="29"/>
      <c r="R41" s="27" t="s">
        <v>0</v>
      </c>
      <c r="S41" s="28"/>
      <c r="T41" s="29"/>
    </row>
    <row r="42" spans="1:20" thickTop="1" thickBot="1" x14ac:dyDescent="0.35">
      <c r="J42" s="26" t="s">
        <v>1</v>
      </c>
      <c r="K42" s="8">
        <v>1</v>
      </c>
      <c r="L42" s="16" t="s">
        <v>37</v>
      </c>
      <c r="N42" s="26" t="s">
        <v>1</v>
      </c>
      <c r="O42" s="8">
        <v>1</v>
      </c>
      <c r="P42" s="16" t="s">
        <v>37</v>
      </c>
      <c r="Q42" s="4"/>
      <c r="R42" s="26" t="s">
        <v>1</v>
      </c>
      <c r="S42" s="8">
        <v>1</v>
      </c>
      <c r="T42" s="16" t="s">
        <v>37</v>
      </c>
    </row>
    <row r="43" spans="1:20" thickTop="1" thickBot="1" x14ac:dyDescent="0.35">
      <c r="J43" s="26" t="s">
        <v>2</v>
      </c>
      <c r="K43" s="8">
        <v>2</v>
      </c>
      <c r="L43" s="16" t="s">
        <v>37</v>
      </c>
      <c r="N43" s="26" t="s">
        <v>2</v>
      </c>
      <c r="O43" s="8">
        <v>2</v>
      </c>
      <c r="P43" s="16" t="s">
        <v>37</v>
      </c>
      <c r="Q43" s="4"/>
      <c r="R43" s="26" t="s">
        <v>2</v>
      </c>
      <c r="S43" s="8">
        <v>2</v>
      </c>
      <c r="T43" s="16" t="s">
        <v>37</v>
      </c>
    </row>
    <row r="44" spans="1:20" thickTop="1" thickBot="1" x14ac:dyDescent="0.35">
      <c r="J44" s="26" t="s">
        <v>3</v>
      </c>
      <c r="K44" s="17">
        <f>(SIN(K62)*K42)+(SIN(K52)*K43)</f>
        <v>-0.30984836727203779</v>
      </c>
      <c r="L44" s="16" t="s">
        <v>37</v>
      </c>
      <c r="N44" s="26" t="s">
        <v>3</v>
      </c>
      <c r="O44" s="17">
        <f>(SIN(O62)*O42)+(SIN(O52)*O43)</f>
        <v>0.88549658764844141</v>
      </c>
      <c r="P44" s="16" t="s">
        <v>37</v>
      </c>
      <c r="Q44" s="4"/>
      <c r="R44" s="26" t="s">
        <v>3</v>
      </c>
      <c r="S44" s="17">
        <f>(SIN(S62)*S42)+(SIN(S52)*S43)</f>
        <v>0.88549658764844141</v>
      </c>
      <c r="T44" s="16" t="s">
        <v>37</v>
      </c>
    </row>
    <row r="45" spans="1:20" thickTop="1" thickBot="1" x14ac:dyDescent="0.35">
      <c r="J45" s="7"/>
      <c r="K45" s="7"/>
      <c r="L45" s="7"/>
      <c r="N45" s="7"/>
      <c r="O45" s="7"/>
      <c r="P45" s="7"/>
      <c r="Q45" s="4"/>
      <c r="R45" s="7"/>
      <c r="S45" s="7"/>
      <c r="T45" s="7"/>
    </row>
    <row r="46" spans="1:20" thickTop="1" thickBot="1" x14ac:dyDescent="0.35">
      <c r="J46" s="27" t="s">
        <v>7</v>
      </c>
      <c r="K46" s="28"/>
      <c r="L46" s="29"/>
      <c r="N46" s="27" t="s">
        <v>7</v>
      </c>
      <c r="O46" s="28"/>
      <c r="P46" s="29"/>
      <c r="Q46" s="4"/>
      <c r="R46" s="27" t="s">
        <v>7</v>
      </c>
      <c r="S46" s="28"/>
      <c r="T46" s="29"/>
    </row>
    <row r="47" spans="1:20" thickTop="1" thickBot="1" x14ac:dyDescent="0.35">
      <c r="J47" s="33" t="s">
        <v>4</v>
      </c>
      <c r="K47" s="34"/>
      <c r="L47" s="35"/>
      <c r="N47" s="33" t="s">
        <v>4</v>
      </c>
      <c r="O47" s="34"/>
      <c r="P47" s="35"/>
      <c r="R47" s="33" t="s">
        <v>4</v>
      </c>
      <c r="S47" s="34"/>
      <c r="T47" s="35"/>
    </row>
    <row r="48" spans="1:20" thickTop="1" thickBot="1" x14ac:dyDescent="0.35">
      <c r="J48" s="20" t="s">
        <v>25</v>
      </c>
      <c r="K48" s="21" t="s">
        <v>26</v>
      </c>
      <c r="L48" s="21" t="s">
        <v>27</v>
      </c>
      <c r="N48" s="20" t="s">
        <v>25</v>
      </c>
      <c r="O48" s="21" t="s">
        <v>26</v>
      </c>
      <c r="P48" s="21" t="s">
        <v>27</v>
      </c>
      <c r="R48" s="20" t="s">
        <v>25</v>
      </c>
      <c r="S48" s="21" t="s">
        <v>26</v>
      </c>
      <c r="T48" s="21" t="s">
        <v>27</v>
      </c>
    </row>
    <row r="49" spans="2:20" thickTop="1" thickBot="1" x14ac:dyDescent="0.35">
      <c r="J49" s="16">
        <v>10</v>
      </c>
      <c r="K49" s="16">
        <v>95</v>
      </c>
      <c r="L49" s="16" t="s">
        <v>38</v>
      </c>
      <c r="N49" s="16">
        <v>10</v>
      </c>
      <c r="O49" s="16">
        <v>95</v>
      </c>
      <c r="P49" s="16" t="s">
        <v>38</v>
      </c>
      <c r="R49" s="16">
        <v>10</v>
      </c>
      <c r="S49" s="16">
        <v>95</v>
      </c>
      <c r="T49" s="16" t="s">
        <v>38</v>
      </c>
    </row>
    <row r="50" spans="2:20" thickTop="1" thickBot="1" x14ac:dyDescent="0.35">
      <c r="J50" s="1">
        <f>RADIANS(J49)</f>
        <v>0.17453292519943295</v>
      </c>
      <c r="K50" s="1">
        <f>RADIANS(K49)</f>
        <v>1.6580627893946132</v>
      </c>
      <c r="L50" s="16" t="s">
        <v>8</v>
      </c>
      <c r="N50" s="1">
        <f>RADIANS(N49)</f>
        <v>0.17453292519943295</v>
      </c>
      <c r="O50" s="1">
        <f>RADIANS(O49)</f>
        <v>1.6580627893946132</v>
      </c>
      <c r="P50" s="16" t="s">
        <v>8</v>
      </c>
      <c r="R50" s="1">
        <f>RADIANS(R49)</f>
        <v>0.17453292519943295</v>
      </c>
      <c r="S50" s="1">
        <f>RADIANS(S49)</f>
        <v>1.6580627893946132</v>
      </c>
      <c r="T50" s="16" t="s">
        <v>8</v>
      </c>
    </row>
    <row r="51" spans="2:20" thickTop="1" thickBot="1" x14ac:dyDescent="0.35">
      <c r="J51" s="19" t="s">
        <v>28</v>
      </c>
      <c r="K51" s="15">
        <v>20</v>
      </c>
      <c r="L51" s="16" t="s">
        <v>38</v>
      </c>
      <c r="N51" s="19" t="s">
        <v>28</v>
      </c>
      <c r="O51" s="15">
        <v>70</v>
      </c>
      <c r="P51" s="16" t="s">
        <v>38</v>
      </c>
      <c r="R51" s="19" t="s">
        <v>28</v>
      </c>
      <c r="S51" s="15">
        <v>70</v>
      </c>
      <c r="T51" s="16" t="s">
        <v>38</v>
      </c>
    </row>
    <row r="52" spans="2:20" thickTop="1" thickBot="1" x14ac:dyDescent="0.35">
      <c r="B52" s="36"/>
      <c r="J52" s="7"/>
      <c r="K52" s="9">
        <f>RADIANS(K51)</f>
        <v>0.3490658503988659</v>
      </c>
      <c r="L52" s="16" t="s">
        <v>8</v>
      </c>
      <c r="N52" s="7"/>
      <c r="O52" s="9">
        <f>RADIANS(O51)</f>
        <v>1.2217304763960306</v>
      </c>
      <c r="P52" s="16" t="s">
        <v>8</v>
      </c>
      <c r="R52" s="7"/>
      <c r="S52" s="9">
        <f>RADIANS(S51)</f>
        <v>1.2217304763960306</v>
      </c>
      <c r="T52" s="16" t="s">
        <v>8</v>
      </c>
    </row>
    <row r="54" spans="2:20" thickTop="1" thickBot="1" x14ac:dyDescent="0.35">
      <c r="J54" s="33" t="s">
        <v>6</v>
      </c>
      <c r="K54" s="34"/>
      <c r="L54" s="35"/>
      <c r="N54" s="33" t="s">
        <v>6</v>
      </c>
      <c r="O54" s="34"/>
      <c r="P54" s="35"/>
      <c r="R54" s="33" t="s">
        <v>6</v>
      </c>
      <c r="S54" s="34"/>
      <c r="T54" s="35"/>
    </row>
    <row r="55" spans="2:20" thickTop="1" thickBot="1" x14ac:dyDescent="0.35">
      <c r="J55" s="20" t="s">
        <v>25</v>
      </c>
      <c r="K55" s="21" t="s">
        <v>26</v>
      </c>
      <c r="L55" s="21" t="s">
        <v>27</v>
      </c>
      <c r="N55" s="20" t="s">
        <v>25</v>
      </c>
      <c r="O55" s="21" t="s">
        <v>26</v>
      </c>
      <c r="P55" s="21" t="s">
        <v>27</v>
      </c>
      <c r="R55" s="20" t="s">
        <v>25</v>
      </c>
      <c r="S55" s="21" t="s">
        <v>26</v>
      </c>
      <c r="T55" s="21" t="s">
        <v>27</v>
      </c>
    </row>
    <row r="56" spans="2:20" thickTop="1" thickBot="1" x14ac:dyDescent="0.35">
      <c r="J56" s="16">
        <v>10</v>
      </c>
      <c r="K56" s="16">
        <v>45</v>
      </c>
      <c r="L56" s="16" t="s">
        <v>38</v>
      </c>
      <c r="N56" s="16">
        <v>10</v>
      </c>
      <c r="O56" s="16">
        <v>45</v>
      </c>
      <c r="P56" s="16" t="s">
        <v>38</v>
      </c>
      <c r="R56" s="16">
        <v>10</v>
      </c>
      <c r="S56" s="16">
        <v>45</v>
      </c>
      <c r="T56" s="16" t="s">
        <v>38</v>
      </c>
    </row>
    <row r="57" spans="2:20" thickTop="1" thickBot="1" x14ac:dyDescent="0.35">
      <c r="J57" s="1">
        <f>RADIANS(J56)</f>
        <v>0.17453292519943295</v>
      </c>
      <c r="K57" s="1">
        <f>RADIANS(K56)</f>
        <v>0.78539816339744828</v>
      </c>
      <c r="L57" s="16" t="s">
        <v>8</v>
      </c>
      <c r="N57" s="1">
        <f>RADIANS(N56)</f>
        <v>0.17453292519943295</v>
      </c>
      <c r="O57" s="1">
        <f>RADIANS(O56)</f>
        <v>0.78539816339744828</v>
      </c>
      <c r="P57" s="16" t="s">
        <v>8</v>
      </c>
      <c r="R57" s="1">
        <f>RADIANS(R56)</f>
        <v>0.17453292519943295</v>
      </c>
      <c r="S57" s="1">
        <f>RADIANS(S56)</f>
        <v>0.78539816339744828</v>
      </c>
      <c r="T57" s="16" t="s">
        <v>8</v>
      </c>
    </row>
    <row r="58" spans="2:20" thickTop="1" thickBot="1" x14ac:dyDescent="0.35">
      <c r="J58" s="19" t="s">
        <v>28</v>
      </c>
      <c r="K58" s="15">
        <v>9.9999999999999947</v>
      </c>
      <c r="L58" s="16" t="s">
        <v>38</v>
      </c>
      <c r="N58" s="19" t="s">
        <v>28</v>
      </c>
      <c r="O58" s="15">
        <v>9.9999999999999982</v>
      </c>
      <c r="P58" s="16" t="s">
        <v>38</v>
      </c>
      <c r="R58" s="19" t="s">
        <v>28</v>
      </c>
      <c r="S58" s="15">
        <v>10.000000000000004</v>
      </c>
      <c r="T58" s="16" t="s">
        <v>38</v>
      </c>
    </row>
    <row r="59" spans="2:20" thickTop="1" thickBot="1" x14ac:dyDescent="0.35">
      <c r="J59" s="7"/>
      <c r="K59" s="9">
        <f>RADIANS(K58)</f>
        <v>0.17453292519943286</v>
      </c>
      <c r="L59" s="16" t="s">
        <v>8</v>
      </c>
      <c r="N59" s="7"/>
      <c r="O59" s="9">
        <f>RADIANS(O58)</f>
        <v>0.17453292519943292</v>
      </c>
      <c r="P59" s="16" t="s">
        <v>8</v>
      </c>
      <c r="R59" s="7"/>
      <c r="S59" s="9">
        <f>RADIANS(S58)</f>
        <v>0.174532925199433</v>
      </c>
      <c r="T59" s="16" t="s">
        <v>8</v>
      </c>
    </row>
    <row r="60" spans="2:20" thickTop="1" thickBot="1" x14ac:dyDescent="0.35">
      <c r="J60" s="7"/>
      <c r="K60" s="7"/>
      <c r="L60" s="7"/>
      <c r="N60" s="7"/>
      <c r="O60" s="7"/>
      <c r="P60" s="7"/>
      <c r="R60" s="7"/>
      <c r="S60" s="7"/>
      <c r="T60" s="7"/>
    </row>
    <row r="61" spans="2:20" thickTop="1" thickBot="1" x14ac:dyDescent="0.35">
      <c r="F61" s="19" t="s">
        <v>15</v>
      </c>
      <c r="G61" s="17">
        <v>1.736481776669303</v>
      </c>
      <c r="H61" s="26" t="s">
        <v>42</v>
      </c>
      <c r="I61" s="15">
        <v>20</v>
      </c>
      <c r="J61" s="23" t="s">
        <v>5</v>
      </c>
      <c r="K61" s="24" t="s">
        <v>29</v>
      </c>
      <c r="L61" s="25" t="s">
        <v>8</v>
      </c>
      <c r="N61" s="23" t="s">
        <v>5</v>
      </c>
      <c r="O61" s="24" t="s">
        <v>29</v>
      </c>
      <c r="P61" s="25" t="s">
        <v>8</v>
      </c>
      <c r="R61" s="23" t="s">
        <v>5</v>
      </c>
      <c r="S61" s="24" t="s">
        <v>29</v>
      </c>
      <c r="T61" s="25" t="s">
        <v>8</v>
      </c>
    </row>
    <row r="62" spans="2:20" thickTop="1" thickBot="1" x14ac:dyDescent="0.35">
      <c r="F62" s="19" t="s">
        <v>15</v>
      </c>
      <c r="G62" s="17">
        <v>3.7111359948427958</v>
      </c>
      <c r="H62" s="26" t="s">
        <v>42</v>
      </c>
      <c r="I62" s="15">
        <v>40</v>
      </c>
      <c r="J62" s="7"/>
      <c r="K62" s="13">
        <f>90-K58</f>
        <v>80</v>
      </c>
      <c r="L62" s="9">
        <f>RADIANS(K62)</f>
        <v>1.3962634015954636</v>
      </c>
      <c r="N62" s="7"/>
      <c r="O62" s="13">
        <f>90-O58</f>
        <v>80</v>
      </c>
      <c r="P62" s="9">
        <f>RADIANS(O62)</f>
        <v>1.3962634015954636</v>
      </c>
      <c r="R62" s="7"/>
      <c r="S62" s="13">
        <f>90-S58</f>
        <v>80</v>
      </c>
      <c r="T62" s="9">
        <f>RADIANS(S62)</f>
        <v>1.3962634015954636</v>
      </c>
    </row>
    <row r="63" spans="2:20" thickTop="1" thickBot="1" x14ac:dyDescent="0.35">
      <c r="F63" s="19" t="s">
        <v>15</v>
      </c>
      <c r="G63" s="17">
        <v>5</v>
      </c>
      <c r="H63" s="26" t="s">
        <v>42</v>
      </c>
      <c r="I63" s="8">
        <v>50</v>
      </c>
      <c r="J63" s="7"/>
      <c r="K63" s="7" t="s">
        <v>39</v>
      </c>
      <c r="L63" s="7"/>
      <c r="N63" s="7"/>
      <c r="O63" s="7" t="s">
        <v>39</v>
      </c>
      <c r="P63" s="7"/>
      <c r="R63" s="7"/>
      <c r="S63" s="7" t="s">
        <v>39</v>
      </c>
      <c r="T63" s="7"/>
    </row>
    <row r="64" spans="2:20" thickTop="1" thickBot="1" x14ac:dyDescent="0.35">
      <c r="F64" s="19" t="s">
        <v>15</v>
      </c>
      <c r="G64" s="17">
        <v>9.3969262078590816</v>
      </c>
      <c r="H64" s="26" t="s">
        <v>42</v>
      </c>
      <c r="I64" s="15">
        <v>70</v>
      </c>
      <c r="J64" s="27" t="s">
        <v>22</v>
      </c>
      <c r="K64" s="28"/>
      <c r="L64" s="29"/>
      <c r="N64" s="27" t="s">
        <v>22</v>
      </c>
      <c r="O64" s="28"/>
      <c r="P64" s="29"/>
      <c r="R64" s="27" t="s">
        <v>22</v>
      </c>
      <c r="S64" s="28"/>
      <c r="T64" s="29"/>
    </row>
    <row r="65" spans="10:20" thickTop="1" thickBot="1" x14ac:dyDescent="0.35">
      <c r="J65" s="30" t="s">
        <v>9</v>
      </c>
      <c r="K65" s="17">
        <v>1</v>
      </c>
      <c r="L65" s="7" t="s">
        <v>10</v>
      </c>
      <c r="N65" s="30" t="s">
        <v>9</v>
      </c>
      <c r="O65" s="17">
        <v>1</v>
      </c>
      <c r="P65" s="7" t="s">
        <v>10</v>
      </c>
      <c r="R65" s="30" t="s">
        <v>9</v>
      </c>
      <c r="S65" s="17">
        <v>1</v>
      </c>
      <c r="T65" s="7" t="s">
        <v>10</v>
      </c>
    </row>
    <row r="66" spans="10:20" thickTop="1" thickBot="1" x14ac:dyDescent="0.35">
      <c r="J66" s="31"/>
      <c r="K66" s="17">
        <f>COS(L62)+SIN(L62)*_xlfn.COT(K52)</f>
        <v>2.8793852415718173</v>
      </c>
      <c r="L66" s="7" t="s">
        <v>11</v>
      </c>
      <c r="N66" s="31"/>
      <c r="O66" s="17">
        <f>COS(P62)+SIN(P62)*_xlfn.COT(O52)</f>
        <v>0.53208888623795625</v>
      </c>
      <c r="P66" s="7" t="s">
        <v>11</v>
      </c>
      <c r="R66" s="31"/>
      <c r="S66" s="17">
        <f>COS(T62)+SIN(T62)*_xlfn.COT(S52)</f>
        <v>0.53208888623795625</v>
      </c>
      <c r="T66" s="7" t="s">
        <v>11</v>
      </c>
    </row>
    <row r="67" spans="10:20" thickTop="1" thickBot="1" x14ac:dyDescent="0.35">
      <c r="J67" s="32"/>
      <c r="K67" s="9">
        <f>K65/K66</f>
        <v>0.34729635533386061</v>
      </c>
      <c r="L67" s="7" t="s">
        <v>30</v>
      </c>
      <c r="N67" s="32"/>
      <c r="O67" s="9">
        <f>O65/O66</f>
        <v>1.8793852415718162</v>
      </c>
      <c r="P67" s="7" t="s">
        <v>30</v>
      </c>
      <c r="R67" s="32"/>
      <c r="S67" s="9">
        <f>S65/S66</f>
        <v>1.8793852415718162</v>
      </c>
      <c r="T67" s="7" t="s">
        <v>30</v>
      </c>
    </row>
    <row r="68" spans="10:20" thickTop="1" thickBot="1" x14ac:dyDescent="0.35">
      <c r="K68" s="11"/>
      <c r="L68" s="12"/>
      <c r="O68" s="11"/>
      <c r="P68" s="12"/>
      <c r="S68" s="11"/>
      <c r="T68" s="12"/>
    </row>
    <row r="69" spans="10:20" thickTop="1" thickBot="1" x14ac:dyDescent="0.35">
      <c r="J69" s="27" t="s">
        <v>24</v>
      </c>
      <c r="K69" s="28"/>
      <c r="L69" s="29"/>
      <c r="N69" s="27" t="s">
        <v>24</v>
      </c>
      <c r="O69" s="28"/>
      <c r="P69" s="29"/>
      <c r="R69" s="27" t="s">
        <v>24</v>
      </c>
      <c r="S69" s="28"/>
      <c r="T69" s="29"/>
    </row>
    <row r="70" spans="10:20" thickTop="1" thickBot="1" x14ac:dyDescent="0.35">
      <c r="J70" s="22" t="s">
        <v>13</v>
      </c>
      <c r="K70" s="18">
        <v>10</v>
      </c>
      <c r="L70" s="7" t="s">
        <v>14</v>
      </c>
      <c r="N70" s="22" t="s">
        <v>13</v>
      </c>
      <c r="O70" s="18">
        <v>10</v>
      </c>
      <c r="P70" s="7" t="s">
        <v>14</v>
      </c>
      <c r="R70" s="22" t="s">
        <v>13</v>
      </c>
      <c r="S70" s="18">
        <v>10</v>
      </c>
      <c r="T70" s="7" t="s">
        <v>14</v>
      </c>
    </row>
    <row r="71" spans="10:20" thickTop="1" thickBot="1" x14ac:dyDescent="0.35">
      <c r="J71" s="22" t="s">
        <v>12</v>
      </c>
      <c r="K71" s="17">
        <f>K70*K67</f>
        <v>3.4729635533386061</v>
      </c>
      <c r="L71" s="7" t="s">
        <v>14</v>
      </c>
      <c r="N71" s="22" t="s">
        <v>12</v>
      </c>
      <c r="O71" s="17">
        <f>O70*O67</f>
        <v>18.793852415718163</v>
      </c>
      <c r="P71" s="7" t="s">
        <v>14</v>
      </c>
      <c r="R71" s="22" t="s">
        <v>12</v>
      </c>
      <c r="S71" s="17">
        <f>S70*S67</f>
        <v>18.793852415718163</v>
      </c>
      <c r="T71" s="7" t="s">
        <v>14</v>
      </c>
    </row>
    <row r="72" spans="10:20" thickTop="1" thickBot="1" x14ac:dyDescent="0.35">
      <c r="J72" s="10"/>
      <c r="K72" s="11"/>
      <c r="L72" s="12"/>
      <c r="N72" s="10"/>
      <c r="O72" s="11"/>
      <c r="P72" s="12"/>
      <c r="R72" s="10"/>
      <c r="S72" s="11"/>
      <c r="T72" s="12"/>
    </row>
    <row r="73" spans="10:20" thickTop="1" thickBot="1" x14ac:dyDescent="0.35">
      <c r="J73" s="27" t="s">
        <v>23</v>
      </c>
      <c r="K73" s="28"/>
      <c r="L73" s="29"/>
      <c r="N73" s="27" t="s">
        <v>23</v>
      </c>
      <c r="O73" s="28"/>
      <c r="P73" s="29"/>
      <c r="R73" s="27" t="s">
        <v>23</v>
      </c>
      <c r="S73" s="28"/>
      <c r="T73" s="29"/>
    </row>
    <row r="74" spans="10:20" thickTop="1" thickBot="1" x14ac:dyDescent="0.35">
      <c r="J74" s="22" t="s">
        <v>15</v>
      </c>
      <c r="K74" s="17">
        <f>K71/K43</f>
        <v>1.736481776669303</v>
      </c>
      <c r="L74" s="7" t="s">
        <v>16</v>
      </c>
      <c r="N74" s="22" t="s">
        <v>15</v>
      </c>
      <c r="O74" s="17">
        <f>O71/O43</f>
        <v>9.3969262078590816</v>
      </c>
      <c r="P74" s="7" t="s">
        <v>16</v>
      </c>
      <c r="R74" s="22" t="s">
        <v>15</v>
      </c>
      <c r="S74" s="17">
        <f>S71/S43</f>
        <v>9.3969262078590816</v>
      </c>
      <c r="T74" s="7" t="s">
        <v>16</v>
      </c>
    </row>
  </sheetData>
  <mergeCells count="56">
    <mergeCell ref="J69:L69"/>
    <mergeCell ref="N69:P69"/>
    <mergeCell ref="R69:T69"/>
    <mergeCell ref="J73:L73"/>
    <mergeCell ref="N73:P73"/>
    <mergeCell ref="R73:T73"/>
    <mergeCell ref="J64:L64"/>
    <mergeCell ref="N64:P64"/>
    <mergeCell ref="R64:T64"/>
    <mergeCell ref="J65:J67"/>
    <mergeCell ref="N65:N67"/>
    <mergeCell ref="R65:R67"/>
    <mergeCell ref="J47:L47"/>
    <mergeCell ref="N47:P47"/>
    <mergeCell ref="R47:T47"/>
    <mergeCell ref="J54:L54"/>
    <mergeCell ref="N54:P54"/>
    <mergeCell ref="R54:T54"/>
    <mergeCell ref="J41:L41"/>
    <mergeCell ref="N41:P41"/>
    <mergeCell ref="R41:T41"/>
    <mergeCell ref="J46:L46"/>
    <mergeCell ref="N46:P46"/>
    <mergeCell ref="R46:T46"/>
    <mergeCell ref="R25:R27"/>
    <mergeCell ref="R29:T29"/>
    <mergeCell ref="R33:T33"/>
    <mergeCell ref="R1:T1"/>
    <mergeCell ref="R6:T6"/>
    <mergeCell ref="R7:T7"/>
    <mergeCell ref="R14:T14"/>
    <mergeCell ref="R24:T24"/>
    <mergeCell ref="J25:J27"/>
    <mergeCell ref="J29:L29"/>
    <mergeCell ref="J33:L33"/>
    <mergeCell ref="N1:P1"/>
    <mergeCell ref="N6:P6"/>
    <mergeCell ref="N7:P7"/>
    <mergeCell ref="N14:P14"/>
    <mergeCell ref="N24:P24"/>
    <mergeCell ref="N25:N27"/>
    <mergeCell ref="N29:P29"/>
    <mergeCell ref="N33:P33"/>
    <mergeCell ref="J1:L1"/>
    <mergeCell ref="J6:L6"/>
    <mergeCell ref="J7:L7"/>
    <mergeCell ref="J14:L14"/>
    <mergeCell ref="J24:L24"/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Cristian Camilo Espejo Aponte</cp:lastModifiedBy>
  <dcterms:created xsi:type="dcterms:W3CDTF">2023-09-05T15:45:18Z</dcterms:created>
  <dcterms:modified xsi:type="dcterms:W3CDTF">2023-09-18T00:39:14Z</dcterms:modified>
</cp:coreProperties>
</file>