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1.xml" ContentType="application/vnd.openxmlformats-officedocument.drawing+xml"/>
  <Override PartName="/xl/tables/table8.xml" ContentType="application/vnd.openxmlformats-officedocument.spreadsheetml.table+xml"/>
  <Override PartName="/xl/drawings/drawing2.xml" ContentType="application/vnd.openxmlformats-officedocument.drawing+xml"/>
  <Override PartName="/xl/tables/table9.xml" ContentType="application/vnd.openxmlformats-officedocument.spreadsheetml.table+xml"/>
  <Override PartName="/xl/drawings/drawing3.xml" ContentType="application/vnd.openxmlformats-officedocument.drawing+xml"/>
  <Override PartName="/xl/tables/table10.xml" ContentType="application/vnd.openxmlformats-officedocument.spreadsheetml.table+xml"/>
  <Override PartName="/xl/drawings/drawing4.xml" ContentType="application/vnd.openxmlformats-officedocument.drawing+xml"/>
  <Override PartName="/xl/tables/table11.xml" ContentType="application/vnd.openxmlformats-officedocument.spreadsheetml.table+xml"/>
  <Override PartName="/xl/drawings/drawing5.xml" ContentType="application/vnd.openxmlformats-officedocument.drawing+xml"/>
  <Override PartName="/xl/tables/table12.xml" ContentType="application/vnd.openxmlformats-officedocument.spreadsheetml.table+xml"/>
  <Override PartName="/xl/drawings/drawing6.xml" ContentType="application/vnd.openxmlformats-officedocument.drawing+xml"/>
  <Override PartName="/xl/tables/table13.xml" ContentType="application/vnd.openxmlformats-officedocument.spreadsheetml.table+xml"/>
  <Override PartName="/xl/drawings/drawing7.xml" ContentType="application/vnd.openxmlformats-officedocument.drawing+xml"/>
  <Override PartName="/xl/tables/table14.xml" ContentType="application/vnd.openxmlformats-officedocument.spreadsheetml.table+xml"/>
  <Override PartName="/xl/drawings/drawing8.xml" ContentType="application/vnd.openxmlformats-officedocument.drawing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Users\lucar\Desktop\BigEarth\results\"/>
    </mc:Choice>
  </mc:AlternateContent>
  <xr:revisionPtr revIDLastSave="0" documentId="13_ncr:1_{A1687818-135D-46DA-847E-2BBB9CA60057}" xr6:coauthVersionLast="47" xr6:coauthVersionMax="47" xr10:uidLastSave="{00000000-0000-0000-0000-000000000000}"/>
  <bookViews>
    <workbookView xWindow="-120" yWindow="-120" windowWidth="29040" windowHeight="15840" tabRatio="859" xr2:uid="{00000000-000D-0000-FFFF-FFFF00000000}"/>
  </bookViews>
  <sheets>
    <sheet name="Sommario" sheetId="1" r:id="rId1"/>
    <sheet name="all_data_256_05_05" sheetId="2" r:id="rId2"/>
    <sheet name="filtered_128_05_05" sheetId="3" r:id="rId3"/>
    <sheet name="filtered_256_05_05" sheetId="4" r:id="rId4"/>
    <sheet name="all_data_128_05_05" sheetId="5" r:id="rId5"/>
    <sheet name="test_filtered_128_05_05" sheetId="6" r:id="rId6"/>
    <sheet name="test_filtered_256_05_05" sheetId="7" r:id="rId7"/>
    <sheet name="test_all_data_128_05_05" sheetId="8" r:id="rId8"/>
    <sheet name="test_all_data_256_05_05" sheetId="9" r:id="rId9"/>
    <sheet name="dam-det_filtered_euclidean" sheetId="10" r:id="rId10"/>
    <sheet name="dam-det_all_data_euclidean" sheetId="11" r:id="rId11"/>
    <sheet name="dam-det_filtered_sam" sheetId="12" r:id="rId12"/>
    <sheet name="dam-det_all_data_sam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1" l="1"/>
  <c r="B22" i="1"/>
  <c r="B21" i="1"/>
  <c r="B20" i="1"/>
  <c r="F15" i="1"/>
  <c r="E15" i="1"/>
  <c r="D15" i="1"/>
  <c r="C15" i="1"/>
  <c r="B15" i="1"/>
  <c r="F14" i="1"/>
  <c r="E14" i="1"/>
  <c r="D14" i="1"/>
  <c r="C14" i="1"/>
  <c r="B14" i="1"/>
  <c r="F13" i="1"/>
  <c r="E13" i="1"/>
  <c r="D13" i="1"/>
  <c r="C13" i="1"/>
  <c r="B13" i="1"/>
  <c r="F12" i="1"/>
  <c r="E12" i="1"/>
  <c r="D12" i="1"/>
  <c r="C12" i="1"/>
  <c r="B12" i="1"/>
  <c r="G4" i="1"/>
  <c r="G5" i="1"/>
  <c r="G6" i="1"/>
  <c r="G7" i="1"/>
  <c r="K21" i="1"/>
  <c r="K13" i="1"/>
  <c r="K22" i="1"/>
  <c r="K20" i="1"/>
  <c r="I12" i="1"/>
  <c r="K23" i="1"/>
  <c r="K14" i="1"/>
  <c r="K15" i="1"/>
  <c r="G15" i="1" l="1"/>
  <c r="G14" i="1"/>
  <c r="G13" i="1"/>
  <c r="G12" i="1"/>
  <c r="I22" i="1"/>
  <c r="R7" i="1" a="1"/>
  <c r="H4" i="1" a="1"/>
  <c r="J14" i="1"/>
  <c r="I7" i="1" a="1"/>
  <c r="H13" i="1"/>
  <c r="O6" i="1" a="1"/>
  <c r="I23" i="1"/>
  <c r="H23" i="1"/>
  <c r="I6" i="1" a="1"/>
  <c r="Q4" i="1" a="1"/>
  <c r="J20" i="1"/>
  <c r="R4" i="1" a="1"/>
  <c r="I5" i="1" a="1"/>
  <c r="M7" i="1" a="1"/>
  <c r="J21" i="1"/>
  <c r="R5" i="1" a="1"/>
  <c r="J15" i="1"/>
  <c r="H5" i="1" a="1"/>
  <c r="J22" i="1"/>
  <c r="N6" i="1" a="1"/>
  <c r="M6" i="1" a="1"/>
  <c r="I15" i="1"/>
  <c r="Q7" i="1" a="1"/>
  <c r="J7" i="1" a="1"/>
  <c r="I4" i="1" a="1"/>
  <c r="I14" i="1"/>
  <c r="K12" i="1"/>
  <c r="Q6" i="1" a="1"/>
  <c r="P4" i="1" a="1"/>
  <c r="J4" i="1" a="1"/>
  <c r="P5" i="1" a="1"/>
  <c r="M5" i="1" a="1"/>
  <c r="H6" i="1" a="1"/>
  <c r="J6" i="1" a="1"/>
  <c r="N5" i="1" a="1"/>
  <c r="J5" i="1" a="1"/>
  <c r="M4" i="1" a="1"/>
  <c r="R6" i="1" a="1"/>
  <c r="J23" i="1"/>
  <c r="J12" i="1"/>
  <c r="I21" i="1"/>
  <c r="O4" i="1" a="1"/>
  <c r="P6" i="1" a="1"/>
  <c r="Q5" i="1" a="1"/>
  <c r="K4" i="1" a="1"/>
  <c r="I13" i="1"/>
  <c r="K5" i="1" a="1"/>
  <c r="H7" i="1" a="1"/>
  <c r="K6" i="1" a="1"/>
  <c r="P7" i="1" a="1"/>
  <c r="H22" i="1"/>
  <c r="I20" i="1"/>
  <c r="O7" i="1" a="1"/>
  <c r="K7" i="1" a="1"/>
  <c r="O5" i="1" a="1"/>
  <c r="N4" i="1" a="1"/>
  <c r="J13" i="1"/>
  <c r="H15" i="1"/>
  <c r="N7" i="1" a="1"/>
  <c r="H21" i="1"/>
  <c r="H12" i="1"/>
  <c r="H14" i="1"/>
  <c r="H20" i="1"/>
  <c r="P21" i="1" l="1"/>
  <c r="N20" i="1"/>
  <c r="M20" i="1"/>
  <c r="L20" i="1"/>
  <c r="N5" i="1"/>
  <c r="Q7" i="1"/>
  <c r="P20" i="1"/>
  <c r="N15" i="1"/>
  <c r="M15" i="1"/>
  <c r="L15" i="1"/>
  <c r="M4" i="1"/>
  <c r="P6" i="1"/>
  <c r="K7" i="1"/>
  <c r="P15" i="1"/>
  <c r="M13" i="1"/>
  <c r="N13" i="1"/>
  <c r="L13" i="1"/>
  <c r="N12" i="1"/>
  <c r="M12" i="1"/>
  <c r="L12" i="1"/>
  <c r="Q23" i="1"/>
  <c r="O4" i="1"/>
  <c r="K6" i="1"/>
  <c r="J7" i="1"/>
  <c r="R7" i="1"/>
  <c r="N4" i="1"/>
  <c r="L14" i="1"/>
  <c r="N14" i="1"/>
  <c r="M14" i="1"/>
  <c r="R6" i="1"/>
  <c r="Q14" i="1"/>
  <c r="Q21" i="1"/>
  <c r="I4" i="1"/>
  <c r="J5" i="1"/>
  <c r="M6" i="1"/>
  <c r="N7" i="1"/>
  <c r="J6" i="1"/>
  <c r="I5" i="1"/>
  <c r="H4" i="1"/>
  <c r="Q20" i="1"/>
  <c r="P13" i="1"/>
  <c r="J4" i="1"/>
  <c r="H5" i="1"/>
  <c r="I6" i="1"/>
  <c r="I7" i="1"/>
  <c r="O5" i="1"/>
  <c r="P14" i="1"/>
  <c r="Q6" i="1"/>
  <c r="P5" i="1"/>
  <c r="P4" i="1"/>
  <c r="Q5" i="1"/>
  <c r="H7" i="1"/>
  <c r="Q15" i="1"/>
  <c r="Q13" i="1"/>
  <c r="N23" i="1"/>
  <c r="M23" i="1"/>
  <c r="L23" i="1"/>
  <c r="Q4" i="1"/>
  <c r="K5" i="1"/>
  <c r="N6" i="1"/>
  <c r="O7" i="1"/>
  <c r="Q12" i="1"/>
  <c r="P12" i="1"/>
  <c r="M7" i="1"/>
  <c r="Q22" i="1"/>
  <c r="P23" i="1"/>
  <c r="N22" i="1"/>
  <c r="M22" i="1"/>
  <c r="L22" i="1"/>
  <c r="R4" i="1"/>
  <c r="R5" i="1"/>
  <c r="H6" i="1"/>
  <c r="P7" i="1"/>
  <c r="P22" i="1"/>
  <c r="N21" i="1"/>
  <c r="M21" i="1"/>
  <c r="L21" i="1"/>
  <c r="K4" i="1"/>
  <c r="M5" i="1"/>
  <c r="O6" i="1"/>
  <c r="R12" i="1" l="1"/>
  <c r="O22" i="1"/>
  <c r="O23" i="1"/>
  <c r="R23" i="1"/>
  <c r="O20" i="1"/>
  <c r="O21" i="1"/>
  <c r="R14" i="1"/>
  <c r="R21" i="1"/>
  <c r="L6" i="1"/>
  <c r="O15" i="1"/>
  <c r="L5" i="1"/>
  <c r="O12" i="1"/>
  <c r="R20" i="1"/>
  <c r="R13" i="1"/>
  <c r="O14" i="1"/>
  <c r="L7" i="1"/>
  <c r="L4" i="1"/>
  <c r="O13" i="1"/>
  <c r="R22" i="1"/>
  <c r="R15" i="1"/>
</calcChain>
</file>

<file path=xl/sharedStrings.xml><?xml version="1.0" encoding="utf-8"?>
<sst xmlns="http://schemas.openxmlformats.org/spreadsheetml/2006/main" count="1044" uniqueCount="279">
  <si>
    <t>Esperimenti</t>
  </si>
  <si>
    <t>Risultati</t>
  </si>
  <si>
    <t>Esperimento/foglio</t>
  </si>
  <si>
    <t>Batch size</t>
  </si>
  <si>
    <t>Peso classe 0</t>
  </si>
  <si>
    <t>Peso classe 1</t>
  </si>
  <si>
    <t>Filtro</t>
  </si>
  <si>
    <t>Epoca</t>
  </si>
  <si>
    <t>Test_TN</t>
  </si>
  <si>
    <t>Test_FP</t>
  </si>
  <si>
    <t>Test_FN</t>
  </si>
  <si>
    <t>Test_TP</t>
  </si>
  <si>
    <t>Somma campioni</t>
  </si>
  <si>
    <t>Test_Precision_0</t>
  </si>
  <si>
    <t>Test_Recall_0</t>
  </si>
  <si>
    <t>Test_F1_0</t>
  </si>
  <si>
    <t>Test_Precision_1</t>
  </si>
  <si>
    <t>Test_Recall_1</t>
  </si>
  <si>
    <t>Test_F1_1</t>
  </si>
  <si>
    <t>all_data_128_05_05</t>
  </si>
  <si>
    <t>No</t>
  </si>
  <si>
    <t>all_data_256_05_05</t>
  </si>
  <si>
    <t>filtered_128_05_05</t>
  </si>
  <si>
    <t>Sì</t>
  </si>
  <si>
    <t>filtered_256_05_05</t>
  </si>
  <si>
    <t>Test</t>
  </si>
  <si>
    <t>Test/foglio</t>
  </si>
  <si>
    <t>TN</t>
  </si>
  <si>
    <t>FP</t>
  </si>
  <si>
    <t>FN</t>
  </si>
  <si>
    <t>TP</t>
  </si>
  <si>
    <t>Precision_0</t>
  </si>
  <si>
    <t>Recall_0</t>
  </si>
  <si>
    <t>F1_0</t>
  </si>
  <si>
    <t>Precision_1</t>
  </si>
  <si>
    <t>Recall_1</t>
  </si>
  <si>
    <t>F1_1</t>
  </si>
  <si>
    <t>Damage detection</t>
  </si>
  <si>
    <t>Distanza</t>
  </si>
  <si>
    <t>euclidean</t>
  </si>
  <si>
    <t>sam</t>
  </si>
  <si>
    <t>Epoch</t>
  </si>
  <si>
    <t>Train_Loss</t>
  </si>
  <si>
    <t>Train_Precision_1</t>
  </si>
  <si>
    <t>Train_Recall_1</t>
  </si>
  <si>
    <t>Train_F1_1</t>
  </si>
  <si>
    <t>Train_Precision_0</t>
  </si>
  <si>
    <t>Train_Recall_0</t>
  </si>
  <si>
    <t>Train_F1_0</t>
  </si>
  <si>
    <t>Train_TN</t>
  </si>
  <si>
    <t>Train_FP</t>
  </si>
  <si>
    <t>Train_FN</t>
  </si>
  <si>
    <t>Train_TP</t>
  </si>
  <si>
    <t>Train_Time</t>
  </si>
  <si>
    <t>Val_Loss</t>
  </si>
  <si>
    <t>Val_Precision_1</t>
  </si>
  <si>
    <t>Val_Recall_1</t>
  </si>
  <si>
    <t>Val_F1_1</t>
  </si>
  <si>
    <t>Val_Precision_0</t>
  </si>
  <si>
    <t>Val_Recall_0</t>
  </si>
  <si>
    <t>Val_F1_0</t>
  </si>
  <si>
    <t>Val_TN</t>
  </si>
  <si>
    <t>Val_FP</t>
  </si>
  <si>
    <t>Val_FN</t>
  </si>
  <si>
    <t>Val_TP</t>
  </si>
  <si>
    <t>Val_Time</t>
  </si>
  <si>
    <t>Test_Loss</t>
  </si>
  <si>
    <t>Test_Time</t>
  </si>
  <si>
    <t>0:05:38</t>
  </si>
  <si>
    <t>0:00:24</t>
  </si>
  <si>
    <t>0:00:23</t>
  </si>
  <si>
    <t>0:05:35</t>
  </si>
  <si>
    <t>0:05:31</t>
  </si>
  <si>
    <t>0:05:30</t>
  </si>
  <si>
    <t>0:05:32</t>
  </si>
  <si>
    <t>0:05:29</t>
  </si>
  <si>
    <t>0:05:28</t>
  </si>
  <si>
    <t>0.1607</t>
  </si>
  <si>
    <t>0.7779</t>
  </si>
  <si>
    <t>0.6869</t>
  </si>
  <si>
    <t>0.7296</t>
  </si>
  <si>
    <t>0.9511</t>
  </si>
  <si>
    <t>0.9688</t>
  </si>
  <si>
    <t>0.9599</t>
  </si>
  <si>
    <t>678547.0000</t>
  </si>
  <si>
    <t>21848.0000</t>
  </si>
  <si>
    <t>34870.0000</t>
  </si>
  <si>
    <t>76501.0000</t>
  </si>
  <si>
    <t>0.2445</t>
  </si>
  <si>
    <t>0.7430</t>
  </si>
  <si>
    <t>0.5409</t>
  </si>
  <si>
    <t>0.6260</t>
  </si>
  <si>
    <t>0.9242</t>
  </si>
  <si>
    <t>0.9677</t>
  </si>
  <si>
    <t>0.9455</t>
  </si>
  <si>
    <t>167447.0000</t>
  </si>
  <si>
    <t>5593.0000</t>
  </si>
  <si>
    <t>13729.0000</t>
  </si>
  <si>
    <t>16173.0000</t>
  </si>
  <si>
    <t>0.2763</t>
  </si>
  <si>
    <t>0.7587</t>
  </si>
  <si>
    <t>0.5904</t>
  </si>
  <si>
    <t>0.6640</t>
  </si>
  <si>
    <t>0.9139</t>
  </si>
  <si>
    <t>0.9586</t>
  </si>
  <si>
    <t>0.9357</t>
  </si>
  <si>
    <t>155721.0000</t>
  </si>
  <si>
    <t>6723.0000</t>
  </si>
  <si>
    <t>14669.0000</t>
  </si>
  <si>
    <t>21140.0000</t>
  </si>
  <si>
    <t>0:03:31</t>
  </si>
  <si>
    <t>0:00:14</t>
  </si>
  <si>
    <t>0:03:32</t>
  </si>
  <si>
    <t>0:00:15</t>
  </si>
  <si>
    <t>0:00:13</t>
  </si>
  <si>
    <t>0:03:30</t>
  </si>
  <si>
    <t>0:03:29</t>
  </si>
  <si>
    <t>0:03:28</t>
  </si>
  <si>
    <t>0:03:27</t>
  </si>
  <si>
    <t>0.0713</t>
  </si>
  <si>
    <t>0.9450</t>
  </si>
  <si>
    <t>0.9413</t>
  </si>
  <si>
    <t>0.9431</t>
  </si>
  <si>
    <t>0.9800</t>
  </si>
  <si>
    <t>0.9813</t>
  </si>
  <si>
    <t>0.9807</t>
  </si>
  <si>
    <t>328911.0000</t>
  </si>
  <si>
    <t>6259.0000</t>
  </si>
  <si>
    <t>6710.0000</t>
  </si>
  <si>
    <t>107556.0000</t>
  </si>
  <si>
    <t>0.1363</t>
  </si>
  <si>
    <t>0.9335</t>
  </si>
  <si>
    <t>0.8682</t>
  </si>
  <si>
    <t>0.8997</t>
  </si>
  <si>
    <t>0.9592</t>
  </si>
  <si>
    <t>0.9804</t>
  </si>
  <si>
    <t>0.9697</t>
  </si>
  <si>
    <t>83682.0000</t>
  </si>
  <si>
    <t>1670.0000</t>
  </si>
  <si>
    <t>3559.0000</t>
  </si>
  <si>
    <t>23448.0000</t>
  </si>
  <si>
    <t>0.1418</t>
  </si>
  <si>
    <t>0.9534</t>
  </si>
  <si>
    <t>0.9042</t>
  </si>
  <si>
    <t>0.9281</t>
  </si>
  <si>
    <t>0.9529</t>
  </si>
  <si>
    <t>0.9778</t>
  </si>
  <si>
    <t>0.9652</t>
  </si>
  <si>
    <t>69483.0000</t>
  </si>
  <si>
    <t>1581.0000</t>
  </si>
  <si>
    <t>3432.0000</t>
  </si>
  <si>
    <t>32377.0000</t>
  </si>
  <si>
    <t>0:03:07</t>
  </si>
  <si>
    <t>0:00:12</t>
  </si>
  <si>
    <t>0:03:08</t>
  </si>
  <si>
    <t>0:03:06</t>
  </si>
  <si>
    <t>0:03:05</t>
  </si>
  <si>
    <t>0:03:04</t>
  </si>
  <si>
    <t>0:03:03</t>
  </si>
  <si>
    <t>0:03:02</t>
  </si>
  <si>
    <t>0.0598</t>
  </si>
  <si>
    <t>0.9527</t>
  </si>
  <si>
    <t>0.9526</t>
  </si>
  <si>
    <t>0.9838</t>
  </si>
  <si>
    <t>0.9839</t>
  </si>
  <si>
    <t>329766.0000</t>
  </si>
  <si>
    <t>5404.0000</t>
  </si>
  <si>
    <t>5415.0000</t>
  </si>
  <si>
    <t>108851.0000</t>
  </si>
  <si>
    <t>0.1557</t>
  </si>
  <si>
    <t>0.9178</t>
  </si>
  <si>
    <t>0.8637</t>
  </si>
  <si>
    <t>0.8900</t>
  </si>
  <si>
    <t>0.9577</t>
  </si>
  <si>
    <t>0.9755</t>
  </si>
  <si>
    <t>0.9665</t>
  </si>
  <si>
    <t>83263.0000</t>
  </si>
  <si>
    <t>2089.0000</t>
  </si>
  <si>
    <t>3680.0000</t>
  </si>
  <si>
    <t>23327.0000</t>
  </si>
  <si>
    <t>0.9457</t>
  </si>
  <si>
    <t>0.8948</t>
  </si>
  <si>
    <t>0.9196</t>
  </si>
  <si>
    <t>0.9484</t>
  </si>
  <si>
    <t>0.9741</t>
  </si>
  <si>
    <t>0.9611</t>
  </si>
  <si>
    <t>69226.0000</t>
  </si>
  <si>
    <t>1838.0000</t>
  </si>
  <si>
    <t>3768.0000</t>
  </si>
  <si>
    <t>32041.0000</t>
  </si>
  <si>
    <t>0:06:02</t>
  </si>
  <si>
    <t>0:00:26</t>
  </si>
  <si>
    <t>0:00:25</t>
  </si>
  <si>
    <t>0:06:21</t>
  </si>
  <si>
    <t>0:06:17</t>
  </si>
  <si>
    <t>0:06:23</t>
  </si>
  <si>
    <t>0:06:19</t>
  </si>
  <si>
    <t>0:06:20</t>
  </si>
  <si>
    <t>0:06:18</t>
  </si>
  <si>
    <t>0:06:16</t>
  </si>
  <si>
    <t>0:06:22</t>
  </si>
  <si>
    <t>0.1658</t>
  </si>
  <si>
    <t>0.7735</t>
  </si>
  <si>
    <t>0.6712</t>
  </si>
  <si>
    <t>0.7187</t>
  </si>
  <si>
    <t>0.9488</t>
  </si>
  <si>
    <t>0.9587</t>
  </si>
  <si>
    <t>678510.0000</t>
  </si>
  <si>
    <t>21885.0000</t>
  </si>
  <si>
    <t>36622.0000</t>
  </si>
  <si>
    <t>74749.0000</t>
  </si>
  <si>
    <t>0.2461</t>
  </si>
  <si>
    <t>0.7211</t>
  </si>
  <si>
    <t>0.5002</t>
  </si>
  <si>
    <t>0.5907</t>
  </si>
  <si>
    <t>0.9180</t>
  </si>
  <si>
    <t>0.9666</t>
  </si>
  <si>
    <t>0.9416</t>
  </si>
  <si>
    <t>167256.0000</t>
  </si>
  <si>
    <t>5784.0000</t>
  </si>
  <si>
    <t>14946.0000</t>
  </si>
  <si>
    <t>14956.0000</t>
  </si>
  <si>
    <t>0.2568</t>
  </si>
  <si>
    <t>0.8032</t>
  </si>
  <si>
    <t>0.5265</t>
  </si>
  <si>
    <t>0.6361</t>
  </si>
  <si>
    <t>0.9030</t>
  </si>
  <si>
    <t>0.9716</t>
  </si>
  <si>
    <t>0.9360</t>
  </si>
  <si>
    <t>157823.0000</t>
  </si>
  <si>
    <t>4621.0000</t>
  </si>
  <si>
    <t>16955.0000</t>
  </si>
  <si>
    <t>18854.0000</t>
  </si>
  <si>
    <t>Image_ID</t>
  </si>
  <si>
    <t>Predictions</t>
  </si>
  <si>
    <t>Ground_truth</t>
  </si>
  <si>
    <t>263720</t>
  </si>
  <si>
    <t>263956</t>
  </si>
  <si>
    <t>264451</t>
  </si>
  <si>
    <t>264954</t>
  </si>
  <si>
    <t>266600</t>
  </si>
  <si>
    <t>267104</t>
  </si>
  <si>
    <t>267127</t>
  </si>
  <si>
    <t>267810</t>
  </si>
  <si>
    <t>268164</t>
  </si>
  <si>
    <t>348438</t>
  </si>
  <si>
    <t>348451</t>
  </si>
  <si>
    <t>349377</t>
  </si>
  <si>
    <t>349675</t>
  </si>
  <si>
    <t>351994</t>
  </si>
  <si>
    <t>354465</t>
  </si>
  <si>
    <t>354702</t>
  </si>
  <si>
    <t>354829</t>
  </si>
  <si>
    <t>358521</t>
  </si>
  <si>
    <t>359839</t>
  </si>
  <si>
    <t>360087</t>
  </si>
  <si>
    <t>360172</t>
  </si>
  <si>
    <t>360214</t>
  </si>
  <si>
    <t>360452</t>
  </si>
  <si>
    <t>360978</t>
  </si>
  <si>
    <t>360980</t>
  </si>
  <si>
    <t>361044</t>
  </si>
  <si>
    <t>361058</t>
  </si>
  <si>
    <t>361544</t>
  </si>
  <si>
    <t>362417</t>
  </si>
  <si>
    <t>362444</t>
  </si>
  <si>
    <t>363051</t>
  </si>
  <si>
    <t>363198</t>
  </si>
  <si>
    <t>363850</t>
  </si>
  <si>
    <t>363926</t>
  </si>
  <si>
    <t>364341</t>
  </si>
  <si>
    <t>364368</t>
  </si>
  <si>
    <t>364463</t>
  </si>
  <si>
    <t>364487</t>
  </si>
  <si>
    <t>365344</t>
  </si>
  <si>
    <t>366090</t>
  </si>
  <si>
    <t>.</t>
  </si>
  <si>
    <t>..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</si>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</sst>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  <font>
      <b/>
      <sz val="1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10" xfId="0" applyBorder="1"/>
    <xf numFmtId="0" fontId="0" fillId="0" borderId="4" xfId="0" applyBorder="1"/>
    <xf numFmtId="0" fontId="2" fillId="2" borderId="15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0" fillId="0" borderId="16" xfId="0" applyBorder="1"/>
    <xf numFmtId="0" fontId="0" fillId="0" borderId="13" xfId="0" applyBorder="1"/>
    <xf numFmtId="0" fontId="0" fillId="0" borderId="17" xfId="0" applyBorder="1"/>
    <xf numFmtId="0" fontId="0" fillId="0" borderId="14" xfId="0" applyBorder="1"/>
    <xf numFmtId="0" fontId="0" fillId="0" borderId="9" xfId="0" applyBorder="1"/>
    <xf numFmtId="0" fontId="2" fillId="2" borderId="18" xfId="0" applyFont="1" applyFill="1" applyBorder="1"/>
    <xf numFmtId="0" fontId="0" fillId="0" borderId="19" xfId="0" applyBorder="1"/>
    <xf numFmtId="0" fontId="2" fillId="2" borderId="20" xfId="0" applyFont="1" applyFill="1" applyBorder="1"/>
    <xf numFmtId="0" fontId="0" fillId="0" borderId="21" xfId="0" applyBorder="1"/>
    <xf numFmtId="0" fontId="0" fillId="0" borderId="22" xfId="0" applyBorder="1"/>
    <xf numFmtId="0" fontId="0" fillId="0" borderId="13" xfId="0" applyBorder="1" applyAlignment="1">
      <alignment horizontal="right"/>
    </xf>
    <xf numFmtId="0" fontId="0" fillId="0" borderId="9" xfId="0" applyBorder="1" applyAlignment="1">
      <alignment horizontal="right"/>
    </xf>
    <xf numFmtId="164" fontId="0" fillId="0" borderId="4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164" fontId="0" fillId="0" borderId="9" xfId="0" applyNumberFormat="1" applyBorder="1"/>
    <xf numFmtId="1" fontId="0" fillId="0" borderId="4" xfId="0" applyNumberFormat="1" applyBorder="1"/>
    <xf numFmtId="1" fontId="0" fillId="0" borderId="14" xfId="0" applyNumberFormat="1" applyBorder="1"/>
    <xf numFmtId="0" fontId="2" fillId="2" borderId="5" xfId="0" applyFont="1" applyFill="1" applyBorder="1"/>
    <xf numFmtId="0" fontId="0" fillId="0" borderId="7" xfId="0" applyBorder="1"/>
    <xf numFmtId="0" fontId="0" fillId="0" borderId="8" xfId="0" applyBorder="1"/>
    <xf numFmtId="0" fontId="4" fillId="0" borderId="1" xfId="0" applyFont="1" applyBorder="1" applyAlignment="1">
      <alignment horizontal="center" vertical="top"/>
    </xf>
    <xf numFmtId="0" fontId="6" fillId="0" borderId="26" xfId="0" applyFont="1" applyBorder="1" applyAlignment="1">
      <alignment horizontal="center" vertical="top"/>
    </xf>
    <xf numFmtId="0" fontId="7" fillId="0" borderId="27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4" borderId="25" xfId="0" applyFont="1" applyFill="1" applyBorder="1" applyAlignment="1">
      <alignment horizontal="center"/>
    </xf>
    <xf numFmtId="0" fontId="0" fillId="0" borderId="3" xfId="0" applyBorder="1"/>
    <xf numFmtId="0" fontId="0" fillId="0" borderId="6" xfId="0" applyBorder="1"/>
    <xf numFmtId="0" fontId="5" fillId="4" borderId="2" xfId="0" applyFont="1" applyFill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5" fillId="3" borderId="25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</cellXfs>
  <cellStyles count="1">
    <cellStyle name="Normale" xfId="0" builtinId="0"/>
  </cellStyles>
  <dxfs count="117">
    <dxf>
      <fill>
        <patternFill>
          <bgColor rgb="FF00B050"/>
        </patternFill>
      </fill>
    </dxf>
    <dxf>
      <font>
        <color rgb="FF000000"/>
      </font>
      <fill>
        <patternFill>
          <bgColor rgb="FF00B050"/>
        </patternFill>
      </fill>
    </dxf>
    <dxf>
      <font>
        <color rgb="FF000000"/>
      </font>
      <fill>
        <patternFill>
          <bgColor rgb="FF00B050"/>
        </patternFill>
      </fill>
    </dxf>
    <dxf>
      <font>
        <color rgb="FF000000"/>
      </font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numFmt numFmtId="164" formatCode="0.0000"/>
      <border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0.00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0.00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0.00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0.00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0.00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right" vertical="bottom"/>
      <border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border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164" formatCode="0.0000"/>
      <border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0.00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0.00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0.00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0.00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0.00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right" vertical="bottom"/>
      <border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auto="1"/>
        </patternFill>
      </fill>
      <border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border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alignment horizontal="right" vertical="bottom"/>
      <border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border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fgColor indexed="64"/>
          <bgColor auto="1"/>
        </patternFill>
      </fill>
      <border outline="0">
        <left/>
        <right style="medium">
          <color indexed="64"/>
        </right>
        <top style="thin">
          <color auto="1"/>
        </top>
        <bottom style="thin">
          <color auto="1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fgColor indexed="64"/>
          <bgColor auto="1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06.png"/><Relationship Id="rId21" Type="http://schemas.openxmlformats.org/officeDocument/2006/relationships/image" Target="../media/image10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16" Type="http://schemas.openxmlformats.org/officeDocument/2006/relationships/image" Target="../media/image96.png"/><Relationship Id="rId11" Type="http://schemas.openxmlformats.org/officeDocument/2006/relationships/image" Target="../media/image91.png"/><Relationship Id="rId24" Type="http://schemas.openxmlformats.org/officeDocument/2006/relationships/image" Target="../media/image104.png"/><Relationship Id="rId32" Type="http://schemas.openxmlformats.org/officeDocument/2006/relationships/image" Target="../media/image112.png"/><Relationship Id="rId37" Type="http://schemas.openxmlformats.org/officeDocument/2006/relationships/image" Target="../media/image117.png"/><Relationship Id="rId40" Type="http://schemas.openxmlformats.org/officeDocument/2006/relationships/image" Target="../media/image12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85.png"/><Relationship Id="rId61" Type="http://schemas.openxmlformats.org/officeDocument/2006/relationships/image" Target="../media/image61.png"/><Relationship Id="rId19" Type="http://schemas.openxmlformats.org/officeDocument/2006/relationships/image" Target="../media/image99.png"/><Relationship Id="rId14" Type="http://schemas.openxmlformats.org/officeDocument/2006/relationships/image" Target="../media/image94.png"/><Relationship Id="rId22" Type="http://schemas.openxmlformats.org/officeDocument/2006/relationships/image" Target="../media/image102.png"/><Relationship Id="rId27" Type="http://schemas.openxmlformats.org/officeDocument/2006/relationships/image" Target="../media/image107.png"/><Relationship Id="rId30" Type="http://schemas.openxmlformats.org/officeDocument/2006/relationships/image" Target="../media/image110.png"/><Relationship Id="rId35" Type="http://schemas.openxmlformats.org/officeDocument/2006/relationships/image" Target="../media/image11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3" Type="http://schemas.openxmlformats.org/officeDocument/2006/relationships/image" Target="../media/image83.png"/><Relationship Id="rId12" Type="http://schemas.openxmlformats.org/officeDocument/2006/relationships/image" Target="../media/image92.png"/><Relationship Id="rId17" Type="http://schemas.openxmlformats.org/officeDocument/2006/relationships/image" Target="../media/image97.png"/><Relationship Id="rId25" Type="http://schemas.openxmlformats.org/officeDocument/2006/relationships/image" Target="../media/image105.png"/><Relationship Id="rId33" Type="http://schemas.openxmlformats.org/officeDocument/2006/relationships/image" Target="../media/image113.png"/><Relationship Id="rId38" Type="http://schemas.openxmlformats.org/officeDocument/2006/relationships/image" Target="../media/image11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10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1" Type="http://schemas.openxmlformats.org/officeDocument/2006/relationships/image" Target="../media/image81.png"/><Relationship Id="rId6" Type="http://schemas.openxmlformats.org/officeDocument/2006/relationships/image" Target="../media/image86.png"/><Relationship Id="rId15" Type="http://schemas.openxmlformats.org/officeDocument/2006/relationships/image" Target="../media/image95.png"/><Relationship Id="rId23" Type="http://schemas.openxmlformats.org/officeDocument/2006/relationships/image" Target="../media/image103.png"/><Relationship Id="rId28" Type="http://schemas.openxmlformats.org/officeDocument/2006/relationships/image" Target="../media/image108.png"/><Relationship Id="rId36" Type="http://schemas.openxmlformats.org/officeDocument/2006/relationships/image" Target="../media/image11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90.png"/><Relationship Id="rId31" Type="http://schemas.openxmlformats.org/officeDocument/2006/relationships/image" Target="../media/image11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4" Type="http://schemas.openxmlformats.org/officeDocument/2006/relationships/image" Target="../media/image84.png"/><Relationship Id="rId9" Type="http://schemas.openxmlformats.org/officeDocument/2006/relationships/image" Target="../media/image89.png"/><Relationship Id="rId13" Type="http://schemas.openxmlformats.org/officeDocument/2006/relationships/image" Target="../media/image93.png"/><Relationship Id="rId18" Type="http://schemas.openxmlformats.org/officeDocument/2006/relationships/image" Target="../media/image98.png"/><Relationship Id="rId39" Type="http://schemas.openxmlformats.org/officeDocument/2006/relationships/image" Target="../media/image119.png"/><Relationship Id="rId34" Type="http://schemas.openxmlformats.org/officeDocument/2006/relationships/image" Target="../media/image11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87.png"/><Relationship Id="rId71" Type="http://schemas.openxmlformats.org/officeDocument/2006/relationships/image" Target="../media/image71.png"/><Relationship Id="rId2" Type="http://schemas.openxmlformats.org/officeDocument/2006/relationships/image" Target="../media/image82.png"/><Relationship Id="rId29" Type="http://schemas.openxmlformats.org/officeDocument/2006/relationships/image" Target="../media/image109.png"/></Relationships>
</file>

<file path=xl/drawings/_rels/drawing3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46.png"/><Relationship Id="rId21" Type="http://schemas.openxmlformats.org/officeDocument/2006/relationships/image" Target="../media/image14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16" Type="http://schemas.openxmlformats.org/officeDocument/2006/relationships/image" Target="../media/image136.png"/><Relationship Id="rId11" Type="http://schemas.openxmlformats.org/officeDocument/2006/relationships/image" Target="../media/image131.png"/><Relationship Id="rId24" Type="http://schemas.openxmlformats.org/officeDocument/2006/relationships/image" Target="../media/image144.png"/><Relationship Id="rId32" Type="http://schemas.openxmlformats.org/officeDocument/2006/relationships/image" Target="../media/image152.png"/><Relationship Id="rId37" Type="http://schemas.openxmlformats.org/officeDocument/2006/relationships/image" Target="../media/image157.png"/><Relationship Id="rId40" Type="http://schemas.openxmlformats.org/officeDocument/2006/relationships/image" Target="../media/image16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125.png"/><Relationship Id="rId61" Type="http://schemas.openxmlformats.org/officeDocument/2006/relationships/image" Target="../media/image61.png"/><Relationship Id="rId19" Type="http://schemas.openxmlformats.org/officeDocument/2006/relationships/image" Target="../media/image139.png"/><Relationship Id="rId14" Type="http://schemas.openxmlformats.org/officeDocument/2006/relationships/image" Target="../media/image134.png"/><Relationship Id="rId22" Type="http://schemas.openxmlformats.org/officeDocument/2006/relationships/image" Target="../media/image142.png"/><Relationship Id="rId27" Type="http://schemas.openxmlformats.org/officeDocument/2006/relationships/image" Target="../media/image147.png"/><Relationship Id="rId30" Type="http://schemas.openxmlformats.org/officeDocument/2006/relationships/image" Target="../media/image150.png"/><Relationship Id="rId35" Type="http://schemas.openxmlformats.org/officeDocument/2006/relationships/image" Target="../media/image15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12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3" Type="http://schemas.openxmlformats.org/officeDocument/2006/relationships/image" Target="../media/image123.png"/><Relationship Id="rId12" Type="http://schemas.openxmlformats.org/officeDocument/2006/relationships/image" Target="../media/image132.png"/><Relationship Id="rId17" Type="http://schemas.openxmlformats.org/officeDocument/2006/relationships/image" Target="../media/image137.png"/><Relationship Id="rId25" Type="http://schemas.openxmlformats.org/officeDocument/2006/relationships/image" Target="../media/image145.png"/><Relationship Id="rId33" Type="http://schemas.openxmlformats.org/officeDocument/2006/relationships/image" Target="../media/image153.png"/><Relationship Id="rId38" Type="http://schemas.openxmlformats.org/officeDocument/2006/relationships/image" Target="../media/image15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14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1" Type="http://schemas.openxmlformats.org/officeDocument/2006/relationships/image" Target="../media/image121.png"/><Relationship Id="rId6" Type="http://schemas.openxmlformats.org/officeDocument/2006/relationships/image" Target="../media/image126.png"/><Relationship Id="rId15" Type="http://schemas.openxmlformats.org/officeDocument/2006/relationships/image" Target="../media/image135.png"/><Relationship Id="rId23" Type="http://schemas.openxmlformats.org/officeDocument/2006/relationships/image" Target="../media/image143.png"/><Relationship Id="rId28" Type="http://schemas.openxmlformats.org/officeDocument/2006/relationships/image" Target="../media/image148.png"/><Relationship Id="rId36" Type="http://schemas.openxmlformats.org/officeDocument/2006/relationships/image" Target="../media/image15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30.png"/><Relationship Id="rId31" Type="http://schemas.openxmlformats.org/officeDocument/2006/relationships/image" Target="../media/image15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4" Type="http://schemas.openxmlformats.org/officeDocument/2006/relationships/image" Target="../media/image124.png"/><Relationship Id="rId9" Type="http://schemas.openxmlformats.org/officeDocument/2006/relationships/image" Target="../media/image129.png"/><Relationship Id="rId13" Type="http://schemas.openxmlformats.org/officeDocument/2006/relationships/image" Target="../media/image133.png"/><Relationship Id="rId18" Type="http://schemas.openxmlformats.org/officeDocument/2006/relationships/image" Target="../media/image138.png"/><Relationship Id="rId39" Type="http://schemas.openxmlformats.org/officeDocument/2006/relationships/image" Target="../media/image159.png"/><Relationship Id="rId34" Type="http://schemas.openxmlformats.org/officeDocument/2006/relationships/image" Target="../media/image15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127.png"/><Relationship Id="rId71" Type="http://schemas.openxmlformats.org/officeDocument/2006/relationships/image" Target="../media/image71.png"/><Relationship Id="rId2" Type="http://schemas.openxmlformats.org/officeDocument/2006/relationships/image" Target="../media/image122.png"/><Relationship Id="rId29" Type="http://schemas.openxmlformats.org/officeDocument/2006/relationships/image" Target="../media/image149.png"/></Relationships>
</file>

<file path=xl/drawings/_rels/drawing4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84.png"/><Relationship Id="rId21" Type="http://schemas.openxmlformats.org/officeDocument/2006/relationships/image" Target="../media/image179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16" Type="http://schemas.openxmlformats.org/officeDocument/2006/relationships/image" Target="../media/image174.png"/><Relationship Id="rId11" Type="http://schemas.openxmlformats.org/officeDocument/2006/relationships/image" Target="../media/image169.png"/><Relationship Id="rId24" Type="http://schemas.openxmlformats.org/officeDocument/2006/relationships/image" Target="../media/image182.png"/><Relationship Id="rId32" Type="http://schemas.openxmlformats.org/officeDocument/2006/relationships/image" Target="../media/image190.png"/><Relationship Id="rId37" Type="http://schemas.openxmlformats.org/officeDocument/2006/relationships/image" Target="../media/image195.png"/><Relationship Id="rId40" Type="http://schemas.openxmlformats.org/officeDocument/2006/relationships/image" Target="../media/image198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164.png"/><Relationship Id="rId61" Type="http://schemas.openxmlformats.org/officeDocument/2006/relationships/image" Target="../media/image61.png"/><Relationship Id="rId19" Type="http://schemas.openxmlformats.org/officeDocument/2006/relationships/image" Target="../media/image177.png"/><Relationship Id="rId14" Type="http://schemas.openxmlformats.org/officeDocument/2006/relationships/image" Target="../media/image172.png"/><Relationship Id="rId22" Type="http://schemas.openxmlformats.org/officeDocument/2006/relationships/image" Target="../media/image180.png"/><Relationship Id="rId27" Type="http://schemas.openxmlformats.org/officeDocument/2006/relationships/image" Target="../media/image185.png"/><Relationship Id="rId30" Type="http://schemas.openxmlformats.org/officeDocument/2006/relationships/image" Target="../media/image188.png"/><Relationship Id="rId35" Type="http://schemas.openxmlformats.org/officeDocument/2006/relationships/image" Target="../media/image193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166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3" Type="http://schemas.openxmlformats.org/officeDocument/2006/relationships/image" Target="../media/image123.png"/><Relationship Id="rId12" Type="http://schemas.openxmlformats.org/officeDocument/2006/relationships/image" Target="../media/image170.png"/><Relationship Id="rId17" Type="http://schemas.openxmlformats.org/officeDocument/2006/relationships/image" Target="../media/image175.png"/><Relationship Id="rId25" Type="http://schemas.openxmlformats.org/officeDocument/2006/relationships/image" Target="../media/image183.png"/><Relationship Id="rId33" Type="http://schemas.openxmlformats.org/officeDocument/2006/relationships/image" Target="../media/image191.png"/><Relationship Id="rId38" Type="http://schemas.openxmlformats.org/officeDocument/2006/relationships/image" Target="../media/image196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178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1" Type="http://schemas.openxmlformats.org/officeDocument/2006/relationships/image" Target="../media/image161.png"/><Relationship Id="rId6" Type="http://schemas.openxmlformats.org/officeDocument/2006/relationships/image" Target="../media/image126.png"/><Relationship Id="rId15" Type="http://schemas.openxmlformats.org/officeDocument/2006/relationships/image" Target="../media/image173.png"/><Relationship Id="rId23" Type="http://schemas.openxmlformats.org/officeDocument/2006/relationships/image" Target="../media/image181.png"/><Relationship Id="rId28" Type="http://schemas.openxmlformats.org/officeDocument/2006/relationships/image" Target="../media/image186.png"/><Relationship Id="rId36" Type="http://schemas.openxmlformats.org/officeDocument/2006/relationships/image" Target="../media/image194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68.png"/><Relationship Id="rId31" Type="http://schemas.openxmlformats.org/officeDocument/2006/relationships/image" Target="../media/image189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4" Type="http://schemas.openxmlformats.org/officeDocument/2006/relationships/image" Target="../media/image163.png"/><Relationship Id="rId9" Type="http://schemas.openxmlformats.org/officeDocument/2006/relationships/image" Target="../media/image167.png"/><Relationship Id="rId13" Type="http://schemas.openxmlformats.org/officeDocument/2006/relationships/image" Target="../media/image171.png"/><Relationship Id="rId18" Type="http://schemas.openxmlformats.org/officeDocument/2006/relationships/image" Target="../media/image176.png"/><Relationship Id="rId39" Type="http://schemas.openxmlformats.org/officeDocument/2006/relationships/image" Target="../media/image197.png"/><Relationship Id="rId34" Type="http://schemas.openxmlformats.org/officeDocument/2006/relationships/image" Target="../media/image192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165.png"/><Relationship Id="rId71" Type="http://schemas.openxmlformats.org/officeDocument/2006/relationships/image" Target="../media/image71.png"/><Relationship Id="rId2" Type="http://schemas.openxmlformats.org/officeDocument/2006/relationships/image" Target="../media/image162.png"/><Relationship Id="rId29" Type="http://schemas.openxmlformats.org/officeDocument/2006/relationships/image" Target="../media/image187.png"/></Relationships>
</file>

<file path=xl/drawings/_rels/drawing5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24.png"/><Relationship Id="rId21" Type="http://schemas.openxmlformats.org/officeDocument/2006/relationships/image" Target="../media/image219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16" Type="http://schemas.openxmlformats.org/officeDocument/2006/relationships/image" Target="../media/image214.png"/><Relationship Id="rId11" Type="http://schemas.openxmlformats.org/officeDocument/2006/relationships/image" Target="../media/image209.png"/><Relationship Id="rId24" Type="http://schemas.openxmlformats.org/officeDocument/2006/relationships/image" Target="../media/image222.png"/><Relationship Id="rId32" Type="http://schemas.openxmlformats.org/officeDocument/2006/relationships/image" Target="../media/image230.png"/><Relationship Id="rId37" Type="http://schemas.openxmlformats.org/officeDocument/2006/relationships/image" Target="../media/image235.png"/><Relationship Id="rId40" Type="http://schemas.openxmlformats.org/officeDocument/2006/relationships/image" Target="../media/image238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203.png"/><Relationship Id="rId61" Type="http://schemas.openxmlformats.org/officeDocument/2006/relationships/image" Target="../media/image61.png"/><Relationship Id="rId19" Type="http://schemas.openxmlformats.org/officeDocument/2006/relationships/image" Target="../media/image217.png"/><Relationship Id="rId14" Type="http://schemas.openxmlformats.org/officeDocument/2006/relationships/image" Target="../media/image212.png"/><Relationship Id="rId22" Type="http://schemas.openxmlformats.org/officeDocument/2006/relationships/image" Target="../media/image220.png"/><Relationship Id="rId27" Type="http://schemas.openxmlformats.org/officeDocument/2006/relationships/image" Target="../media/image225.png"/><Relationship Id="rId30" Type="http://schemas.openxmlformats.org/officeDocument/2006/relationships/image" Target="../media/image228.png"/><Relationship Id="rId35" Type="http://schemas.openxmlformats.org/officeDocument/2006/relationships/image" Target="../media/image233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206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3" Type="http://schemas.openxmlformats.org/officeDocument/2006/relationships/image" Target="../media/image201.png"/><Relationship Id="rId12" Type="http://schemas.openxmlformats.org/officeDocument/2006/relationships/image" Target="../media/image210.png"/><Relationship Id="rId17" Type="http://schemas.openxmlformats.org/officeDocument/2006/relationships/image" Target="../media/image215.png"/><Relationship Id="rId25" Type="http://schemas.openxmlformats.org/officeDocument/2006/relationships/image" Target="../media/image223.png"/><Relationship Id="rId33" Type="http://schemas.openxmlformats.org/officeDocument/2006/relationships/image" Target="../media/image231.png"/><Relationship Id="rId38" Type="http://schemas.openxmlformats.org/officeDocument/2006/relationships/image" Target="../media/image236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18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1" Type="http://schemas.openxmlformats.org/officeDocument/2006/relationships/image" Target="../media/image199.png"/><Relationship Id="rId6" Type="http://schemas.openxmlformats.org/officeDocument/2006/relationships/image" Target="../media/image204.png"/><Relationship Id="rId15" Type="http://schemas.openxmlformats.org/officeDocument/2006/relationships/image" Target="../media/image213.png"/><Relationship Id="rId23" Type="http://schemas.openxmlformats.org/officeDocument/2006/relationships/image" Target="../media/image221.png"/><Relationship Id="rId28" Type="http://schemas.openxmlformats.org/officeDocument/2006/relationships/image" Target="../media/image226.png"/><Relationship Id="rId36" Type="http://schemas.openxmlformats.org/officeDocument/2006/relationships/image" Target="../media/image234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208.png"/><Relationship Id="rId31" Type="http://schemas.openxmlformats.org/officeDocument/2006/relationships/image" Target="../media/image229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4" Type="http://schemas.openxmlformats.org/officeDocument/2006/relationships/image" Target="../media/image202.png"/><Relationship Id="rId9" Type="http://schemas.openxmlformats.org/officeDocument/2006/relationships/image" Target="../media/image207.png"/><Relationship Id="rId13" Type="http://schemas.openxmlformats.org/officeDocument/2006/relationships/image" Target="../media/image211.png"/><Relationship Id="rId18" Type="http://schemas.openxmlformats.org/officeDocument/2006/relationships/image" Target="../media/image216.png"/><Relationship Id="rId39" Type="http://schemas.openxmlformats.org/officeDocument/2006/relationships/image" Target="../media/image237.png"/><Relationship Id="rId34" Type="http://schemas.openxmlformats.org/officeDocument/2006/relationships/image" Target="../media/image232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205.png"/><Relationship Id="rId71" Type="http://schemas.openxmlformats.org/officeDocument/2006/relationships/image" Target="../media/image71.png"/><Relationship Id="rId2" Type="http://schemas.openxmlformats.org/officeDocument/2006/relationships/image" Target="../media/image200.png"/><Relationship Id="rId29" Type="http://schemas.openxmlformats.org/officeDocument/2006/relationships/image" Target="../media/image227.png"/></Relationships>
</file>

<file path=xl/drawings/_rels/drawing6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4.png"/><Relationship Id="rId21" Type="http://schemas.openxmlformats.org/officeDocument/2006/relationships/image" Target="../media/image259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16" Type="http://schemas.openxmlformats.org/officeDocument/2006/relationships/image" Target="../media/image254.png"/><Relationship Id="rId11" Type="http://schemas.openxmlformats.org/officeDocument/2006/relationships/image" Target="../media/image249.png"/><Relationship Id="rId24" Type="http://schemas.openxmlformats.org/officeDocument/2006/relationships/image" Target="../media/image262.png"/><Relationship Id="rId32" Type="http://schemas.openxmlformats.org/officeDocument/2006/relationships/image" Target="../media/image270.png"/><Relationship Id="rId37" Type="http://schemas.openxmlformats.org/officeDocument/2006/relationships/image" Target="../media/image275.png"/><Relationship Id="rId40" Type="http://schemas.openxmlformats.org/officeDocument/2006/relationships/image" Target="../media/image278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243.png"/><Relationship Id="rId61" Type="http://schemas.openxmlformats.org/officeDocument/2006/relationships/image" Target="../media/image61.png"/><Relationship Id="rId19" Type="http://schemas.openxmlformats.org/officeDocument/2006/relationships/image" Target="../media/image257.png"/><Relationship Id="rId14" Type="http://schemas.openxmlformats.org/officeDocument/2006/relationships/image" Target="../media/image252.png"/><Relationship Id="rId22" Type="http://schemas.openxmlformats.org/officeDocument/2006/relationships/image" Target="../media/image260.png"/><Relationship Id="rId27" Type="http://schemas.openxmlformats.org/officeDocument/2006/relationships/image" Target="../media/image265.png"/><Relationship Id="rId30" Type="http://schemas.openxmlformats.org/officeDocument/2006/relationships/image" Target="../media/image268.png"/><Relationship Id="rId35" Type="http://schemas.openxmlformats.org/officeDocument/2006/relationships/image" Target="../media/image273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246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3" Type="http://schemas.openxmlformats.org/officeDocument/2006/relationships/image" Target="../media/image241.png"/><Relationship Id="rId12" Type="http://schemas.openxmlformats.org/officeDocument/2006/relationships/image" Target="../media/image250.png"/><Relationship Id="rId17" Type="http://schemas.openxmlformats.org/officeDocument/2006/relationships/image" Target="../media/image255.png"/><Relationship Id="rId25" Type="http://schemas.openxmlformats.org/officeDocument/2006/relationships/image" Target="../media/image263.png"/><Relationship Id="rId33" Type="http://schemas.openxmlformats.org/officeDocument/2006/relationships/image" Target="../media/image271.png"/><Relationship Id="rId38" Type="http://schemas.openxmlformats.org/officeDocument/2006/relationships/image" Target="../media/image276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58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1" Type="http://schemas.openxmlformats.org/officeDocument/2006/relationships/image" Target="../media/image239.png"/><Relationship Id="rId6" Type="http://schemas.openxmlformats.org/officeDocument/2006/relationships/image" Target="../media/image244.png"/><Relationship Id="rId15" Type="http://schemas.openxmlformats.org/officeDocument/2006/relationships/image" Target="../media/image253.png"/><Relationship Id="rId23" Type="http://schemas.openxmlformats.org/officeDocument/2006/relationships/image" Target="../media/image261.png"/><Relationship Id="rId28" Type="http://schemas.openxmlformats.org/officeDocument/2006/relationships/image" Target="../media/image266.png"/><Relationship Id="rId36" Type="http://schemas.openxmlformats.org/officeDocument/2006/relationships/image" Target="../media/image274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248.png"/><Relationship Id="rId31" Type="http://schemas.openxmlformats.org/officeDocument/2006/relationships/image" Target="../media/image269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4" Type="http://schemas.openxmlformats.org/officeDocument/2006/relationships/image" Target="../media/image242.png"/><Relationship Id="rId9" Type="http://schemas.openxmlformats.org/officeDocument/2006/relationships/image" Target="../media/image247.png"/><Relationship Id="rId13" Type="http://schemas.openxmlformats.org/officeDocument/2006/relationships/image" Target="../media/image251.png"/><Relationship Id="rId18" Type="http://schemas.openxmlformats.org/officeDocument/2006/relationships/image" Target="../media/image256.png"/><Relationship Id="rId39" Type="http://schemas.openxmlformats.org/officeDocument/2006/relationships/image" Target="../media/image277.png"/><Relationship Id="rId34" Type="http://schemas.openxmlformats.org/officeDocument/2006/relationships/image" Target="../media/image272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245.png"/><Relationship Id="rId71" Type="http://schemas.openxmlformats.org/officeDocument/2006/relationships/image" Target="../media/image71.png"/><Relationship Id="rId2" Type="http://schemas.openxmlformats.org/officeDocument/2006/relationships/image" Target="../media/image240.png"/><Relationship Id="rId29" Type="http://schemas.openxmlformats.org/officeDocument/2006/relationships/image" Target="../media/image267.png"/></Relationships>
</file>

<file path=xl/drawings/_rels/drawing7.xml.rels><?xml version="1.0" encoding="UTF-8" standalone="yes"?>
<Relationships xmlns="http://schemas.openxmlformats.org/package/2006/relationships"><Relationship Id="rId26" Type="http://schemas.openxmlformats.org/officeDocument/2006/relationships/image" Target="../media/image303.png"/><Relationship Id="rId21" Type="http://schemas.openxmlformats.org/officeDocument/2006/relationships/image" Target="../media/image298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16" Type="http://schemas.openxmlformats.org/officeDocument/2006/relationships/image" Target="../media/image294.png"/><Relationship Id="rId11" Type="http://schemas.openxmlformats.org/officeDocument/2006/relationships/image" Target="../media/image289.png"/><Relationship Id="rId24" Type="http://schemas.openxmlformats.org/officeDocument/2006/relationships/image" Target="../media/image301.png"/><Relationship Id="rId32" Type="http://schemas.openxmlformats.org/officeDocument/2006/relationships/image" Target="../media/image309.png"/><Relationship Id="rId37" Type="http://schemas.openxmlformats.org/officeDocument/2006/relationships/image" Target="../media/image314.png"/><Relationship Id="rId40" Type="http://schemas.openxmlformats.org/officeDocument/2006/relationships/image" Target="../media/image317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283.png"/><Relationship Id="rId61" Type="http://schemas.openxmlformats.org/officeDocument/2006/relationships/image" Target="../media/image61.png"/><Relationship Id="rId19" Type="http://schemas.openxmlformats.org/officeDocument/2006/relationships/image" Target="../media/image217.png"/><Relationship Id="rId14" Type="http://schemas.openxmlformats.org/officeDocument/2006/relationships/image" Target="../media/image292.png"/><Relationship Id="rId22" Type="http://schemas.openxmlformats.org/officeDocument/2006/relationships/image" Target="../media/image299.png"/><Relationship Id="rId27" Type="http://schemas.openxmlformats.org/officeDocument/2006/relationships/image" Target="../media/image304.png"/><Relationship Id="rId30" Type="http://schemas.openxmlformats.org/officeDocument/2006/relationships/image" Target="../media/image307.png"/><Relationship Id="rId35" Type="http://schemas.openxmlformats.org/officeDocument/2006/relationships/image" Target="../media/image312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286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3" Type="http://schemas.openxmlformats.org/officeDocument/2006/relationships/image" Target="../media/image281.png"/><Relationship Id="rId12" Type="http://schemas.openxmlformats.org/officeDocument/2006/relationships/image" Target="../media/image290.png"/><Relationship Id="rId17" Type="http://schemas.openxmlformats.org/officeDocument/2006/relationships/image" Target="../media/image295.png"/><Relationship Id="rId25" Type="http://schemas.openxmlformats.org/officeDocument/2006/relationships/image" Target="../media/image302.png"/><Relationship Id="rId33" Type="http://schemas.openxmlformats.org/officeDocument/2006/relationships/image" Target="../media/image310.png"/><Relationship Id="rId38" Type="http://schemas.openxmlformats.org/officeDocument/2006/relationships/image" Target="../media/image315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97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1" Type="http://schemas.openxmlformats.org/officeDocument/2006/relationships/image" Target="../media/image279.png"/><Relationship Id="rId6" Type="http://schemas.openxmlformats.org/officeDocument/2006/relationships/image" Target="../media/image284.png"/><Relationship Id="rId15" Type="http://schemas.openxmlformats.org/officeDocument/2006/relationships/image" Target="../media/image293.png"/><Relationship Id="rId23" Type="http://schemas.openxmlformats.org/officeDocument/2006/relationships/image" Target="../media/image300.png"/><Relationship Id="rId28" Type="http://schemas.openxmlformats.org/officeDocument/2006/relationships/image" Target="../media/image305.png"/><Relationship Id="rId36" Type="http://schemas.openxmlformats.org/officeDocument/2006/relationships/image" Target="../media/image313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288.png"/><Relationship Id="rId31" Type="http://schemas.openxmlformats.org/officeDocument/2006/relationships/image" Target="../media/image308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4" Type="http://schemas.openxmlformats.org/officeDocument/2006/relationships/image" Target="../media/image282.png"/><Relationship Id="rId9" Type="http://schemas.openxmlformats.org/officeDocument/2006/relationships/image" Target="../media/image287.png"/><Relationship Id="rId13" Type="http://schemas.openxmlformats.org/officeDocument/2006/relationships/image" Target="../media/image291.png"/><Relationship Id="rId18" Type="http://schemas.openxmlformats.org/officeDocument/2006/relationships/image" Target="../media/image296.png"/><Relationship Id="rId39" Type="http://schemas.openxmlformats.org/officeDocument/2006/relationships/image" Target="../media/image316.png"/><Relationship Id="rId34" Type="http://schemas.openxmlformats.org/officeDocument/2006/relationships/image" Target="../media/image311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285.png"/><Relationship Id="rId71" Type="http://schemas.openxmlformats.org/officeDocument/2006/relationships/image" Target="../media/image71.png"/><Relationship Id="rId2" Type="http://schemas.openxmlformats.org/officeDocument/2006/relationships/image" Target="../media/image280.png"/><Relationship Id="rId29" Type="http://schemas.openxmlformats.org/officeDocument/2006/relationships/image" Target="../media/image306.png"/></Relationships>
</file>

<file path=xl/drawings/_rels/drawing8.xml.rels><?xml version="1.0" encoding="UTF-8" standalone="yes"?>
<Relationships xmlns="http://schemas.openxmlformats.org/package/2006/relationships"><Relationship Id="rId26" Type="http://schemas.openxmlformats.org/officeDocument/2006/relationships/image" Target="../media/image342.png"/><Relationship Id="rId21" Type="http://schemas.openxmlformats.org/officeDocument/2006/relationships/image" Target="../media/image337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16" Type="http://schemas.openxmlformats.org/officeDocument/2006/relationships/image" Target="../media/image333.png"/><Relationship Id="rId11" Type="http://schemas.openxmlformats.org/officeDocument/2006/relationships/image" Target="../media/image328.png"/><Relationship Id="rId24" Type="http://schemas.openxmlformats.org/officeDocument/2006/relationships/image" Target="../media/image340.png"/><Relationship Id="rId32" Type="http://schemas.openxmlformats.org/officeDocument/2006/relationships/image" Target="../media/image348.png"/><Relationship Id="rId37" Type="http://schemas.openxmlformats.org/officeDocument/2006/relationships/image" Target="../media/image353.png"/><Relationship Id="rId40" Type="http://schemas.openxmlformats.org/officeDocument/2006/relationships/image" Target="../media/image356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322.png"/><Relationship Id="rId61" Type="http://schemas.openxmlformats.org/officeDocument/2006/relationships/image" Target="../media/image61.png"/><Relationship Id="rId19" Type="http://schemas.openxmlformats.org/officeDocument/2006/relationships/image" Target="../media/image257.png"/><Relationship Id="rId14" Type="http://schemas.openxmlformats.org/officeDocument/2006/relationships/image" Target="../media/image331.png"/><Relationship Id="rId22" Type="http://schemas.openxmlformats.org/officeDocument/2006/relationships/image" Target="../media/image338.png"/><Relationship Id="rId27" Type="http://schemas.openxmlformats.org/officeDocument/2006/relationships/image" Target="../media/image343.png"/><Relationship Id="rId30" Type="http://schemas.openxmlformats.org/officeDocument/2006/relationships/image" Target="../media/image346.png"/><Relationship Id="rId35" Type="http://schemas.openxmlformats.org/officeDocument/2006/relationships/image" Target="../media/image351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325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3" Type="http://schemas.openxmlformats.org/officeDocument/2006/relationships/image" Target="../media/image320.png"/><Relationship Id="rId12" Type="http://schemas.openxmlformats.org/officeDocument/2006/relationships/image" Target="../media/image329.png"/><Relationship Id="rId17" Type="http://schemas.openxmlformats.org/officeDocument/2006/relationships/image" Target="../media/image334.png"/><Relationship Id="rId25" Type="http://schemas.openxmlformats.org/officeDocument/2006/relationships/image" Target="../media/image341.png"/><Relationship Id="rId33" Type="http://schemas.openxmlformats.org/officeDocument/2006/relationships/image" Target="../media/image349.png"/><Relationship Id="rId38" Type="http://schemas.openxmlformats.org/officeDocument/2006/relationships/image" Target="../media/image354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336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1" Type="http://schemas.openxmlformats.org/officeDocument/2006/relationships/image" Target="../media/image318.png"/><Relationship Id="rId6" Type="http://schemas.openxmlformats.org/officeDocument/2006/relationships/image" Target="../media/image323.png"/><Relationship Id="rId15" Type="http://schemas.openxmlformats.org/officeDocument/2006/relationships/image" Target="../media/image332.png"/><Relationship Id="rId23" Type="http://schemas.openxmlformats.org/officeDocument/2006/relationships/image" Target="../media/image339.png"/><Relationship Id="rId28" Type="http://schemas.openxmlformats.org/officeDocument/2006/relationships/image" Target="../media/image344.png"/><Relationship Id="rId36" Type="http://schemas.openxmlformats.org/officeDocument/2006/relationships/image" Target="../media/image352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327.png"/><Relationship Id="rId31" Type="http://schemas.openxmlformats.org/officeDocument/2006/relationships/image" Target="../media/image347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4" Type="http://schemas.openxmlformats.org/officeDocument/2006/relationships/image" Target="../media/image321.png"/><Relationship Id="rId9" Type="http://schemas.openxmlformats.org/officeDocument/2006/relationships/image" Target="../media/image326.png"/><Relationship Id="rId13" Type="http://schemas.openxmlformats.org/officeDocument/2006/relationships/image" Target="../media/image330.png"/><Relationship Id="rId18" Type="http://schemas.openxmlformats.org/officeDocument/2006/relationships/image" Target="../media/image335.png"/><Relationship Id="rId39" Type="http://schemas.openxmlformats.org/officeDocument/2006/relationships/image" Target="../media/image355.png"/><Relationship Id="rId34" Type="http://schemas.openxmlformats.org/officeDocument/2006/relationships/image" Target="../media/image350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324.png"/><Relationship Id="rId71" Type="http://schemas.openxmlformats.org/officeDocument/2006/relationships/image" Target="../media/image71.png"/><Relationship Id="rId2" Type="http://schemas.openxmlformats.org/officeDocument/2006/relationships/image" Target="../media/image319.png"/><Relationship Id="rId29" Type="http://schemas.openxmlformats.org/officeDocument/2006/relationships/image" Target="../media/image34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</xdr:row>
      <xdr:rowOff>0</xdr:rowOff>
    </xdr:from>
    <xdr:ext cx="990600" cy="14287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</xdr:row>
      <xdr:rowOff>0</xdr:rowOff>
    </xdr:from>
    <xdr:ext cx="1838325" cy="14287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</xdr:row>
      <xdr:rowOff>0</xdr:rowOff>
    </xdr:from>
    <xdr:ext cx="1914525" cy="14287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4</xdr:row>
      <xdr:rowOff>0</xdr:rowOff>
    </xdr:from>
    <xdr:ext cx="676275" cy="14287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5</xdr:row>
      <xdr:rowOff>0</xdr:rowOff>
    </xdr:from>
    <xdr:ext cx="1200150" cy="142875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6</xdr:row>
      <xdr:rowOff>0</xdr:rowOff>
    </xdr:from>
    <xdr:ext cx="895350" cy="142875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7</xdr:row>
      <xdr:rowOff>0</xdr:rowOff>
    </xdr:from>
    <xdr:ext cx="2524125" cy="142875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8</xdr:row>
      <xdr:rowOff>0</xdr:rowOff>
    </xdr:from>
    <xdr:ext cx="1543050" cy="142875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9</xdr:row>
      <xdr:rowOff>0</xdr:rowOff>
    </xdr:from>
    <xdr:ext cx="1428750" cy="142875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10</xdr:row>
      <xdr:rowOff>0</xdr:rowOff>
    </xdr:from>
    <xdr:ext cx="1676400" cy="1428750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11</xdr:row>
      <xdr:rowOff>0</xdr:rowOff>
    </xdr:from>
    <xdr:ext cx="2209800" cy="1428750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12</xdr:row>
      <xdr:rowOff>0</xdr:rowOff>
    </xdr:from>
    <xdr:ext cx="1581150" cy="1428750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13</xdr:row>
      <xdr:rowOff>0</xdr:rowOff>
    </xdr:from>
    <xdr:ext cx="1381125" cy="1428750"/>
    <xdr:pic>
      <xdr:nvPicPr>
        <xdr:cNvPr id="14" name="Image 13" descr="Picture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14</xdr:row>
      <xdr:rowOff>0</xdr:rowOff>
    </xdr:from>
    <xdr:ext cx="2009775" cy="1428750"/>
    <xdr:pic>
      <xdr:nvPicPr>
        <xdr:cNvPr id="15" name="Image 14" descr="Picture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15</xdr:row>
      <xdr:rowOff>0</xdr:rowOff>
    </xdr:from>
    <xdr:ext cx="1466850" cy="1428750"/>
    <xdr:pic>
      <xdr:nvPicPr>
        <xdr:cNvPr id="16" name="Image 15" descr="Picture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16</xdr:row>
      <xdr:rowOff>0</xdr:rowOff>
    </xdr:from>
    <xdr:ext cx="1247775" cy="1428750"/>
    <xdr:pic>
      <xdr:nvPicPr>
        <xdr:cNvPr id="17" name="Image 16" descr="Picture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17</xdr:row>
      <xdr:rowOff>0</xdr:rowOff>
    </xdr:from>
    <xdr:ext cx="990600" cy="1428750"/>
    <xdr:pic>
      <xdr:nvPicPr>
        <xdr:cNvPr id="18" name="Image 17" descr="Picture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18</xdr:row>
      <xdr:rowOff>0</xdr:rowOff>
    </xdr:from>
    <xdr:ext cx="1800225" cy="1428750"/>
    <xdr:pic>
      <xdr:nvPicPr>
        <xdr:cNvPr id="19" name="Image 18" descr="Picture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19</xdr:row>
      <xdr:rowOff>0</xdr:rowOff>
    </xdr:from>
    <xdr:ext cx="1466850" cy="1428750"/>
    <xdr:pic>
      <xdr:nvPicPr>
        <xdr:cNvPr id="20" name="Image 19" descr="Picture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20</xdr:row>
      <xdr:rowOff>0</xdr:rowOff>
    </xdr:from>
    <xdr:ext cx="1524000" cy="1428750"/>
    <xdr:pic>
      <xdr:nvPicPr>
        <xdr:cNvPr id="21" name="Image 20" descr="Picture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21</xdr:row>
      <xdr:rowOff>0</xdr:rowOff>
    </xdr:from>
    <xdr:ext cx="1685925" cy="1428750"/>
    <xdr:pic>
      <xdr:nvPicPr>
        <xdr:cNvPr id="22" name="Image 21" descr="Picture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22</xdr:row>
      <xdr:rowOff>0</xdr:rowOff>
    </xdr:from>
    <xdr:ext cx="2466975" cy="1428750"/>
    <xdr:pic>
      <xdr:nvPicPr>
        <xdr:cNvPr id="23" name="Image 22" descr="Picture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23</xdr:row>
      <xdr:rowOff>0</xdr:rowOff>
    </xdr:from>
    <xdr:ext cx="2257425" cy="1428750"/>
    <xdr:pic>
      <xdr:nvPicPr>
        <xdr:cNvPr id="24" name="Image 23" descr="Picture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24</xdr:row>
      <xdr:rowOff>0</xdr:rowOff>
    </xdr:from>
    <xdr:ext cx="1152525" cy="1428750"/>
    <xdr:pic>
      <xdr:nvPicPr>
        <xdr:cNvPr id="25" name="Image 24" descr="Picture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PicPr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25</xdr:row>
      <xdr:rowOff>0</xdr:rowOff>
    </xdr:from>
    <xdr:ext cx="1905000" cy="1428750"/>
    <xdr:pic>
      <xdr:nvPicPr>
        <xdr:cNvPr id="26" name="Image 25" descr="Picture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PicPr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26</xdr:row>
      <xdr:rowOff>0</xdr:rowOff>
    </xdr:from>
    <xdr:ext cx="1657350" cy="1428750"/>
    <xdr:pic>
      <xdr:nvPicPr>
        <xdr:cNvPr id="27" name="Image 26" descr="Picture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PicPr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27</xdr:row>
      <xdr:rowOff>0</xdr:rowOff>
    </xdr:from>
    <xdr:ext cx="1038225" cy="1428750"/>
    <xdr:pic>
      <xdr:nvPicPr>
        <xdr:cNvPr id="28" name="Image 27" descr="Picture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PicPr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28</xdr:row>
      <xdr:rowOff>0</xdr:rowOff>
    </xdr:from>
    <xdr:ext cx="1790700" cy="1428750"/>
    <xdr:pic>
      <xdr:nvPicPr>
        <xdr:cNvPr id="29" name="Image 28" descr="Picture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PicPr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29</xdr:row>
      <xdr:rowOff>0</xdr:rowOff>
    </xdr:from>
    <xdr:ext cx="819150" cy="1428750"/>
    <xdr:pic>
      <xdr:nvPicPr>
        <xdr:cNvPr id="30" name="Image 29" descr="Picture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PicPr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30</xdr:row>
      <xdr:rowOff>0</xdr:rowOff>
    </xdr:from>
    <xdr:ext cx="2190750" cy="1428750"/>
    <xdr:pic>
      <xdr:nvPicPr>
        <xdr:cNvPr id="31" name="Image 30" descr="Picture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PicPr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31</xdr:row>
      <xdr:rowOff>0</xdr:rowOff>
    </xdr:from>
    <xdr:ext cx="1466850" cy="1428750"/>
    <xdr:pic>
      <xdr:nvPicPr>
        <xdr:cNvPr id="32" name="Image 31" descr="Picture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PicPr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32</xdr:row>
      <xdr:rowOff>0</xdr:rowOff>
    </xdr:from>
    <xdr:ext cx="1171575" cy="1428750"/>
    <xdr:pic>
      <xdr:nvPicPr>
        <xdr:cNvPr id="33" name="Image 32" descr="Picture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PicPr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33</xdr:row>
      <xdr:rowOff>0</xdr:rowOff>
    </xdr:from>
    <xdr:ext cx="1828800" cy="1428750"/>
    <xdr:pic>
      <xdr:nvPicPr>
        <xdr:cNvPr id="34" name="Image 33" descr="Picture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PicPr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34</xdr:row>
      <xdr:rowOff>0</xdr:rowOff>
    </xdr:from>
    <xdr:ext cx="1790700" cy="1428750"/>
    <xdr:pic>
      <xdr:nvPicPr>
        <xdr:cNvPr id="35" name="Image 34" descr="Picture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PicPr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35</xdr:row>
      <xdr:rowOff>0</xdr:rowOff>
    </xdr:from>
    <xdr:ext cx="2333625" cy="1428750"/>
    <xdr:pic>
      <xdr:nvPicPr>
        <xdr:cNvPr id="36" name="Image 35" descr="Picture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PicPr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36</xdr:row>
      <xdr:rowOff>0</xdr:rowOff>
    </xdr:from>
    <xdr:ext cx="1123950" cy="1428750"/>
    <xdr:pic>
      <xdr:nvPicPr>
        <xdr:cNvPr id="37" name="Image 36" descr="Picture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PicPr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37</xdr:row>
      <xdr:rowOff>0</xdr:rowOff>
    </xdr:from>
    <xdr:ext cx="1323975" cy="1428750"/>
    <xdr:pic>
      <xdr:nvPicPr>
        <xdr:cNvPr id="38" name="Image 37" descr="Picture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PicPr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38</xdr:row>
      <xdr:rowOff>0</xdr:rowOff>
    </xdr:from>
    <xdr:ext cx="885825" cy="1428750"/>
    <xdr:pic>
      <xdr:nvPicPr>
        <xdr:cNvPr id="39" name="Image 38" descr="Picture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PicPr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39</xdr:row>
      <xdr:rowOff>0</xdr:rowOff>
    </xdr:from>
    <xdr:ext cx="638175" cy="1428750"/>
    <xdr:pic>
      <xdr:nvPicPr>
        <xdr:cNvPr id="40" name="Image 39" descr="Picture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40</xdr:row>
      <xdr:rowOff>0</xdr:rowOff>
    </xdr:from>
    <xdr:ext cx="1190625" cy="1428750"/>
    <xdr:pic>
      <xdr:nvPicPr>
        <xdr:cNvPr id="41" name="Image 40" descr="Picture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PicPr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</xdr:row>
      <xdr:rowOff>0</xdr:rowOff>
    </xdr:from>
    <xdr:ext cx="990600" cy="1428750"/>
    <xdr:pic>
      <xdr:nvPicPr>
        <xdr:cNvPr id="42" name="Image 41" descr="Picture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PicPr/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</xdr:row>
      <xdr:rowOff>0</xdr:rowOff>
    </xdr:from>
    <xdr:ext cx="1838325" cy="1428750"/>
    <xdr:pic>
      <xdr:nvPicPr>
        <xdr:cNvPr id="43" name="Image 42" descr="Picture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PicPr/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</xdr:row>
      <xdr:rowOff>0</xdr:rowOff>
    </xdr:from>
    <xdr:ext cx="1914525" cy="1428750"/>
    <xdr:pic>
      <xdr:nvPicPr>
        <xdr:cNvPr id="44" name="Image 43" descr="Picture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PicPr/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4</xdr:row>
      <xdr:rowOff>0</xdr:rowOff>
    </xdr:from>
    <xdr:ext cx="676275" cy="1428750"/>
    <xdr:pic>
      <xdr:nvPicPr>
        <xdr:cNvPr id="45" name="Image 44" descr="Picture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PicPr/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5</xdr:row>
      <xdr:rowOff>0</xdr:rowOff>
    </xdr:from>
    <xdr:ext cx="1200150" cy="1428750"/>
    <xdr:pic>
      <xdr:nvPicPr>
        <xdr:cNvPr id="46" name="Image 45" descr="Picture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6</xdr:row>
      <xdr:rowOff>0</xdr:rowOff>
    </xdr:from>
    <xdr:ext cx="895350" cy="1428750"/>
    <xdr:pic>
      <xdr:nvPicPr>
        <xdr:cNvPr id="47" name="Image 46" descr="Picture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PicPr/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7</xdr:row>
      <xdr:rowOff>0</xdr:rowOff>
    </xdr:from>
    <xdr:ext cx="2524125" cy="1428750"/>
    <xdr:pic>
      <xdr:nvPicPr>
        <xdr:cNvPr id="48" name="Image 47" descr="Picture">
          <a:extLst>
            <a:ext uri="{FF2B5EF4-FFF2-40B4-BE49-F238E27FC236}">
              <a16:creationId xmlns:a16="http://schemas.microsoft.com/office/drawing/2014/main" id="{00000000-0008-0000-0500-000030000000}"/>
            </a:ext>
          </a:extLst>
        </xdr:cNvPr>
        <xdr:cNvPicPr/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8</xdr:row>
      <xdr:rowOff>0</xdr:rowOff>
    </xdr:from>
    <xdr:ext cx="1543050" cy="1428750"/>
    <xdr:pic>
      <xdr:nvPicPr>
        <xdr:cNvPr id="49" name="Image 48" descr="Picture">
          <a:extLst>
            <a:ext uri="{FF2B5EF4-FFF2-40B4-BE49-F238E27FC236}">
              <a16:creationId xmlns:a16="http://schemas.microsoft.com/office/drawing/2014/main" id="{00000000-0008-0000-0500-000031000000}"/>
            </a:ext>
          </a:extLst>
        </xdr:cNvPr>
        <xdr:cNvPicPr/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9</xdr:row>
      <xdr:rowOff>0</xdr:rowOff>
    </xdr:from>
    <xdr:ext cx="1428750" cy="1428750"/>
    <xdr:pic>
      <xdr:nvPicPr>
        <xdr:cNvPr id="50" name="Image 49" descr="Picture">
          <a:extLst>
            <a:ext uri="{FF2B5EF4-FFF2-40B4-BE49-F238E27FC236}">
              <a16:creationId xmlns:a16="http://schemas.microsoft.com/office/drawing/2014/main" id="{00000000-0008-0000-0500-000032000000}"/>
            </a:ext>
          </a:extLst>
        </xdr:cNvPr>
        <xdr:cNvPicPr/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10</xdr:row>
      <xdr:rowOff>0</xdr:rowOff>
    </xdr:from>
    <xdr:ext cx="1676400" cy="1428750"/>
    <xdr:pic>
      <xdr:nvPicPr>
        <xdr:cNvPr id="51" name="Image 50" descr="Picture">
          <a:extLst>
            <a:ext uri="{FF2B5EF4-FFF2-40B4-BE49-F238E27FC236}">
              <a16:creationId xmlns:a16="http://schemas.microsoft.com/office/drawing/2014/main" id="{00000000-0008-0000-0500-000033000000}"/>
            </a:ext>
          </a:extLst>
        </xdr:cNvPr>
        <xdr:cNvPicPr/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11</xdr:row>
      <xdr:rowOff>0</xdr:rowOff>
    </xdr:from>
    <xdr:ext cx="2209800" cy="1428750"/>
    <xdr:pic>
      <xdr:nvPicPr>
        <xdr:cNvPr id="52" name="Image 51" descr="Picture">
          <a:extLst>
            <a:ext uri="{FF2B5EF4-FFF2-40B4-BE49-F238E27FC236}">
              <a16:creationId xmlns:a16="http://schemas.microsoft.com/office/drawing/2014/main" id="{00000000-0008-0000-0500-000034000000}"/>
            </a:ext>
          </a:extLst>
        </xdr:cNvPr>
        <xdr:cNvPicPr/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12</xdr:row>
      <xdr:rowOff>0</xdr:rowOff>
    </xdr:from>
    <xdr:ext cx="1581150" cy="1428750"/>
    <xdr:pic>
      <xdr:nvPicPr>
        <xdr:cNvPr id="53" name="Image 52" descr="Picture">
          <a:extLst>
            <a:ext uri="{FF2B5EF4-FFF2-40B4-BE49-F238E27FC236}">
              <a16:creationId xmlns:a16="http://schemas.microsoft.com/office/drawing/2014/main" id="{00000000-0008-0000-0500-000035000000}"/>
            </a:ext>
          </a:extLst>
        </xdr:cNvPr>
        <xdr:cNvPicPr/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13</xdr:row>
      <xdr:rowOff>0</xdr:rowOff>
    </xdr:from>
    <xdr:ext cx="1381125" cy="1428750"/>
    <xdr:pic>
      <xdr:nvPicPr>
        <xdr:cNvPr id="54" name="Image 53" descr="Picture">
          <a:extLst>
            <a:ext uri="{FF2B5EF4-FFF2-40B4-BE49-F238E27FC236}">
              <a16:creationId xmlns:a16="http://schemas.microsoft.com/office/drawing/2014/main" id="{00000000-0008-0000-0500-000036000000}"/>
            </a:ext>
          </a:extLst>
        </xdr:cNvPr>
        <xdr:cNvPicPr/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14</xdr:row>
      <xdr:rowOff>0</xdr:rowOff>
    </xdr:from>
    <xdr:ext cx="2009775" cy="1428750"/>
    <xdr:pic>
      <xdr:nvPicPr>
        <xdr:cNvPr id="55" name="Image 54" descr="Picture">
          <a:extLst>
            <a:ext uri="{FF2B5EF4-FFF2-40B4-BE49-F238E27FC236}">
              <a16:creationId xmlns:a16="http://schemas.microsoft.com/office/drawing/2014/main" id="{00000000-0008-0000-0500-000037000000}"/>
            </a:ext>
          </a:extLst>
        </xdr:cNvPr>
        <xdr:cNvPicPr/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15</xdr:row>
      <xdr:rowOff>0</xdr:rowOff>
    </xdr:from>
    <xdr:ext cx="1466850" cy="1428750"/>
    <xdr:pic>
      <xdr:nvPicPr>
        <xdr:cNvPr id="56" name="Image 55" descr="Picture">
          <a:extLst>
            <a:ext uri="{FF2B5EF4-FFF2-40B4-BE49-F238E27FC236}">
              <a16:creationId xmlns:a16="http://schemas.microsoft.com/office/drawing/2014/main" id="{00000000-0008-0000-0500-00003800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16</xdr:row>
      <xdr:rowOff>0</xdr:rowOff>
    </xdr:from>
    <xdr:ext cx="1247775" cy="1428750"/>
    <xdr:pic>
      <xdr:nvPicPr>
        <xdr:cNvPr id="57" name="Image 56" descr="Picture">
          <a:extLst>
            <a:ext uri="{FF2B5EF4-FFF2-40B4-BE49-F238E27FC236}">
              <a16:creationId xmlns:a16="http://schemas.microsoft.com/office/drawing/2014/main" id="{00000000-0008-0000-0500-000039000000}"/>
            </a:ext>
          </a:extLst>
        </xdr:cNvPr>
        <xdr:cNvPicPr/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17</xdr:row>
      <xdr:rowOff>0</xdr:rowOff>
    </xdr:from>
    <xdr:ext cx="990600" cy="1428750"/>
    <xdr:pic>
      <xdr:nvPicPr>
        <xdr:cNvPr id="58" name="Image 57" descr="Picture">
          <a:extLst>
            <a:ext uri="{FF2B5EF4-FFF2-40B4-BE49-F238E27FC236}">
              <a16:creationId xmlns:a16="http://schemas.microsoft.com/office/drawing/2014/main" id="{00000000-0008-0000-0500-00003A000000}"/>
            </a:ext>
          </a:extLst>
        </xdr:cNvPr>
        <xdr:cNvPicPr/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18</xdr:row>
      <xdr:rowOff>0</xdr:rowOff>
    </xdr:from>
    <xdr:ext cx="1800225" cy="1428750"/>
    <xdr:pic>
      <xdr:nvPicPr>
        <xdr:cNvPr id="59" name="Image 58" descr="Picture">
          <a:extLst>
            <a:ext uri="{FF2B5EF4-FFF2-40B4-BE49-F238E27FC236}">
              <a16:creationId xmlns:a16="http://schemas.microsoft.com/office/drawing/2014/main" id="{00000000-0008-0000-0500-00003B000000}"/>
            </a:ext>
          </a:extLst>
        </xdr:cNvPr>
        <xdr:cNvPicPr/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19</xdr:row>
      <xdr:rowOff>0</xdr:rowOff>
    </xdr:from>
    <xdr:ext cx="1466850" cy="1428750"/>
    <xdr:pic>
      <xdr:nvPicPr>
        <xdr:cNvPr id="60" name="Image 59" descr="Picture">
          <a:extLst>
            <a:ext uri="{FF2B5EF4-FFF2-40B4-BE49-F238E27FC236}">
              <a16:creationId xmlns:a16="http://schemas.microsoft.com/office/drawing/2014/main" id="{00000000-0008-0000-0500-00003C000000}"/>
            </a:ext>
          </a:extLst>
        </xdr:cNvPr>
        <xdr:cNvPicPr/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20</xdr:row>
      <xdr:rowOff>0</xdr:rowOff>
    </xdr:from>
    <xdr:ext cx="1524000" cy="1428750"/>
    <xdr:pic>
      <xdr:nvPicPr>
        <xdr:cNvPr id="61" name="Image 60" descr="Picture">
          <a:extLst>
            <a:ext uri="{FF2B5EF4-FFF2-40B4-BE49-F238E27FC236}">
              <a16:creationId xmlns:a16="http://schemas.microsoft.com/office/drawing/2014/main" id="{00000000-0008-0000-0500-00003D000000}"/>
            </a:ext>
          </a:extLst>
        </xdr:cNvPr>
        <xdr:cNvPicPr/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21</xdr:row>
      <xdr:rowOff>0</xdr:rowOff>
    </xdr:from>
    <xdr:ext cx="1685925" cy="1428750"/>
    <xdr:pic>
      <xdr:nvPicPr>
        <xdr:cNvPr id="62" name="Image 61" descr="Picture">
          <a:extLst>
            <a:ext uri="{FF2B5EF4-FFF2-40B4-BE49-F238E27FC236}">
              <a16:creationId xmlns:a16="http://schemas.microsoft.com/office/drawing/2014/main" id="{00000000-0008-0000-0500-00003E000000}"/>
            </a:ext>
          </a:extLst>
        </xdr:cNvPr>
        <xdr:cNvPicPr/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22</xdr:row>
      <xdr:rowOff>0</xdr:rowOff>
    </xdr:from>
    <xdr:ext cx="2466975" cy="1428750"/>
    <xdr:pic>
      <xdr:nvPicPr>
        <xdr:cNvPr id="63" name="Image 62" descr="Picture">
          <a:extLst>
            <a:ext uri="{FF2B5EF4-FFF2-40B4-BE49-F238E27FC236}">
              <a16:creationId xmlns:a16="http://schemas.microsoft.com/office/drawing/2014/main" id="{00000000-0008-0000-0500-00003F00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23</xdr:row>
      <xdr:rowOff>0</xdr:rowOff>
    </xdr:from>
    <xdr:ext cx="2257425" cy="1428750"/>
    <xdr:pic>
      <xdr:nvPicPr>
        <xdr:cNvPr id="64" name="Image 63" descr="Picture">
          <a:extLst>
            <a:ext uri="{FF2B5EF4-FFF2-40B4-BE49-F238E27FC236}">
              <a16:creationId xmlns:a16="http://schemas.microsoft.com/office/drawing/2014/main" id="{00000000-0008-0000-0500-000040000000}"/>
            </a:ext>
          </a:extLst>
        </xdr:cNvPr>
        <xdr:cNvPicPr/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24</xdr:row>
      <xdr:rowOff>0</xdr:rowOff>
    </xdr:from>
    <xdr:ext cx="1152525" cy="1428750"/>
    <xdr:pic>
      <xdr:nvPicPr>
        <xdr:cNvPr id="65" name="Image 64" descr="Picture">
          <a:extLst>
            <a:ext uri="{FF2B5EF4-FFF2-40B4-BE49-F238E27FC236}">
              <a16:creationId xmlns:a16="http://schemas.microsoft.com/office/drawing/2014/main" id="{00000000-0008-0000-0500-000041000000}"/>
            </a:ext>
          </a:extLst>
        </xdr:cNvPr>
        <xdr:cNvPicPr/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25</xdr:row>
      <xdr:rowOff>0</xdr:rowOff>
    </xdr:from>
    <xdr:ext cx="1905000" cy="1428750"/>
    <xdr:pic>
      <xdr:nvPicPr>
        <xdr:cNvPr id="66" name="Image 65" descr="Picture">
          <a:extLst>
            <a:ext uri="{FF2B5EF4-FFF2-40B4-BE49-F238E27FC236}">
              <a16:creationId xmlns:a16="http://schemas.microsoft.com/office/drawing/2014/main" id="{00000000-0008-0000-0500-000042000000}"/>
            </a:ext>
          </a:extLst>
        </xdr:cNvPr>
        <xdr:cNvPicPr/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26</xdr:row>
      <xdr:rowOff>0</xdr:rowOff>
    </xdr:from>
    <xdr:ext cx="1657350" cy="1428750"/>
    <xdr:pic>
      <xdr:nvPicPr>
        <xdr:cNvPr id="67" name="Image 66" descr="Picture">
          <a:extLst>
            <a:ext uri="{FF2B5EF4-FFF2-40B4-BE49-F238E27FC236}">
              <a16:creationId xmlns:a16="http://schemas.microsoft.com/office/drawing/2014/main" id="{00000000-0008-0000-0500-000043000000}"/>
            </a:ext>
          </a:extLst>
        </xdr:cNvPr>
        <xdr:cNvPicPr/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27</xdr:row>
      <xdr:rowOff>0</xdr:rowOff>
    </xdr:from>
    <xdr:ext cx="1038225" cy="1428750"/>
    <xdr:pic>
      <xdr:nvPicPr>
        <xdr:cNvPr id="68" name="Image 67" descr="Picture">
          <a:extLst>
            <a:ext uri="{FF2B5EF4-FFF2-40B4-BE49-F238E27FC236}">
              <a16:creationId xmlns:a16="http://schemas.microsoft.com/office/drawing/2014/main" id="{00000000-0008-0000-0500-000044000000}"/>
            </a:ext>
          </a:extLst>
        </xdr:cNvPr>
        <xdr:cNvPicPr/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28</xdr:row>
      <xdr:rowOff>0</xdr:rowOff>
    </xdr:from>
    <xdr:ext cx="1790700" cy="1428750"/>
    <xdr:pic>
      <xdr:nvPicPr>
        <xdr:cNvPr id="69" name="Image 68" descr="Picture">
          <a:extLst>
            <a:ext uri="{FF2B5EF4-FFF2-40B4-BE49-F238E27FC236}">
              <a16:creationId xmlns:a16="http://schemas.microsoft.com/office/drawing/2014/main" id="{00000000-0008-0000-0500-000045000000}"/>
            </a:ext>
          </a:extLst>
        </xdr:cNvPr>
        <xdr:cNvPicPr/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29</xdr:row>
      <xdr:rowOff>0</xdr:rowOff>
    </xdr:from>
    <xdr:ext cx="819150" cy="1428750"/>
    <xdr:pic>
      <xdr:nvPicPr>
        <xdr:cNvPr id="70" name="Image 69" descr="Picture">
          <a:extLst>
            <a:ext uri="{FF2B5EF4-FFF2-40B4-BE49-F238E27FC236}">
              <a16:creationId xmlns:a16="http://schemas.microsoft.com/office/drawing/2014/main" id="{00000000-0008-0000-0500-000046000000}"/>
            </a:ext>
          </a:extLst>
        </xdr:cNvPr>
        <xdr:cNvPicPr/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30</xdr:row>
      <xdr:rowOff>0</xdr:rowOff>
    </xdr:from>
    <xdr:ext cx="2190750" cy="1428750"/>
    <xdr:pic>
      <xdr:nvPicPr>
        <xdr:cNvPr id="71" name="Image 70" descr="Picture">
          <a:extLst>
            <a:ext uri="{FF2B5EF4-FFF2-40B4-BE49-F238E27FC236}">
              <a16:creationId xmlns:a16="http://schemas.microsoft.com/office/drawing/2014/main" id="{00000000-0008-0000-0500-000047000000}"/>
            </a:ext>
          </a:extLst>
        </xdr:cNvPr>
        <xdr:cNvPicPr/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31</xdr:row>
      <xdr:rowOff>0</xdr:rowOff>
    </xdr:from>
    <xdr:ext cx="1466850" cy="1428750"/>
    <xdr:pic>
      <xdr:nvPicPr>
        <xdr:cNvPr id="72" name="Image 71" descr="Picture">
          <a:extLst>
            <a:ext uri="{FF2B5EF4-FFF2-40B4-BE49-F238E27FC236}">
              <a16:creationId xmlns:a16="http://schemas.microsoft.com/office/drawing/2014/main" id="{00000000-0008-0000-0500-000048000000}"/>
            </a:ext>
          </a:extLst>
        </xdr:cNvPr>
        <xdr:cNvPicPr/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32</xdr:row>
      <xdr:rowOff>0</xdr:rowOff>
    </xdr:from>
    <xdr:ext cx="1171575" cy="1428750"/>
    <xdr:pic>
      <xdr:nvPicPr>
        <xdr:cNvPr id="73" name="Image 72" descr="Picture">
          <a:extLst>
            <a:ext uri="{FF2B5EF4-FFF2-40B4-BE49-F238E27FC236}">
              <a16:creationId xmlns:a16="http://schemas.microsoft.com/office/drawing/2014/main" id="{00000000-0008-0000-0500-000049000000}"/>
            </a:ext>
          </a:extLst>
        </xdr:cNvPr>
        <xdr:cNvPicPr/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33</xdr:row>
      <xdr:rowOff>0</xdr:rowOff>
    </xdr:from>
    <xdr:ext cx="1828800" cy="1428750"/>
    <xdr:pic>
      <xdr:nvPicPr>
        <xdr:cNvPr id="74" name="Image 73" descr="Picture">
          <a:extLst>
            <a:ext uri="{FF2B5EF4-FFF2-40B4-BE49-F238E27FC236}">
              <a16:creationId xmlns:a16="http://schemas.microsoft.com/office/drawing/2014/main" id="{00000000-0008-0000-0500-00004A000000}"/>
            </a:ext>
          </a:extLst>
        </xdr:cNvPr>
        <xdr:cNvPicPr/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34</xdr:row>
      <xdr:rowOff>0</xdr:rowOff>
    </xdr:from>
    <xdr:ext cx="1790700" cy="1428750"/>
    <xdr:pic>
      <xdr:nvPicPr>
        <xdr:cNvPr id="75" name="Image 74" descr="Picture">
          <a:extLst>
            <a:ext uri="{FF2B5EF4-FFF2-40B4-BE49-F238E27FC236}">
              <a16:creationId xmlns:a16="http://schemas.microsoft.com/office/drawing/2014/main" id="{00000000-0008-0000-0500-00004B000000}"/>
            </a:ext>
          </a:extLst>
        </xdr:cNvPr>
        <xdr:cNvPicPr/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35</xdr:row>
      <xdr:rowOff>0</xdr:rowOff>
    </xdr:from>
    <xdr:ext cx="2333625" cy="1428750"/>
    <xdr:pic>
      <xdr:nvPicPr>
        <xdr:cNvPr id="76" name="Image 75" descr="Picture">
          <a:extLst>
            <a:ext uri="{FF2B5EF4-FFF2-40B4-BE49-F238E27FC236}">
              <a16:creationId xmlns:a16="http://schemas.microsoft.com/office/drawing/2014/main" id="{00000000-0008-0000-0500-00004C000000}"/>
            </a:ext>
          </a:extLst>
        </xdr:cNvPr>
        <xdr:cNvPicPr/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36</xdr:row>
      <xdr:rowOff>0</xdr:rowOff>
    </xdr:from>
    <xdr:ext cx="1123950" cy="1428750"/>
    <xdr:pic>
      <xdr:nvPicPr>
        <xdr:cNvPr id="77" name="Image 76" descr="Picture">
          <a:extLst>
            <a:ext uri="{FF2B5EF4-FFF2-40B4-BE49-F238E27FC236}">
              <a16:creationId xmlns:a16="http://schemas.microsoft.com/office/drawing/2014/main" id="{00000000-0008-0000-0500-00004D000000}"/>
            </a:ext>
          </a:extLst>
        </xdr:cNvPr>
        <xdr:cNvPicPr/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1323975" cy="1428750"/>
    <xdr:pic>
      <xdr:nvPicPr>
        <xdr:cNvPr id="78" name="Image 77" descr="Picture">
          <a:extLst>
            <a:ext uri="{FF2B5EF4-FFF2-40B4-BE49-F238E27FC236}">
              <a16:creationId xmlns:a16="http://schemas.microsoft.com/office/drawing/2014/main" id="{00000000-0008-0000-0500-00004E000000}"/>
            </a:ext>
          </a:extLst>
        </xdr:cNvPr>
        <xdr:cNvPicPr/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38</xdr:row>
      <xdr:rowOff>0</xdr:rowOff>
    </xdr:from>
    <xdr:ext cx="885825" cy="1428750"/>
    <xdr:pic>
      <xdr:nvPicPr>
        <xdr:cNvPr id="79" name="Image 78" descr="Picture">
          <a:extLst>
            <a:ext uri="{FF2B5EF4-FFF2-40B4-BE49-F238E27FC236}">
              <a16:creationId xmlns:a16="http://schemas.microsoft.com/office/drawing/2014/main" id="{00000000-0008-0000-0500-00004F000000}"/>
            </a:ext>
          </a:extLst>
        </xdr:cNvPr>
        <xdr:cNvPicPr/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39</xdr:row>
      <xdr:rowOff>0</xdr:rowOff>
    </xdr:from>
    <xdr:ext cx="638175" cy="1428750"/>
    <xdr:pic>
      <xdr:nvPicPr>
        <xdr:cNvPr id="80" name="Image 79" descr="Picture">
          <a:extLst>
            <a:ext uri="{FF2B5EF4-FFF2-40B4-BE49-F238E27FC236}">
              <a16:creationId xmlns:a16="http://schemas.microsoft.com/office/drawing/2014/main" id="{00000000-0008-0000-0500-000050000000}"/>
            </a:ext>
          </a:extLst>
        </xdr:cNvPr>
        <xdr:cNvPicPr/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40</xdr:row>
      <xdr:rowOff>0</xdr:rowOff>
    </xdr:from>
    <xdr:ext cx="1190625" cy="1428750"/>
    <xdr:pic>
      <xdr:nvPicPr>
        <xdr:cNvPr id="81" name="Image 80" descr="Picture">
          <a:extLst>
            <a:ext uri="{FF2B5EF4-FFF2-40B4-BE49-F238E27FC236}">
              <a16:creationId xmlns:a16="http://schemas.microsoft.com/office/drawing/2014/main" id="{00000000-0008-0000-0500-000051000000}"/>
            </a:ext>
          </a:extLst>
        </xdr:cNvPr>
        <xdr:cNvPicPr/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</xdr:row>
      <xdr:rowOff>0</xdr:rowOff>
    </xdr:from>
    <xdr:ext cx="990600" cy="14287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</xdr:row>
      <xdr:rowOff>0</xdr:rowOff>
    </xdr:from>
    <xdr:ext cx="1838325" cy="14287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</xdr:row>
      <xdr:rowOff>0</xdr:rowOff>
    </xdr:from>
    <xdr:ext cx="1914525" cy="14287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4</xdr:row>
      <xdr:rowOff>0</xdr:rowOff>
    </xdr:from>
    <xdr:ext cx="676275" cy="14287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5</xdr:row>
      <xdr:rowOff>0</xdr:rowOff>
    </xdr:from>
    <xdr:ext cx="1200150" cy="142875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6</xdr:row>
      <xdr:rowOff>0</xdr:rowOff>
    </xdr:from>
    <xdr:ext cx="895350" cy="142875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7</xdr:row>
      <xdr:rowOff>0</xdr:rowOff>
    </xdr:from>
    <xdr:ext cx="2524125" cy="142875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8</xdr:row>
      <xdr:rowOff>0</xdr:rowOff>
    </xdr:from>
    <xdr:ext cx="1543050" cy="142875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9</xdr:row>
      <xdr:rowOff>0</xdr:rowOff>
    </xdr:from>
    <xdr:ext cx="1428750" cy="142875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10</xdr:row>
      <xdr:rowOff>0</xdr:rowOff>
    </xdr:from>
    <xdr:ext cx="1676400" cy="1428750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11</xdr:row>
      <xdr:rowOff>0</xdr:rowOff>
    </xdr:from>
    <xdr:ext cx="2209800" cy="1428750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12</xdr:row>
      <xdr:rowOff>0</xdr:rowOff>
    </xdr:from>
    <xdr:ext cx="1581150" cy="1428750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13</xdr:row>
      <xdr:rowOff>0</xdr:rowOff>
    </xdr:from>
    <xdr:ext cx="1381125" cy="1428750"/>
    <xdr:pic>
      <xdr:nvPicPr>
        <xdr:cNvPr id="14" name="Image 13" descr="Picture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14</xdr:row>
      <xdr:rowOff>0</xdr:rowOff>
    </xdr:from>
    <xdr:ext cx="2009775" cy="1428750"/>
    <xdr:pic>
      <xdr:nvPicPr>
        <xdr:cNvPr id="15" name="Image 14" descr="Picture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15</xdr:row>
      <xdr:rowOff>0</xdr:rowOff>
    </xdr:from>
    <xdr:ext cx="1466850" cy="1428750"/>
    <xdr:pic>
      <xdr:nvPicPr>
        <xdr:cNvPr id="16" name="Image 15" descr="Picture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16</xdr:row>
      <xdr:rowOff>0</xdr:rowOff>
    </xdr:from>
    <xdr:ext cx="1247775" cy="1428750"/>
    <xdr:pic>
      <xdr:nvPicPr>
        <xdr:cNvPr id="17" name="Image 16" descr="Picture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17</xdr:row>
      <xdr:rowOff>0</xdr:rowOff>
    </xdr:from>
    <xdr:ext cx="990600" cy="1428750"/>
    <xdr:pic>
      <xdr:nvPicPr>
        <xdr:cNvPr id="18" name="Image 17" descr="Picture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18</xdr:row>
      <xdr:rowOff>0</xdr:rowOff>
    </xdr:from>
    <xdr:ext cx="1800225" cy="1428750"/>
    <xdr:pic>
      <xdr:nvPicPr>
        <xdr:cNvPr id="19" name="Image 18" descr="Picture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19</xdr:row>
      <xdr:rowOff>0</xdr:rowOff>
    </xdr:from>
    <xdr:ext cx="1466850" cy="1428750"/>
    <xdr:pic>
      <xdr:nvPicPr>
        <xdr:cNvPr id="20" name="Image 19" descr="Picture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20</xdr:row>
      <xdr:rowOff>0</xdr:rowOff>
    </xdr:from>
    <xdr:ext cx="1524000" cy="1428750"/>
    <xdr:pic>
      <xdr:nvPicPr>
        <xdr:cNvPr id="21" name="Image 20" descr="Picture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21</xdr:row>
      <xdr:rowOff>0</xdr:rowOff>
    </xdr:from>
    <xdr:ext cx="1685925" cy="1428750"/>
    <xdr:pic>
      <xdr:nvPicPr>
        <xdr:cNvPr id="22" name="Image 21" descr="Picture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22</xdr:row>
      <xdr:rowOff>0</xdr:rowOff>
    </xdr:from>
    <xdr:ext cx="2466975" cy="1428750"/>
    <xdr:pic>
      <xdr:nvPicPr>
        <xdr:cNvPr id="23" name="Image 22" descr="Picture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23</xdr:row>
      <xdr:rowOff>0</xdr:rowOff>
    </xdr:from>
    <xdr:ext cx="2257425" cy="1428750"/>
    <xdr:pic>
      <xdr:nvPicPr>
        <xdr:cNvPr id="24" name="Image 23" descr="Picture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24</xdr:row>
      <xdr:rowOff>0</xdr:rowOff>
    </xdr:from>
    <xdr:ext cx="1152525" cy="1428750"/>
    <xdr:pic>
      <xdr:nvPicPr>
        <xdr:cNvPr id="25" name="Image 24" descr="Picture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PicPr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25</xdr:row>
      <xdr:rowOff>0</xdr:rowOff>
    </xdr:from>
    <xdr:ext cx="1905000" cy="1428750"/>
    <xdr:pic>
      <xdr:nvPicPr>
        <xdr:cNvPr id="26" name="Image 25" descr="Picture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PicPr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26</xdr:row>
      <xdr:rowOff>0</xdr:rowOff>
    </xdr:from>
    <xdr:ext cx="1657350" cy="1428750"/>
    <xdr:pic>
      <xdr:nvPicPr>
        <xdr:cNvPr id="27" name="Image 26" descr="Picture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PicPr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27</xdr:row>
      <xdr:rowOff>0</xdr:rowOff>
    </xdr:from>
    <xdr:ext cx="1038225" cy="1428750"/>
    <xdr:pic>
      <xdr:nvPicPr>
        <xdr:cNvPr id="28" name="Image 27" descr="Picture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PicPr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28</xdr:row>
      <xdr:rowOff>0</xdr:rowOff>
    </xdr:from>
    <xdr:ext cx="1790700" cy="1428750"/>
    <xdr:pic>
      <xdr:nvPicPr>
        <xdr:cNvPr id="29" name="Image 28" descr="Picture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PicPr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29</xdr:row>
      <xdr:rowOff>0</xdr:rowOff>
    </xdr:from>
    <xdr:ext cx="819150" cy="1428750"/>
    <xdr:pic>
      <xdr:nvPicPr>
        <xdr:cNvPr id="30" name="Image 29" descr="Picture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PicPr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30</xdr:row>
      <xdr:rowOff>0</xdr:rowOff>
    </xdr:from>
    <xdr:ext cx="2190750" cy="1428750"/>
    <xdr:pic>
      <xdr:nvPicPr>
        <xdr:cNvPr id="31" name="Image 30" descr="Picture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PicPr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31</xdr:row>
      <xdr:rowOff>0</xdr:rowOff>
    </xdr:from>
    <xdr:ext cx="1466850" cy="1428750"/>
    <xdr:pic>
      <xdr:nvPicPr>
        <xdr:cNvPr id="32" name="Image 31" descr="Picture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PicPr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32</xdr:row>
      <xdr:rowOff>0</xdr:rowOff>
    </xdr:from>
    <xdr:ext cx="1171575" cy="1428750"/>
    <xdr:pic>
      <xdr:nvPicPr>
        <xdr:cNvPr id="33" name="Image 32" descr="Picture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PicPr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33</xdr:row>
      <xdr:rowOff>0</xdr:rowOff>
    </xdr:from>
    <xdr:ext cx="1828800" cy="1428750"/>
    <xdr:pic>
      <xdr:nvPicPr>
        <xdr:cNvPr id="34" name="Image 33" descr="Picture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PicPr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34</xdr:row>
      <xdr:rowOff>0</xdr:rowOff>
    </xdr:from>
    <xdr:ext cx="1790700" cy="1428750"/>
    <xdr:pic>
      <xdr:nvPicPr>
        <xdr:cNvPr id="35" name="Image 34" descr="Picture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PicPr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35</xdr:row>
      <xdr:rowOff>0</xdr:rowOff>
    </xdr:from>
    <xdr:ext cx="2333625" cy="1428750"/>
    <xdr:pic>
      <xdr:nvPicPr>
        <xdr:cNvPr id="36" name="Image 35" descr="Picture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PicPr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36</xdr:row>
      <xdr:rowOff>0</xdr:rowOff>
    </xdr:from>
    <xdr:ext cx="1123950" cy="1428750"/>
    <xdr:pic>
      <xdr:nvPicPr>
        <xdr:cNvPr id="37" name="Image 36" descr="Picture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PicPr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37</xdr:row>
      <xdr:rowOff>0</xdr:rowOff>
    </xdr:from>
    <xdr:ext cx="1323975" cy="1428750"/>
    <xdr:pic>
      <xdr:nvPicPr>
        <xdr:cNvPr id="38" name="Image 37" descr="Picture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PicPr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38</xdr:row>
      <xdr:rowOff>0</xdr:rowOff>
    </xdr:from>
    <xdr:ext cx="885825" cy="1428750"/>
    <xdr:pic>
      <xdr:nvPicPr>
        <xdr:cNvPr id="39" name="Image 38" descr="Picture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PicPr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39</xdr:row>
      <xdr:rowOff>0</xdr:rowOff>
    </xdr:from>
    <xdr:ext cx="638175" cy="1428750"/>
    <xdr:pic>
      <xdr:nvPicPr>
        <xdr:cNvPr id="40" name="Image 39" descr="Picture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40</xdr:row>
      <xdr:rowOff>0</xdr:rowOff>
    </xdr:from>
    <xdr:ext cx="1190625" cy="1428750"/>
    <xdr:pic>
      <xdr:nvPicPr>
        <xdr:cNvPr id="41" name="Image 40" descr="Picture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PicPr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</xdr:row>
      <xdr:rowOff>0</xdr:rowOff>
    </xdr:from>
    <xdr:ext cx="990600" cy="1428750"/>
    <xdr:pic>
      <xdr:nvPicPr>
        <xdr:cNvPr id="42" name="Image 41" descr="Picture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PicPr/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</xdr:row>
      <xdr:rowOff>0</xdr:rowOff>
    </xdr:from>
    <xdr:ext cx="1838325" cy="1428750"/>
    <xdr:pic>
      <xdr:nvPicPr>
        <xdr:cNvPr id="43" name="Image 42" descr="Picture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PicPr/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</xdr:row>
      <xdr:rowOff>0</xdr:rowOff>
    </xdr:from>
    <xdr:ext cx="1914525" cy="1428750"/>
    <xdr:pic>
      <xdr:nvPicPr>
        <xdr:cNvPr id="44" name="Image 43" descr="Picture"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PicPr/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4</xdr:row>
      <xdr:rowOff>0</xdr:rowOff>
    </xdr:from>
    <xdr:ext cx="676275" cy="1428750"/>
    <xdr:pic>
      <xdr:nvPicPr>
        <xdr:cNvPr id="45" name="Image 44" descr="Picture"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PicPr/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5</xdr:row>
      <xdr:rowOff>0</xdr:rowOff>
    </xdr:from>
    <xdr:ext cx="1200150" cy="1428750"/>
    <xdr:pic>
      <xdr:nvPicPr>
        <xdr:cNvPr id="46" name="Image 45" descr="Picture"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6</xdr:row>
      <xdr:rowOff>0</xdr:rowOff>
    </xdr:from>
    <xdr:ext cx="895350" cy="1428750"/>
    <xdr:pic>
      <xdr:nvPicPr>
        <xdr:cNvPr id="47" name="Image 46" descr="Picture"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PicPr/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7</xdr:row>
      <xdr:rowOff>0</xdr:rowOff>
    </xdr:from>
    <xdr:ext cx="2524125" cy="1428750"/>
    <xdr:pic>
      <xdr:nvPicPr>
        <xdr:cNvPr id="48" name="Image 47" descr="Picture"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PicPr/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8</xdr:row>
      <xdr:rowOff>0</xdr:rowOff>
    </xdr:from>
    <xdr:ext cx="1543050" cy="1428750"/>
    <xdr:pic>
      <xdr:nvPicPr>
        <xdr:cNvPr id="49" name="Image 48" descr="Picture"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PicPr/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9</xdr:row>
      <xdr:rowOff>0</xdr:rowOff>
    </xdr:from>
    <xdr:ext cx="1428750" cy="1428750"/>
    <xdr:pic>
      <xdr:nvPicPr>
        <xdr:cNvPr id="50" name="Image 49" descr="Picture"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PicPr/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10</xdr:row>
      <xdr:rowOff>0</xdr:rowOff>
    </xdr:from>
    <xdr:ext cx="1676400" cy="1428750"/>
    <xdr:pic>
      <xdr:nvPicPr>
        <xdr:cNvPr id="51" name="Image 50" descr="Picture">
          <a:extLst>
            <a:ext uri="{FF2B5EF4-FFF2-40B4-BE49-F238E27FC236}">
              <a16:creationId xmlns:a16="http://schemas.microsoft.com/office/drawing/2014/main" id="{00000000-0008-0000-0600-000033000000}"/>
            </a:ext>
          </a:extLst>
        </xdr:cNvPr>
        <xdr:cNvPicPr/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11</xdr:row>
      <xdr:rowOff>0</xdr:rowOff>
    </xdr:from>
    <xdr:ext cx="2209800" cy="1428750"/>
    <xdr:pic>
      <xdr:nvPicPr>
        <xdr:cNvPr id="52" name="Image 51" descr="Picture"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PicPr/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12</xdr:row>
      <xdr:rowOff>0</xdr:rowOff>
    </xdr:from>
    <xdr:ext cx="1581150" cy="1428750"/>
    <xdr:pic>
      <xdr:nvPicPr>
        <xdr:cNvPr id="53" name="Image 52" descr="Picture">
          <a:extLst>
            <a:ext uri="{FF2B5EF4-FFF2-40B4-BE49-F238E27FC236}">
              <a16:creationId xmlns:a16="http://schemas.microsoft.com/office/drawing/2014/main" id="{00000000-0008-0000-0600-000035000000}"/>
            </a:ext>
          </a:extLst>
        </xdr:cNvPr>
        <xdr:cNvPicPr/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13</xdr:row>
      <xdr:rowOff>0</xdr:rowOff>
    </xdr:from>
    <xdr:ext cx="1381125" cy="1428750"/>
    <xdr:pic>
      <xdr:nvPicPr>
        <xdr:cNvPr id="54" name="Image 53" descr="Picture">
          <a:extLst>
            <a:ext uri="{FF2B5EF4-FFF2-40B4-BE49-F238E27FC236}">
              <a16:creationId xmlns:a16="http://schemas.microsoft.com/office/drawing/2014/main" id="{00000000-0008-0000-0600-000036000000}"/>
            </a:ext>
          </a:extLst>
        </xdr:cNvPr>
        <xdr:cNvPicPr/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14</xdr:row>
      <xdr:rowOff>0</xdr:rowOff>
    </xdr:from>
    <xdr:ext cx="2009775" cy="1428750"/>
    <xdr:pic>
      <xdr:nvPicPr>
        <xdr:cNvPr id="55" name="Image 54" descr="Picture"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PicPr/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15</xdr:row>
      <xdr:rowOff>0</xdr:rowOff>
    </xdr:from>
    <xdr:ext cx="1466850" cy="1428750"/>
    <xdr:pic>
      <xdr:nvPicPr>
        <xdr:cNvPr id="56" name="Image 55" descr="Picture">
          <a:extLst>
            <a:ext uri="{FF2B5EF4-FFF2-40B4-BE49-F238E27FC236}">
              <a16:creationId xmlns:a16="http://schemas.microsoft.com/office/drawing/2014/main" id="{00000000-0008-0000-0600-00003800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16</xdr:row>
      <xdr:rowOff>0</xdr:rowOff>
    </xdr:from>
    <xdr:ext cx="1247775" cy="1428750"/>
    <xdr:pic>
      <xdr:nvPicPr>
        <xdr:cNvPr id="57" name="Image 56" descr="Picture">
          <a:extLst>
            <a:ext uri="{FF2B5EF4-FFF2-40B4-BE49-F238E27FC236}">
              <a16:creationId xmlns:a16="http://schemas.microsoft.com/office/drawing/2014/main" id="{00000000-0008-0000-0600-000039000000}"/>
            </a:ext>
          </a:extLst>
        </xdr:cNvPr>
        <xdr:cNvPicPr/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17</xdr:row>
      <xdr:rowOff>0</xdr:rowOff>
    </xdr:from>
    <xdr:ext cx="990600" cy="1428750"/>
    <xdr:pic>
      <xdr:nvPicPr>
        <xdr:cNvPr id="58" name="Image 57" descr="Picture">
          <a:extLst>
            <a:ext uri="{FF2B5EF4-FFF2-40B4-BE49-F238E27FC236}">
              <a16:creationId xmlns:a16="http://schemas.microsoft.com/office/drawing/2014/main" id="{00000000-0008-0000-0600-00003A000000}"/>
            </a:ext>
          </a:extLst>
        </xdr:cNvPr>
        <xdr:cNvPicPr/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18</xdr:row>
      <xdr:rowOff>0</xdr:rowOff>
    </xdr:from>
    <xdr:ext cx="1800225" cy="1428750"/>
    <xdr:pic>
      <xdr:nvPicPr>
        <xdr:cNvPr id="59" name="Image 58" descr="Picture">
          <a:extLst>
            <a:ext uri="{FF2B5EF4-FFF2-40B4-BE49-F238E27FC236}">
              <a16:creationId xmlns:a16="http://schemas.microsoft.com/office/drawing/2014/main" id="{00000000-0008-0000-0600-00003B000000}"/>
            </a:ext>
          </a:extLst>
        </xdr:cNvPr>
        <xdr:cNvPicPr/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19</xdr:row>
      <xdr:rowOff>0</xdr:rowOff>
    </xdr:from>
    <xdr:ext cx="1466850" cy="1428750"/>
    <xdr:pic>
      <xdr:nvPicPr>
        <xdr:cNvPr id="60" name="Image 59" descr="Picture">
          <a:extLst>
            <a:ext uri="{FF2B5EF4-FFF2-40B4-BE49-F238E27FC236}">
              <a16:creationId xmlns:a16="http://schemas.microsoft.com/office/drawing/2014/main" id="{00000000-0008-0000-0600-00003C000000}"/>
            </a:ext>
          </a:extLst>
        </xdr:cNvPr>
        <xdr:cNvPicPr/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20</xdr:row>
      <xdr:rowOff>0</xdr:rowOff>
    </xdr:from>
    <xdr:ext cx="1524000" cy="1428750"/>
    <xdr:pic>
      <xdr:nvPicPr>
        <xdr:cNvPr id="61" name="Image 60" descr="Picture">
          <a:extLst>
            <a:ext uri="{FF2B5EF4-FFF2-40B4-BE49-F238E27FC236}">
              <a16:creationId xmlns:a16="http://schemas.microsoft.com/office/drawing/2014/main" id="{00000000-0008-0000-0600-00003D000000}"/>
            </a:ext>
          </a:extLst>
        </xdr:cNvPr>
        <xdr:cNvPicPr/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21</xdr:row>
      <xdr:rowOff>0</xdr:rowOff>
    </xdr:from>
    <xdr:ext cx="1685925" cy="1428750"/>
    <xdr:pic>
      <xdr:nvPicPr>
        <xdr:cNvPr id="62" name="Image 61" descr="Picture">
          <a:extLst>
            <a:ext uri="{FF2B5EF4-FFF2-40B4-BE49-F238E27FC236}">
              <a16:creationId xmlns:a16="http://schemas.microsoft.com/office/drawing/2014/main" id="{00000000-0008-0000-0600-00003E000000}"/>
            </a:ext>
          </a:extLst>
        </xdr:cNvPr>
        <xdr:cNvPicPr/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22</xdr:row>
      <xdr:rowOff>0</xdr:rowOff>
    </xdr:from>
    <xdr:ext cx="2466975" cy="1428750"/>
    <xdr:pic>
      <xdr:nvPicPr>
        <xdr:cNvPr id="63" name="Image 62" descr="Picture">
          <a:extLst>
            <a:ext uri="{FF2B5EF4-FFF2-40B4-BE49-F238E27FC236}">
              <a16:creationId xmlns:a16="http://schemas.microsoft.com/office/drawing/2014/main" id="{00000000-0008-0000-0600-00003F00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23</xdr:row>
      <xdr:rowOff>0</xdr:rowOff>
    </xdr:from>
    <xdr:ext cx="2257425" cy="1428750"/>
    <xdr:pic>
      <xdr:nvPicPr>
        <xdr:cNvPr id="64" name="Image 63" descr="Picture">
          <a:extLst>
            <a:ext uri="{FF2B5EF4-FFF2-40B4-BE49-F238E27FC236}">
              <a16:creationId xmlns:a16="http://schemas.microsoft.com/office/drawing/2014/main" id="{00000000-0008-0000-0600-000040000000}"/>
            </a:ext>
          </a:extLst>
        </xdr:cNvPr>
        <xdr:cNvPicPr/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24</xdr:row>
      <xdr:rowOff>0</xdr:rowOff>
    </xdr:from>
    <xdr:ext cx="1152525" cy="1428750"/>
    <xdr:pic>
      <xdr:nvPicPr>
        <xdr:cNvPr id="65" name="Image 64" descr="Picture">
          <a:extLst>
            <a:ext uri="{FF2B5EF4-FFF2-40B4-BE49-F238E27FC236}">
              <a16:creationId xmlns:a16="http://schemas.microsoft.com/office/drawing/2014/main" id="{00000000-0008-0000-0600-000041000000}"/>
            </a:ext>
          </a:extLst>
        </xdr:cNvPr>
        <xdr:cNvPicPr/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25</xdr:row>
      <xdr:rowOff>0</xdr:rowOff>
    </xdr:from>
    <xdr:ext cx="1905000" cy="1428750"/>
    <xdr:pic>
      <xdr:nvPicPr>
        <xdr:cNvPr id="66" name="Image 65" descr="Picture">
          <a:extLst>
            <a:ext uri="{FF2B5EF4-FFF2-40B4-BE49-F238E27FC236}">
              <a16:creationId xmlns:a16="http://schemas.microsoft.com/office/drawing/2014/main" id="{00000000-0008-0000-0600-000042000000}"/>
            </a:ext>
          </a:extLst>
        </xdr:cNvPr>
        <xdr:cNvPicPr/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26</xdr:row>
      <xdr:rowOff>0</xdr:rowOff>
    </xdr:from>
    <xdr:ext cx="1657350" cy="1428750"/>
    <xdr:pic>
      <xdr:nvPicPr>
        <xdr:cNvPr id="67" name="Image 66" descr="Picture">
          <a:extLst>
            <a:ext uri="{FF2B5EF4-FFF2-40B4-BE49-F238E27FC236}">
              <a16:creationId xmlns:a16="http://schemas.microsoft.com/office/drawing/2014/main" id="{00000000-0008-0000-0600-000043000000}"/>
            </a:ext>
          </a:extLst>
        </xdr:cNvPr>
        <xdr:cNvPicPr/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27</xdr:row>
      <xdr:rowOff>0</xdr:rowOff>
    </xdr:from>
    <xdr:ext cx="1038225" cy="1428750"/>
    <xdr:pic>
      <xdr:nvPicPr>
        <xdr:cNvPr id="68" name="Image 67" descr="Picture">
          <a:extLst>
            <a:ext uri="{FF2B5EF4-FFF2-40B4-BE49-F238E27FC236}">
              <a16:creationId xmlns:a16="http://schemas.microsoft.com/office/drawing/2014/main" id="{00000000-0008-0000-0600-000044000000}"/>
            </a:ext>
          </a:extLst>
        </xdr:cNvPr>
        <xdr:cNvPicPr/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28</xdr:row>
      <xdr:rowOff>0</xdr:rowOff>
    </xdr:from>
    <xdr:ext cx="1790700" cy="1428750"/>
    <xdr:pic>
      <xdr:nvPicPr>
        <xdr:cNvPr id="69" name="Image 68" descr="Picture">
          <a:extLst>
            <a:ext uri="{FF2B5EF4-FFF2-40B4-BE49-F238E27FC236}">
              <a16:creationId xmlns:a16="http://schemas.microsoft.com/office/drawing/2014/main" id="{00000000-0008-0000-0600-000045000000}"/>
            </a:ext>
          </a:extLst>
        </xdr:cNvPr>
        <xdr:cNvPicPr/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29</xdr:row>
      <xdr:rowOff>0</xdr:rowOff>
    </xdr:from>
    <xdr:ext cx="819150" cy="1428750"/>
    <xdr:pic>
      <xdr:nvPicPr>
        <xdr:cNvPr id="70" name="Image 69" descr="Picture">
          <a:extLst>
            <a:ext uri="{FF2B5EF4-FFF2-40B4-BE49-F238E27FC236}">
              <a16:creationId xmlns:a16="http://schemas.microsoft.com/office/drawing/2014/main" id="{00000000-0008-0000-0600-000046000000}"/>
            </a:ext>
          </a:extLst>
        </xdr:cNvPr>
        <xdr:cNvPicPr/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30</xdr:row>
      <xdr:rowOff>0</xdr:rowOff>
    </xdr:from>
    <xdr:ext cx="2190750" cy="1428750"/>
    <xdr:pic>
      <xdr:nvPicPr>
        <xdr:cNvPr id="71" name="Image 70" descr="Picture">
          <a:extLst>
            <a:ext uri="{FF2B5EF4-FFF2-40B4-BE49-F238E27FC236}">
              <a16:creationId xmlns:a16="http://schemas.microsoft.com/office/drawing/2014/main" id="{00000000-0008-0000-0600-000047000000}"/>
            </a:ext>
          </a:extLst>
        </xdr:cNvPr>
        <xdr:cNvPicPr/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31</xdr:row>
      <xdr:rowOff>0</xdr:rowOff>
    </xdr:from>
    <xdr:ext cx="1466850" cy="1428750"/>
    <xdr:pic>
      <xdr:nvPicPr>
        <xdr:cNvPr id="72" name="Image 71" descr="Picture"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PicPr/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32</xdr:row>
      <xdr:rowOff>0</xdr:rowOff>
    </xdr:from>
    <xdr:ext cx="1171575" cy="1428750"/>
    <xdr:pic>
      <xdr:nvPicPr>
        <xdr:cNvPr id="73" name="Image 72" descr="Picture">
          <a:extLst>
            <a:ext uri="{FF2B5EF4-FFF2-40B4-BE49-F238E27FC236}">
              <a16:creationId xmlns:a16="http://schemas.microsoft.com/office/drawing/2014/main" id="{00000000-0008-0000-0600-000049000000}"/>
            </a:ext>
          </a:extLst>
        </xdr:cNvPr>
        <xdr:cNvPicPr/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33</xdr:row>
      <xdr:rowOff>0</xdr:rowOff>
    </xdr:from>
    <xdr:ext cx="1828800" cy="1428750"/>
    <xdr:pic>
      <xdr:nvPicPr>
        <xdr:cNvPr id="74" name="Image 73" descr="Picture">
          <a:extLst>
            <a:ext uri="{FF2B5EF4-FFF2-40B4-BE49-F238E27FC236}">
              <a16:creationId xmlns:a16="http://schemas.microsoft.com/office/drawing/2014/main" id="{00000000-0008-0000-0600-00004A000000}"/>
            </a:ext>
          </a:extLst>
        </xdr:cNvPr>
        <xdr:cNvPicPr/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34</xdr:row>
      <xdr:rowOff>0</xdr:rowOff>
    </xdr:from>
    <xdr:ext cx="1790700" cy="1428750"/>
    <xdr:pic>
      <xdr:nvPicPr>
        <xdr:cNvPr id="75" name="Image 74" descr="Picture">
          <a:extLst>
            <a:ext uri="{FF2B5EF4-FFF2-40B4-BE49-F238E27FC236}">
              <a16:creationId xmlns:a16="http://schemas.microsoft.com/office/drawing/2014/main" id="{00000000-0008-0000-0600-00004B000000}"/>
            </a:ext>
          </a:extLst>
        </xdr:cNvPr>
        <xdr:cNvPicPr/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35</xdr:row>
      <xdr:rowOff>0</xdr:rowOff>
    </xdr:from>
    <xdr:ext cx="2333625" cy="1428750"/>
    <xdr:pic>
      <xdr:nvPicPr>
        <xdr:cNvPr id="76" name="Image 75" descr="Picture">
          <a:extLst>
            <a:ext uri="{FF2B5EF4-FFF2-40B4-BE49-F238E27FC236}">
              <a16:creationId xmlns:a16="http://schemas.microsoft.com/office/drawing/2014/main" id="{00000000-0008-0000-0600-00004C000000}"/>
            </a:ext>
          </a:extLst>
        </xdr:cNvPr>
        <xdr:cNvPicPr/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36</xdr:row>
      <xdr:rowOff>0</xdr:rowOff>
    </xdr:from>
    <xdr:ext cx="1123950" cy="1428750"/>
    <xdr:pic>
      <xdr:nvPicPr>
        <xdr:cNvPr id="77" name="Image 76" descr="Picture">
          <a:extLst>
            <a:ext uri="{FF2B5EF4-FFF2-40B4-BE49-F238E27FC236}">
              <a16:creationId xmlns:a16="http://schemas.microsoft.com/office/drawing/2014/main" id="{00000000-0008-0000-0600-00004D000000}"/>
            </a:ext>
          </a:extLst>
        </xdr:cNvPr>
        <xdr:cNvPicPr/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1323975" cy="1428750"/>
    <xdr:pic>
      <xdr:nvPicPr>
        <xdr:cNvPr id="78" name="Image 77" descr="Picture">
          <a:extLst>
            <a:ext uri="{FF2B5EF4-FFF2-40B4-BE49-F238E27FC236}">
              <a16:creationId xmlns:a16="http://schemas.microsoft.com/office/drawing/2014/main" id="{00000000-0008-0000-0600-00004E000000}"/>
            </a:ext>
          </a:extLst>
        </xdr:cNvPr>
        <xdr:cNvPicPr/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38</xdr:row>
      <xdr:rowOff>0</xdr:rowOff>
    </xdr:from>
    <xdr:ext cx="885825" cy="1428750"/>
    <xdr:pic>
      <xdr:nvPicPr>
        <xdr:cNvPr id="79" name="Image 78" descr="Picture">
          <a:extLst>
            <a:ext uri="{FF2B5EF4-FFF2-40B4-BE49-F238E27FC236}">
              <a16:creationId xmlns:a16="http://schemas.microsoft.com/office/drawing/2014/main" id="{00000000-0008-0000-0600-00004F000000}"/>
            </a:ext>
          </a:extLst>
        </xdr:cNvPr>
        <xdr:cNvPicPr/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39</xdr:row>
      <xdr:rowOff>0</xdr:rowOff>
    </xdr:from>
    <xdr:ext cx="638175" cy="1428750"/>
    <xdr:pic>
      <xdr:nvPicPr>
        <xdr:cNvPr id="80" name="Image 79" descr="Picture">
          <a:extLst>
            <a:ext uri="{FF2B5EF4-FFF2-40B4-BE49-F238E27FC236}">
              <a16:creationId xmlns:a16="http://schemas.microsoft.com/office/drawing/2014/main" id="{00000000-0008-0000-0600-000050000000}"/>
            </a:ext>
          </a:extLst>
        </xdr:cNvPr>
        <xdr:cNvPicPr/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40</xdr:row>
      <xdr:rowOff>0</xdr:rowOff>
    </xdr:from>
    <xdr:ext cx="1190625" cy="1428750"/>
    <xdr:pic>
      <xdr:nvPicPr>
        <xdr:cNvPr id="81" name="Image 80" descr="Picture">
          <a:extLst>
            <a:ext uri="{FF2B5EF4-FFF2-40B4-BE49-F238E27FC236}">
              <a16:creationId xmlns:a16="http://schemas.microsoft.com/office/drawing/2014/main" id="{00000000-0008-0000-0600-000051000000}"/>
            </a:ext>
          </a:extLst>
        </xdr:cNvPr>
        <xdr:cNvPicPr/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</xdr:row>
      <xdr:rowOff>0</xdr:rowOff>
    </xdr:from>
    <xdr:ext cx="990600" cy="14287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</xdr:row>
      <xdr:rowOff>0</xdr:rowOff>
    </xdr:from>
    <xdr:ext cx="1838325" cy="14287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</xdr:row>
      <xdr:rowOff>0</xdr:rowOff>
    </xdr:from>
    <xdr:ext cx="1914525" cy="14287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4</xdr:row>
      <xdr:rowOff>0</xdr:rowOff>
    </xdr:from>
    <xdr:ext cx="676275" cy="14287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5</xdr:row>
      <xdr:rowOff>0</xdr:rowOff>
    </xdr:from>
    <xdr:ext cx="1200150" cy="142875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6</xdr:row>
      <xdr:rowOff>0</xdr:rowOff>
    </xdr:from>
    <xdr:ext cx="895350" cy="142875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7</xdr:row>
      <xdr:rowOff>0</xdr:rowOff>
    </xdr:from>
    <xdr:ext cx="2524125" cy="142875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8</xdr:row>
      <xdr:rowOff>0</xdr:rowOff>
    </xdr:from>
    <xdr:ext cx="1543050" cy="142875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9</xdr:row>
      <xdr:rowOff>0</xdr:rowOff>
    </xdr:from>
    <xdr:ext cx="1428750" cy="142875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10</xdr:row>
      <xdr:rowOff>0</xdr:rowOff>
    </xdr:from>
    <xdr:ext cx="1676400" cy="1428750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11</xdr:row>
      <xdr:rowOff>0</xdr:rowOff>
    </xdr:from>
    <xdr:ext cx="2209800" cy="1428750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12</xdr:row>
      <xdr:rowOff>0</xdr:rowOff>
    </xdr:from>
    <xdr:ext cx="1581150" cy="1428750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13</xdr:row>
      <xdr:rowOff>0</xdr:rowOff>
    </xdr:from>
    <xdr:ext cx="1381125" cy="1428750"/>
    <xdr:pic>
      <xdr:nvPicPr>
        <xdr:cNvPr id="14" name="Image 13" descr="Picture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14</xdr:row>
      <xdr:rowOff>0</xdr:rowOff>
    </xdr:from>
    <xdr:ext cx="2009775" cy="1428750"/>
    <xdr:pic>
      <xdr:nvPicPr>
        <xdr:cNvPr id="15" name="Image 14" descr="Picture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15</xdr:row>
      <xdr:rowOff>0</xdr:rowOff>
    </xdr:from>
    <xdr:ext cx="1466850" cy="1428750"/>
    <xdr:pic>
      <xdr:nvPicPr>
        <xdr:cNvPr id="16" name="Image 15" descr="Picture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16</xdr:row>
      <xdr:rowOff>0</xdr:rowOff>
    </xdr:from>
    <xdr:ext cx="1247775" cy="1428750"/>
    <xdr:pic>
      <xdr:nvPicPr>
        <xdr:cNvPr id="17" name="Image 16" descr="Picture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17</xdr:row>
      <xdr:rowOff>0</xdr:rowOff>
    </xdr:from>
    <xdr:ext cx="990600" cy="1428750"/>
    <xdr:pic>
      <xdr:nvPicPr>
        <xdr:cNvPr id="18" name="Image 17" descr="Picture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18</xdr:row>
      <xdr:rowOff>0</xdr:rowOff>
    </xdr:from>
    <xdr:ext cx="1800225" cy="1428750"/>
    <xdr:pic>
      <xdr:nvPicPr>
        <xdr:cNvPr id="19" name="Image 18" descr="Picture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19</xdr:row>
      <xdr:rowOff>0</xdr:rowOff>
    </xdr:from>
    <xdr:ext cx="1466850" cy="1428750"/>
    <xdr:pic>
      <xdr:nvPicPr>
        <xdr:cNvPr id="20" name="Image 19" descr="Picture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20</xdr:row>
      <xdr:rowOff>0</xdr:rowOff>
    </xdr:from>
    <xdr:ext cx="1524000" cy="1428750"/>
    <xdr:pic>
      <xdr:nvPicPr>
        <xdr:cNvPr id="21" name="Image 20" descr="Picture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21</xdr:row>
      <xdr:rowOff>0</xdr:rowOff>
    </xdr:from>
    <xdr:ext cx="1685925" cy="1428750"/>
    <xdr:pic>
      <xdr:nvPicPr>
        <xdr:cNvPr id="22" name="Image 21" descr="Picture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22</xdr:row>
      <xdr:rowOff>0</xdr:rowOff>
    </xdr:from>
    <xdr:ext cx="2466975" cy="1428750"/>
    <xdr:pic>
      <xdr:nvPicPr>
        <xdr:cNvPr id="23" name="Image 22" descr="Picture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23</xdr:row>
      <xdr:rowOff>0</xdr:rowOff>
    </xdr:from>
    <xdr:ext cx="2257425" cy="1428750"/>
    <xdr:pic>
      <xdr:nvPicPr>
        <xdr:cNvPr id="24" name="Image 23" descr="Picture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24</xdr:row>
      <xdr:rowOff>0</xdr:rowOff>
    </xdr:from>
    <xdr:ext cx="1152525" cy="1428750"/>
    <xdr:pic>
      <xdr:nvPicPr>
        <xdr:cNvPr id="25" name="Image 24" descr="Picture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PicPr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25</xdr:row>
      <xdr:rowOff>0</xdr:rowOff>
    </xdr:from>
    <xdr:ext cx="1905000" cy="1428750"/>
    <xdr:pic>
      <xdr:nvPicPr>
        <xdr:cNvPr id="26" name="Image 25" descr="Picture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PicPr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26</xdr:row>
      <xdr:rowOff>0</xdr:rowOff>
    </xdr:from>
    <xdr:ext cx="1657350" cy="1428750"/>
    <xdr:pic>
      <xdr:nvPicPr>
        <xdr:cNvPr id="27" name="Image 26" descr="Picture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PicPr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27</xdr:row>
      <xdr:rowOff>0</xdr:rowOff>
    </xdr:from>
    <xdr:ext cx="1038225" cy="1428750"/>
    <xdr:pic>
      <xdr:nvPicPr>
        <xdr:cNvPr id="28" name="Image 27" descr="Picture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PicPr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28</xdr:row>
      <xdr:rowOff>0</xdr:rowOff>
    </xdr:from>
    <xdr:ext cx="1790700" cy="1428750"/>
    <xdr:pic>
      <xdr:nvPicPr>
        <xdr:cNvPr id="29" name="Image 28" descr="Picture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PicPr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29</xdr:row>
      <xdr:rowOff>0</xdr:rowOff>
    </xdr:from>
    <xdr:ext cx="819150" cy="1428750"/>
    <xdr:pic>
      <xdr:nvPicPr>
        <xdr:cNvPr id="30" name="Image 29" descr="Picture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PicPr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30</xdr:row>
      <xdr:rowOff>0</xdr:rowOff>
    </xdr:from>
    <xdr:ext cx="2190750" cy="1428750"/>
    <xdr:pic>
      <xdr:nvPicPr>
        <xdr:cNvPr id="31" name="Image 30" descr="Picture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PicPr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31</xdr:row>
      <xdr:rowOff>0</xdr:rowOff>
    </xdr:from>
    <xdr:ext cx="1466850" cy="1428750"/>
    <xdr:pic>
      <xdr:nvPicPr>
        <xdr:cNvPr id="32" name="Image 31" descr="Picture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PicPr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32</xdr:row>
      <xdr:rowOff>0</xdr:rowOff>
    </xdr:from>
    <xdr:ext cx="1171575" cy="1428750"/>
    <xdr:pic>
      <xdr:nvPicPr>
        <xdr:cNvPr id="33" name="Image 32" descr="Picture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PicPr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33</xdr:row>
      <xdr:rowOff>0</xdr:rowOff>
    </xdr:from>
    <xdr:ext cx="1828800" cy="1428750"/>
    <xdr:pic>
      <xdr:nvPicPr>
        <xdr:cNvPr id="34" name="Image 33" descr="Picture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PicPr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34</xdr:row>
      <xdr:rowOff>0</xdr:rowOff>
    </xdr:from>
    <xdr:ext cx="1790700" cy="1428750"/>
    <xdr:pic>
      <xdr:nvPicPr>
        <xdr:cNvPr id="35" name="Image 34" descr="Picture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PicPr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35</xdr:row>
      <xdr:rowOff>0</xdr:rowOff>
    </xdr:from>
    <xdr:ext cx="2333625" cy="1428750"/>
    <xdr:pic>
      <xdr:nvPicPr>
        <xdr:cNvPr id="36" name="Image 35" descr="Picture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PicPr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36</xdr:row>
      <xdr:rowOff>0</xdr:rowOff>
    </xdr:from>
    <xdr:ext cx="1123950" cy="1428750"/>
    <xdr:pic>
      <xdr:nvPicPr>
        <xdr:cNvPr id="37" name="Image 36" descr="Picture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PicPr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37</xdr:row>
      <xdr:rowOff>0</xdr:rowOff>
    </xdr:from>
    <xdr:ext cx="1323975" cy="1428750"/>
    <xdr:pic>
      <xdr:nvPicPr>
        <xdr:cNvPr id="38" name="Image 37" descr="Picture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PicPr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38</xdr:row>
      <xdr:rowOff>0</xdr:rowOff>
    </xdr:from>
    <xdr:ext cx="885825" cy="1428750"/>
    <xdr:pic>
      <xdr:nvPicPr>
        <xdr:cNvPr id="39" name="Image 38" descr="Picture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PicPr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39</xdr:row>
      <xdr:rowOff>0</xdr:rowOff>
    </xdr:from>
    <xdr:ext cx="638175" cy="1428750"/>
    <xdr:pic>
      <xdr:nvPicPr>
        <xdr:cNvPr id="40" name="Image 39" descr="Picture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40</xdr:row>
      <xdr:rowOff>0</xdr:rowOff>
    </xdr:from>
    <xdr:ext cx="1190625" cy="1428750"/>
    <xdr:pic>
      <xdr:nvPicPr>
        <xdr:cNvPr id="41" name="Image 40" descr="Picture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PicPr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</xdr:row>
      <xdr:rowOff>0</xdr:rowOff>
    </xdr:from>
    <xdr:ext cx="990600" cy="1428750"/>
    <xdr:pic>
      <xdr:nvPicPr>
        <xdr:cNvPr id="42" name="Image 41" descr="Picture">
          <a:extLst>
            <a:ext uri="{FF2B5EF4-FFF2-40B4-BE49-F238E27FC236}">
              <a16:creationId xmlns:a16="http://schemas.microsoft.com/office/drawing/2014/main" id="{00000000-0008-0000-0700-00002A000000}"/>
            </a:ext>
          </a:extLst>
        </xdr:cNvPr>
        <xdr:cNvPicPr/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</xdr:row>
      <xdr:rowOff>0</xdr:rowOff>
    </xdr:from>
    <xdr:ext cx="1838325" cy="1428750"/>
    <xdr:pic>
      <xdr:nvPicPr>
        <xdr:cNvPr id="43" name="Image 42" descr="Picture">
          <a:extLst>
            <a:ext uri="{FF2B5EF4-FFF2-40B4-BE49-F238E27FC236}">
              <a16:creationId xmlns:a16="http://schemas.microsoft.com/office/drawing/2014/main" id="{00000000-0008-0000-0700-00002B000000}"/>
            </a:ext>
          </a:extLst>
        </xdr:cNvPr>
        <xdr:cNvPicPr/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</xdr:row>
      <xdr:rowOff>0</xdr:rowOff>
    </xdr:from>
    <xdr:ext cx="1914525" cy="1428750"/>
    <xdr:pic>
      <xdr:nvPicPr>
        <xdr:cNvPr id="44" name="Image 43" descr="Picture">
          <a:extLst>
            <a:ext uri="{FF2B5EF4-FFF2-40B4-BE49-F238E27FC236}">
              <a16:creationId xmlns:a16="http://schemas.microsoft.com/office/drawing/2014/main" id="{00000000-0008-0000-0700-00002C000000}"/>
            </a:ext>
          </a:extLst>
        </xdr:cNvPr>
        <xdr:cNvPicPr/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4</xdr:row>
      <xdr:rowOff>0</xdr:rowOff>
    </xdr:from>
    <xdr:ext cx="676275" cy="1428750"/>
    <xdr:pic>
      <xdr:nvPicPr>
        <xdr:cNvPr id="45" name="Image 44" descr="Picture">
          <a:extLst>
            <a:ext uri="{FF2B5EF4-FFF2-40B4-BE49-F238E27FC236}">
              <a16:creationId xmlns:a16="http://schemas.microsoft.com/office/drawing/2014/main" id="{00000000-0008-0000-0700-00002D000000}"/>
            </a:ext>
          </a:extLst>
        </xdr:cNvPr>
        <xdr:cNvPicPr/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5</xdr:row>
      <xdr:rowOff>0</xdr:rowOff>
    </xdr:from>
    <xdr:ext cx="1200150" cy="1428750"/>
    <xdr:pic>
      <xdr:nvPicPr>
        <xdr:cNvPr id="46" name="Image 45" descr="Picture">
          <a:extLst>
            <a:ext uri="{FF2B5EF4-FFF2-40B4-BE49-F238E27FC236}">
              <a16:creationId xmlns:a16="http://schemas.microsoft.com/office/drawing/2014/main" id="{00000000-0008-0000-0700-00002E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6</xdr:row>
      <xdr:rowOff>0</xdr:rowOff>
    </xdr:from>
    <xdr:ext cx="895350" cy="1428750"/>
    <xdr:pic>
      <xdr:nvPicPr>
        <xdr:cNvPr id="47" name="Image 46" descr="Picture">
          <a:extLst>
            <a:ext uri="{FF2B5EF4-FFF2-40B4-BE49-F238E27FC236}">
              <a16:creationId xmlns:a16="http://schemas.microsoft.com/office/drawing/2014/main" id="{00000000-0008-0000-0700-00002F000000}"/>
            </a:ext>
          </a:extLst>
        </xdr:cNvPr>
        <xdr:cNvPicPr/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7</xdr:row>
      <xdr:rowOff>0</xdr:rowOff>
    </xdr:from>
    <xdr:ext cx="2524125" cy="1428750"/>
    <xdr:pic>
      <xdr:nvPicPr>
        <xdr:cNvPr id="48" name="Image 47" descr="Picture">
          <a:extLst>
            <a:ext uri="{FF2B5EF4-FFF2-40B4-BE49-F238E27FC236}">
              <a16:creationId xmlns:a16="http://schemas.microsoft.com/office/drawing/2014/main" id="{00000000-0008-0000-0700-000030000000}"/>
            </a:ext>
          </a:extLst>
        </xdr:cNvPr>
        <xdr:cNvPicPr/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8</xdr:row>
      <xdr:rowOff>0</xdr:rowOff>
    </xdr:from>
    <xdr:ext cx="1543050" cy="1428750"/>
    <xdr:pic>
      <xdr:nvPicPr>
        <xdr:cNvPr id="49" name="Image 48" descr="Picture">
          <a:extLst>
            <a:ext uri="{FF2B5EF4-FFF2-40B4-BE49-F238E27FC236}">
              <a16:creationId xmlns:a16="http://schemas.microsoft.com/office/drawing/2014/main" id="{00000000-0008-0000-0700-000031000000}"/>
            </a:ext>
          </a:extLst>
        </xdr:cNvPr>
        <xdr:cNvPicPr/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9</xdr:row>
      <xdr:rowOff>0</xdr:rowOff>
    </xdr:from>
    <xdr:ext cx="1428750" cy="1428750"/>
    <xdr:pic>
      <xdr:nvPicPr>
        <xdr:cNvPr id="50" name="Image 49" descr="Picture">
          <a:extLst>
            <a:ext uri="{FF2B5EF4-FFF2-40B4-BE49-F238E27FC236}">
              <a16:creationId xmlns:a16="http://schemas.microsoft.com/office/drawing/2014/main" id="{00000000-0008-0000-0700-000032000000}"/>
            </a:ext>
          </a:extLst>
        </xdr:cNvPr>
        <xdr:cNvPicPr/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10</xdr:row>
      <xdr:rowOff>0</xdr:rowOff>
    </xdr:from>
    <xdr:ext cx="1676400" cy="1428750"/>
    <xdr:pic>
      <xdr:nvPicPr>
        <xdr:cNvPr id="51" name="Image 50" descr="Picture">
          <a:extLst>
            <a:ext uri="{FF2B5EF4-FFF2-40B4-BE49-F238E27FC236}">
              <a16:creationId xmlns:a16="http://schemas.microsoft.com/office/drawing/2014/main" id="{00000000-0008-0000-0700-000033000000}"/>
            </a:ext>
          </a:extLst>
        </xdr:cNvPr>
        <xdr:cNvPicPr/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11</xdr:row>
      <xdr:rowOff>0</xdr:rowOff>
    </xdr:from>
    <xdr:ext cx="2209800" cy="1428750"/>
    <xdr:pic>
      <xdr:nvPicPr>
        <xdr:cNvPr id="52" name="Image 51" descr="Picture">
          <a:extLst>
            <a:ext uri="{FF2B5EF4-FFF2-40B4-BE49-F238E27FC236}">
              <a16:creationId xmlns:a16="http://schemas.microsoft.com/office/drawing/2014/main" id="{00000000-0008-0000-0700-000034000000}"/>
            </a:ext>
          </a:extLst>
        </xdr:cNvPr>
        <xdr:cNvPicPr/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12</xdr:row>
      <xdr:rowOff>0</xdr:rowOff>
    </xdr:from>
    <xdr:ext cx="1581150" cy="1428750"/>
    <xdr:pic>
      <xdr:nvPicPr>
        <xdr:cNvPr id="53" name="Image 52" descr="Picture">
          <a:extLst>
            <a:ext uri="{FF2B5EF4-FFF2-40B4-BE49-F238E27FC236}">
              <a16:creationId xmlns:a16="http://schemas.microsoft.com/office/drawing/2014/main" id="{00000000-0008-0000-0700-000035000000}"/>
            </a:ext>
          </a:extLst>
        </xdr:cNvPr>
        <xdr:cNvPicPr/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13</xdr:row>
      <xdr:rowOff>0</xdr:rowOff>
    </xdr:from>
    <xdr:ext cx="1381125" cy="1428750"/>
    <xdr:pic>
      <xdr:nvPicPr>
        <xdr:cNvPr id="54" name="Image 53" descr="Picture">
          <a:extLst>
            <a:ext uri="{FF2B5EF4-FFF2-40B4-BE49-F238E27FC236}">
              <a16:creationId xmlns:a16="http://schemas.microsoft.com/office/drawing/2014/main" id="{00000000-0008-0000-0700-000036000000}"/>
            </a:ext>
          </a:extLst>
        </xdr:cNvPr>
        <xdr:cNvPicPr/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14</xdr:row>
      <xdr:rowOff>0</xdr:rowOff>
    </xdr:from>
    <xdr:ext cx="2009775" cy="1428750"/>
    <xdr:pic>
      <xdr:nvPicPr>
        <xdr:cNvPr id="55" name="Image 54" descr="Picture">
          <a:extLst>
            <a:ext uri="{FF2B5EF4-FFF2-40B4-BE49-F238E27FC236}">
              <a16:creationId xmlns:a16="http://schemas.microsoft.com/office/drawing/2014/main" id="{00000000-0008-0000-0700-000037000000}"/>
            </a:ext>
          </a:extLst>
        </xdr:cNvPr>
        <xdr:cNvPicPr/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15</xdr:row>
      <xdr:rowOff>0</xdr:rowOff>
    </xdr:from>
    <xdr:ext cx="1466850" cy="1428750"/>
    <xdr:pic>
      <xdr:nvPicPr>
        <xdr:cNvPr id="56" name="Image 55" descr="Picture">
          <a:extLst>
            <a:ext uri="{FF2B5EF4-FFF2-40B4-BE49-F238E27FC236}">
              <a16:creationId xmlns:a16="http://schemas.microsoft.com/office/drawing/2014/main" id="{00000000-0008-0000-0700-00003800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16</xdr:row>
      <xdr:rowOff>0</xdr:rowOff>
    </xdr:from>
    <xdr:ext cx="1247775" cy="1428750"/>
    <xdr:pic>
      <xdr:nvPicPr>
        <xdr:cNvPr id="57" name="Image 56" descr="Picture">
          <a:extLst>
            <a:ext uri="{FF2B5EF4-FFF2-40B4-BE49-F238E27FC236}">
              <a16:creationId xmlns:a16="http://schemas.microsoft.com/office/drawing/2014/main" id="{00000000-0008-0000-0700-000039000000}"/>
            </a:ext>
          </a:extLst>
        </xdr:cNvPr>
        <xdr:cNvPicPr/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17</xdr:row>
      <xdr:rowOff>0</xdr:rowOff>
    </xdr:from>
    <xdr:ext cx="990600" cy="1428750"/>
    <xdr:pic>
      <xdr:nvPicPr>
        <xdr:cNvPr id="58" name="Image 57" descr="Picture">
          <a:extLst>
            <a:ext uri="{FF2B5EF4-FFF2-40B4-BE49-F238E27FC236}">
              <a16:creationId xmlns:a16="http://schemas.microsoft.com/office/drawing/2014/main" id="{00000000-0008-0000-0700-00003A000000}"/>
            </a:ext>
          </a:extLst>
        </xdr:cNvPr>
        <xdr:cNvPicPr/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18</xdr:row>
      <xdr:rowOff>0</xdr:rowOff>
    </xdr:from>
    <xdr:ext cx="1800225" cy="1428750"/>
    <xdr:pic>
      <xdr:nvPicPr>
        <xdr:cNvPr id="59" name="Image 58" descr="Picture">
          <a:extLst>
            <a:ext uri="{FF2B5EF4-FFF2-40B4-BE49-F238E27FC236}">
              <a16:creationId xmlns:a16="http://schemas.microsoft.com/office/drawing/2014/main" id="{00000000-0008-0000-0700-00003B000000}"/>
            </a:ext>
          </a:extLst>
        </xdr:cNvPr>
        <xdr:cNvPicPr/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19</xdr:row>
      <xdr:rowOff>0</xdr:rowOff>
    </xdr:from>
    <xdr:ext cx="1466850" cy="1428750"/>
    <xdr:pic>
      <xdr:nvPicPr>
        <xdr:cNvPr id="60" name="Image 59" descr="Picture">
          <a:extLst>
            <a:ext uri="{FF2B5EF4-FFF2-40B4-BE49-F238E27FC236}">
              <a16:creationId xmlns:a16="http://schemas.microsoft.com/office/drawing/2014/main" id="{00000000-0008-0000-0700-00003C000000}"/>
            </a:ext>
          </a:extLst>
        </xdr:cNvPr>
        <xdr:cNvPicPr/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20</xdr:row>
      <xdr:rowOff>0</xdr:rowOff>
    </xdr:from>
    <xdr:ext cx="1524000" cy="1428750"/>
    <xdr:pic>
      <xdr:nvPicPr>
        <xdr:cNvPr id="61" name="Image 60" descr="Picture">
          <a:extLst>
            <a:ext uri="{FF2B5EF4-FFF2-40B4-BE49-F238E27FC236}">
              <a16:creationId xmlns:a16="http://schemas.microsoft.com/office/drawing/2014/main" id="{00000000-0008-0000-0700-00003D000000}"/>
            </a:ext>
          </a:extLst>
        </xdr:cNvPr>
        <xdr:cNvPicPr/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21</xdr:row>
      <xdr:rowOff>0</xdr:rowOff>
    </xdr:from>
    <xdr:ext cx="1685925" cy="1428750"/>
    <xdr:pic>
      <xdr:nvPicPr>
        <xdr:cNvPr id="62" name="Image 61" descr="Picture">
          <a:extLst>
            <a:ext uri="{FF2B5EF4-FFF2-40B4-BE49-F238E27FC236}">
              <a16:creationId xmlns:a16="http://schemas.microsoft.com/office/drawing/2014/main" id="{00000000-0008-0000-0700-00003E000000}"/>
            </a:ext>
          </a:extLst>
        </xdr:cNvPr>
        <xdr:cNvPicPr/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22</xdr:row>
      <xdr:rowOff>0</xdr:rowOff>
    </xdr:from>
    <xdr:ext cx="2466975" cy="1428750"/>
    <xdr:pic>
      <xdr:nvPicPr>
        <xdr:cNvPr id="63" name="Image 62" descr="Picture">
          <a:extLst>
            <a:ext uri="{FF2B5EF4-FFF2-40B4-BE49-F238E27FC236}">
              <a16:creationId xmlns:a16="http://schemas.microsoft.com/office/drawing/2014/main" id="{00000000-0008-0000-0700-00003F00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23</xdr:row>
      <xdr:rowOff>0</xdr:rowOff>
    </xdr:from>
    <xdr:ext cx="2257425" cy="1428750"/>
    <xdr:pic>
      <xdr:nvPicPr>
        <xdr:cNvPr id="64" name="Image 63" descr="Picture">
          <a:extLst>
            <a:ext uri="{FF2B5EF4-FFF2-40B4-BE49-F238E27FC236}">
              <a16:creationId xmlns:a16="http://schemas.microsoft.com/office/drawing/2014/main" id="{00000000-0008-0000-0700-000040000000}"/>
            </a:ext>
          </a:extLst>
        </xdr:cNvPr>
        <xdr:cNvPicPr/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24</xdr:row>
      <xdr:rowOff>0</xdr:rowOff>
    </xdr:from>
    <xdr:ext cx="1152525" cy="1428750"/>
    <xdr:pic>
      <xdr:nvPicPr>
        <xdr:cNvPr id="65" name="Image 64" descr="Picture">
          <a:extLst>
            <a:ext uri="{FF2B5EF4-FFF2-40B4-BE49-F238E27FC236}">
              <a16:creationId xmlns:a16="http://schemas.microsoft.com/office/drawing/2014/main" id="{00000000-0008-0000-0700-000041000000}"/>
            </a:ext>
          </a:extLst>
        </xdr:cNvPr>
        <xdr:cNvPicPr/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25</xdr:row>
      <xdr:rowOff>0</xdr:rowOff>
    </xdr:from>
    <xdr:ext cx="1905000" cy="1428750"/>
    <xdr:pic>
      <xdr:nvPicPr>
        <xdr:cNvPr id="66" name="Image 65" descr="Picture">
          <a:extLst>
            <a:ext uri="{FF2B5EF4-FFF2-40B4-BE49-F238E27FC236}">
              <a16:creationId xmlns:a16="http://schemas.microsoft.com/office/drawing/2014/main" id="{00000000-0008-0000-0700-000042000000}"/>
            </a:ext>
          </a:extLst>
        </xdr:cNvPr>
        <xdr:cNvPicPr/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26</xdr:row>
      <xdr:rowOff>0</xdr:rowOff>
    </xdr:from>
    <xdr:ext cx="1657350" cy="1428750"/>
    <xdr:pic>
      <xdr:nvPicPr>
        <xdr:cNvPr id="67" name="Image 66" descr="Picture">
          <a:extLst>
            <a:ext uri="{FF2B5EF4-FFF2-40B4-BE49-F238E27FC236}">
              <a16:creationId xmlns:a16="http://schemas.microsoft.com/office/drawing/2014/main" id="{00000000-0008-0000-0700-000043000000}"/>
            </a:ext>
          </a:extLst>
        </xdr:cNvPr>
        <xdr:cNvPicPr/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27</xdr:row>
      <xdr:rowOff>0</xdr:rowOff>
    </xdr:from>
    <xdr:ext cx="1038225" cy="1428750"/>
    <xdr:pic>
      <xdr:nvPicPr>
        <xdr:cNvPr id="68" name="Image 67" descr="Picture">
          <a:extLst>
            <a:ext uri="{FF2B5EF4-FFF2-40B4-BE49-F238E27FC236}">
              <a16:creationId xmlns:a16="http://schemas.microsoft.com/office/drawing/2014/main" id="{00000000-0008-0000-0700-000044000000}"/>
            </a:ext>
          </a:extLst>
        </xdr:cNvPr>
        <xdr:cNvPicPr/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28</xdr:row>
      <xdr:rowOff>0</xdr:rowOff>
    </xdr:from>
    <xdr:ext cx="1790700" cy="1428750"/>
    <xdr:pic>
      <xdr:nvPicPr>
        <xdr:cNvPr id="69" name="Image 68" descr="Picture">
          <a:extLst>
            <a:ext uri="{FF2B5EF4-FFF2-40B4-BE49-F238E27FC236}">
              <a16:creationId xmlns:a16="http://schemas.microsoft.com/office/drawing/2014/main" id="{00000000-0008-0000-0700-000045000000}"/>
            </a:ext>
          </a:extLst>
        </xdr:cNvPr>
        <xdr:cNvPicPr/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29</xdr:row>
      <xdr:rowOff>0</xdr:rowOff>
    </xdr:from>
    <xdr:ext cx="819150" cy="1428750"/>
    <xdr:pic>
      <xdr:nvPicPr>
        <xdr:cNvPr id="70" name="Image 69" descr="Picture">
          <a:extLst>
            <a:ext uri="{FF2B5EF4-FFF2-40B4-BE49-F238E27FC236}">
              <a16:creationId xmlns:a16="http://schemas.microsoft.com/office/drawing/2014/main" id="{00000000-0008-0000-0700-000046000000}"/>
            </a:ext>
          </a:extLst>
        </xdr:cNvPr>
        <xdr:cNvPicPr/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30</xdr:row>
      <xdr:rowOff>0</xdr:rowOff>
    </xdr:from>
    <xdr:ext cx="2190750" cy="1428750"/>
    <xdr:pic>
      <xdr:nvPicPr>
        <xdr:cNvPr id="71" name="Image 70" descr="Picture">
          <a:extLst>
            <a:ext uri="{FF2B5EF4-FFF2-40B4-BE49-F238E27FC236}">
              <a16:creationId xmlns:a16="http://schemas.microsoft.com/office/drawing/2014/main" id="{00000000-0008-0000-0700-000047000000}"/>
            </a:ext>
          </a:extLst>
        </xdr:cNvPr>
        <xdr:cNvPicPr/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31</xdr:row>
      <xdr:rowOff>0</xdr:rowOff>
    </xdr:from>
    <xdr:ext cx="1466850" cy="1428750"/>
    <xdr:pic>
      <xdr:nvPicPr>
        <xdr:cNvPr id="72" name="Image 71" descr="Picture">
          <a:extLst>
            <a:ext uri="{FF2B5EF4-FFF2-40B4-BE49-F238E27FC236}">
              <a16:creationId xmlns:a16="http://schemas.microsoft.com/office/drawing/2014/main" id="{00000000-0008-0000-0700-000048000000}"/>
            </a:ext>
          </a:extLst>
        </xdr:cNvPr>
        <xdr:cNvPicPr/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32</xdr:row>
      <xdr:rowOff>0</xdr:rowOff>
    </xdr:from>
    <xdr:ext cx="1171575" cy="1428750"/>
    <xdr:pic>
      <xdr:nvPicPr>
        <xdr:cNvPr id="73" name="Image 72" descr="Picture">
          <a:extLst>
            <a:ext uri="{FF2B5EF4-FFF2-40B4-BE49-F238E27FC236}">
              <a16:creationId xmlns:a16="http://schemas.microsoft.com/office/drawing/2014/main" id="{00000000-0008-0000-0700-000049000000}"/>
            </a:ext>
          </a:extLst>
        </xdr:cNvPr>
        <xdr:cNvPicPr/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33</xdr:row>
      <xdr:rowOff>0</xdr:rowOff>
    </xdr:from>
    <xdr:ext cx="1828800" cy="1428750"/>
    <xdr:pic>
      <xdr:nvPicPr>
        <xdr:cNvPr id="74" name="Image 73" descr="Picture">
          <a:extLst>
            <a:ext uri="{FF2B5EF4-FFF2-40B4-BE49-F238E27FC236}">
              <a16:creationId xmlns:a16="http://schemas.microsoft.com/office/drawing/2014/main" id="{00000000-0008-0000-0700-00004A000000}"/>
            </a:ext>
          </a:extLst>
        </xdr:cNvPr>
        <xdr:cNvPicPr/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34</xdr:row>
      <xdr:rowOff>0</xdr:rowOff>
    </xdr:from>
    <xdr:ext cx="1790700" cy="1428750"/>
    <xdr:pic>
      <xdr:nvPicPr>
        <xdr:cNvPr id="75" name="Image 74" descr="Picture">
          <a:extLst>
            <a:ext uri="{FF2B5EF4-FFF2-40B4-BE49-F238E27FC236}">
              <a16:creationId xmlns:a16="http://schemas.microsoft.com/office/drawing/2014/main" id="{00000000-0008-0000-0700-00004B000000}"/>
            </a:ext>
          </a:extLst>
        </xdr:cNvPr>
        <xdr:cNvPicPr/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35</xdr:row>
      <xdr:rowOff>0</xdr:rowOff>
    </xdr:from>
    <xdr:ext cx="2333625" cy="1428750"/>
    <xdr:pic>
      <xdr:nvPicPr>
        <xdr:cNvPr id="76" name="Image 75" descr="Picture">
          <a:extLst>
            <a:ext uri="{FF2B5EF4-FFF2-40B4-BE49-F238E27FC236}">
              <a16:creationId xmlns:a16="http://schemas.microsoft.com/office/drawing/2014/main" id="{00000000-0008-0000-0700-00004C000000}"/>
            </a:ext>
          </a:extLst>
        </xdr:cNvPr>
        <xdr:cNvPicPr/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36</xdr:row>
      <xdr:rowOff>0</xdr:rowOff>
    </xdr:from>
    <xdr:ext cx="1123950" cy="1428750"/>
    <xdr:pic>
      <xdr:nvPicPr>
        <xdr:cNvPr id="77" name="Image 76" descr="Picture">
          <a:extLst>
            <a:ext uri="{FF2B5EF4-FFF2-40B4-BE49-F238E27FC236}">
              <a16:creationId xmlns:a16="http://schemas.microsoft.com/office/drawing/2014/main" id="{00000000-0008-0000-0700-00004D000000}"/>
            </a:ext>
          </a:extLst>
        </xdr:cNvPr>
        <xdr:cNvPicPr/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1323975" cy="1428750"/>
    <xdr:pic>
      <xdr:nvPicPr>
        <xdr:cNvPr id="78" name="Image 77" descr="Picture">
          <a:extLst>
            <a:ext uri="{FF2B5EF4-FFF2-40B4-BE49-F238E27FC236}">
              <a16:creationId xmlns:a16="http://schemas.microsoft.com/office/drawing/2014/main" id="{00000000-0008-0000-0700-00004E000000}"/>
            </a:ext>
          </a:extLst>
        </xdr:cNvPr>
        <xdr:cNvPicPr/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38</xdr:row>
      <xdr:rowOff>0</xdr:rowOff>
    </xdr:from>
    <xdr:ext cx="885825" cy="1428750"/>
    <xdr:pic>
      <xdr:nvPicPr>
        <xdr:cNvPr id="79" name="Image 78" descr="Picture">
          <a:extLst>
            <a:ext uri="{FF2B5EF4-FFF2-40B4-BE49-F238E27FC236}">
              <a16:creationId xmlns:a16="http://schemas.microsoft.com/office/drawing/2014/main" id="{00000000-0008-0000-0700-00004F000000}"/>
            </a:ext>
          </a:extLst>
        </xdr:cNvPr>
        <xdr:cNvPicPr/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39</xdr:row>
      <xdr:rowOff>0</xdr:rowOff>
    </xdr:from>
    <xdr:ext cx="638175" cy="1428750"/>
    <xdr:pic>
      <xdr:nvPicPr>
        <xdr:cNvPr id="80" name="Image 79" descr="Picture">
          <a:extLst>
            <a:ext uri="{FF2B5EF4-FFF2-40B4-BE49-F238E27FC236}">
              <a16:creationId xmlns:a16="http://schemas.microsoft.com/office/drawing/2014/main" id="{00000000-0008-0000-0700-000050000000}"/>
            </a:ext>
          </a:extLst>
        </xdr:cNvPr>
        <xdr:cNvPicPr/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40</xdr:row>
      <xdr:rowOff>0</xdr:rowOff>
    </xdr:from>
    <xdr:ext cx="1190625" cy="1428750"/>
    <xdr:pic>
      <xdr:nvPicPr>
        <xdr:cNvPr id="81" name="Image 80" descr="Picture">
          <a:extLst>
            <a:ext uri="{FF2B5EF4-FFF2-40B4-BE49-F238E27FC236}">
              <a16:creationId xmlns:a16="http://schemas.microsoft.com/office/drawing/2014/main" id="{00000000-0008-0000-0700-000051000000}"/>
            </a:ext>
          </a:extLst>
        </xdr:cNvPr>
        <xdr:cNvPicPr/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</xdr:row>
      <xdr:rowOff>0</xdr:rowOff>
    </xdr:from>
    <xdr:ext cx="990600" cy="14287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</xdr:row>
      <xdr:rowOff>0</xdr:rowOff>
    </xdr:from>
    <xdr:ext cx="1838325" cy="14287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</xdr:row>
      <xdr:rowOff>0</xdr:rowOff>
    </xdr:from>
    <xdr:ext cx="1914525" cy="14287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4</xdr:row>
      <xdr:rowOff>0</xdr:rowOff>
    </xdr:from>
    <xdr:ext cx="676275" cy="14287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5</xdr:row>
      <xdr:rowOff>0</xdr:rowOff>
    </xdr:from>
    <xdr:ext cx="1200150" cy="142875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6</xdr:row>
      <xdr:rowOff>0</xdr:rowOff>
    </xdr:from>
    <xdr:ext cx="895350" cy="142875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7</xdr:row>
      <xdr:rowOff>0</xdr:rowOff>
    </xdr:from>
    <xdr:ext cx="2524125" cy="142875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8</xdr:row>
      <xdr:rowOff>0</xdr:rowOff>
    </xdr:from>
    <xdr:ext cx="1543050" cy="142875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9</xdr:row>
      <xdr:rowOff>0</xdr:rowOff>
    </xdr:from>
    <xdr:ext cx="1428750" cy="142875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10</xdr:row>
      <xdr:rowOff>0</xdr:rowOff>
    </xdr:from>
    <xdr:ext cx="1676400" cy="1428750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11</xdr:row>
      <xdr:rowOff>0</xdr:rowOff>
    </xdr:from>
    <xdr:ext cx="2209800" cy="1428750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12</xdr:row>
      <xdr:rowOff>0</xdr:rowOff>
    </xdr:from>
    <xdr:ext cx="1581150" cy="1428750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13</xdr:row>
      <xdr:rowOff>0</xdr:rowOff>
    </xdr:from>
    <xdr:ext cx="1381125" cy="1428750"/>
    <xdr:pic>
      <xdr:nvPicPr>
        <xdr:cNvPr id="14" name="Image 13" descr="Picture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14</xdr:row>
      <xdr:rowOff>0</xdr:rowOff>
    </xdr:from>
    <xdr:ext cx="2009775" cy="1428750"/>
    <xdr:pic>
      <xdr:nvPicPr>
        <xdr:cNvPr id="15" name="Image 14" descr="Picture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15</xdr:row>
      <xdr:rowOff>0</xdr:rowOff>
    </xdr:from>
    <xdr:ext cx="1466850" cy="1428750"/>
    <xdr:pic>
      <xdr:nvPicPr>
        <xdr:cNvPr id="16" name="Image 15" descr="Picture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16</xdr:row>
      <xdr:rowOff>0</xdr:rowOff>
    </xdr:from>
    <xdr:ext cx="1247775" cy="1428750"/>
    <xdr:pic>
      <xdr:nvPicPr>
        <xdr:cNvPr id="17" name="Image 16" descr="Picture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17</xdr:row>
      <xdr:rowOff>0</xdr:rowOff>
    </xdr:from>
    <xdr:ext cx="990600" cy="1428750"/>
    <xdr:pic>
      <xdr:nvPicPr>
        <xdr:cNvPr id="18" name="Image 17" descr="Picture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18</xdr:row>
      <xdr:rowOff>0</xdr:rowOff>
    </xdr:from>
    <xdr:ext cx="1800225" cy="1428750"/>
    <xdr:pic>
      <xdr:nvPicPr>
        <xdr:cNvPr id="19" name="Image 18" descr="Picture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19</xdr:row>
      <xdr:rowOff>0</xdr:rowOff>
    </xdr:from>
    <xdr:ext cx="1466850" cy="1428750"/>
    <xdr:pic>
      <xdr:nvPicPr>
        <xdr:cNvPr id="20" name="Image 19" descr="Picture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20</xdr:row>
      <xdr:rowOff>0</xdr:rowOff>
    </xdr:from>
    <xdr:ext cx="1524000" cy="1428750"/>
    <xdr:pic>
      <xdr:nvPicPr>
        <xdr:cNvPr id="21" name="Image 20" descr="Picture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21</xdr:row>
      <xdr:rowOff>0</xdr:rowOff>
    </xdr:from>
    <xdr:ext cx="1685925" cy="1428750"/>
    <xdr:pic>
      <xdr:nvPicPr>
        <xdr:cNvPr id="22" name="Image 21" descr="Picture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22</xdr:row>
      <xdr:rowOff>0</xdr:rowOff>
    </xdr:from>
    <xdr:ext cx="2466975" cy="1428750"/>
    <xdr:pic>
      <xdr:nvPicPr>
        <xdr:cNvPr id="23" name="Image 22" descr="Picture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23</xdr:row>
      <xdr:rowOff>0</xdr:rowOff>
    </xdr:from>
    <xdr:ext cx="2257425" cy="1428750"/>
    <xdr:pic>
      <xdr:nvPicPr>
        <xdr:cNvPr id="24" name="Image 23" descr="Picture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24</xdr:row>
      <xdr:rowOff>0</xdr:rowOff>
    </xdr:from>
    <xdr:ext cx="1152525" cy="1428750"/>
    <xdr:pic>
      <xdr:nvPicPr>
        <xdr:cNvPr id="25" name="Image 24" descr="Picture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PicPr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25</xdr:row>
      <xdr:rowOff>0</xdr:rowOff>
    </xdr:from>
    <xdr:ext cx="1905000" cy="1428750"/>
    <xdr:pic>
      <xdr:nvPicPr>
        <xdr:cNvPr id="26" name="Image 25" descr="Picture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PicPr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26</xdr:row>
      <xdr:rowOff>0</xdr:rowOff>
    </xdr:from>
    <xdr:ext cx="1657350" cy="1428750"/>
    <xdr:pic>
      <xdr:nvPicPr>
        <xdr:cNvPr id="27" name="Image 26" descr="Picture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PicPr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27</xdr:row>
      <xdr:rowOff>0</xdr:rowOff>
    </xdr:from>
    <xdr:ext cx="1038225" cy="1428750"/>
    <xdr:pic>
      <xdr:nvPicPr>
        <xdr:cNvPr id="28" name="Image 27" descr="Picture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PicPr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28</xdr:row>
      <xdr:rowOff>0</xdr:rowOff>
    </xdr:from>
    <xdr:ext cx="1790700" cy="1428750"/>
    <xdr:pic>
      <xdr:nvPicPr>
        <xdr:cNvPr id="29" name="Image 28" descr="Picture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PicPr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29</xdr:row>
      <xdr:rowOff>0</xdr:rowOff>
    </xdr:from>
    <xdr:ext cx="819150" cy="1428750"/>
    <xdr:pic>
      <xdr:nvPicPr>
        <xdr:cNvPr id="30" name="Image 29" descr="Picture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PicPr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30</xdr:row>
      <xdr:rowOff>0</xdr:rowOff>
    </xdr:from>
    <xdr:ext cx="2190750" cy="1428750"/>
    <xdr:pic>
      <xdr:nvPicPr>
        <xdr:cNvPr id="31" name="Image 30" descr="Picture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PicPr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31</xdr:row>
      <xdr:rowOff>0</xdr:rowOff>
    </xdr:from>
    <xdr:ext cx="1466850" cy="1428750"/>
    <xdr:pic>
      <xdr:nvPicPr>
        <xdr:cNvPr id="32" name="Image 31" descr="Picture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PicPr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32</xdr:row>
      <xdr:rowOff>0</xdr:rowOff>
    </xdr:from>
    <xdr:ext cx="1171575" cy="1428750"/>
    <xdr:pic>
      <xdr:nvPicPr>
        <xdr:cNvPr id="33" name="Image 32" descr="Picture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PicPr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33</xdr:row>
      <xdr:rowOff>0</xdr:rowOff>
    </xdr:from>
    <xdr:ext cx="1828800" cy="1428750"/>
    <xdr:pic>
      <xdr:nvPicPr>
        <xdr:cNvPr id="34" name="Image 33" descr="Picture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PicPr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34</xdr:row>
      <xdr:rowOff>0</xdr:rowOff>
    </xdr:from>
    <xdr:ext cx="1790700" cy="1428750"/>
    <xdr:pic>
      <xdr:nvPicPr>
        <xdr:cNvPr id="35" name="Image 34" descr="Picture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PicPr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35</xdr:row>
      <xdr:rowOff>0</xdr:rowOff>
    </xdr:from>
    <xdr:ext cx="2333625" cy="1428750"/>
    <xdr:pic>
      <xdr:nvPicPr>
        <xdr:cNvPr id="36" name="Image 35" descr="Picture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PicPr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36</xdr:row>
      <xdr:rowOff>0</xdr:rowOff>
    </xdr:from>
    <xdr:ext cx="1123950" cy="1428750"/>
    <xdr:pic>
      <xdr:nvPicPr>
        <xdr:cNvPr id="37" name="Image 36" descr="Picture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PicPr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37</xdr:row>
      <xdr:rowOff>0</xdr:rowOff>
    </xdr:from>
    <xdr:ext cx="1323975" cy="1428750"/>
    <xdr:pic>
      <xdr:nvPicPr>
        <xdr:cNvPr id="38" name="Image 37" descr="Picture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PicPr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38</xdr:row>
      <xdr:rowOff>0</xdr:rowOff>
    </xdr:from>
    <xdr:ext cx="885825" cy="1428750"/>
    <xdr:pic>
      <xdr:nvPicPr>
        <xdr:cNvPr id="39" name="Image 38" descr="Picture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PicPr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39</xdr:row>
      <xdr:rowOff>0</xdr:rowOff>
    </xdr:from>
    <xdr:ext cx="638175" cy="1428750"/>
    <xdr:pic>
      <xdr:nvPicPr>
        <xdr:cNvPr id="40" name="Image 39" descr="Picture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40</xdr:row>
      <xdr:rowOff>0</xdr:rowOff>
    </xdr:from>
    <xdr:ext cx="1190625" cy="1428750"/>
    <xdr:pic>
      <xdr:nvPicPr>
        <xdr:cNvPr id="41" name="Image 40" descr="Picture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PicPr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</xdr:row>
      <xdr:rowOff>0</xdr:rowOff>
    </xdr:from>
    <xdr:ext cx="990600" cy="1428750"/>
    <xdr:pic>
      <xdr:nvPicPr>
        <xdr:cNvPr id="42" name="Image 41" descr="Picture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PicPr/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</xdr:row>
      <xdr:rowOff>0</xdr:rowOff>
    </xdr:from>
    <xdr:ext cx="1838325" cy="1428750"/>
    <xdr:pic>
      <xdr:nvPicPr>
        <xdr:cNvPr id="43" name="Image 42" descr="Picture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PicPr/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</xdr:row>
      <xdr:rowOff>0</xdr:rowOff>
    </xdr:from>
    <xdr:ext cx="1914525" cy="1428750"/>
    <xdr:pic>
      <xdr:nvPicPr>
        <xdr:cNvPr id="44" name="Image 43" descr="Picture">
          <a:extLst>
            <a:ext uri="{FF2B5EF4-FFF2-40B4-BE49-F238E27FC236}">
              <a16:creationId xmlns:a16="http://schemas.microsoft.com/office/drawing/2014/main" id="{00000000-0008-0000-0800-00002C000000}"/>
            </a:ext>
          </a:extLst>
        </xdr:cNvPr>
        <xdr:cNvPicPr/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4</xdr:row>
      <xdr:rowOff>0</xdr:rowOff>
    </xdr:from>
    <xdr:ext cx="676275" cy="1428750"/>
    <xdr:pic>
      <xdr:nvPicPr>
        <xdr:cNvPr id="45" name="Image 44" descr="Picture">
          <a:extLst>
            <a:ext uri="{FF2B5EF4-FFF2-40B4-BE49-F238E27FC236}">
              <a16:creationId xmlns:a16="http://schemas.microsoft.com/office/drawing/2014/main" id="{00000000-0008-0000-0800-00002D000000}"/>
            </a:ext>
          </a:extLst>
        </xdr:cNvPr>
        <xdr:cNvPicPr/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5</xdr:row>
      <xdr:rowOff>0</xdr:rowOff>
    </xdr:from>
    <xdr:ext cx="1200150" cy="1428750"/>
    <xdr:pic>
      <xdr:nvPicPr>
        <xdr:cNvPr id="46" name="Image 45" descr="Picture">
          <a:extLst>
            <a:ext uri="{FF2B5EF4-FFF2-40B4-BE49-F238E27FC236}">
              <a16:creationId xmlns:a16="http://schemas.microsoft.com/office/drawing/2014/main" id="{00000000-0008-0000-0800-00002E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6</xdr:row>
      <xdr:rowOff>0</xdr:rowOff>
    </xdr:from>
    <xdr:ext cx="895350" cy="1428750"/>
    <xdr:pic>
      <xdr:nvPicPr>
        <xdr:cNvPr id="47" name="Image 46" descr="Picture">
          <a:extLst>
            <a:ext uri="{FF2B5EF4-FFF2-40B4-BE49-F238E27FC236}">
              <a16:creationId xmlns:a16="http://schemas.microsoft.com/office/drawing/2014/main" id="{00000000-0008-0000-0800-00002F000000}"/>
            </a:ext>
          </a:extLst>
        </xdr:cNvPr>
        <xdr:cNvPicPr/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7</xdr:row>
      <xdr:rowOff>0</xdr:rowOff>
    </xdr:from>
    <xdr:ext cx="2524125" cy="1428750"/>
    <xdr:pic>
      <xdr:nvPicPr>
        <xdr:cNvPr id="48" name="Image 47" descr="Picture">
          <a:extLst>
            <a:ext uri="{FF2B5EF4-FFF2-40B4-BE49-F238E27FC236}">
              <a16:creationId xmlns:a16="http://schemas.microsoft.com/office/drawing/2014/main" id="{00000000-0008-0000-0800-000030000000}"/>
            </a:ext>
          </a:extLst>
        </xdr:cNvPr>
        <xdr:cNvPicPr/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8</xdr:row>
      <xdr:rowOff>0</xdr:rowOff>
    </xdr:from>
    <xdr:ext cx="1543050" cy="1428750"/>
    <xdr:pic>
      <xdr:nvPicPr>
        <xdr:cNvPr id="49" name="Image 48" descr="Picture">
          <a:extLst>
            <a:ext uri="{FF2B5EF4-FFF2-40B4-BE49-F238E27FC236}">
              <a16:creationId xmlns:a16="http://schemas.microsoft.com/office/drawing/2014/main" id="{00000000-0008-0000-0800-000031000000}"/>
            </a:ext>
          </a:extLst>
        </xdr:cNvPr>
        <xdr:cNvPicPr/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9</xdr:row>
      <xdr:rowOff>0</xdr:rowOff>
    </xdr:from>
    <xdr:ext cx="1428750" cy="1428750"/>
    <xdr:pic>
      <xdr:nvPicPr>
        <xdr:cNvPr id="50" name="Image 49" descr="Picture">
          <a:extLst>
            <a:ext uri="{FF2B5EF4-FFF2-40B4-BE49-F238E27FC236}">
              <a16:creationId xmlns:a16="http://schemas.microsoft.com/office/drawing/2014/main" id="{00000000-0008-0000-0800-000032000000}"/>
            </a:ext>
          </a:extLst>
        </xdr:cNvPr>
        <xdr:cNvPicPr/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10</xdr:row>
      <xdr:rowOff>0</xdr:rowOff>
    </xdr:from>
    <xdr:ext cx="1676400" cy="1428750"/>
    <xdr:pic>
      <xdr:nvPicPr>
        <xdr:cNvPr id="51" name="Image 50" descr="Picture">
          <a:extLst>
            <a:ext uri="{FF2B5EF4-FFF2-40B4-BE49-F238E27FC236}">
              <a16:creationId xmlns:a16="http://schemas.microsoft.com/office/drawing/2014/main" id="{00000000-0008-0000-0800-000033000000}"/>
            </a:ext>
          </a:extLst>
        </xdr:cNvPr>
        <xdr:cNvPicPr/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11</xdr:row>
      <xdr:rowOff>0</xdr:rowOff>
    </xdr:from>
    <xdr:ext cx="2209800" cy="1428750"/>
    <xdr:pic>
      <xdr:nvPicPr>
        <xdr:cNvPr id="52" name="Image 51" descr="Picture">
          <a:extLst>
            <a:ext uri="{FF2B5EF4-FFF2-40B4-BE49-F238E27FC236}">
              <a16:creationId xmlns:a16="http://schemas.microsoft.com/office/drawing/2014/main" id="{00000000-0008-0000-0800-000034000000}"/>
            </a:ext>
          </a:extLst>
        </xdr:cNvPr>
        <xdr:cNvPicPr/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12</xdr:row>
      <xdr:rowOff>0</xdr:rowOff>
    </xdr:from>
    <xdr:ext cx="1581150" cy="1428750"/>
    <xdr:pic>
      <xdr:nvPicPr>
        <xdr:cNvPr id="53" name="Image 52" descr="Picture">
          <a:extLst>
            <a:ext uri="{FF2B5EF4-FFF2-40B4-BE49-F238E27FC236}">
              <a16:creationId xmlns:a16="http://schemas.microsoft.com/office/drawing/2014/main" id="{00000000-0008-0000-0800-000035000000}"/>
            </a:ext>
          </a:extLst>
        </xdr:cNvPr>
        <xdr:cNvPicPr/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13</xdr:row>
      <xdr:rowOff>0</xdr:rowOff>
    </xdr:from>
    <xdr:ext cx="1381125" cy="1428750"/>
    <xdr:pic>
      <xdr:nvPicPr>
        <xdr:cNvPr id="54" name="Image 53" descr="Picture">
          <a:extLst>
            <a:ext uri="{FF2B5EF4-FFF2-40B4-BE49-F238E27FC236}">
              <a16:creationId xmlns:a16="http://schemas.microsoft.com/office/drawing/2014/main" id="{00000000-0008-0000-0800-000036000000}"/>
            </a:ext>
          </a:extLst>
        </xdr:cNvPr>
        <xdr:cNvPicPr/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14</xdr:row>
      <xdr:rowOff>0</xdr:rowOff>
    </xdr:from>
    <xdr:ext cx="2009775" cy="1428750"/>
    <xdr:pic>
      <xdr:nvPicPr>
        <xdr:cNvPr id="55" name="Image 54" descr="Picture">
          <a:extLst>
            <a:ext uri="{FF2B5EF4-FFF2-40B4-BE49-F238E27FC236}">
              <a16:creationId xmlns:a16="http://schemas.microsoft.com/office/drawing/2014/main" id="{00000000-0008-0000-0800-000037000000}"/>
            </a:ext>
          </a:extLst>
        </xdr:cNvPr>
        <xdr:cNvPicPr/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15</xdr:row>
      <xdr:rowOff>0</xdr:rowOff>
    </xdr:from>
    <xdr:ext cx="1466850" cy="1428750"/>
    <xdr:pic>
      <xdr:nvPicPr>
        <xdr:cNvPr id="56" name="Image 55" descr="Picture">
          <a:extLst>
            <a:ext uri="{FF2B5EF4-FFF2-40B4-BE49-F238E27FC236}">
              <a16:creationId xmlns:a16="http://schemas.microsoft.com/office/drawing/2014/main" id="{00000000-0008-0000-0800-00003800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16</xdr:row>
      <xdr:rowOff>0</xdr:rowOff>
    </xdr:from>
    <xdr:ext cx="1247775" cy="1428750"/>
    <xdr:pic>
      <xdr:nvPicPr>
        <xdr:cNvPr id="57" name="Image 56" descr="Picture">
          <a:extLst>
            <a:ext uri="{FF2B5EF4-FFF2-40B4-BE49-F238E27FC236}">
              <a16:creationId xmlns:a16="http://schemas.microsoft.com/office/drawing/2014/main" id="{00000000-0008-0000-0800-000039000000}"/>
            </a:ext>
          </a:extLst>
        </xdr:cNvPr>
        <xdr:cNvPicPr/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17</xdr:row>
      <xdr:rowOff>0</xdr:rowOff>
    </xdr:from>
    <xdr:ext cx="990600" cy="1428750"/>
    <xdr:pic>
      <xdr:nvPicPr>
        <xdr:cNvPr id="58" name="Image 57" descr="Picture">
          <a:extLst>
            <a:ext uri="{FF2B5EF4-FFF2-40B4-BE49-F238E27FC236}">
              <a16:creationId xmlns:a16="http://schemas.microsoft.com/office/drawing/2014/main" id="{00000000-0008-0000-0800-00003A000000}"/>
            </a:ext>
          </a:extLst>
        </xdr:cNvPr>
        <xdr:cNvPicPr/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18</xdr:row>
      <xdr:rowOff>0</xdr:rowOff>
    </xdr:from>
    <xdr:ext cx="1800225" cy="1428750"/>
    <xdr:pic>
      <xdr:nvPicPr>
        <xdr:cNvPr id="59" name="Image 58" descr="Picture">
          <a:extLst>
            <a:ext uri="{FF2B5EF4-FFF2-40B4-BE49-F238E27FC236}">
              <a16:creationId xmlns:a16="http://schemas.microsoft.com/office/drawing/2014/main" id="{00000000-0008-0000-0800-00003B000000}"/>
            </a:ext>
          </a:extLst>
        </xdr:cNvPr>
        <xdr:cNvPicPr/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19</xdr:row>
      <xdr:rowOff>0</xdr:rowOff>
    </xdr:from>
    <xdr:ext cx="1466850" cy="1428750"/>
    <xdr:pic>
      <xdr:nvPicPr>
        <xdr:cNvPr id="60" name="Image 59" descr="Picture">
          <a:extLst>
            <a:ext uri="{FF2B5EF4-FFF2-40B4-BE49-F238E27FC236}">
              <a16:creationId xmlns:a16="http://schemas.microsoft.com/office/drawing/2014/main" id="{00000000-0008-0000-0800-00003C000000}"/>
            </a:ext>
          </a:extLst>
        </xdr:cNvPr>
        <xdr:cNvPicPr/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20</xdr:row>
      <xdr:rowOff>0</xdr:rowOff>
    </xdr:from>
    <xdr:ext cx="1524000" cy="1428750"/>
    <xdr:pic>
      <xdr:nvPicPr>
        <xdr:cNvPr id="61" name="Image 60" descr="Picture">
          <a:extLst>
            <a:ext uri="{FF2B5EF4-FFF2-40B4-BE49-F238E27FC236}">
              <a16:creationId xmlns:a16="http://schemas.microsoft.com/office/drawing/2014/main" id="{00000000-0008-0000-0800-00003D000000}"/>
            </a:ext>
          </a:extLst>
        </xdr:cNvPr>
        <xdr:cNvPicPr/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21</xdr:row>
      <xdr:rowOff>0</xdr:rowOff>
    </xdr:from>
    <xdr:ext cx="1685925" cy="1428750"/>
    <xdr:pic>
      <xdr:nvPicPr>
        <xdr:cNvPr id="62" name="Image 61" descr="Picture">
          <a:extLst>
            <a:ext uri="{FF2B5EF4-FFF2-40B4-BE49-F238E27FC236}">
              <a16:creationId xmlns:a16="http://schemas.microsoft.com/office/drawing/2014/main" id="{00000000-0008-0000-0800-00003E000000}"/>
            </a:ext>
          </a:extLst>
        </xdr:cNvPr>
        <xdr:cNvPicPr/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22</xdr:row>
      <xdr:rowOff>0</xdr:rowOff>
    </xdr:from>
    <xdr:ext cx="2466975" cy="1428750"/>
    <xdr:pic>
      <xdr:nvPicPr>
        <xdr:cNvPr id="63" name="Image 62" descr="Picture">
          <a:extLst>
            <a:ext uri="{FF2B5EF4-FFF2-40B4-BE49-F238E27FC236}">
              <a16:creationId xmlns:a16="http://schemas.microsoft.com/office/drawing/2014/main" id="{00000000-0008-0000-0800-00003F00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23</xdr:row>
      <xdr:rowOff>0</xdr:rowOff>
    </xdr:from>
    <xdr:ext cx="2257425" cy="1428750"/>
    <xdr:pic>
      <xdr:nvPicPr>
        <xdr:cNvPr id="64" name="Image 63" descr="Picture">
          <a:extLst>
            <a:ext uri="{FF2B5EF4-FFF2-40B4-BE49-F238E27FC236}">
              <a16:creationId xmlns:a16="http://schemas.microsoft.com/office/drawing/2014/main" id="{00000000-0008-0000-0800-000040000000}"/>
            </a:ext>
          </a:extLst>
        </xdr:cNvPr>
        <xdr:cNvPicPr/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24</xdr:row>
      <xdr:rowOff>0</xdr:rowOff>
    </xdr:from>
    <xdr:ext cx="1152525" cy="1428750"/>
    <xdr:pic>
      <xdr:nvPicPr>
        <xdr:cNvPr id="65" name="Image 64" descr="Picture">
          <a:extLst>
            <a:ext uri="{FF2B5EF4-FFF2-40B4-BE49-F238E27FC236}">
              <a16:creationId xmlns:a16="http://schemas.microsoft.com/office/drawing/2014/main" id="{00000000-0008-0000-0800-000041000000}"/>
            </a:ext>
          </a:extLst>
        </xdr:cNvPr>
        <xdr:cNvPicPr/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25</xdr:row>
      <xdr:rowOff>0</xdr:rowOff>
    </xdr:from>
    <xdr:ext cx="1905000" cy="1428750"/>
    <xdr:pic>
      <xdr:nvPicPr>
        <xdr:cNvPr id="66" name="Image 65" descr="Picture">
          <a:extLst>
            <a:ext uri="{FF2B5EF4-FFF2-40B4-BE49-F238E27FC236}">
              <a16:creationId xmlns:a16="http://schemas.microsoft.com/office/drawing/2014/main" id="{00000000-0008-0000-0800-000042000000}"/>
            </a:ext>
          </a:extLst>
        </xdr:cNvPr>
        <xdr:cNvPicPr/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26</xdr:row>
      <xdr:rowOff>0</xdr:rowOff>
    </xdr:from>
    <xdr:ext cx="1657350" cy="1428750"/>
    <xdr:pic>
      <xdr:nvPicPr>
        <xdr:cNvPr id="67" name="Image 66" descr="Picture">
          <a:extLst>
            <a:ext uri="{FF2B5EF4-FFF2-40B4-BE49-F238E27FC236}">
              <a16:creationId xmlns:a16="http://schemas.microsoft.com/office/drawing/2014/main" id="{00000000-0008-0000-0800-000043000000}"/>
            </a:ext>
          </a:extLst>
        </xdr:cNvPr>
        <xdr:cNvPicPr/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27</xdr:row>
      <xdr:rowOff>0</xdr:rowOff>
    </xdr:from>
    <xdr:ext cx="1038225" cy="1428750"/>
    <xdr:pic>
      <xdr:nvPicPr>
        <xdr:cNvPr id="68" name="Image 67" descr="Picture">
          <a:extLst>
            <a:ext uri="{FF2B5EF4-FFF2-40B4-BE49-F238E27FC236}">
              <a16:creationId xmlns:a16="http://schemas.microsoft.com/office/drawing/2014/main" id="{00000000-0008-0000-0800-000044000000}"/>
            </a:ext>
          </a:extLst>
        </xdr:cNvPr>
        <xdr:cNvPicPr/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28</xdr:row>
      <xdr:rowOff>0</xdr:rowOff>
    </xdr:from>
    <xdr:ext cx="1790700" cy="1428750"/>
    <xdr:pic>
      <xdr:nvPicPr>
        <xdr:cNvPr id="69" name="Image 68" descr="Picture">
          <a:extLst>
            <a:ext uri="{FF2B5EF4-FFF2-40B4-BE49-F238E27FC236}">
              <a16:creationId xmlns:a16="http://schemas.microsoft.com/office/drawing/2014/main" id="{00000000-0008-0000-0800-000045000000}"/>
            </a:ext>
          </a:extLst>
        </xdr:cNvPr>
        <xdr:cNvPicPr/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29</xdr:row>
      <xdr:rowOff>0</xdr:rowOff>
    </xdr:from>
    <xdr:ext cx="819150" cy="1428750"/>
    <xdr:pic>
      <xdr:nvPicPr>
        <xdr:cNvPr id="70" name="Image 69" descr="Picture">
          <a:extLst>
            <a:ext uri="{FF2B5EF4-FFF2-40B4-BE49-F238E27FC236}">
              <a16:creationId xmlns:a16="http://schemas.microsoft.com/office/drawing/2014/main" id="{00000000-0008-0000-0800-000046000000}"/>
            </a:ext>
          </a:extLst>
        </xdr:cNvPr>
        <xdr:cNvPicPr/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30</xdr:row>
      <xdr:rowOff>0</xdr:rowOff>
    </xdr:from>
    <xdr:ext cx="2190750" cy="1428750"/>
    <xdr:pic>
      <xdr:nvPicPr>
        <xdr:cNvPr id="71" name="Image 70" descr="Picture">
          <a:extLst>
            <a:ext uri="{FF2B5EF4-FFF2-40B4-BE49-F238E27FC236}">
              <a16:creationId xmlns:a16="http://schemas.microsoft.com/office/drawing/2014/main" id="{00000000-0008-0000-0800-000047000000}"/>
            </a:ext>
          </a:extLst>
        </xdr:cNvPr>
        <xdr:cNvPicPr/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31</xdr:row>
      <xdr:rowOff>0</xdr:rowOff>
    </xdr:from>
    <xdr:ext cx="1466850" cy="1428750"/>
    <xdr:pic>
      <xdr:nvPicPr>
        <xdr:cNvPr id="72" name="Image 71" descr="Picture">
          <a:extLst>
            <a:ext uri="{FF2B5EF4-FFF2-40B4-BE49-F238E27FC236}">
              <a16:creationId xmlns:a16="http://schemas.microsoft.com/office/drawing/2014/main" id="{00000000-0008-0000-0800-000048000000}"/>
            </a:ext>
          </a:extLst>
        </xdr:cNvPr>
        <xdr:cNvPicPr/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32</xdr:row>
      <xdr:rowOff>0</xdr:rowOff>
    </xdr:from>
    <xdr:ext cx="1171575" cy="1428750"/>
    <xdr:pic>
      <xdr:nvPicPr>
        <xdr:cNvPr id="73" name="Image 72" descr="Picture">
          <a:extLst>
            <a:ext uri="{FF2B5EF4-FFF2-40B4-BE49-F238E27FC236}">
              <a16:creationId xmlns:a16="http://schemas.microsoft.com/office/drawing/2014/main" id="{00000000-0008-0000-0800-000049000000}"/>
            </a:ext>
          </a:extLst>
        </xdr:cNvPr>
        <xdr:cNvPicPr/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33</xdr:row>
      <xdr:rowOff>0</xdr:rowOff>
    </xdr:from>
    <xdr:ext cx="1828800" cy="1428750"/>
    <xdr:pic>
      <xdr:nvPicPr>
        <xdr:cNvPr id="74" name="Image 73" descr="Picture">
          <a:extLst>
            <a:ext uri="{FF2B5EF4-FFF2-40B4-BE49-F238E27FC236}">
              <a16:creationId xmlns:a16="http://schemas.microsoft.com/office/drawing/2014/main" id="{00000000-0008-0000-0800-00004A000000}"/>
            </a:ext>
          </a:extLst>
        </xdr:cNvPr>
        <xdr:cNvPicPr/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34</xdr:row>
      <xdr:rowOff>0</xdr:rowOff>
    </xdr:from>
    <xdr:ext cx="1790700" cy="1428750"/>
    <xdr:pic>
      <xdr:nvPicPr>
        <xdr:cNvPr id="75" name="Image 74" descr="Picture">
          <a:extLst>
            <a:ext uri="{FF2B5EF4-FFF2-40B4-BE49-F238E27FC236}">
              <a16:creationId xmlns:a16="http://schemas.microsoft.com/office/drawing/2014/main" id="{00000000-0008-0000-0800-00004B000000}"/>
            </a:ext>
          </a:extLst>
        </xdr:cNvPr>
        <xdr:cNvPicPr/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35</xdr:row>
      <xdr:rowOff>0</xdr:rowOff>
    </xdr:from>
    <xdr:ext cx="2333625" cy="1428750"/>
    <xdr:pic>
      <xdr:nvPicPr>
        <xdr:cNvPr id="76" name="Image 75" descr="Picture">
          <a:extLst>
            <a:ext uri="{FF2B5EF4-FFF2-40B4-BE49-F238E27FC236}">
              <a16:creationId xmlns:a16="http://schemas.microsoft.com/office/drawing/2014/main" id="{00000000-0008-0000-0800-00004C000000}"/>
            </a:ext>
          </a:extLst>
        </xdr:cNvPr>
        <xdr:cNvPicPr/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36</xdr:row>
      <xdr:rowOff>0</xdr:rowOff>
    </xdr:from>
    <xdr:ext cx="1123950" cy="1428750"/>
    <xdr:pic>
      <xdr:nvPicPr>
        <xdr:cNvPr id="77" name="Image 76" descr="Picture">
          <a:extLst>
            <a:ext uri="{FF2B5EF4-FFF2-40B4-BE49-F238E27FC236}">
              <a16:creationId xmlns:a16="http://schemas.microsoft.com/office/drawing/2014/main" id="{00000000-0008-0000-0800-00004D000000}"/>
            </a:ext>
          </a:extLst>
        </xdr:cNvPr>
        <xdr:cNvPicPr/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1323975" cy="1428750"/>
    <xdr:pic>
      <xdr:nvPicPr>
        <xdr:cNvPr id="78" name="Image 77" descr="Picture">
          <a:extLst>
            <a:ext uri="{FF2B5EF4-FFF2-40B4-BE49-F238E27FC236}">
              <a16:creationId xmlns:a16="http://schemas.microsoft.com/office/drawing/2014/main" id="{00000000-0008-0000-0800-00004E000000}"/>
            </a:ext>
          </a:extLst>
        </xdr:cNvPr>
        <xdr:cNvPicPr/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38</xdr:row>
      <xdr:rowOff>0</xdr:rowOff>
    </xdr:from>
    <xdr:ext cx="885825" cy="1428750"/>
    <xdr:pic>
      <xdr:nvPicPr>
        <xdr:cNvPr id="79" name="Image 78" descr="Picture">
          <a:extLst>
            <a:ext uri="{FF2B5EF4-FFF2-40B4-BE49-F238E27FC236}">
              <a16:creationId xmlns:a16="http://schemas.microsoft.com/office/drawing/2014/main" id="{00000000-0008-0000-0800-00004F000000}"/>
            </a:ext>
          </a:extLst>
        </xdr:cNvPr>
        <xdr:cNvPicPr/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39</xdr:row>
      <xdr:rowOff>0</xdr:rowOff>
    </xdr:from>
    <xdr:ext cx="638175" cy="1428750"/>
    <xdr:pic>
      <xdr:nvPicPr>
        <xdr:cNvPr id="80" name="Image 79" descr="Picture">
          <a:extLst>
            <a:ext uri="{FF2B5EF4-FFF2-40B4-BE49-F238E27FC236}">
              <a16:creationId xmlns:a16="http://schemas.microsoft.com/office/drawing/2014/main" id="{00000000-0008-0000-0800-000050000000}"/>
            </a:ext>
          </a:extLst>
        </xdr:cNvPr>
        <xdr:cNvPicPr/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40</xdr:row>
      <xdr:rowOff>0</xdr:rowOff>
    </xdr:from>
    <xdr:ext cx="1190625" cy="1428750"/>
    <xdr:pic>
      <xdr:nvPicPr>
        <xdr:cNvPr id="81" name="Image 80" descr="Picture">
          <a:extLst>
            <a:ext uri="{FF2B5EF4-FFF2-40B4-BE49-F238E27FC236}">
              <a16:creationId xmlns:a16="http://schemas.microsoft.com/office/drawing/2014/main" id="{00000000-0008-0000-0800-000051000000}"/>
            </a:ext>
          </a:extLst>
        </xdr:cNvPr>
        <xdr:cNvPicPr/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</xdr:row>
      <xdr:rowOff>0</xdr:rowOff>
    </xdr:from>
    <xdr:ext cx="990600" cy="14287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</xdr:row>
      <xdr:rowOff>0</xdr:rowOff>
    </xdr:from>
    <xdr:ext cx="1838325" cy="14287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</xdr:row>
      <xdr:rowOff>0</xdr:rowOff>
    </xdr:from>
    <xdr:ext cx="1914525" cy="14287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4</xdr:row>
      <xdr:rowOff>0</xdr:rowOff>
    </xdr:from>
    <xdr:ext cx="676275" cy="14287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5</xdr:row>
      <xdr:rowOff>0</xdr:rowOff>
    </xdr:from>
    <xdr:ext cx="1200150" cy="142875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6</xdr:row>
      <xdr:rowOff>0</xdr:rowOff>
    </xdr:from>
    <xdr:ext cx="895350" cy="142875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7</xdr:row>
      <xdr:rowOff>0</xdr:rowOff>
    </xdr:from>
    <xdr:ext cx="2524125" cy="142875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8</xdr:row>
      <xdr:rowOff>0</xdr:rowOff>
    </xdr:from>
    <xdr:ext cx="1543050" cy="142875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9</xdr:row>
      <xdr:rowOff>0</xdr:rowOff>
    </xdr:from>
    <xdr:ext cx="1428750" cy="142875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10</xdr:row>
      <xdr:rowOff>0</xdr:rowOff>
    </xdr:from>
    <xdr:ext cx="1676400" cy="1428750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11</xdr:row>
      <xdr:rowOff>0</xdr:rowOff>
    </xdr:from>
    <xdr:ext cx="2209800" cy="1428750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12</xdr:row>
      <xdr:rowOff>0</xdr:rowOff>
    </xdr:from>
    <xdr:ext cx="1581150" cy="1428750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13</xdr:row>
      <xdr:rowOff>0</xdr:rowOff>
    </xdr:from>
    <xdr:ext cx="1381125" cy="1428750"/>
    <xdr:pic>
      <xdr:nvPicPr>
        <xdr:cNvPr id="14" name="Image 13" descr="Picture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14</xdr:row>
      <xdr:rowOff>0</xdr:rowOff>
    </xdr:from>
    <xdr:ext cx="2009775" cy="1428750"/>
    <xdr:pic>
      <xdr:nvPicPr>
        <xdr:cNvPr id="15" name="Image 14" descr="Picture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15</xdr:row>
      <xdr:rowOff>0</xdr:rowOff>
    </xdr:from>
    <xdr:ext cx="1466850" cy="1428750"/>
    <xdr:pic>
      <xdr:nvPicPr>
        <xdr:cNvPr id="16" name="Image 15" descr="Picture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16</xdr:row>
      <xdr:rowOff>0</xdr:rowOff>
    </xdr:from>
    <xdr:ext cx="1247775" cy="1428750"/>
    <xdr:pic>
      <xdr:nvPicPr>
        <xdr:cNvPr id="17" name="Image 16" descr="Picture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17</xdr:row>
      <xdr:rowOff>0</xdr:rowOff>
    </xdr:from>
    <xdr:ext cx="990600" cy="1428750"/>
    <xdr:pic>
      <xdr:nvPicPr>
        <xdr:cNvPr id="18" name="Image 17" descr="Picture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18</xdr:row>
      <xdr:rowOff>0</xdr:rowOff>
    </xdr:from>
    <xdr:ext cx="1800225" cy="1428750"/>
    <xdr:pic>
      <xdr:nvPicPr>
        <xdr:cNvPr id="19" name="Image 18" descr="Picture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19</xdr:row>
      <xdr:rowOff>0</xdr:rowOff>
    </xdr:from>
    <xdr:ext cx="1466850" cy="1428750"/>
    <xdr:pic>
      <xdr:nvPicPr>
        <xdr:cNvPr id="20" name="Image 19" descr="Picture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20</xdr:row>
      <xdr:rowOff>0</xdr:rowOff>
    </xdr:from>
    <xdr:ext cx="1524000" cy="1428750"/>
    <xdr:pic>
      <xdr:nvPicPr>
        <xdr:cNvPr id="21" name="Image 20" descr="Picture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21</xdr:row>
      <xdr:rowOff>0</xdr:rowOff>
    </xdr:from>
    <xdr:ext cx="1685925" cy="1428750"/>
    <xdr:pic>
      <xdr:nvPicPr>
        <xdr:cNvPr id="22" name="Image 21" descr="Picture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22</xdr:row>
      <xdr:rowOff>0</xdr:rowOff>
    </xdr:from>
    <xdr:ext cx="2466975" cy="1428750"/>
    <xdr:pic>
      <xdr:nvPicPr>
        <xdr:cNvPr id="23" name="Image 22" descr="Picture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23</xdr:row>
      <xdr:rowOff>0</xdr:rowOff>
    </xdr:from>
    <xdr:ext cx="2257425" cy="1428750"/>
    <xdr:pic>
      <xdr:nvPicPr>
        <xdr:cNvPr id="24" name="Image 23" descr="Picture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24</xdr:row>
      <xdr:rowOff>0</xdr:rowOff>
    </xdr:from>
    <xdr:ext cx="1152525" cy="1428750"/>
    <xdr:pic>
      <xdr:nvPicPr>
        <xdr:cNvPr id="25" name="Image 24" descr="Picture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PicPr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25</xdr:row>
      <xdr:rowOff>0</xdr:rowOff>
    </xdr:from>
    <xdr:ext cx="1905000" cy="1428750"/>
    <xdr:pic>
      <xdr:nvPicPr>
        <xdr:cNvPr id="26" name="Image 25" descr="Picture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PicPr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26</xdr:row>
      <xdr:rowOff>0</xdr:rowOff>
    </xdr:from>
    <xdr:ext cx="1657350" cy="1428750"/>
    <xdr:pic>
      <xdr:nvPicPr>
        <xdr:cNvPr id="27" name="Image 26" descr="Picture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PicPr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27</xdr:row>
      <xdr:rowOff>0</xdr:rowOff>
    </xdr:from>
    <xdr:ext cx="1038225" cy="1428750"/>
    <xdr:pic>
      <xdr:nvPicPr>
        <xdr:cNvPr id="28" name="Image 27" descr="Picture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PicPr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28</xdr:row>
      <xdr:rowOff>0</xdr:rowOff>
    </xdr:from>
    <xdr:ext cx="1790700" cy="1428750"/>
    <xdr:pic>
      <xdr:nvPicPr>
        <xdr:cNvPr id="29" name="Image 28" descr="Picture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PicPr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29</xdr:row>
      <xdr:rowOff>0</xdr:rowOff>
    </xdr:from>
    <xdr:ext cx="819150" cy="1428750"/>
    <xdr:pic>
      <xdr:nvPicPr>
        <xdr:cNvPr id="30" name="Image 29" descr="Picture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PicPr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30</xdr:row>
      <xdr:rowOff>0</xdr:rowOff>
    </xdr:from>
    <xdr:ext cx="2190750" cy="1428750"/>
    <xdr:pic>
      <xdr:nvPicPr>
        <xdr:cNvPr id="31" name="Image 30" descr="Picture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PicPr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31</xdr:row>
      <xdr:rowOff>0</xdr:rowOff>
    </xdr:from>
    <xdr:ext cx="1466850" cy="1428750"/>
    <xdr:pic>
      <xdr:nvPicPr>
        <xdr:cNvPr id="32" name="Image 31" descr="Picture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PicPr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32</xdr:row>
      <xdr:rowOff>0</xdr:rowOff>
    </xdr:from>
    <xdr:ext cx="1171575" cy="1428750"/>
    <xdr:pic>
      <xdr:nvPicPr>
        <xdr:cNvPr id="33" name="Image 32" descr="Picture">
          <a:extLst>
            <a:ext uri="{FF2B5EF4-FFF2-40B4-BE49-F238E27FC236}">
              <a16:creationId xmlns:a16="http://schemas.microsoft.com/office/drawing/2014/main" id="{00000000-0008-0000-0900-000021000000}"/>
            </a:ext>
          </a:extLst>
        </xdr:cNvPr>
        <xdr:cNvPicPr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33</xdr:row>
      <xdr:rowOff>0</xdr:rowOff>
    </xdr:from>
    <xdr:ext cx="1828800" cy="1428750"/>
    <xdr:pic>
      <xdr:nvPicPr>
        <xdr:cNvPr id="34" name="Image 33" descr="Picture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PicPr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34</xdr:row>
      <xdr:rowOff>0</xdr:rowOff>
    </xdr:from>
    <xdr:ext cx="1790700" cy="1428750"/>
    <xdr:pic>
      <xdr:nvPicPr>
        <xdr:cNvPr id="35" name="Image 34" descr="Picture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PicPr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35</xdr:row>
      <xdr:rowOff>0</xdr:rowOff>
    </xdr:from>
    <xdr:ext cx="2333625" cy="1428750"/>
    <xdr:pic>
      <xdr:nvPicPr>
        <xdr:cNvPr id="36" name="Image 35" descr="Picture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PicPr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36</xdr:row>
      <xdr:rowOff>0</xdr:rowOff>
    </xdr:from>
    <xdr:ext cx="1123950" cy="1428750"/>
    <xdr:pic>
      <xdr:nvPicPr>
        <xdr:cNvPr id="37" name="Image 36" descr="Picture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PicPr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37</xdr:row>
      <xdr:rowOff>0</xdr:rowOff>
    </xdr:from>
    <xdr:ext cx="1323975" cy="1428750"/>
    <xdr:pic>
      <xdr:nvPicPr>
        <xdr:cNvPr id="38" name="Image 37" descr="Picture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PicPr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38</xdr:row>
      <xdr:rowOff>0</xdr:rowOff>
    </xdr:from>
    <xdr:ext cx="885825" cy="1428750"/>
    <xdr:pic>
      <xdr:nvPicPr>
        <xdr:cNvPr id="39" name="Image 38" descr="Picture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PicPr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39</xdr:row>
      <xdr:rowOff>0</xdr:rowOff>
    </xdr:from>
    <xdr:ext cx="638175" cy="1428750"/>
    <xdr:pic>
      <xdr:nvPicPr>
        <xdr:cNvPr id="40" name="Image 39" descr="Picture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40</xdr:row>
      <xdr:rowOff>0</xdr:rowOff>
    </xdr:from>
    <xdr:ext cx="1190625" cy="1428750"/>
    <xdr:pic>
      <xdr:nvPicPr>
        <xdr:cNvPr id="41" name="Image 40" descr="Picture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PicPr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</xdr:row>
      <xdr:rowOff>0</xdr:rowOff>
    </xdr:from>
    <xdr:ext cx="990600" cy="1428750"/>
    <xdr:pic>
      <xdr:nvPicPr>
        <xdr:cNvPr id="42" name="Image 41" descr="Picture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PicPr/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</xdr:row>
      <xdr:rowOff>0</xdr:rowOff>
    </xdr:from>
    <xdr:ext cx="1838325" cy="1428750"/>
    <xdr:pic>
      <xdr:nvPicPr>
        <xdr:cNvPr id="43" name="Image 42" descr="Picture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PicPr/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</xdr:row>
      <xdr:rowOff>0</xdr:rowOff>
    </xdr:from>
    <xdr:ext cx="1914525" cy="1428750"/>
    <xdr:pic>
      <xdr:nvPicPr>
        <xdr:cNvPr id="44" name="Image 43" descr="Picture">
          <a:extLst>
            <a:ext uri="{FF2B5EF4-FFF2-40B4-BE49-F238E27FC236}">
              <a16:creationId xmlns:a16="http://schemas.microsoft.com/office/drawing/2014/main" id="{00000000-0008-0000-0900-00002C000000}"/>
            </a:ext>
          </a:extLst>
        </xdr:cNvPr>
        <xdr:cNvPicPr/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4</xdr:row>
      <xdr:rowOff>0</xdr:rowOff>
    </xdr:from>
    <xdr:ext cx="676275" cy="1428750"/>
    <xdr:pic>
      <xdr:nvPicPr>
        <xdr:cNvPr id="45" name="Image 44" descr="Picture">
          <a:extLst>
            <a:ext uri="{FF2B5EF4-FFF2-40B4-BE49-F238E27FC236}">
              <a16:creationId xmlns:a16="http://schemas.microsoft.com/office/drawing/2014/main" id="{00000000-0008-0000-0900-00002D000000}"/>
            </a:ext>
          </a:extLst>
        </xdr:cNvPr>
        <xdr:cNvPicPr/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5</xdr:row>
      <xdr:rowOff>0</xdr:rowOff>
    </xdr:from>
    <xdr:ext cx="1200150" cy="1428750"/>
    <xdr:pic>
      <xdr:nvPicPr>
        <xdr:cNvPr id="46" name="Image 45" descr="Picture">
          <a:extLst>
            <a:ext uri="{FF2B5EF4-FFF2-40B4-BE49-F238E27FC236}">
              <a16:creationId xmlns:a16="http://schemas.microsoft.com/office/drawing/2014/main" id="{00000000-0008-0000-0900-00002E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6</xdr:row>
      <xdr:rowOff>0</xdr:rowOff>
    </xdr:from>
    <xdr:ext cx="895350" cy="1428750"/>
    <xdr:pic>
      <xdr:nvPicPr>
        <xdr:cNvPr id="47" name="Image 46" descr="Picture">
          <a:extLst>
            <a:ext uri="{FF2B5EF4-FFF2-40B4-BE49-F238E27FC236}">
              <a16:creationId xmlns:a16="http://schemas.microsoft.com/office/drawing/2014/main" id="{00000000-0008-0000-0900-00002F000000}"/>
            </a:ext>
          </a:extLst>
        </xdr:cNvPr>
        <xdr:cNvPicPr/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7</xdr:row>
      <xdr:rowOff>0</xdr:rowOff>
    </xdr:from>
    <xdr:ext cx="2524125" cy="1428750"/>
    <xdr:pic>
      <xdr:nvPicPr>
        <xdr:cNvPr id="48" name="Image 47" descr="Picture">
          <a:extLst>
            <a:ext uri="{FF2B5EF4-FFF2-40B4-BE49-F238E27FC236}">
              <a16:creationId xmlns:a16="http://schemas.microsoft.com/office/drawing/2014/main" id="{00000000-0008-0000-0900-000030000000}"/>
            </a:ext>
          </a:extLst>
        </xdr:cNvPr>
        <xdr:cNvPicPr/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8</xdr:row>
      <xdr:rowOff>0</xdr:rowOff>
    </xdr:from>
    <xdr:ext cx="1543050" cy="1428750"/>
    <xdr:pic>
      <xdr:nvPicPr>
        <xdr:cNvPr id="49" name="Image 48" descr="Picture">
          <a:extLst>
            <a:ext uri="{FF2B5EF4-FFF2-40B4-BE49-F238E27FC236}">
              <a16:creationId xmlns:a16="http://schemas.microsoft.com/office/drawing/2014/main" id="{00000000-0008-0000-0900-000031000000}"/>
            </a:ext>
          </a:extLst>
        </xdr:cNvPr>
        <xdr:cNvPicPr/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9</xdr:row>
      <xdr:rowOff>0</xdr:rowOff>
    </xdr:from>
    <xdr:ext cx="1428750" cy="1428750"/>
    <xdr:pic>
      <xdr:nvPicPr>
        <xdr:cNvPr id="50" name="Image 49" descr="Picture">
          <a:extLst>
            <a:ext uri="{FF2B5EF4-FFF2-40B4-BE49-F238E27FC236}">
              <a16:creationId xmlns:a16="http://schemas.microsoft.com/office/drawing/2014/main" id="{00000000-0008-0000-0900-000032000000}"/>
            </a:ext>
          </a:extLst>
        </xdr:cNvPr>
        <xdr:cNvPicPr/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10</xdr:row>
      <xdr:rowOff>0</xdr:rowOff>
    </xdr:from>
    <xdr:ext cx="1676400" cy="1428750"/>
    <xdr:pic>
      <xdr:nvPicPr>
        <xdr:cNvPr id="51" name="Image 50" descr="Picture">
          <a:extLst>
            <a:ext uri="{FF2B5EF4-FFF2-40B4-BE49-F238E27FC236}">
              <a16:creationId xmlns:a16="http://schemas.microsoft.com/office/drawing/2014/main" id="{00000000-0008-0000-0900-000033000000}"/>
            </a:ext>
          </a:extLst>
        </xdr:cNvPr>
        <xdr:cNvPicPr/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11</xdr:row>
      <xdr:rowOff>0</xdr:rowOff>
    </xdr:from>
    <xdr:ext cx="2209800" cy="1428750"/>
    <xdr:pic>
      <xdr:nvPicPr>
        <xdr:cNvPr id="52" name="Image 51" descr="Picture">
          <a:extLst>
            <a:ext uri="{FF2B5EF4-FFF2-40B4-BE49-F238E27FC236}">
              <a16:creationId xmlns:a16="http://schemas.microsoft.com/office/drawing/2014/main" id="{00000000-0008-0000-0900-000034000000}"/>
            </a:ext>
          </a:extLst>
        </xdr:cNvPr>
        <xdr:cNvPicPr/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12</xdr:row>
      <xdr:rowOff>0</xdr:rowOff>
    </xdr:from>
    <xdr:ext cx="1581150" cy="1428750"/>
    <xdr:pic>
      <xdr:nvPicPr>
        <xdr:cNvPr id="53" name="Image 52" descr="Picture">
          <a:extLst>
            <a:ext uri="{FF2B5EF4-FFF2-40B4-BE49-F238E27FC236}">
              <a16:creationId xmlns:a16="http://schemas.microsoft.com/office/drawing/2014/main" id="{00000000-0008-0000-0900-000035000000}"/>
            </a:ext>
          </a:extLst>
        </xdr:cNvPr>
        <xdr:cNvPicPr/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13</xdr:row>
      <xdr:rowOff>0</xdr:rowOff>
    </xdr:from>
    <xdr:ext cx="1381125" cy="1428750"/>
    <xdr:pic>
      <xdr:nvPicPr>
        <xdr:cNvPr id="54" name="Image 53" descr="Picture">
          <a:extLst>
            <a:ext uri="{FF2B5EF4-FFF2-40B4-BE49-F238E27FC236}">
              <a16:creationId xmlns:a16="http://schemas.microsoft.com/office/drawing/2014/main" id="{00000000-0008-0000-0900-000036000000}"/>
            </a:ext>
          </a:extLst>
        </xdr:cNvPr>
        <xdr:cNvPicPr/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14</xdr:row>
      <xdr:rowOff>0</xdr:rowOff>
    </xdr:from>
    <xdr:ext cx="2009775" cy="1428750"/>
    <xdr:pic>
      <xdr:nvPicPr>
        <xdr:cNvPr id="55" name="Image 54" descr="Picture">
          <a:extLst>
            <a:ext uri="{FF2B5EF4-FFF2-40B4-BE49-F238E27FC236}">
              <a16:creationId xmlns:a16="http://schemas.microsoft.com/office/drawing/2014/main" id="{00000000-0008-0000-0900-000037000000}"/>
            </a:ext>
          </a:extLst>
        </xdr:cNvPr>
        <xdr:cNvPicPr/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15</xdr:row>
      <xdr:rowOff>0</xdr:rowOff>
    </xdr:from>
    <xdr:ext cx="1466850" cy="1428750"/>
    <xdr:pic>
      <xdr:nvPicPr>
        <xdr:cNvPr id="56" name="Image 55" descr="Picture">
          <a:extLst>
            <a:ext uri="{FF2B5EF4-FFF2-40B4-BE49-F238E27FC236}">
              <a16:creationId xmlns:a16="http://schemas.microsoft.com/office/drawing/2014/main" id="{00000000-0008-0000-0900-00003800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16</xdr:row>
      <xdr:rowOff>0</xdr:rowOff>
    </xdr:from>
    <xdr:ext cx="1247775" cy="1428750"/>
    <xdr:pic>
      <xdr:nvPicPr>
        <xdr:cNvPr id="57" name="Image 56" descr="Picture">
          <a:extLst>
            <a:ext uri="{FF2B5EF4-FFF2-40B4-BE49-F238E27FC236}">
              <a16:creationId xmlns:a16="http://schemas.microsoft.com/office/drawing/2014/main" id="{00000000-0008-0000-0900-000039000000}"/>
            </a:ext>
          </a:extLst>
        </xdr:cNvPr>
        <xdr:cNvPicPr/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17</xdr:row>
      <xdr:rowOff>0</xdr:rowOff>
    </xdr:from>
    <xdr:ext cx="990600" cy="1428750"/>
    <xdr:pic>
      <xdr:nvPicPr>
        <xdr:cNvPr id="58" name="Image 57" descr="Picture">
          <a:extLst>
            <a:ext uri="{FF2B5EF4-FFF2-40B4-BE49-F238E27FC236}">
              <a16:creationId xmlns:a16="http://schemas.microsoft.com/office/drawing/2014/main" id="{00000000-0008-0000-0900-00003A000000}"/>
            </a:ext>
          </a:extLst>
        </xdr:cNvPr>
        <xdr:cNvPicPr/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18</xdr:row>
      <xdr:rowOff>0</xdr:rowOff>
    </xdr:from>
    <xdr:ext cx="1800225" cy="1428750"/>
    <xdr:pic>
      <xdr:nvPicPr>
        <xdr:cNvPr id="59" name="Image 58" descr="Picture">
          <a:extLst>
            <a:ext uri="{FF2B5EF4-FFF2-40B4-BE49-F238E27FC236}">
              <a16:creationId xmlns:a16="http://schemas.microsoft.com/office/drawing/2014/main" id="{00000000-0008-0000-0900-00003B000000}"/>
            </a:ext>
          </a:extLst>
        </xdr:cNvPr>
        <xdr:cNvPicPr/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19</xdr:row>
      <xdr:rowOff>0</xdr:rowOff>
    </xdr:from>
    <xdr:ext cx="1466850" cy="1428750"/>
    <xdr:pic>
      <xdr:nvPicPr>
        <xdr:cNvPr id="60" name="Image 59" descr="Picture">
          <a:extLst>
            <a:ext uri="{FF2B5EF4-FFF2-40B4-BE49-F238E27FC236}">
              <a16:creationId xmlns:a16="http://schemas.microsoft.com/office/drawing/2014/main" id="{00000000-0008-0000-0900-00003C000000}"/>
            </a:ext>
          </a:extLst>
        </xdr:cNvPr>
        <xdr:cNvPicPr/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20</xdr:row>
      <xdr:rowOff>0</xdr:rowOff>
    </xdr:from>
    <xdr:ext cx="1524000" cy="1428750"/>
    <xdr:pic>
      <xdr:nvPicPr>
        <xdr:cNvPr id="61" name="Image 60" descr="Picture">
          <a:extLst>
            <a:ext uri="{FF2B5EF4-FFF2-40B4-BE49-F238E27FC236}">
              <a16:creationId xmlns:a16="http://schemas.microsoft.com/office/drawing/2014/main" id="{00000000-0008-0000-0900-00003D000000}"/>
            </a:ext>
          </a:extLst>
        </xdr:cNvPr>
        <xdr:cNvPicPr/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21</xdr:row>
      <xdr:rowOff>0</xdr:rowOff>
    </xdr:from>
    <xdr:ext cx="1685925" cy="1428750"/>
    <xdr:pic>
      <xdr:nvPicPr>
        <xdr:cNvPr id="62" name="Image 61" descr="Picture">
          <a:extLst>
            <a:ext uri="{FF2B5EF4-FFF2-40B4-BE49-F238E27FC236}">
              <a16:creationId xmlns:a16="http://schemas.microsoft.com/office/drawing/2014/main" id="{00000000-0008-0000-0900-00003E000000}"/>
            </a:ext>
          </a:extLst>
        </xdr:cNvPr>
        <xdr:cNvPicPr/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22</xdr:row>
      <xdr:rowOff>0</xdr:rowOff>
    </xdr:from>
    <xdr:ext cx="2466975" cy="1428750"/>
    <xdr:pic>
      <xdr:nvPicPr>
        <xdr:cNvPr id="63" name="Image 62" descr="Picture">
          <a:extLst>
            <a:ext uri="{FF2B5EF4-FFF2-40B4-BE49-F238E27FC236}">
              <a16:creationId xmlns:a16="http://schemas.microsoft.com/office/drawing/2014/main" id="{00000000-0008-0000-0900-00003F00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23</xdr:row>
      <xdr:rowOff>0</xdr:rowOff>
    </xdr:from>
    <xdr:ext cx="2257425" cy="1428750"/>
    <xdr:pic>
      <xdr:nvPicPr>
        <xdr:cNvPr id="64" name="Image 63" descr="Picture">
          <a:extLst>
            <a:ext uri="{FF2B5EF4-FFF2-40B4-BE49-F238E27FC236}">
              <a16:creationId xmlns:a16="http://schemas.microsoft.com/office/drawing/2014/main" id="{00000000-0008-0000-0900-000040000000}"/>
            </a:ext>
          </a:extLst>
        </xdr:cNvPr>
        <xdr:cNvPicPr/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24</xdr:row>
      <xdr:rowOff>0</xdr:rowOff>
    </xdr:from>
    <xdr:ext cx="1152525" cy="1428750"/>
    <xdr:pic>
      <xdr:nvPicPr>
        <xdr:cNvPr id="65" name="Image 64" descr="Picture">
          <a:extLst>
            <a:ext uri="{FF2B5EF4-FFF2-40B4-BE49-F238E27FC236}">
              <a16:creationId xmlns:a16="http://schemas.microsoft.com/office/drawing/2014/main" id="{00000000-0008-0000-0900-000041000000}"/>
            </a:ext>
          </a:extLst>
        </xdr:cNvPr>
        <xdr:cNvPicPr/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25</xdr:row>
      <xdr:rowOff>0</xdr:rowOff>
    </xdr:from>
    <xdr:ext cx="1905000" cy="1428750"/>
    <xdr:pic>
      <xdr:nvPicPr>
        <xdr:cNvPr id="66" name="Image 65" descr="Picture">
          <a:extLst>
            <a:ext uri="{FF2B5EF4-FFF2-40B4-BE49-F238E27FC236}">
              <a16:creationId xmlns:a16="http://schemas.microsoft.com/office/drawing/2014/main" id="{00000000-0008-0000-0900-000042000000}"/>
            </a:ext>
          </a:extLst>
        </xdr:cNvPr>
        <xdr:cNvPicPr/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26</xdr:row>
      <xdr:rowOff>0</xdr:rowOff>
    </xdr:from>
    <xdr:ext cx="1657350" cy="1428750"/>
    <xdr:pic>
      <xdr:nvPicPr>
        <xdr:cNvPr id="67" name="Image 66" descr="Picture">
          <a:extLst>
            <a:ext uri="{FF2B5EF4-FFF2-40B4-BE49-F238E27FC236}">
              <a16:creationId xmlns:a16="http://schemas.microsoft.com/office/drawing/2014/main" id="{00000000-0008-0000-0900-000043000000}"/>
            </a:ext>
          </a:extLst>
        </xdr:cNvPr>
        <xdr:cNvPicPr/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27</xdr:row>
      <xdr:rowOff>0</xdr:rowOff>
    </xdr:from>
    <xdr:ext cx="1038225" cy="1428750"/>
    <xdr:pic>
      <xdr:nvPicPr>
        <xdr:cNvPr id="68" name="Image 67" descr="Picture">
          <a:extLst>
            <a:ext uri="{FF2B5EF4-FFF2-40B4-BE49-F238E27FC236}">
              <a16:creationId xmlns:a16="http://schemas.microsoft.com/office/drawing/2014/main" id="{00000000-0008-0000-0900-000044000000}"/>
            </a:ext>
          </a:extLst>
        </xdr:cNvPr>
        <xdr:cNvPicPr/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28</xdr:row>
      <xdr:rowOff>0</xdr:rowOff>
    </xdr:from>
    <xdr:ext cx="1790700" cy="1428750"/>
    <xdr:pic>
      <xdr:nvPicPr>
        <xdr:cNvPr id="69" name="Image 68" descr="Picture">
          <a:extLst>
            <a:ext uri="{FF2B5EF4-FFF2-40B4-BE49-F238E27FC236}">
              <a16:creationId xmlns:a16="http://schemas.microsoft.com/office/drawing/2014/main" id="{00000000-0008-0000-0900-000045000000}"/>
            </a:ext>
          </a:extLst>
        </xdr:cNvPr>
        <xdr:cNvPicPr/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29</xdr:row>
      <xdr:rowOff>0</xdr:rowOff>
    </xdr:from>
    <xdr:ext cx="819150" cy="1428750"/>
    <xdr:pic>
      <xdr:nvPicPr>
        <xdr:cNvPr id="70" name="Image 69" descr="Picture">
          <a:extLst>
            <a:ext uri="{FF2B5EF4-FFF2-40B4-BE49-F238E27FC236}">
              <a16:creationId xmlns:a16="http://schemas.microsoft.com/office/drawing/2014/main" id="{00000000-0008-0000-0900-000046000000}"/>
            </a:ext>
          </a:extLst>
        </xdr:cNvPr>
        <xdr:cNvPicPr/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30</xdr:row>
      <xdr:rowOff>0</xdr:rowOff>
    </xdr:from>
    <xdr:ext cx="2190750" cy="1428750"/>
    <xdr:pic>
      <xdr:nvPicPr>
        <xdr:cNvPr id="71" name="Image 70" descr="Picture">
          <a:extLst>
            <a:ext uri="{FF2B5EF4-FFF2-40B4-BE49-F238E27FC236}">
              <a16:creationId xmlns:a16="http://schemas.microsoft.com/office/drawing/2014/main" id="{00000000-0008-0000-0900-000047000000}"/>
            </a:ext>
          </a:extLst>
        </xdr:cNvPr>
        <xdr:cNvPicPr/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31</xdr:row>
      <xdr:rowOff>0</xdr:rowOff>
    </xdr:from>
    <xdr:ext cx="1466850" cy="1428750"/>
    <xdr:pic>
      <xdr:nvPicPr>
        <xdr:cNvPr id="72" name="Image 71" descr="Picture">
          <a:extLst>
            <a:ext uri="{FF2B5EF4-FFF2-40B4-BE49-F238E27FC236}">
              <a16:creationId xmlns:a16="http://schemas.microsoft.com/office/drawing/2014/main" id="{00000000-0008-0000-0900-000048000000}"/>
            </a:ext>
          </a:extLst>
        </xdr:cNvPr>
        <xdr:cNvPicPr/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32</xdr:row>
      <xdr:rowOff>0</xdr:rowOff>
    </xdr:from>
    <xdr:ext cx="1171575" cy="1428750"/>
    <xdr:pic>
      <xdr:nvPicPr>
        <xdr:cNvPr id="73" name="Image 72" descr="Picture">
          <a:extLst>
            <a:ext uri="{FF2B5EF4-FFF2-40B4-BE49-F238E27FC236}">
              <a16:creationId xmlns:a16="http://schemas.microsoft.com/office/drawing/2014/main" id="{00000000-0008-0000-0900-000049000000}"/>
            </a:ext>
          </a:extLst>
        </xdr:cNvPr>
        <xdr:cNvPicPr/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33</xdr:row>
      <xdr:rowOff>0</xdr:rowOff>
    </xdr:from>
    <xdr:ext cx="1828800" cy="1428750"/>
    <xdr:pic>
      <xdr:nvPicPr>
        <xdr:cNvPr id="74" name="Image 73" descr="Picture">
          <a:extLst>
            <a:ext uri="{FF2B5EF4-FFF2-40B4-BE49-F238E27FC236}">
              <a16:creationId xmlns:a16="http://schemas.microsoft.com/office/drawing/2014/main" id="{00000000-0008-0000-0900-00004A000000}"/>
            </a:ext>
          </a:extLst>
        </xdr:cNvPr>
        <xdr:cNvPicPr/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34</xdr:row>
      <xdr:rowOff>0</xdr:rowOff>
    </xdr:from>
    <xdr:ext cx="1790700" cy="1428750"/>
    <xdr:pic>
      <xdr:nvPicPr>
        <xdr:cNvPr id="75" name="Image 74" descr="Picture">
          <a:extLst>
            <a:ext uri="{FF2B5EF4-FFF2-40B4-BE49-F238E27FC236}">
              <a16:creationId xmlns:a16="http://schemas.microsoft.com/office/drawing/2014/main" id="{00000000-0008-0000-0900-00004B000000}"/>
            </a:ext>
          </a:extLst>
        </xdr:cNvPr>
        <xdr:cNvPicPr/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35</xdr:row>
      <xdr:rowOff>0</xdr:rowOff>
    </xdr:from>
    <xdr:ext cx="2333625" cy="1428750"/>
    <xdr:pic>
      <xdr:nvPicPr>
        <xdr:cNvPr id="76" name="Image 75" descr="Picture">
          <a:extLst>
            <a:ext uri="{FF2B5EF4-FFF2-40B4-BE49-F238E27FC236}">
              <a16:creationId xmlns:a16="http://schemas.microsoft.com/office/drawing/2014/main" id="{00000000-0008-0000-0900-00004C000000}"/>
            </a:ext>
          </a:extLst>
        </xdr:cNvPr>
        <xdr:cNvPicPr/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36</xdr:row>
      <xdr:rowOff>0</xdr:rowOff>
    </xdr:from>
    <xdr:ext cx="1123950" cy="1428750"/>
    <xdr:pic>
      <xdr:nvPicPr>
        <xdr:cNvPr id="77" name="Image 76" descr="Picture">
          <a:extLst>
            <a:ext uri="{FF2B5EF4-FFF2-40B4-BE49-F238E27FC236}">
              <a16:creationId xmlns:a16="http://schemas.microsoft.com/office/drawing/2014/main" id="{00000000-0008-0000-0900-00004D000000}"/>
            </a:ext>
          </a:extLst>
        </xdr:cNvPr>
        <xdr:cNvPicPr/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1323975" cy="1428750"/>
    <xdr:pic>
      <xdr:nvPicPr>
        <xdr:cNvPr id="78" name="Image 77" descr="Picture">
          <a:extLst>
            <a:ext uri="{FF2B5EF4-FFF2-40B4-BE49-F238E27FC236}">
              <a16:creationId xmlns:a16="http://schemas.microsoft.com/office/drawing/2014/main" id="{00000000-0008-0000-0900-00004E000000}"/>
            </a:ext>
          </a:extLst>
        </xdr:cNvPr>
        <xdr:cNvPicPr/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38</xdr:row>
      <xdr:rowOff>0</xdr:rowOff>
    </xdr:from>
    <xdr:ext cx="885825" cy="1428750"/>
    <xdr:pic>
      <xdr:nvPicPr>
        <xdr:cNvPr id="79" name="Image 78" descr="Picture">
          <a:extLst>
            <a:ext uri="{FF2B5EF4-FFF2-40B4-BE49-F238E27FC236}">
              <a16:creationId xmlns:a16="http://schemas.microsoft.com/office/drawing/2014/main" id="{00000000-0008-0000-0900-00004F000000}"/>
            </a:ext>
          </a:extLst>
        </xdr:cNvPr>
        <xdr:cNvPicPr/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39</xdr:row>
      <xdr:rowOff>0</xdr:rowOff>
    </xdr:from>
    <xdr:ext cx="638175" cy="1428750"/>
    <xdr:pic>
      <xdr:nvPicPr>
        <xdr:cNvPr id="80" name="Image 79" descr="Picture">
          <a:extLst>
            <a:ext uri="{FF2B5EF4-FFF2-40B4-BE49-F238E27FC236}">
              <a16:creationId xmlns:a16="http://schemas.microsoft.com/office/drawing/2014/main" id="{00000000-0008-0000-0900-000050000000}"/>
            </a:ext>
          </a:extLst>
        </xdr:cNvPr>
        <xdr:cNvPicPr/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40</xdr:row>
      <xdr:rowOff>0</xdr:rowOff>
    </xdr:from>
    <xdr:ext cx="1190625" cy="1428750"/>
    <xdr:pic>
      <xdr:nvPicPr>
        <xdr:cNvPr id="81" name="Image 80" descr="Picture">
          <a:extLst>
            <a:ext uri="{FF2B5EF4-FFF2-40B4-BE49-F238E27FC236}">
              <a16:creationId xmlns:a16="http://schemas.microsoft.com/office/drawing/2014/main" id="{00000000-0008-0000-0900-000051000000}"/>
            </a:ext>
          </a:extLst>
        </xdr:cNvPr>
        <xdr:cNvPicPr/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</xdr:row>
      <xdr:rowOff>0</xdr:rowOff>
    </xdr:from>
    <xdr:ext cx="990600" cy="14287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</xdr:row>
      <xdr:rowOff>0</xdr:rowOff>
    </xdr:from>
    <xdr:ext cx="1838325" cy="14287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</xdr:row>
      <xdr:rowOff>0</xdr:rowOff>
    </xdr:from>
    <xdr:ext cx="1914525" cy="14287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4</xdr:row>
      <xdr:rowOff>0</xdr:rowOff>
    </xdr:from>
    <xdr:ext cx="676275" cy="14287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5</xdr:row>
      <xdr:rowOff>0</xdr:rowOff>
    </xdr:from>
    <xdr:ext cx="1200150" cy="142875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6</xdr:row>
      <xdr:rowOff>0</xdr:rowOff>
    </xdr:from>
    <xdr:ext cx="895350" cy="142875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7</xdr:row>
      <xdr:rowOff>0</xdr:rowOff>
    </xdr:from>
    <xdr:ext cx="2524125" cy="142875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8</xdr:row>
      <xdr:rowOff>0</xdr:rowOff>
    </xdr:from>
    <xdr:ext cx="1543050" cy="142875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9</xdr:row>
      <xdr:rowOff>0</xdr:rowOff>
    </xdr:from>
    <xdr:ext cx="1428750" cy="142875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10</xdr:row>
      <xdr:rowOff>0</xdr:rowOff>
    </xdr:from>
    <xdr:ext cx="1676400" cy="1428750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11</xdr:row>
      <xdr:rowOff>0</xdr:rowOff>
    </xdr:from>
    <xdr:ext cx="2209800" cy="1428750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12</xdr:row>
      <xdr:rowOff>0</xdr:rowOff>
    </xdr:from>
    <xdr:ext cx="1581150" cy="1428750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13</xdr:row>
      <xdr:rowOff>0</xdr:rowOff>
    </xdr:from>
    <xdr:ext cx="1381125" cy="1428750"/>
    <xdr:pic>
      <xdr:nvPicPr>
        <xdr:cNvPr id="14" name="Image 13" descr="Picture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14</xdr:row>
      <xdr:rowOff>0</xdr:rowOff>
    </xdr:from>
    <xdr:ext cx="2009775" cy="1428750"/>
    <xdr:pic>
      <xdr:nvPicPr>
        <xdr:cNvPr id="15" name="Image 14" descr="Picture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15</xdr:row>
      <xdr:rowOff>0</xdr:rowOff>
    </xdr:from>
    <xdr:ext cx="1466850" cy="1428750"/>
    <xdr:pic>
      <xdr:nvPicPr>
        <xdr:cNvPr id="16" name="Image 15" descr="Picture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16</xdr:row>
      <xdr:rowOff>0</xdr:rowOff>
    </xdr:from>
    <xdr:ext cx="1247775" cy="1428750"/>
    <xdr:pic>
      <xdr:nvPicPr>
        <xdr:cNvPr id="17" name="Image 16" descr="Picture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17</xdr:row>
      <xdr:rowOff>0</xdr:rowOff>
    </xdr:from>
    <xdr:ext cx="990600" cy="1428750"/>
    <xdr:pic>
      <xdr:nvPicPr>
        <xdr:cNvPr id="18" name="Image 17" descr="Picture"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18</xdr:row>
      <xdr:rowOff>0</xdr:rowOff>
    </xdr:from>
    <xdr:ext cx="1800225" cy="1428750"/>
    <xdr:pic>
      <xdr:nvPicPr>
        <xdr:cNvPr id="19" name="Image 18" descr="Picture">
          <a:extLst>
            <a:ext uri="{FF2B5EF4-FFF2-40B4-BE49-F238E27FC236}">
              <a16:creationId xmlns:a16="http://schemas.microsoft.com/office/drawing/2014/main" id="{00000000-0008-0000-0A00-000013000000}"/>
            </a:ext>
          </a:extLst>
        </xdr:cNvPr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19</xdr:row>
      <xdr:rowOff>0</xdr:rowOff>
    </xdr:from>
    <xdr:ext cx="1466850" cy="1428750"/>
    <xdr:pic>
      <xdr:nvPicPr>
        <xdr:cNvPr id="20" name="Image 19" descr="Picture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20</xdr:row>
      <xdr:rowOff>0</xdr:rowOff>
    </xdr:from>
    <xdr:ext cx="1524000" cy="1428750"/>
    <xdr:pic>
      <xdr:nvPicPr>
        <xdr:cNvPr id="21" name="Image 20" descr="Picture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21</xdr:row>
      <xdr:rowOff>0</xdr:rowOff>
    </xdr:from>
    <xdr:ext cx="1685925" cy="1428750"/>
    <xdr:pic>
      <xdr:nvPicPr>
        <xdr:cNvPr id="22" name="Image 21" descr="Picture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22</xdr:row>
      <xdr:rowOff>0</xdr:rowOff>
    </xdr:from>
    <xdr:ext cx="2466975" cy="1428750"/>
    <xdr:pic>
      <xdr:nvPicPr>
        <xdr:cNvPr id="23" name="Image 22" descr="Picture"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23</xdr:row>
      <xdr:rowOff>0</xdr:rowOff>
    </xdr:from>
    <xdr:ext cx="2257425" cy="1428750"/>
    <xdr:pic>
      <xdr:nvPicPr>
        <xdr:cNvPr id="24" name="Image 23" descr="Picture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24</xdr:row>
      <xdr:rowOff>0</xdr:rowOff>
    </xdr:from>
    <xdr:ext cx="1152525" cy="1428750"/>
    <xdr:pic>
      <xdr:nvPicPr>
        <xdr:cNvPr id="25" name="Image 24" descr="Picture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PicPr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25</xdr:row>
      <xdr:rowOff>0</xdr:rowOff>
    </xdr:from>
    <xdr:ext cx="1905000" cy="1428750"/>
    <xdr:pic>
      <xdr:nvPicPr>
        <xdr:cNvPr id="26" name="Image 25" descr="Picture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PicPr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26</xdr:row>
      <xdr:rowOff>0</xdr:rowOff>
    </xdr:from>
    <xdr:ext cx="1657350" cy="1428750"/>
    <xdr:pic>
      <xdr:nvPicPr>
        <xdr:cNvPr id="27" name="Image 26" descr="Picture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PicPr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27</xdr:row>
      <xdr:rowOff>0</xdr:rowOff>
    </xdr:from>
    <xdr:ext cx="1038225" cy="1428750"/>
    <xdr:pic>
      <xdr:nvPicPr>
        <xdr:cNvPr id="28" name="Image 27" descr="Picture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PicPr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28</xdr:row>
      <xdr:rowOff>0</xdr:rowOff>
    </xdr:from>
    <xdr:ext cx="1790700" cy="1428750"/>
    <xdr:pic>
      <xdr:nvPicPr>
        <xdr:cNvPr id="29" name="Image 28" descr="Picture">
          <a:extLst>
            <a:ext uri="{FF2B5EF4-FFF2-40B4-BE49-F238E27FC236}">
              <a16:creationId xmlns:a16="http://schemas.microsoft.com/office/drawing/2014/main" id="{00000000-0008-0000-0A00-00001D000000}"/>
            </a:ext>
          </a:extLst>
        </xdr:cNvPr>
        <xdr:cNvPicPr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29</xdr:row>
      <xdr:rowOff>0</xdr:rowOff>
    </xdr:from>
    <xdr:ext cx="819150" cy="1428750"/>
    <xdr:pic>
      <xdr:nvPicPr>
        <xdr:cNvPr id="30" name="Image 29" descr="Picture"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PicPr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30</xdr:row>
      <xdr:rowOff>0</xdr:rowOff>
    </xdr:from>
    <xdr:ext cx="2190750" cy="1428750"/>
    <xdr:pic>
      <xdr:nvPicPr>
        <xdr:cNvPr id="31" name="Image 30" descr="Picture">
          <a:extLst>
            <a:ext uri="{FF2B5EF4-FFF2-40B4-BE49-F238E27FC236}">
              <a16:creationId xmlns:a16="http://schemas.microsoft.com/office/drawing/2014/main" id="{00000000-0008-0000-0A00-00001F000000}"/>
            </a:ext>
          </a:extLst>
        </xdr:cNvPr>
        <xdr:cNvPicPr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31</xdr:row>
      <xdr:rowOff>0</xdr:rowOff>
    </xdr:from>
    <xdr:ext cx="1466850" cy="1428750"/>
    <xdr:pic>
      <xdr:nvPicPr>
        <xdr:cNvPr id="32" name="Image 31" descr="Picture">
          <a:extLst>
            <a:ext uri="{FF2B5EF4-FFF2-40B4-BE49-F238E27FC236}">
              <a16:creationId xmlns:a16="http://schemas.microsoft.com/office/drawing/2014/main" id="{00000000-0008-0000-0A00-000020000000}"/>
            </a:ext>
          </a:extLst>
        </xdr:cNvPr>
        <xdr:cNvPicPr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32</xdr:row>
      <xdr:rowOff>0</xdr:rowOff>
    </xdr:from>
    <xdr:ext cx="1171575" cy="1428750"/>
    <xdr:pic>
      <xdr:nvPicPr>
        <xdr:cNvPr id="33" name="Image 32" descr="Picture">
          <a:extLst>
            <a:ext uri="{FF2B5EF4-FFF2-40B4-BE49-F238E27FC236}">
              <a16:creationId xmlns:a16="http://schemas.microsoft.com/office/drawing/2014/main" id="{00000000-0008-0000-0A00-000021000000}"/>
            </a:ext>
          </a:extLst>
        </xdr:cNvPr>
        <xdr:cNvPicPr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33</xdr:row>
      <xdr:rowOff>0</xdr:rowOff>
    </xdr:from>
    <xdr:ext cx="1828800" cy="1428750"/>
    <xdr:pic>
      <xdr:nvPicPr>
        <xdr:cNvPr id="34" name="Image 33" descr="Picture">
          <a:extLst>
            <a:ext uri="{FF2B5EF4-FFF2-40B4-BE49-F238E27FC236}">
              <a16:creationId xmlns:a16="http://schemas.microsoft.com/office/drawing/2014/main" id="{00000000-0008-0000-0A00-000022000000}"/>
            </a:ext>
          </a:extLst>
        </xdr:cNvPr>
        <xdr:cNvPicPr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34</xdr:row>
      <xdr:rowOff>0</xdr:rowOff>
    </xdr:from>
    <xdr:ext cx="1790700" cy="1428750"/>
    <xdr:pic>
      <xdr:nvPicPr>
        <xdr:cNvPr id="35" name="Image 34" descr="Picture">
          <a:extLst>
            <a:ext uri="{FF2B5EF4-FFF2-40B4-BE49-F238E27FC236}">
              <a16:creationId xmlns:a16="http://schemas.microsoft.com/office/drawing/2014/main" id="{00000000-0008-0000-0A00-000023000000}"/>
            </a:ext>
          </a:extLst>
        </xdr:cNvPr>
        <xdr:cNvPicPr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35</xdr:row>
      <xdr:rowOff>0</xdr:rowOff>
    </xdr:from>
    <xdr:ext cx="2333625" cy="1428750"/>
    <xdr:pic>
      <xdr:nvPicPr>
        <xdr:cNvPr id="36" name="Image 35" descr="Picture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PicPr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36</xdr:row>
      <xdr:rowOff>0</xdr:rowOff>
    </xdr:from>
    <xdr:ext cx="1123950" cy="1428750"/>
    <xdr:pic>
      <xdr:nvPicPr>
        <xdr:cNvPr id="37" name="Image 36" descr="Picture">
          <a:extLst>
            <a:ext uri="{FF2B5EF4-FFF2-40B4-BE49-F238E27FC236}">
              <a16:creationId xmlns:a16="http://schemas.microsoft.com/office/drawing/2014/main" id="{00000000-0008-0000-0A00-000025000000}"/>
            </a:ext>
          </a:extLst>
        </xdr:cNvPr>
        <xdr:cNvPicPr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37</xdr:row>
      <xdr:rowOff>0</xdr:rowOff>
    </xdr:from>
    <xdr:ext cx="1323975" cy="1428750"/>
    <xdr:pic>
      <xdr:nvPicPr>
        <xdr:cNvPr id="38" name="Image 37" descr="Picture">
          <a:extLst>
            <a:ext uri="{FF2B5EF4-FFF2-40B4-BE49-F238E27FC236}">
              <a16:creationId xmlns:a16="http://schemas.microsoft.com/office/drawing/2014/main" id="{00000000-0008-0000-0A00-000026000000}"/>
            </a:ext>
          </a:extLst>
        </xdr:cNvPr>
        <xdr:cNvPicPr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38</xdr:row>
      <xdr:rowOff>0</xdr:rowOff>
    </xdr:from>
    <xdr:ext cx="885825" cy="1428750"/>
    <xdr:pic>
      <xdr:nvPicPr>
        <xdr:cNvPr id="39" name="Image 38" descr="Picture">
          <a:extLst>
            <a:ext uri="{FF2B5EF4-FFF2-40B4-BE49-F238E27FC236}">
              <a16:creationId xmlns:a16="http://schemas.microsoft.com/office/drawing/2014/main" id="{00000000-0008-0000-0A00-000027000000}"/>
            </a:ext>
          </a:extLst>
        </xdr:cNvPr>
        <xdr:cNvPicPr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39</xdr:row>
      <xdr:rowOff>0</xdr:rowOff>
    </xdr:from>
    <xdr:ext cx="638175" cy="1428750"/>
    <xdr:pic>
      <xdr:nvPicPr>
        <xdr:cNvPr id="40" name="Image 39" descr="Picture">
          <a:extLst>
            <a:ext uri="{FF2B5EF4-FFF2-40B4-BE49-F238E27FC236}">
              <a16:creationId xmlns:a16="http://schemas.microsoft.com/office/drawing/2014/main" id="{00000000-0008-0000-0A00-000028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40</xdr:row>
      <xdr:rowOff>0</xdr:rowOff>
    </xdr:from>
    <xdr:ext cx="1190625" cy="1428750"/>
    <xdr:pic>
      <xdr:nvPicPr>
        <xdr:cNvPr id="41" name="Image 40" descr="Picture">
          <a:extLst>
            <a:ext uri="{FF2B5EF4-FFF2-40B4-BE49-F238E27FC236}">
              <a16:creationId xmlns:a16="http://schemas.microsoft.com/office/drawing/2014/main" id="{00000000-0008-0000-0A00-000029000000}"/>
            </a:ext>
          </a:extLst>
        </xdr:cNvPr>
        <xdr:cNvPicPr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</xdr:row>
      <xdr:rowOff>0</xdr:rowOff>
    </xdr:from>
    <xdr:ext cx="990600" cy="1428750"/>
    <xdr:pic>
      <xdr:nvPicPr>
        <xdr:cNvPr id="42" name="Image 41" descr="Picture">
          <a:extLst>
            <a:ext uri="{FF2B5EF4-FFF2-40B4-BE49-F238E27FC236}">
              <a16:creationId xmlns:a16="http://schemas.microsoft.com/office/drawing/2014/main" id="{00000000-0008-0000-0A00-00002A000000}"/>
            </a:ext>
          </a:extLst>
        </xdr:cNvPr>
        <xdr:cNvPicPr/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</xdr:row>
      <xdr:rowOff>0</xdr:rowOff>
    </xdr:from>
    <xdr:ext cx="1838325" cy="1428750"/>
    <xdr:pic>
      <xdr:nvPicPr>
        <xdr:cNvPr id="43" name="Image 42" descr="Picture">
          <a:extLst>
            <a:ext uri="{FF2B5EF4-FFF2-40B4-BE49-F238E27FC236}">
              <a16:creationId xmlns:a16="http://schemas.microsoft.com/office/drawing/2014/main" id="{00000000-0008-0000-0A00-00002B000000}"/>
            </a:ext>
          </a:extLst>
        </xdr:cNvPr>
        <xdr:cNvPicPr/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</xdr:row>
      <xdr:rowOff>0</xdr:rowOff>
    </xdr:from>
    <xdr:ext cx="1914525" cy="1428750"/>
    <xdr:pic>
      <xdr:nvPicPr>
        <xdr:cNvPr id="44" name="Image 43" descr="Picture">
          <a:extLst>
            <a:ext uri="{FF2B5EF4-FFF2-40B4-BE49-F238E27FC236}">
              <a16:creationId xmlns:a16="http://schemas.microsoft.com/office/drawing/2014/main" id="{00000000-0008-0000-0A00-00002C000000}"/>
            </a:ext>
          </a:extLst>
        </xdr:cNvPr>
        <xdr:cNvPicPr/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4</xdr:row>
      <xdr:rowOff>0</xdr:rowOff>
    </xdr:from>
    <xdr:ext cx="676275" cy="1428750"/>
    <xdr:pic>
      <xdr:nvPicPr>
        <xdr:cNvPr id="45" name="Image 44" descr="Picture">
          <a:extLst>
            <a:ext uri="{FF2B5EF4-FFF2-40B4-BE49-F238E27FC236}">
              <a16:creationId xmlns:a16="http://schemas.microsoft.com/office/drawing/2014/main" id="{00000000-0008-0000-0A00-00002D000000}"/>
            </a:ext>
          </a:extLst>
        </xdr:cNvPr>
        <xdr:cNvPicPr/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5</xdr:row>
      <xdr:rowOff>0</xdr:rowOff>
    </xdr:from>
    <xdr:ext cx="1200150" cy="1428750"/>
    <xdr:pic>
      <xdr:nvPicPr>
        <xdr:cNvPr id="46" name="Image 45" descr="Picture">
          <a:extLst>
            <a:ext uri="{FF2B5EF4-FFF2-40B4-BE49-F238E27FC236}">
              <a16:creationId xmlns:a16="http://schemas.microsoft.com/office/drawing/2014/main" id="{00000000-0008-0000-0A00-00002E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6</xdr:row>
      <xdr:rowOff>0</xdr:rowOff>
    </xdr:from>
    <xdr:ext cx="895350" cy="1428750"/>
    <xdr:pic>
      <xdr:nvPicPr>
        <xdr:cNvPr id="47" name="Image 46" descr="Picture">
          <a:extLst>
            <a:ext uri="{FF2B5EF4-FFF2-40B4-BE49-F238E27FC236}">
              <a16:creationId xmlns:a16="http://schemas.microsoft.com/office/drawing/2014/main" id="{00000000-0008-0000-0A00-00002F000000}"/>
            </a:ext>
          </a:extLst>
        </xdr:cNvPr>
        <xdr:cNvPicPr/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7</xdr:row>
      <xdr:rowOff>0</xdr:rowOff>
    </xdr:from>
    <xdr:ext cx="2524125" cy="1428750"/>
    <xdr:pic>
      <xdr:nvPicPr>
        <xdr:cNvPr id="48" name="Image 47" descr="Picture">
          <a:extLst>
            <a:ext uri="{FF2B5EF4-FFF2-40B4-BE49-F238E27FC236}">
              <a16:creationId xmlns:a16="http://schemas.microsoft.com/office/drawing/2014/main" id="{00000000-0008-0000-0A00-000030000000}"/>
            </a:ext>
          </a:extLst>
        </xdr:cNvPr>
        <xdr:cNvPicPr/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8</xdr:row>
      <xdr:rowOff>0</xdr:rowOff>
    </xdr:from>
    <xdr:ext cx="1543050" cy="1428750"/>
    <xdr:pic>
      <xdr:nvPicPr>
        <xdr:cNvPr id="49" name="Image 48" descr="Picture">
          <a:extLst>
            <a:ext uri="{FF2B5EF4-FFF2-40B4-BE49-F238E27FC236}">
              <a16:creationId xmlns:a16="http://schemas.microsoft.com/office/drawing/2014/main" id="{00000000-0008-0000-0A00-000031000000}"/>
            </a:ext>
          </a:extLst>
        </xdr:cNvPr>
        <xdr:cNvPicPr/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9</xdr:row>
      <xdr:rowOff>0</xdr:rowOff>
    </xdr:from>
    <xdr:ext cx="1428750" cy="1428750"/>
    <xdr:pic>
      <xdr:nvPicPr>
        <xdr:cNvPr id="50" name="Image 49" descr="Picture">
          <a:extLst>
            <a:ext uri="{FF2B5EF4-FFF2-40B4-BE49-F238E27FC236}">
              <a16:creationId xmlns:a16="http://schemas.microsoft.com/office/drawing/2014/main" id="{00000000-0008-0000-0A00-000032000000}"/>
            </a:ext>
          </a:extLst>
        </xdr:cNvPr>
        <xdr:cNvPicPr/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10</xdr:row>
      <xdr:rowOff>0</xdr:rowOff>
    </xdr:from>
    <xdr:ext cx="1676400" cy="1428750"/>
    <xdr:pic>
      <xdr:nvPicPr>
        <xdr:cNvPr id="51" name="Image 50" descr="Picture">
          <a:extLst>
            <a:ext uri="{FF2B5EF4-FFF2-40B4-BE49-F238E27FC236}">
              <a16:creationId xmlns:a16="http://schemas.microsoft.com/office/drawing/2014/main" id="{00000000-0008-0000-0A00-000033000000}"/>
            </a:ext>
          </a:extLst>
        </xdr:cNvPr>
        <xdr:cNvPicPr/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11</xdr:row>
      <xdr:rowOff>0</xdr:rowOff>
    </xdr:from>
    <xdr:ext cx="2209800" cy="1428750"/>
    <xdr:pic>
      <xdr:nvPicPr>
        <xdr:cNvPr id="52" name="Image 51" descr="Picture">
          <a:extLst>
            <a:ext uri="{FF2B5EF4-FFF2-40B4-BE49-F238E27FC236}">
              <a16:creationId xmlns:a16="http://schemas.microsoft.com/office/drawing/2014/main" id="{00000000-0008-0000-0A00-000034000000}"/>
            </a:ext>
          </a:extLst>
        </xdr:cNvPr>
        <xdr:cNvPicPr/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12</xdr:row>
      <xdr:rowOff>0</xdr:rowOff>
    </xdr:from>
    <xdr:ext cx="1581150" cy="1428750"/>
    <xdr:pic>
      <xdr:nvPicPr>
        <xdr:cNvPr id="53" name="Image 52" descr="Picture">
          <a:extLst>
            <a:ext uri="{FF2B5EF4-FFF2-40B4-BE49-F238E27FC236}">
              <a16:creationId xmlns:a16="http://schemas.microsoft.com/office/drawing/2014/main" id="{00000000-0008-0000-0A00-000035000000}"/>
            </a:ext>
          </a:extLst>
        </xdr:cNvPr>
        <xdr:cNvPicPr/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13</xdr:row>
      <xdr:rowOff>0</xdr:rowOff>
    </xdr:from>
    <xdr:ext cx="1381125" cy="1428750"/>
    <xdr:pic>
      <xdr:nvPicPr>
        <xdr:cNvPr id="54" name="Image 53" descr="Picture">
          <a:extLst>
            <a:ext uri="{FF2B5EF4-FFF2-40B4-BE49-F238E27FC236}">
              <a16:creationId xmlns:a16="http://schemas.microsoft.com/office/drawing/2014/main" id="{00000000-0008-0000-0A00-000036000000}"/>
            </a:ext>
          </a:extLst>
        </xdr:cNvPr>
        <xdr:cNvPicPr/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14</xdr:row>
      <xdr:rowOff>0</xdr:rowOff>
    </xdr:from>
    <xdr:ext cx="2009775" cy="1428750"/>
    <xdr:pic>
      <xdr:nvPicPr>
        <xdr:cNvPr id="55" name="Image 54" descr="Picture">
          <a:extLst>
            <a:ext uri="{FF2B5EF4-FFF2-40B4-BE49-F238E27FC236}">
              <a16:creationId xmlns:a16="http://schemas.microsoft.com/office/drawing/2014/main" id="{00000000-0008-0000-0A00-000037000000}"/>
            </a:ext>
          </a:extLst>
        </xdr:cNvPr>
        <xdr:cNvPicPr/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15</xdr:row>
      <xdr:rowOff>0</xdr:rowOff>
    </xdr:from>
    <xdr:ext cx="1466850" cy="1428750"/>
    <xdr:pic>
      <xdr:nvPicPr>
        <xdr:cNvPr id="56" name="Image 55" descr="Picture">
          <a:extLst>
            <a:ext uri="{FF2B5EF4-FFF2-40B4-BE49-F238E27FC236}">
              <a16:creationId xmlns:a16="http://schemas.microsoft.com/office/drawing/2014/main" id="{00000000-0008-0000-0A00-00003800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16</xdr:row>
      <xdr:rowOff>0</xdr:rowOff>
    </xdr:from>
    <xdr:ext cx="1247775" cy="1428750"/>
    <xdr:pic>
      <xdr:nvPicPr>
        <xdr:cNvPr id="57" name="Image 56" descr="Picture">
          <a:extLst>
            <a:ext uri="{FF2B5EF4-FFF2-40B4-BE49-F238E27FC236}">
              <a16:creationId xmlns:a16="http://schemas.microsoft.com/office/drawing/2014/main" id="{00000000-0008-0000-0A00-000039000000}"/>
            </a:ext>
          </a:extLst>
        </xdr:cNvPr>
        <xdr:cNvPicPr/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17</xdr:row>
      <xdr:rowOff>0</xdr:rowOff>
    </xdr:from>
    <xdr:ext cx="990600" cy="1428750"/>
    <xdr:pic>
      <xdr:nvPicPr>
        <xdr:cNvPr id="58" name="Image 57" descr="Picture">
          <a:extLst>
            <a:ext uri="{FF2B5EF4-FFF2-40B4-BE49-F238E27FC236}">
              <a16:creationId xmlns:a16="http://schemas.microsoft.com/office/drawing/2014/main" id="{00000000-0008-0000-0A00-00003A000000}"/>
            </a:ext>
          </a:extLst>
        </xdr:cNvPr>
        <xdr:cNvPicPr/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18</xdr:row>
      <xdr:rowOff>0</xdr:rowOff>
    </xdr:from>
    <xdr:ext cx="1800225" cy="1428750"/>
    <xdr:pic>
      <xdr:nvPicPr>
        <xdr:cNvPr id="59" name="Image 58" descr="Picture">
          <a:extLst>
            <a:ext uri="{FF2B5EF4-FFF2-40B4-BE49-F238E27FC236}">
              <a16:creationId xmlns:a16="http://schemas.microsoft.com/office/drawing/2014/main" id="{00000000-0008-0000-0A00-00003B000000}"/>
            </a:ext>
          </a:extLst>
        </xdr:cNvPr>
        <xdr:cNvPicPr/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19</xdr:row>
      <xdr:rowOff>0</xdr:rowOff>
    </xdr:from>
    <xdr:ext cx="1466850" cy="1428750"/>
    <xdr:pic>
      <xdr:nvPicPr>
        <xdr:cNvPr id="60" name="Image 59" descr="Picture">
          <a:extLst>
            <a:ext uri="{FF2B5EF4-FFF2-40B4-BE49-F238E27FC236}">
              <a16:creationId xmlns:a16="http://schemas.microsoft.com/office/drawing/2014/main" id="{00000000-0008-0000-0A00-00003C000000}"/>
            </a:ext>
          </a:extLst>
        </xdr:cNvPr>
        <xdr:cNvPicPr/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20</xdr:row>
      <xdr:rowOff>0</xdr:rowOff>
    </xdr:from>
    <xdr:ext cx="1524000" cy="1428750"/>
    <xdr:pic>
      <xdr:nvPicPr>
        <xdr:cNvPr id="61" name="Image 60" descr="Picture">
          <a:extLst>
            <a:ext uri="{FF2B5EF4-FFF2-40B4-BE49-F238E27FC236}">
              <a16:creationId xmlns:a16="http://schemas.microsoft.com/office/drawing/2014/main" id="{00000000-0008-0000-0A00-00003D000000}"/>
            </a:ext>
          </a:extLst>
        </xdr:cNvPr>
        <xdr:cNvPicPr/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21</xdr:row>
      <xdr:rowOff>0</xdr:rowOff>
    </xdr:from>
    <xdr:ext cx="1685925" cy="1428750"/>
    <xdr:pic>
      <xdr:nvPicPr>
        <xdr:cNvPr id="62" name="Image 61" descr="Picture">
          <a:extLst>
            <a:ext uri="{FF2B5EF4-FFF2-40B4-BE49-F238E27FC236}">
              <a16:creationId xmlns:a16="http://schemas.microsoft.com/office/drawing/2014/main" id="{00000000-0008-0000-0A00-00003E000000}"/>
            </a:ext>
          </a:extLst>
        </xdr:cNvPr>
        <xdr:cNvPicPr/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22</xdr:row>
      <xdr:rowOff>0</xdr:rowOff>
    </xdr:from>
    <xdr:ext cx="2466975" cy="1428750"/>
    <xdr:pic>
      <xdr:nvPicPr>
        <xdr:cNvPr id="63" name="Image 62" descr="Picture">
          <a:extLst>
            <a:ext uri="{FF2B5EF4-FFF2-40B4-BE49-F238E27FC236}">
              <a16:creationId xmlns:a16="http://schemas.microsoft.com/office/drawing/2014/main" id="{00000000-0008-0000-0A00-00003F00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23</xdr:row>
      <xdr:rowOff>0</xdr:rowOff>
    </xdr:from>
    <xdr:ext cx="2257425" cy="1428750"/>
    <xdr:pic>
      <xdr:nvPicPr>
        <xdr:cNvPr id="64" name="Image 63" descr="Picture">
          <a:extLst>
            <a:ext uri="{FF2B5EF4-FFF2-40B4-BE49-F238E27FC236}">
              <a16:creationId xmlns:a16="http://schemas.microsoft.com/office/drawing/2014/main" id="{00000000-0008-0000-0A00-000040000000}"/>
            </a:ext>
          </a:extLst>
        </xdr:cNvPr>
        <xdr:cNvPicPr/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24</xdr:row>
      <xdr:rowOff>0</xdr:rowOff>
    </xdr:from>
    <xdr:ext cx="1152525" cy="1428750"/>
    <xdr:pic>
      <xdr:nvPicPr>
        <xdr:cNvPr id="65" name="Image 64" descr="Picture">
          <a:extLst>
            <a:ext uri="{FF2B5EF4-FFF2-40B4-BE49-F238E27FC236}">
              <a16:creationId xmlns:a16="http://schemas.microsoft.com/office/drawing/2014/main" id="{00000000-0008-0000-0A00-000041000000}"/>
            </a:ext>
          </a:extLst>
        </xdr:cNvPr>
        <xdr:cNvPicPr/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25</xdr:row>
      <xdr:rowOff>0</xdr:rowOff>
    </xdr:from>
    <xdr:ext cx="1905000" cy="1428750"/>
    <xdr:pic>
      <xdr:nvPicPr>
        <xdr:cNvPr id="66" name="Image 65" descr="Picture">
          <a:extLst>
            <a:ext uri="{FF2B5EF4-FFF2-40B4-BE49-F238E27FC236}">
              <a16:creationId xmlns:a16="http://schemas.microsoft.com/office/drawing/2014/main" id="{00000000-0008-0000-0A00-000042000000}"/>
            </a:ext>
          </a:extLst>
        </xdr:cNvPr>
        <xdr:cNvPicPr/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26</xdr:row>
      <xdr:rowOff>0</xdr:rowOff>
    </xdr:from>
    <xdr:ext cx="1657350" cy="1428750"/>
    <xdr:pic>
      <xdr:nvPicPr>
        <xdr:cNvPr id="67" name="Image 66" descr="Picture">
          <a:extLst>
            <a:ext uri="{FF2B5EF4-FFF2-40B4-BE49-F238E27FC236}">
              <a16:creationId xmlns:a16="http://schemas.microsoft.com/office/drawing/2014/main" id="{00000000-0008-0000-0A00-000043000000}"/>
            </a:ext>
          </a:extLst>
        </xdr:cNvPr>
        <xdr:cNvPicPr/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27</xdr:row>
      <xdr:rowOff>0</xdr:rowOff>
    </xdr:from>
    <xdr:ext cx="1038225" cy="1428750"/>
    <xdr:pic>
      <xdr:nvPicPr>
        <xdr:cNvPr id="68" name="Image 67" descr="Picture">
          <a:extLst>
            <a:ext uri="{FF2B5EF4-FFF2-40B4-BE49-F238E27FC236}">
              <a16:creationId xmlns:a16="http://schemas.microsoft.com/office/drawing/2014/main" id="{00000000-0008-0000-0A00-000044000000}"/>
            </a:ext>
          </a:extLst>
        </xdr:cNvPr>
        <xdr:cNvPicPr/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28</xdr:row>
      <xdr:rowOff>0</xdr:rowOff>
    </xdr:from>
    <xdr:ext cx="1790700" cy="1428750"/>
    <xdr:pic>
      <xdr:nvPicPr>
        <xdr:cNvPr id="69" name="Image 68" descr="Picture">
          <a:extLst>
            <a:ext uri="{FF2B5EF4-FFF2-40B4-BE49-F238E27FC236}">
              <a16:creationId xmlns:a16="http://schemas.microsoft.com/office/drawing/2014/main" id="{00000000-0008-0000-0A00-000045000000}"/>
            </a:ext>
          </a:extLst>
        </xdr:cNvPr>
        <xdr:cNvPicPr/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29</xdr:row>
      <xdr:rowOff>0</xdr:rowOff>
    </xdr:from>
    <xdr:ext cx="819150" cy="1428750"/>
    <xdr:pic>
      <xdr:nvPicPr>
        <xdr:cNvPr id="70" name="Image 69" descr="Picture">
          <a:extLst>
            <a:ext uri="{FF2B5EF4-FFF2-40B4-BE49-F238E27FC236}">
              <a16:creationId xmlns:a16="http://schemas.microsoft.com/office/drawing/2014/main" id="{00000000-0008-0000-0A00-000046000000}"/>
            </a:ext>
          </a:extLst>
        </xdr:cNvPr>
        <xdr:cNvPicPr/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30</xdr:row>
      <xdr:rowOff>0</xdr:rowOff>
    </xdr:from>
    <xdr:ext cx="2190750" cy="1428750"/>
    <xdr:pic>
      <xdr:nvPicPr>
        <xdr:cNvPr id="71" name="Image 70" descr="Picture">
          <a:extLst>
            <a:ext uri="{FF2B5EF4-FFF2-40B4-BE49-F238E27FC236}">
              <a16:creationId xmlns:a16="http://schemas.microsoft.com/office/drawing/2014/main" id="{00000000-0008-0000-0A00-000047000000}"/>
            </a:ext>
          </a:extLst>
        </xdr:cNvPr>
        <xdr:cNvPicPr/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31</xdr:row>
      <xdr:rowOff>0</xdr:rowOff>
    </xdr:from>
    <xdr:ext cx="1466850" cy="1428750"/>
    <xdr:pic>
      <xdr:nvPicPr>
        <xdr:cNvPr id="72" name="Image 71" descr="Picture">
          <a:extLst>
            <a:ext uri="{FF2B5EF4-FFF2-40B4-BE49-F238E27FC236}">
              <a16:creationId xmlns:a16="http://schemas.microsoft.com/office/drawing/2014/main" id="{00000000-0008-0000-0A00-000048000000}"/>
            </a:ext>
          </a:extLst>
        </xdr:cNvPr>
        <xdr:cNvPicPr/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32</xdr:row>
      <xdr:rowOff>0</xdr:rowOff>
    </xdr:from>
    <xdr:ext cx="1171575" cy="1428750"/>
    <xdr:pic>
      <xdr:nvPicPr>
        <xdr:cNvPr id="73" name="Image 72" descr="Picture">
          <a:extLst>
            <a:ext uri="{FF2B5EF4-FFF2-40B4-BE49-F238E27FC236}">
              <a16:creationId xmlns:a16="http://schemas.microsoft.com/office/drawing/2014/main" id="{00000000-0008-0000-0A00-000049000000}"/>
            </a:ext>
          </a:extLst>
        </xdr:cNvPr>
        <xdr:cNvPicPr/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33</xdr:row>
      <xdr:rowOff>0</xdr:rowOff>
    </xdr:from>
    <xdr:ext cx="1828800" cy="1428750"/>
    <xdr:pic>
      <xdr:nvPicPr>
        <xdr:cNvPr id="74" name="Image 73" descr="Picture">
          <a:extLst>
            <a:ext uri="{FF2B5EF4-FFF2-40B4-BE49-F238E27FC236}">
              <a16:creationId xmlns:a16="http://schemas.microsoft.com/office/drawing/2014/main" id="{00000000-0008-0000-0A00-00004A000000}"/>
            </a:ext>
          </a:extLst>
        </xdr:cNvPr>
        <xdr:cNvPicPr/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34</xdr:row>
      <xdr:rowOff>0</xdr:rowOff>
    </xdr:from>
    <xdr:ext cx="1790700" cy="1428750"/>
    <xdr:pic>
      <xdr:nvPicPr>
        <xdr:cNvPr id="75" name="Image 74" descr="Picture">
          <a:extLst>
            <a:ext uri="{FF2B5EF4-FFF2-40B4-BE49-F238E27FC236}">
              <a16:creationId xmlns:a16="http://schemas.microsoft.com/office/drawing/2014/main" id="{00000000-0008-0000-0A00-00004B000000}"/>
            </a:ext>
          </a:extLst>
        </xdr:cNvPr>
        <xdr:cNvPicPr/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35</xdr:row>
      <xdr:rowOff>0</xdr:rowOff>
    </xdr:from>
    <xdr:ext cx="2333625" cy="1428750"/>
    <xdr:pic>
      <xdr:nvPicPr>
        <xdr:cNvPr id="76" name="Image 75" descr="Picture">
          <a:extLst>
            <a:ext uri="{FF2B5EF4-FFF2-40B4-BE49-F238E27FC236}">
              <a16:creationId xmlns:a16="http://schemas.microsoft.com/office/drawing/2014/main" id="{00000000-0008-0000-0A00-00004C000000}"/>
            </a:ext>
          </a:extLst>
        </xdr:cNvPr>
        <xdr:cNvPicPr/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36</xdr:row>
      <xdr:rowOff>0</xdr:rowOff>
    </xdr:from>
    <xdr:ext cx="1123950" cy="1428750"/>
    <xdr:pic>
      <xdr:nvPicPr>
        <xdr:cNvPr id="77" name="Image 76" descr="Picture">
          <a:extLst>
            <a:ext uri="{FF2B5EF4-FFF2-40B4-BE49-F238E27FC236}">
              <a16:creationId xmlns:a16="http://schemas.microsoft.com/office/drawing/2014/main" id="{00000000-0008-0000-0A00-00004D000000}"/>
            </a:ext>
          </a:extLst>
        </xdr:cNvPr>
        <xdr:cNvPicPr/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1323975" cy="1428750"/>
    <xdr:pic>
      <xdr:nvPicPr>
        <xdr:cNvPr id="78" name="Image 77" descr="Picture">
          <a:extLst>
            <a:ext uri="{FF2B5EF4-FFF2-40B4-BE49-F238E27FC236}">
              <a16:creationId xmlns:a16="http://schemas.microsoft.com/office/drawing/2014/main" id="{00000000-0008-0000-0A00-00004E000000}"/>
            </a:ext>
          </a:extLst>
        </xdr:cNvPr>
        <xdr:cNvPicPr/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38</xdr:row>
      <xdr:rowOff>0</xdr:rowOff>
    </xdr:from>
    <xdr:ext cx="885825" cy="1428750"/>
    <xdr:pic>
      <xdr:nvPicPr>
        <xdr:cNvPr id="79" name="Image 78" descr="Picture">
          <a:extLst>
            <a:ext uri="{FF2B5EF4-FFF2-40B4-BE49-F238E27FC236}">
              <a16:creationId xmlns:a16="http://schemas.microsoft.com/office/drawing/2014/main" id="{00000000-0008-0000-0A00-00004F000000}"/>
            </a:ext>
          </a:extLst>
        </xdr:cNvPr>
        <xdr:cNvPicPr/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39</xdr:row>
      <xdr:rowOff>0</xdr:rowOff>
    </xdr:from>
    <xdr:ext cx="638175" cy="1428750"/>
    <xdr:pic>
      <xdr:nvPicPr>
        <xdr:cNvPr id="80" name="Image 79" descr="Picture">
          <a:extLst>
            <a:ext uri="{FF2B5EF4-FFF2-40B4-BE49-F238E27FC236}">
              <a16:creationId xmlns:a16="http://schemas.microsoft.com/office/drawing/2014/main" id="{00000000-0008-0000-0A00-000050000000}"/>
            </a:ext>
          </a:extLst>
        </xdr:cNvPr>
        <xdr:cNvPicPr/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40</xdr:row>
      <xdr:rowOff>0</xdr:rowOff>
    </xdr:from>
    <xdr:ext cx="1190625" cy="1428750"/>
    <xdr:pic>
      <xdr:nvPicPr>
        <xdr:cNvPr id="81" name="Image 80" descr="Picture">
          <a:extLst>
            <a:ext uri="{FF2B5EF4-FFF2-40B4-BE49-F238E27FC236}">
              <a16:creationId xmlns:a16="http://schemas.microsoft.com/office/drawing/2014/main" id="{00000000-0008-0000-0A00-000051000000}"/>
            </a:ext>
          </a:extLst>
        </xdr:cNvPr>
        <xdr:cNvPicPr/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</xdr:row>
      <xdr:rowOff>0</xdr:rowOff>
    </xdr:from>
    <xdr:ext cx="990600" cy="14287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</xdr:row>
      <xdr:rowOff>0</xdr:rowOff>
    </xdr:from>
    <xdr:ext cx="1838325" cy="14287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</xdr:row>
      <xdr:rowOff>0</xdr:rowOff>
    </xdr:from>
    <xdr:ext cx="1914525" cy="14287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4</xdr:row>
      <xdr:rowOff>0</xdr:rowOff>
    </xdr:from>
    <xdr:ext cx="676275" cy="14287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5</xdr:row>
      <xdr:rowOff>0</xdr:rowOff>
    </xdr:from>
    <xdr:ext cx="1200150" cy="142875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6</xdr:row>
      <xdr:rowOff>0</xdr:rowOff>
    </xdr:from>
    <xdr:ext cx="895350" cy="142875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7</xdr:row>
      <xdr:rowOff>0</xdr:rowOff>
    </xdr:from>
    <xdr:ext cx="2524125" cy="142875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8</xdr:row>
      <xdr:rowOff>0</xdr:rowOff>
    </xdr:from>
    <xdr:ext cx="1543050" cy="142875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9</xdr:row>
      <xdr:rowOff>0</xdr:rowOff>
    </xdr:from>
    <xdr:ext cx="1428750" cy="142875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10</xdr:row>
      <xdr:rowOff>0</xdr:rowOff>
    </xdr:from>
    <xdr:ext cx="1676400" cy="1428750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11</xdr:row>
      <xdr:rowOff>0</xdr:rowOff>
    </xdr:from>
    <xdr:ext cx="2209800" cy="1428750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12</xdr:row>
      <xdr:rowOff>0</xdr:rowOff>
    </xdr:from>
    <xdr:ext cx="1581150" cy="1428750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13</xdr:row>
      <xdr:rowOff>0</xdr:rowOff>
    </xdr:from>
    <xdr:ext cx="1381125" cy="1428750"/>
    <xdr:pic>
      <xdr:nvPicPr>
        <xdr:cNvPr id="14" name="Image 13" descr="Picture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14</xdr:row>
      <xdr:rowOff>0</xdr:rowOff>
    </xdr:from>
    <xdr:ext cx="2009775" cy="1428750"/>
    <xdr:pic>
      <xdr:nvPicPr>
        <xdr:cNvPr id="15" name="Image 14" descr="Picture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15</xdr:row>
      <xdr:rowOff>0</xdr:rowOff>
    </xdr:from>
    <xdr:ext cx="1466850" cy="1428750"/>
    <xdr:pic>
      <xdr:nvPicPr>
        <xdr:cNvPr id="16" name="Image 15" descr="Picture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16</xdr:row>
      <xdr:rowOff>0</xdr:rowOff>
    </xdr:from>
    <xdr:ext cx="1247775" cy="1428750"/>
    <xdr:pic>
      <xdr:nvPicPr>
        <xdr:cNvPr id="17" name="Image 16" descr="Picture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17</xdr:row>
      <xdr:rowOff>0</xdr:rowOff>
    </xdr:from>
    <xdr:ext cx="990600" cy="1428750"/>
    <xdr:pic>
      <xdr:nvPicPr>
        <xdr:cNvPr id="18" name="Image 17" descr="Picture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18</xdr:row>
      <xdr:rowOff>0</xdr:rowOff>
    </xdr:from>
    <xdr:ext cx="1800225" cy="1428750"/>
    <xdr:pic>
      <xdr:nvPicPr>
        <xdr:cNvPr id="19" name="Image 18" descr="Picture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19</xdr:row>
      <xdr:rowOff>0</xdr:rowOff>
    </xdr:from>
    <xdr:ext cx="1466850" cy="1428750"/>
    <xdr:pic>
      <xdr:nvPicPr>
        <xdr:cNvPr id="20" name="Image 19" descr="Picture">
          <a:extLst>
            <a:ext uri="{FF2B5EF4-FFF2-40B4-BE49-F238E27FC236}">
              <a16:creationId xmlns:a16="http://schemas.microsoft.com/office/drawing/2014/main" id="{00000000-0008-0000-0B00-000014000000}"/>
            </a:ext>
          </a:extLst>
        </xdr:cNvPr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20</xdr:row>
      <xdr:rowOff>0</xdr:rowOff>
    </xdr:from>
    <xdr:ext cx="1524000" cy="1428750"/>
    <xdr:pic>
      <xdr:nvPicPr>
        <xdr:cNvPr id="21" name="Image 20" descr="Picture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21</xdr:row>
      <xdr:rowOff>0</xdr:rowOff>
    </xdr:from>
    <xdr:ext cx="1685925" cy="1428750"/>
    <xdr:pic>
      <xdr:nvPicPr>
        <xdr:cNvPr id="22" name="Image 21" descr="Picture">
          <a:extLst>
            <a:ext uri="{FF2B5EF4-FFF2-40B4-BE49-F238E27FC236}">
              <a16:creationId xmlns:a16="http://schemas.microsoft.com/office/drawing/2014/main" id="{00000000-0008-0000-0B00-000016000000}"/>
            </a:ext>
          </a:extLst>
        </xdr:cNvPr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22</xdr:row>
      <xdr:rowOff>0</xdr:rowOff>
    </xdr:from>
    <xdr:ext cx="2466975" cy="1428750"/>
    <xdr:pic>
      <xdr:nvPicPr>
        <xdr:cNvPr id="23" name="Image 22" descr="Picture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23</xdr:row>
      <xdr:rowOff>0</xdr:rowOff>
    </xdr:from>
    <xdr:ext cx="2257425" cy="1428750"/>
    <xdr:pic>
      <xdr:nvPicPr>
        <xdr:cNvPr id="24" name="Image 23" descr="Picture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24</xdr:row>
      <xdr:rowOff>0</xdr:rowOff>
    </xdr:from>
    <xdr:ext cx="1152525" cy="1428750"/>
    <xdr:pic>
      <xdr:nvPicPr>
        <xdr:cNvPr id="25" name="Image 24" descr="Picture">
          <a:extLst>
            <a:ext uri="{FF2B5EF4-FFF2-40B4-BE49-F238E27FC236}">
              <a16:creationId xmlns:a16="http://schemas.microsoft.com/office/drawing/2014/main" id="{00000000-0008-0000-0B00-000019000000}"/>
            </a:ext>
          </a:extLst>
        </xdr:cNvPr>
        <xdr:cNvPicPr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25</xdr:row>
      <xdr:rowOff>0</xdr:rowOff>
    </xdr:from>
    <xdr:ext cx="1905000" cy="1428750"/>
    <xdr:pic>
      <xdr:nvPicPr>
        <xdr:cNvPr id="26" name="Image 25" descr="Picture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PicPr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26</xdr:row>
      <xdr:rowOff>0</xdr:rowOff>
    </xdr:from>
    <xdr:ext cx="1657350" cy="1428750"/>
    <xdr:pic>
      <xdr:nvPicPr>
        <xdr:cNvPr id="27" name="Image 26" descr="Picture">
          <a:extLst>
            <a:ext uri="{FF2B5EF4-FFF2-40B4-BE49-F238E27FC236}">
              <a16:creationId xmlns:a16="http://schemas.microsoft.com/office/drawing/2014/main" id="{00000000-0008-0000-0B00-00001B000000}"/>
            </a:ext>
          </a:extLst>
        </xdr:cNvPr>
        <xdr:cNvPicPr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27</xdr:row>
      <xdr:rowOff>0</xdr:rowOff>
    </xdr:from>
    <xdr:ext cx="1038225" cy="1428750"/>
    <xdr:pic>
      <xdr:nvPicPr>
        <xdr:cNvPr id="28" name="Image 27" descr="Picture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PicPr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28</xdr:row>
      <xdr:rowOff>0</xdr:rowOff>
    </xdr:from>
    <xdr:ext cx="1790700" cy="1428750"/>
    <xdr:pic>
      <xdr:nvPicPr>
        <xdr:cNvPr id="29" name="Image 28" descr="Picture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PicPr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29</xdr:row>
      <xdr:rowOff>0</xdr:rowOff>
    </xdr:from>
    <xdr:ext cx="819150" cy="1428750"/>
    <xdr:pic>
      <xdr:nvPicPr>
        <xdr:cNvPr id="30" name="Image 29" descr="Picture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PicPr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30</xdr:row>
      <xdr:rowOff>0</xdr:rowOff>
    </xdr:from>
    <xdr:ext cx="2190750" cy="1428750"/>
    <xdr:pic>
      <xdr:nvPicPr>
        <xdr:cNvPr id="31" name="Image 30" descr="Picture">
          <a:extLst>
            <a:ext uri="{FF2B5EF4-FFF2-40B4-BE49-F238E27FC236}">
              <a16:creationId xmlns:a16="http://schemas.microsoft.com/office/drawing/2014/main" id="{00000000-0008-0000-0B00-00001F000000}"/>
            </a:ext>
          </a:extLst>
        </xdr:cNvPr>
        <xdr:cNvPicPr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31</xdr:row>
      <xdr:rowOff>0</xdr:rowOff>
    </xdr:from>
    <xdr:ext cx="1466850" cy="1428750"/>
    <xdr:pic>
      <xdr:nvPicPr>
        <xdr:cNvPr id="32" name="Image 31" descr="Picture">
          <a:extLst>
            <a:ext uri="{FF2B5EF4-FFF2-40B4-BE49-F238E27FC236}">
              <a16:creationId xmlns:a16="http://schemas.microsoft.com/office/drawing/2014/main" id="{00000000-0008-0000-0B00-000020000000}"/>
            </a:ext>
          </a:extLst>
        </xdr:cNvPr>
        <xdr:cNvPicPr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32</xdr:row>
      <xdr:rowOff>0</xdr:rowOff>
    </xdr:from>
    <xdr:ext cx="1171575" cy="1428750"/>
    <xdr:pic>
      <xdr:nvPicPr>
        <xdr:cNvPr id="33" name="Image 32" descr="Picture">
          <a:extLst>
            <a:ext uri="{FF2B5EF4-FFF2-40B4-BE49-F238E27FC236}">
              <a16:creationId xmlns:a16="http://schemas.microsoft.com/office/drawing/2014/main" id="{00000000-0008-0000-0B00-000021000000}"/>
            </a:ext>
          </a:extLst>
        </xdr:cNvPr>
        <xdr:cNvPicPr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33</xdr:row>
      <xdr:rowOff>0</xdr:rowOff>
    </xdr:from>
    <xdr:ext cx="1828800" cy="1428750"/>
    <xdr:pic>
      <xdr:nvPicPr>
        <xdr:cNvPr id="34" name="Image 33" descr="Picture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PicPr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34</xdr:row>
      <xdr:rowOff>0</xdr:rowOff>
    </xdr:from>
    <xdr:ext cx="1790700" cy="1428750"/>
    <xdr:pic>
      <xdr:nvPicPr>
        <xdr:cNvPr id="35" name="Image 34" descr="Picture">
          <a:extLst>
            <a:ext uri="{FF2B5EF4-FFF2-40B4-BE49-F238E27FC236}">
              <a16:creationId xmlns:a16="http://schemas.microsoft.com/office/drawing/2014/main" id="{00000000-0008-0000-0B00-000023000000}"/>
            </a:ext>
          </a:extLst>
        </xdr:cNvPr>
        <xdr:cNvPicPr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35</xdr:row>
      <xdr:rowOff>0</xdr:rowOff>
    </xdr:from>
    <xdr:ext cx="2333625" cy="1428750"/>
    <xdr:pic>
      <xdr:nvPicPr>
        <xdr:cNvPr id="36" name="Image 35" descr="Picture">
          <a:extLst>
            <a:ext uri="{FF2B5EF4-FFF2-40B4-BE49-F238E27FC236}">
              <a16:creationId xmlns:a16="http://schemas.microsoft.com/office/drawing/2014/main" id="{00000000-0008-0000-0B00-000024000000}"/>
            </a:ext>
          </a:extLst>
        </xdr:cNvPr>
        <xdr:cNvPicPr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36</xdr:row>
      <xdr:rowOff>0</xdr:rowOff>
    </xdr:from>
    <xdr:ext cx="1123950" cy="1428750"/>
    <xdr:pic>
      <xdr:nvPicPr>
        <xdr:cNvPr id="37" name="Image 36" descr="Picture">
          <a:extLst>
            <a:ext uri="{FF2B5EF4-FFF2-40B4-BE49-F238E27FC236}">
              <a16:creationId xmlns:a16="http://schemas.microsoft.com/office/drawing/2014/main" id="{00000000-0008-0000-0B00-000025000000}"/>
            </a:ext>
          </a:extLst>
        </xdr:cNvPr>
        <xdr:cNvPicPr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37</xdr:row>
      <xdr:rowOff>0</xdr:rowOff>
    </xdr:from>
    <xdr:ext cx="1323975" cy="1428750"/>
    <xdr:pic>
      <xdr:nvPicPr>
        <xdr:cNvPr id="38" name="Image 37" descr="Picture">
          <a:extLst>
            <a:ext uri="{FF2B5EF4-FFF2-40B4-BE49-F238E27FC236}">
              <a16:creationId xmlns:a16="http://schemas.microsoft.com/office/drawing/2014/main" id="{00000000-0008-0000-0B00-000026000000}"/>
            </a:ext>
          </a:extLst>
        </xdr:cNvPr>
        <xdr:cNvPicPr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38</xdr:row>
      <xdr:rowOff>0</xdr:rowOff>
    </xdr:from>
    <xdr:ext cx="885825" cy="1428750"/>
    <xdr:pic>
      <xdr:nvPicPr>
        <xdr:cNvPr id="39" name="Image 38" descr="Picture">
          <a:extLst>
            <a:ext uri="{FF2B5EF4-FFF2-40B4-BE49-F238E27FC236}">
              <a16:creationId xmlns:a16="http://schemas.microsoft.com/office/drawing/2014/main" id="{00000000-0008-0000-0B00-000027000000}"/>
            </a:ext>
          </a:extLst>
        </xdr:cNvPr>
        <xdr:cNvPicPr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39</xdr:row>
      <xdr:rowOff>0</xdr:rowOff>
    </xdr:from>
    <xdr:ext cx="638175" cy="1428750"/>
    <xdr:pic>
      <xdr:nvPicPr>
        <xdr:cNvPr id="40" name="Image 39" descr="Picture">
          <a:extLst>
            <a:ext uri="{FF2B5EF4-FFF2-40B4-BE49-F238E27FC236}">
              <a16:creationId xmlns:a16="http://schemas.microsoft.com/office/drawing/2014/main" id="{00000000-0008-0000-0B00-000028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40</xdr:row>
      <xdr:rowOff>0</xdr:rowOff>
    </xdr:from>
    <xdr:ext cx="1190625" cy="1428750"/>
    <xdr:pic>
      <xdr:nvPicPr>
        <xdr:cNvPr id="41" name="Image 40" descr="Picture">
          <a:extLst>
            <a:ext uri="{FF2B5EF4-FFF2-40B4-BE49-F238E27FC236}">
              <a16:creationId xmlns:a16="http://schemas.microsoft.com/office/drawing/2014/main" id="{00000000-0008-0000-0B00-000029000000}"/>
            </a:ext>
          </a:extLst>
        </xdr:cNvPr>
        <xdr:cNvPicPr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</xdr:row>
      <xdr:rowOff>0</xdr:rowOff>
    </xdr:from>
    <xdr:ext cx="990600" cy="1428750"/>
    <xdr:pic>
      <xdr:nvPicPr>
        <xdr:cNvPr id="42" name="Image 41" descr="Picture">
          <a:extLst>
            <a:ext uri="{FF2B5EF4-FFF2-40B4-BE49-F238E27FC236}">
              <a16:creationId xmlns:a16="http://schemas.microsoft.com/office/drawing/2014/main" id="{00000000-0008-0000-0B00-00002A000000}"/>
            </a:ext>
          </a:extLst>
        </xdr:cNvPr>
        <xdr:cNvPicPr/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</xdr:row>
      <xdr:rowOff>0</xdr:rowOff>
    </xdr:from>
    <xdr:ext cx="1838325" cy="1428750"/>
    <xdr:pic>
      <xdr:nvPicPr>
        <xdr:cNvPr id="43" name="Image 42" descr="Picture">
          <a:extLst>
            <a:ext uri="{FF2B5EF4-FFF2-40B4-BE49-F238E27FC236}">
              <a16:creationId xmlns:a16="http://schemas.microsoft.com/office/drawing/2014/main" id="{00000000-0008-0000-0B00-00002B000000}"/>
            </a:ext>
          </a:extLst>
        </xdr:cNvPr>
        <xdr:cNvPicPr/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</xdr:row>
      <xdr:rowOff>0</xdr:rowOff>
    </xdr:from>
    <xdr:ext cx="1914525" cy="1428750"/>
    <xdr:pic>
      <xdr:nvPicPr>
        <xdr:cNvPr id="44" name="Image 43" descr="Picture">
          <a:extLst>
            <a:ext uri="{FF2B5EF4-FFF2-40B4-BE49-F238E27FC236}">
              <a16:creationId xmlns:a16="http://schemas.microsoft.com/office/drawing/2014/main" id="{00000000-0008-0000-0B00-00002C000000}"/>
            </a:ext>
          </a:extLst>
        </xdr:cNvPr>
        <xdr:cNvPicPr/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4</xdr:row>
      <xdr:rowOff>0</xdr:rowOff>
    </xdr:from>
    <xdr:ext cx="676275" cy="1428750"/>
    <xdr:pic>
      <xdr:nvPicPr>
        <xdr:cNvPr id="45" name="Image 44" descr="Picture">
          <a:extLst>
            <a:ext uri="{FF2B5EF4-FFF2-40B4-BE49-F238E27FC236}">
              <a16:creationId xmlns:a16="http://schemas.microsoft.com/office/drawing/2014/main" id="{00000000-0008-0000-0B00-00002D000000}"/>
            </a:ext>
          </a:extLst>
        </xdr:cNvPr>
        <xdr:cNvPicPr/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5</xdr:row>
      <xdr:rowOff>0</xdr:rowOff>
    </xdr:from>
    <xdr:ext cx="1200150" cy="1428750"/>
    <xdr:pic>
      <xdr:nvPicPr>
        <xdr:cNvPr id="46" name="Image 45" descr="Picture">
          <a:extLst>
            <a:ext uri="{FF2B5EF4-FFF2-40B4-BE49-F238E27FC236}">
              <a16:creationId xmlns:a16="http://schemas.microsoft.com/office/drawing/2014/main" id="{00000000-0008-0000-0B00-00002E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6</xdr:row>
      <xdr:rowOff>0</xdr:rowOff>
    </xdr:from>
    <xdr:ext cx="895350" cy="1428750"/>
    <xdr:pic>
      <xdr:nvPicPr>
        <xdr:cNvPr id="47" name="Image 46" descr="Picture">
          <a:extLst>
            <a:ext uri="{FF2B5EF4-FFF2-40B4-BE49-F238E27FC236}">
              <a16:creationId xmlns:a16="http://schemas.microsoft.com/office/drawing/2014/main" id="{00000000-0008-0000-0B00-00002F000000}"/>
            </a:ext>
          </a:extLst>
        </xdr:cNvPr>
        <xdr:cNvPicPr/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7</xdr:row>
      <xdr:rowOff>0</xdr:rowOff>
    </xdr:from>
    <xdr:ext cx="2524125" cy="1428750"/>
    <xdr:pic>
      <xdr:nvPicPr>
        <xdr:cNvPr id="48" name="Image 47" descr="Picture">
          <a:extLst>
            <a:ext uri="{FF2B5EF4-FFF2-40B4-BE49-F238E27FC236}">
              <a16:creationId xmlns:a16="http://schemas.microsoft.com/office/drawing/2014/main" id="{00000000-0008-0000-0B00-000030000000}"/>
            </a:ext>
          </a:extLst>
        </xdr:cNvPr>
        <xdr:cNvPicPr/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8</xdr:row>
      <xdr:rowOff>0</xdr:rowOff>
    </xdr:from>
    <xdr:ext cx="1543050" cy="1428750"/>
    <xdr:pic>
      <xdr:nvPicPr>
        <xdr:cNvPr id="49" name="Image 48" descr="Picture">
          <a:extLst>
            <a:ext uri="{FF2B5EF4-FFF2-40B4-BE49-F238E27FC236}">
              <a16:creationId xmlns:a16="http://schemas.microsoft.com/office/drawing/2014/main" id="{00000000-0008-0000-0B00-000031000000}"/>
            </a:ext>
          </a:extLst>
        </xdr:cNvPr>
        <xdr:cNvPicPr/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9</xdr:row>
      <xdr:rowOff>0</xdr:rowOff>
    </xdr:from>
    <xdr:ext cx="1428750" cy="1428750"/>
    <xdr:pic>
      <xdr:nvPicPr>
        <xdr:cNvPr id="50" name="Image 49" descr="Picture">
          <a:extLst>
            <a:ext uri="{FF2B5EF4-FFF2-40B4-BE49-F238E27FC236}">
              <a16:creationId xmlns:a16="http://schemas.microsoft.com/office/drawing/2014/main" id="{00000000-0008-0000-0B00-000032000000}"/>
            </a:ext>
          </a:extLst>
        </xdr:cNvPr>
        <xdr:cNvPicPr/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10</xdr:row>
      <xdr:rowOff>0</xdr:rowOff>
    </xdr:from>
    <xdr:ext cx="1676400" cy="1428750"/>
    <xdr:pic>
      <xdr:nvPicPr>
        <xdr:cNvPr id="51" name="Image 50" descr="Picture">
          <a:extLst>
            <a:ext uri="{FF2B5EF4-FFF2-40B4-BE49-F238E27FC236}">
              <a16:creationId xmlns:a16="http://schemas.microsoft.com/office/drawing/2014/main" id="{00000000-0008-0000-0B00-000033000000}"/>
            </a:ext>
          </a:extLst>
        </xdr:cNvPr>
        <xdr:cNvPicPr/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11</xdr:row>
      <xdr:rowOff>0</xdr:rowOff>
    </xdr:from>
    <xdr:ext cx="2209800" cy="1428750"/>
    <xdr:pic>
      <xdr:nvPicPr>
        <xdr:cNvPr id="52" name="Image 51" descr="Picture">
          <a:extLst>
            <a:ext uri="{FF2B5EF4-FFF2-40B4-BE49-F238E27FC236}">
              <a16:creationId xmlns:a16="http://schemas.microsoft.com/office/drawing/2014/main" id="{00000000-0008-0000-0B00-000034000000}"/>
            </a:ext>
          </a:extLst>
        </xdr:cNvPr>
        <xdr:cNvPicPr/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12</xdr:row>
      <xdr:rowOff>0</xdr:rowOff>
    </xdr:from>
    <xdr:ext cx="1581150" cy="1428750"/>
    <xdr:pic>
      <xdr:nvPicPr>
        <xdr:cNvPr id="53" name="Image 52" descr="Picture">
          <a:extLst>
            <a:ext uri="{FF2B5EF4-FFF2-40B4-BE49-F238E27FC236}">
              <a16:creationId xmlns:a16="http://schemas.microsoft.com/office/drawing/2014/main" id="{00000000-0008-0000-0B00-000035000000}"/>
            </a:ext>
          </a:extLst>
        </xdr:cNvPr>
        <xdr:cNvPicPr/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13</xdr:row>
      <xdr:rowOff>0</xdr:rowOff>
    </xdr:from>
    <xdr:ext cx="1381125" cy="1428750"/>
    <xdr:pic>
      <xdr:nvPicPr>
        <xdr:cNvPr id="54" name="Image 53" descr="Picture">
          <a:extLst>
            <a:ext uri="{FF2B5EF4-FFF2-40B4-BE49-F238E27FC236}">
              <a16:creationId xmlns:a16="http://schemas.microsoft.com/office/drawing/2014/main" id="{00000000-0008-0000-0B00-000036000000}"/>
            </a:ext>
          </a:extLst>
        </xdr:cNvPr>
        <xdr:cNvPicPr/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14</xdr:row>
      <xdr:rowOff>0</xdr:rowOff>
    </xdr:from>
    <xdr:ext cx="2009775" cy="1428750"/>
    <xdr:pic>
      <xdr:nvPicPr>
        <xdr:cNvPr id="55" name="Image 54" descr="Picture">
          <a:extLst>
            <a:ext uri="{FF2B5EF4-FFF2-40B4-BE49-F238E27FC236}">
              <a16:creationId xmlns:a16="http://schemas.microsoft.com/office/drawing/2014/main" id="{00000000-0008-0000-0B00-000037000000}"/>
            </a:ext>
          </a:extLst>
        </xdr:cNvPr>
        <xdr:cNvPicPr/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15</xdr:row>
      <xdr:rowOff>0</xdr:rowOff>
    </xdr:from>
    <xdr:ext cx="1466850" cy="1428750"/>
    <xdr:pic>
      <xdr:nvPicPr>
        <xdr:cNvPr id="56" name="Image 55" descr="Picture">
          <a:extLst>
            <a:ext uri="{FF2B5EF4-FFF2-40B4-BE49-F238E27FC236}">
              <a16:creationId xmlns:a16="http://schemas.microsoft.com/office/drawing/2014/main" id="{00000000-0008-0000-0B00-00003800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16</xdr:row>
      <xdr:rowOff>0</xdr:rowOff>
    </xdr:from>
    <xdr:ext cx="1247775" cy="1428750"/>
    <xdr:pic>
      <xdr:nvPicPr>
        <xdr:cNvPr id="57" name="Image 56" descr="Picture">
          <a:extLst>
            <a:ext uri="{FF2B5EF4-FFF2-40B4-BE49-F238E27FC236}">
              <a16:creationId xmlns:a16="http://schemas.microsoft.com/office/drawing/2014/main" id="{00000000-0008-0000-0B00-000039000000}"/>
            </a:ext>
          </a:extLst>
        </xdr:cNvPr>
        <xdr:cNvPicPr/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17</xdr:row>
      <xdr:rowOff>0</xdr:rowOff>
    </xdr:from>
    <xdr:ext cx="990600" cy="1428750"/>
    <xdr:pic>
      <xdr:nvPicPr>
        <xdr:cNvPr id="58" name="Image 57" descr="Picture">
          <a:extLst>
            <a:ext uri="{FF2B5EF4-FFF2-40B4-BE49-F238E27FC236}">
              <a16:creationId xmlns:a16="http://schemas.microsoft.com/office/drawing/2014/main" id="{00000000-0008-0000-0B00-00003A000000}"/>
            </a:ext>
          </a:extLst>
        </xdr:cNvPr>
        <xdr:cNvPicPr/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18</xdr:row>
      <xdr:rowOff>0</xdr:rowOff>
    </xdr:from>
    <xdr:ext cx="1800225" cy="1428750"/>
    <xdr:pic>
      <xdr:nvPicPr>
        <xdr:cNvPr id="59" name="Image 58" descr="Picture">
          <a:extLst>
            <a:ext uri="{FF2B5EF4-FFF2-40B4-BE49-F238E27FC236}">
              <a16:creationId xmlns:a16="http://schemas.microsoft.com/office/drawing/2014/main" id="{00000000-0008-0000-0B00-00003B000000}"/>
            </a:ext>
          </a:extLst>
        </xdr:cNvPr>
        <xdr:cNvPicPr/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19</xdr:row>
      <xdr:rowOff>0</xdr:rowOff>
    </xdr:from>
    <xdr:ext cx="1466850" cy="1428750"/>
    <xdr:pic>
      <xdr:nvPicPr>
        <xdr:cNvPr id="60" name="Image 59" descr="Picture">
          <a:extLst>
            <a:ext uri="{FF2B5EF4-FFF2-40B4-BE49-F238E27FC236}">
              <a16:creationId xmlns:a16="http://schemas.microsoft.com/office/drawing/2014/main" id="{00000000-0008-0000-0B00-00003C000000}"/>
            </a:ext>
          </a:extLst>
        </xdr:cNvPr>
        <xdr:cNvPicPr/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20</xdr:row>
      <xdr:rowOff>0</xdr:rowOff>
    </xdr:from>
    <xdr:ext cx="1524000" cy="1428750"/>
    <xdr:pic>
      <xdr:nvPicPr>
        <xdr:cNvPr id="61" name="Image 60" descr="Picture">
          <a:extLst>
            <a:ext uri="{FF2B5EF4-FFF2-40B4-BE49-F238E27FC236}">
              <a16:creationId xmlns:a16="http://schemas.microsoft.com/office/drawing/2014/main" id="{00000000-0008-0000-0B00-00003D000000}"/>
            </a:ext>
          </a:extLst>
        </xdr:cNvPr>
        <xdr:cNvPicPr/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21</xdr:row>
      <xdr:rowOff>0</xdr:rowOff>
    </xdr:from>
    <xdr:ext cx="1685925" cy="1428750"/>
    <xdr:pic>
      <xdr:nvPicPr>
        <xdr:cNvPr id="62" name="Image 61" descr="Picture">
          <a:extLst>
            <a:ext uri="{FF2B5EF4-FFF2-40B4-BE49-F238E27FC236}">
              <a16:creationId xmlns:a16="http://schemas.microsoft.com/office/drawing/2014/main" id="{00000000-0008-0000-0B00-00003E000000}"/>
            </a:ext>
          </a:extLst>
        </xdr:cNvPr>
        <xdr:cNvPicPr/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22</xdr:row>
      <xdr:rowOff>0</xdr:rowOff>
    </xdr:from>
    <xdr:ext cx="2466975" cy="1428750"/>
    <xdr:pic>
      <xdr:nvPicPr>
        <xdr:cNvPr id="63" name="Image 62" descr="Picture">
          <a:extLst>
            <a:ext uri="{FF2B5EF4-FFF2-40B4-BE49-F238E27FC236}">
              <a16:creationId xmlns:a16="http://schemas.microsoft.com/office/drawing/2014/main" id="{00000000-0008-0000-0B00-00003F00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23</xdr:row>
      <xdr:rowOff>0</xdr:rowOff>
    </xdr:from>
    <xdr:ext cx="2257425" cy="1428750"/>
    <xdr:pic>
      <xdr:nvPicPr>
        <xdr:cNvPr id="64" name="Image 63" descr="Picture">
          <a:extLst>
            <a:ext uri="{FF2B5EF4-FFF2-40B4-BE49-F238E27FC236}">
              <a16:creationId xmlns:a16="http://schemas.microsoft.com/office/drawing/2014/main" id="{00000000-0008-0000-0B00-000040000000}"/>
            </a:ext>
          </a:extLst>
        </xdr:cNvPr>
        <xdr:cNvPicPr/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24</xdr:row>
      <xdr:rowOff>0</xdr:rowOff>
    </xdr:from>
    <xdr:ext cx="1152525" cy="1428750"/>
    <xdr:pic>
      <xdr:nvPicPr>
        <xdr:cNvPr id="65" name="Image 64" descr="Picture">
          <a:extLst>
            <a:ext uri="{FF2B5EF4-FFF2-40B4-BE49-F238E27FC236}">
              <a16:creationId xmlns:a16="http://schemas.microsoft.com/office/drawing/2014/main" id="{00000000-0008-0000-0B00-000041000000}"/>
            </a:ext>
          </a:extLst>
        </xdr:cNvPr>
        <xdr:cNvPicPr/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25</xdr:row>
      <xdr:rowOff>0</xdr:rowOff>
    </xdr:from>
    <xdr:ext cx="1905000" cy="1428750"/>
    <xdr:pic>
      <xdr:nvPicPr>
        <xdr:cNvPr id="66" name="Image 65" descr="Picture">
          <a:extLst>
            <a:ext uri="{FF2B5EF4-FFF2-40B4-BE49-F238E27FC236}">
              <a16:creationId xmlns:a16="http://schemas.microsoft.com/office/drawing/2014/main" id="{00000000-0008-0000-0B00-000042000000}"/>
            </a:ext>
          </a:extLst>
        </xdr:cNvPr>
        <xdr:cNvPicPr/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26</xdr:row>
      <xdr:rowOff>0</xdr:rowOff>
    </xdr:from>
    <xdr:ext cx="1657350" cy="1428750"/>
    <xdr:pic>
      <xdr:nvPicPr>
        <xdr:cNvPr id="67" name="Image 66" descr="Picture">
          <a:extLst>
            <a:ext uri="{FF2B5EF4-FFF2-40B4-BE49-F238E27FC236}">
              <a16:creationId xmlns:a16="http://schemas.microsoft.com/office/drawing/2014/main" id="{00000000-0008-0000-0B00-000043000000}"/>
            </a:ext>
          </a:extLst>
        </xdr:cNvPr>
        <xdr:cNvPicPr/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27</xdr:row>
      <xdr:rowOff>0</xdr:rowOff>
    </xdr:from>
    <xdr:ext cx="1038225" cy="1428750"/>
    <xdr:pic>
      <xdr:nvPicPr>
        <xdr:cNvPr id="68" name="Image 67" descr="Picture">
          <a:extLst>
            <a:ext uri="{FF2B5EF4-FFF2-40B4-BE49-F238E27FC236}">
              <a16:creationId xmlns:a16="http://schemas.microsoft.com/office/drawing/2014/main" id="{00000000-0008-0000-0B00-000044000000}"/>
            </a:ext>
          </a:extLst>
        </xdr:cNvPr>
        <xdr:cNvPicPr/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28</xdr:row>
      <xdr:rowOff>0</xdr:rowOff>
    </xdr:from>
    <xdr:ext cx="1790700" cy="1428750"/>
    <xdr:pic>
      <xdr:nvPicPr>
        <xdr:cNvPr id="69" name="Image 68" descr="Picture">
          <a:extLst>
            <a:ext uri="{FF2B5EF4-FFF2-40B4-BE49-F238E27FC236}">
              <a16:creationId xmlns:a16="http://schemas.microsoft.com/office/drawing/2014/main" id="{00000000-0008-0000-0B00-000045000000}"/>
            </a:ext>
          </a:extLst>
        </xdr:cNvPr>
        <xdr:cNvPicPr/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29</xdr:row>
      <xdr:rowOff>0</xdr:rowOff>
    </xdr:from>
    <xdr:ext cx="819150" cy="1428750"/>
    <xdr:pic>
      <xdr:nvPicPr>
        <xdr:cNvPr id="70" name="Image 69" descr="Picture">
          <a:extLst>
            <a:ext uri="{FF2B5EF4-FFF2-40B4-BE49-F238E27FC236}">
              <a16:creationId xmlns:a16="http://schemas.microsoft.com/office/drawing/2014/main" id="{00000000-0008-0000-0B00-000046000000}"/>
            </a:ext>
          </a:extLst>
        </xdr:cNvPr>
        <xdr:cNvPicPr/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30</xdr:row>
      <xdr:rowOff>0</xdr:rowOff>
    </xdr:from>
    <xdr:ext cx="2190750" cy="1428750"/>
    <xdr:pic>
      <xdr:nvPicPr>
        <xdr:cNvPr id="71" name="Image 70" descr="Picture">
          <a:extLst>
            <a:ext uri="{FF2B5EF4-FFF2-40B4-BE49-F238E27FC236}">
              <a16:creationId xmlns:a16="http://schemas.microsoft.com/office/drawing/2014/main" id="{00000000-0008-0000-0B00-000047000000}"/>
            </a:ext>
          </a:extLst>
        </xdr:cNvPr>
        <xdr:cNvPicPr/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31</xdr:row>
      <xdr:rowOff>0</xdr:rowOff>
    </xdr:from>
    <xdr:ext cx="1466850" cy="1428750"/>
    <xdr:pic>
      <xdr:nvPicPr>
        <xdr:cNvPr id="72" name="Image 71" descr="Picture">
          <a:extLst>
            <a:ext uri="{FF2B5EF4-FFF2-40B4-BE49-F238E27FC236}">
              <a16:creationId xmlns:a16="http://schemas.microsoft.com/office/drawing/2014/main" id="{00000000-0008-0000-0B00-000048000000}"/>
            </a:ext>
          </a:extLst>
        </xdr:cNvPr>
        <xdr:cNvPicPr/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32</xdr:row>
      <xdr:rowOff>0</xdr:rowOff>
    </xdr:from>
    <xdr:ext cx="1171575" cy="1428750"/>
    <xdr:pic>
      <xdr:nvPicPr>
        <xdr:cNvPr id="73" name="Image 72" descr="Picture">
          <a:extLst>
            <a:ext uri="{FF2B5EF4-FFF2-40B4-BE49-F238E27FC236}">
              <a16:creationId xmlns:a16="http://schemas.microsoft.com/office/drawing/2014/main" id="{00000000-0008-0000-0B00-000049000000}"/>
            </a:ext>
          </a:extLst>
        </xdr:cNvPr>
        <xdr:cNvPicPr/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33</xdr:row>
      <xdr:rowOff>0</xdr:rowOff>
    </xdr:from>
    <xdr:ext cx="1828800" cy="1428750"/>
    <xdr:pic>
      <xdr:nvPicPr>
        <xdr:cNvPr id="74" name="Image 73" descr="Picture">
          <a:extLst>
            <a:ext uri="{FF2B5EF4-FFF2-40B4-BE49-F238E27FC236}">
              <a16:creationId xmlns:a16="http://schemas.microsoft.com/office/drawing/2014/main" id="{00000000-0008-0000-0B00-00004A000000}"/>
            </a:ext>
          </a:extLst>
        </xdr:cNvPr>
        <xdr:cNvPicPr/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34</xdr:row>
      <xdr:rowOff>0</xdr:rowOff>
    </xdr:from>
    <xdr:ext cx="1790700" cy="1428750"/>
    <xdr:pic>
      <xdr:nvPicPr>
        <xdr:cNvPr id="75" name="Image 74" descr="Picture">
          <a:extLst>
            <a:ext uri="{FF2B5EF4-FFF2-40B4-BE49-F238E27FC236}">
              <a16:creationId xmlns:a16="http://schemas.microsoft.com/office/drawing/2014/main" id="{00000000-0008-0000-0B00-00004B000000}"/>
            </a:ext>
          </a:extLst>
        </xdr:cNvPr>
        <xdr:cNvPicPr/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35</xdr:row>
      <xdr:rowOff>0</xdr:rowOff>
    </xdr:from>
    <xdr:ext cx="2333625" cy="1428750"/>
    <xdr:pic>
      <xdr:nvPicPr>
        <xdr:cNvPr id="76" name="Image 75" descr="Picture">
          <a:extLst>
            <a:ext uri="{FF2B5EF4-FFF2-40B4-BE49-F238E27FC236}">
              <a16:creationId xmlns:a16="http://schemas.microsoft.com/office/drawing/2014/main" id="{00000000-0008-0000-0B00-00004C000000}"/>
            </a:ext>
          </a:extLst>
        </xdr:cNvPr>
        <xdr:cNvPicPr/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36</xdr:row>
      <xdr:rowOff>0</xdr:rowOff>
    </xdr:from>
    <xdr:ext cx="1123950" cy="1428750"/>
    <xdr:pic>
      <xdr:nvPicPr>
        <xdr:cNvPr id="77" name="Image 76" descr="Picture">
          <a:extLst>
            <a:ext uri="{FF2B5EF4-FFF2-40B4-BE49-F238E27FC236}">
              <a16:creationId xmlns:a16="http://schemas.microsoft.com/office/drawing/2014/main" id="{00000000-0008-0000-0B00-00004D000000}"/>
            </a:ext>
          </a:extLst>
        </xdr:cNvPr>
        <xdr:cNvPicPr/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1323975" cy="1428750"/>
    <xdr:pic>
      <xdr:nvPicPr>
        <xdr:cNvPr id="78" name="Image 77" descr="Picture">
          <a:extLst>
            <a:ext uri="{FF2B5EF4-FFF2-40B4-BE49-F238E27FC236}">
              <a16:creationId xmlns:a16="http://schemas.microsoft.com/office/drawing/2014/main" id="{00000000-0008-0000-0B00-00004E000000}"/>
            </a:ext>
          </a:extLst>
        </xdr:cNvPr>
        <xdr:cNvPicPr/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38</xdr:row>
      <xdr:rowOff>0</xdr:rowOff>
    </xdr:from>
    <xdr:ext cx="885825" cy="1428750"/>
    <xdr:pic>
      <xdr:nvPicPr>
        <xdr:cNvPr id="79" name="Image 78" descr="Picture">
          <a:extLst>
            <a:ext uri="{FF2B5EF4-FFF2-40B4-BE49-F238E27FC236}">
              <a16:creationId xmlns:a16="http://schemas.microsoft.com/office/drawing/2014/main" id="{00000000-0008-0000-0B00-00004F000000}"/>
            </a:ext>
          </a:extLst>
        </xdr:cNvPr>
        <xdr:cNvPicPr/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39</xdr:row>
      <xdr:rowOff>0</xdr:rowOff>
    </xdr:from>
    <xdr:ext cx="638175" cy="1428750"/>
    <xdr:pic>
      <xdr:nvPicPr>
        <xdr:cNvPr id="80" name="Image 79" descr="Picture">
          <a:extLst>
            <a:ext uri="{FF2B5EF4-FFF2-40B4-BE49-F238E27FC236}">
              <a16:creationId xmlns:a16="http://schemas.microsoft.com/office/drawing/2014/main" id="{00000000-0008-0000-0B00-000050000000}"/>
            </a:ext>
          </a:extLst>
        </xdr:cNvPr>
        <xdr:cNvPicPr/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40</xdr:row>
      <xdr:rowOff>0</xdr:rowOff>
    </xdr:from>
    <xdr:ext cx="1190625" cy="1428750"/>
    <xdr:pic>
      <xdr:nvPicPr>
        <xdr:cNvPr id="81" name="Image 80" descr="Picture">
          <a:extLst>
            <a:ext uri="{FF2B5EF4-FFF2-40B4-BE49-F238E27FC236}">
              <a16:creationId xmlns:a16="http://schemas.microsoft.com/office/drawing/2014/main" id="{00000000-0008-0000-0B00-000051000000}"/>
            </a:ext>
          </a:extLst>
        </xdr:cNvPr>
        <xdr:cNvPicPr/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</xdr:row>
      <xdr:rowOff>0</xdr:rowOff>
    </xdr:from>
    <xdr:ext cx="990600" cy="14287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</xdr:row>
      <xdr:rowOff>0</xdr:rowOff>
    </xdr:from>
    <xdr:ext cx="1838325" cy="14287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</xdr:row>
      <xdr:rowOff>0</xdr:rowOff>
    </xdr:from>
    <xdr:ext cx="1914525" cy="14287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</xdr:row>
      <xdr:rowOff>0</xdr:rowOff>
    </xdr:from>
    <xdr:ext cx="676275" cy="14287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</xdr:row>
      <xdr:rowOff>0</xdr:rowOff>
    </xdr:from>
    <xdr:ext cx="1200150" cy="142875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</xdr:row>
      <xdr:rowOff>0</xdr:rowOff>
    </xdr:from>
    <xdr:ext cx="895350" cy="142875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</xdr:row>
      <xdr:rowOff>0</xdr:rowOff>
    </xdr:from>
    <xdr:ext cx="2524125" cy="142875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</xdr:row>
      <xdr:rowOff>0</xdr:rowOff>
    </xdr:from>
    <xdr:ext cx="1543050" cy="142875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9</xdr:row>
      <xdr:rowOff>0</xdr:rowOff>
    </xdr:from>
    <xdr:ext cx="1428750" cy="142875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10</xdr:row>
      <xdr:rowOff>0</xdr:rowOff>
    </xdr:from>
    <xdr:ext cx="1676400" cy="1428750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11</xdr:row>
      <xdr:rowOff>0</xdr:rowOff>
    </xdr:from>
    <xdr:ext cx="2209800" cy="1428750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12</xdr:row>
      <xdr:rowOff>0</xdr:rowOff>
    </xdr:from>
    <xdr:ext cx="1581150" cy="1428750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13</xdr:row>
      <xdr:rowOff>0</xdr:rowOff>
    </xdr:from>
    <xdr:ext cx="1381125" cy="1428750"/>
    <xdr:pic>
      <xdr:nvPicPr>
        <xdr:cNvPr id="14" name="Image 13" descr="Picture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14</xdr:row>
      <xdr:rowOff>0</xdr:rowOff>
    </xdr:from>
    <xdr:ext cx="2009775" cy="1428750"/>
    <xdr:pic>
      <xdr:nvPicPr>
        <xdr:cNvPr id="15" name="Image 14" descr="Picture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15</xdr:row>
      <xdr:rowOff>0</xdr:rowOff>
    </xdr:from>
    <xdr:ext cx="1466850" cy="1428750"/>
    <xdr:pic>
      <xdr:nvPicPr>
        <xdr:cNvPr id="16" name="Image 15" descr="Picture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16</xdr:row>
      <xdr:rowOff>0</xdr:rowOff>
    </xdr:from>
    <xdr:ext cx="1247775" cy="1428750"/>
    <xdr:pic>
      <xdr:nvPicPr>
        <xdr:cNvPr id="17" name="Image 16" descr="Picture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17</xdr:row>
      <xdr:rowOff>0</xdr:rowOff>
    </xdr:from>
    <xdr:ext cx="990600" cy="1428750"/>
    <xdr:pic>
      <xdr:nvPicPr>
        <xdr:cNvPr id="18" name="Image 17" descr="Picture">
          <a:extLst>
            <a:ext uri="{FF2B5EF4-FFF2-40B4-BE49-F238E27FC236}">
              <a16:creationId xmlns:a16="http://schemas.microsoft.com/office/drawing/2014/main" id="{00000000-0008-0000-0C00-000012000000}"/>
            </a:ext>
          </a:extLst>
        </xdr:cNvPr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18</xdr:row>
      <xdr:rowOff>0</xdr:rowOff>
    </xdr:from>
    <xdr:ext cx="1800225" cy="1428750"/>
    <xdr:pic>
      <xdr:nvPicPr>
        <xdr:cNvPr id="19" name="Image 18" descr="Picture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19</xdr:row>
      <xdr:rowOff>0</xdr:rowOff>
    </xdr:from>
    <xdr:ext cx="1466850" cy="1428750"/>
    <xdr:pic>
      <xdr:nvPicPr>
        <xdr:cNvPr id="20" name="Image 19" descr="Picture">
          <a:extLst>
            <a:ext uri="{FF2B5EF4-FFF2-40B4-BE49-F238E27FC236}">
              <a16:creationId xmlns:a16="http://schemas.microsoft.com/office/drawing/2014/main" id="{00000000-0008-0000-0C00-000014000000}"/>
            </a:ext>
          </a:extLst>
        </xdr:cNvPr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20</xdr:row>
      <xdr:rowOff>0</xdr:rowOff>
    </xdr:from>
    <xdr:ext cx="1524000" cy="1428750"/>
    <xdr:pic>
      <xdr:nvPicPr>
        <xdr:cNvPr id="21" name="Image 20" descr="Picture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21</xdr:row>
      <xdr:rowOff>0</xdr:rowOff>
    </xdr:from>
    <xdr:ext cx="1685925" cy="1428750"/>
    <xdr:pic>
      <xdr:nvPicPr>
        <xdr:cNvPr id="22" name="Image 21" descr="Picture">
          <a:extLst>
            <a:ext uri="{FF2B5EF4-FFF2-40B4-BE49-F238E27FC236}">
              <a16:creationId xmlns:a16="http://schemas.microsoft.com/office/drawing/2014/main" id="{00000000-0008-0000-0C00-000016000000}"/>
            </a:ext>
          </a:extLst>
        </xdr:cNvPr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22</xdr:row>
      <xdr:rowOff>0</xdr:rowOff>
    </xdr:from>
    <xdr:ext cx="2466975" cy="1428750"/>
    <xdr:pic>
      <xdr:nvPicPr>
        <xdr:cNvPr id="23" name="Image 22" descr="Picture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23</xdr:row>
      <xdr:rowOff>0</xdr:rowOff>
    </xdr:from>
    <xdr:ext cx="2257425" cy="1428750"/>
    <xdr:pic>
      <xdr:nvPicPr>
        <xdr:cNvPr id="24" name="Image 23" descr="Picture">
          <a:extLst>
            <a:ext uri="{FF2B5EF4-FFF2-40B4-BE49-F238E27FC236}">
              <a16:creationId xmlns:a16="http://schemas.microsoft.com/office/drawing/2014/main" id="{00000000-0008-0000-0C00-000018000000}"/>
            </a:ext>
          </a:extLst>
        </xdr:cNvPr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24</xdr:row>
      <xdr:rowOff>0</xdr:rowOff>
    </xdr:from>
    <xdr:ext cx="1152525" cy="1428750"/>
    <xdr:pic>
      <xdr:nvPicPr>
        <xdr:cNvPr id="25" name="Image 24" descr="Picture">
          <a:extLst>
            <a:ext uri="{FF2B5EF4-FFF2-40B4-BE49-F238E27FC236}">
              <a16:creationId xmlns:a16="http://schemas.microsoft.com/office/drawing/2014/main" id="{00000000-0008-0000-0C00-000019000000}"/>
            </a:ext>
          </a:extLst>
        </xdr:cNvPr>
        <xdr:cNvPicPr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25</xdr:row>
      <xdr:rowOff>0</xdr:rowOff>
    </xdr:from>
    <xdr:ext cx="1905000" cy="1428750"/>
    <xdr:pic>
      <xdr:nvPicPr>
        <xdr:cNvPr id="26" name="Image 25" descr="Picture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PicPr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26</xdr:row>
      <xdr:rowOff>0</xdr:rowOff>
    </xdr:from>
    <xdr:ext cx="1657350" cy="1428750"/>
    <xdr:pic>
      <xdr:nvPicPr>
        <xdr:cNvPr id="27" name="Image 26" descr="Picture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PicPr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27</xdr:row>
      <xdr:rowOff>0</xdr:rowOff>
    </xdr:from>
    <xdr:ext cx="1038225" cy="1428750"/>
    <xdr:pic>
      <xdr:nvPicPr>
        <xdr:cNvPr id="28" name="Image 27" descr="Picture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PicPr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28</xdr:row>
      <xdr:rowOff>0</xdr:rowOff>
    </xdr:from>
    <xdr:ext cx="1790700" cy="1428750"/>
    <xdr:pic>
      <xdr:nvPicPr>
        <xdr:cNvPr id="29" name="Image 28" descr="Picture">
          <a:extLst>
            <a:ext uri="{FF2B5EF4-FFF2-40B4-BE49-F238E27FC236}">
              <a16:creationId xmlns:a16="http://schemas.microsoft.com/office/drawing/2014/main" id="{00000000-0008-0000-0C00-00001D000000}"/>
            </a:ext>
          </a:extLst>
        </xdr:cNvPr>
        <xdr:cNvPicPr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29</xdr:row>
      <xdr:rowOff>0</xdr:rowOff>
    </xdr:from>
    <xdr:ext cx="819150" cy="1428750"/>
    <xdr:pic>
      <xdr:nvPicPr>
        <xdr:cNvPr id="30" name="Image 29" descr="Picture">
          <a:extLst>
            <a:ext uri="{FF2B5EF4-FFF2-40B4-BE49-F238E27FC236}">
              <a16:creationId xmlns:a16="http://schemas.microsoft.com/office/drawing/2014/main" id="{00000000-0008-0000-0C00-00001E000000}"/>
            </a:ext>
          </a:extLst>
        </xdr:cNvPr>
        <xdr:cNvPicPr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30</xdr:row>
      <xdr:rowOff>0</xdr:rowOff>
    </xdr:from>
    <xdr:ext cx="2190750" cy="1428750"/>
    <xdr:pic>
      <xdr:nvPicPr>
        <xdr:cNvPr id="31" name="Image 30" descr="Picture">
          <a:extLst>
            <a:ext uri="{FF2B5EF4-FFF2-40B4-BE49-F238E27FC236}">
              <a16:creationId xmlns:a16="http://schemas.microsoft.com/office/drawing/2014/main" id="{00000000-0008-0000-0C00-00001F000000}"/>
            </a:ext>
          </a:extLst>
        </xdr:cNvPr>
        <xdr:cNvPicPr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31</xdr:row>
      <xdr:rowOff>0</xdr:rowOff>
    </xdr:from>
    <xdr:ext cx="1466850" cy="1428750"/>
    <xdr:pic>
      <xdr:nvPicPr>
        <xdr:cNvPr id="32" name="Image 31" descr="Picture">
          <a:extLst>
            <a:ext uri="{FF2B5EF4-FFF2-40B4-BE49-F238E27FC236}">
              <a16:creationId xmlns:a16="http://schemas.microsoft.com/office/drawing/2014/main" id="{00000000-0008-0000-0C00-000020000000}"/>
            </a:ext>
          </a:extLst>
        </xdr:cNvPr>
        <xdr:cNvPicPr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32</xdr:row>
      <xdr:rowOff>0</xdr:rowOff>
    </xdr:from>
    <xdr:ext cx="1171575" cy="1428750"/>
    <xdr:pic>
      <xdr:nvPicPr>
        <xdr:cNvPr id="33" name="Image 32" descr="Picture">
          <a:extLst>
            <a:ext uri="{FF2B5EF4-FFF2-40B4-BE49-F238E27FC236}">
              <a16:creationId xmlns:a16="http://schemas.microsoft.com/office/drawing/2014/main" id="{00000000-0008-0000-0C00-000021000000}"/>
            </a:ext>
          </a:extLst>
        </xdr:cNvPr>
        <xdr:cNvPicPr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33</xdr:row>
      <xdr:rowOff>0</xdr:rowOff>
    </xdr:from>
    <xdr:ext cx="1828800" cy="1428750"/>
    <xdr:pic>
      <xdr:nvPicPr>
        <xdr:cNvPr id="34" name="Image 33" descr="Picture">
          <a:extLst>
            <a:ext uri="{FF2B5EF4-FFF2-40B4-BE49-F238E27FC236}">
              <a16:creationId xmlns:a16="http://schemas.microsoft.com/office/drawing/2014/main" id="{00000000-0008-0000-0C00-000022000000}"/>
            </a:ext>
          </a:extLst>
        </xdr:cNvPr>
        <xdr:cNvPicPr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34</xdr:row>
      <xdr:rowOff>0</xdr:rowOff>
    </xdr:from>
    <xdr:ext cx="1790700" cy="1428750"/>
    <xdr:pic>
      <xdr:nvPicPr>
        <xdr:cNvPr id="35" name="Image 34" descr="Picture">
          <a:extLst>
            <a:ext uri="{FF2B5EF4-FFF2-40B4-BE49-F238E27FC236}">
              <a16:creationId xmlns:a16="http://schemas.microsoft.com/office/drawing/2014/main" id="{00000000-0008-0000-0C00-000023000000}"/>
            </a:ext>
          </a:extLst>
        </xdr:cNvPr>
        <xdr:cNvPicPr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35</xdr:row>
      <xdr:rowOff>0</xdr:rowOff>
    </xdr:from>
    <xdr:ext cx="2333625" cy="1428750"/>
    <xdr:pic>
      <xdr:nvPicPr>
        <xdr:cNvPr id="36" name="Image 35" descr="Picture">
          <a:extLst>
            <a:ext uri="{FF2B5EF4-FFF2-40B4-BE49-F238E27FC236}">
              <a16:creationId xmlns:a16="http://schemas.microsoft.com/office/drawing/2014/main" id="{00000000-0008-0000-0C00-000024000000}"/>
            </a:ext>
          </a:extLst>
        </xdr:cNvPr>
        <xdr:cNvPicPr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36</xdr:row>
      <xdr:rowOff>0</xdr:rowOff>
    </xdr:from>
    <xdr:ext cx="1123950" cy="1428750"/>
    <xdr:pic>
      <xdr:nvPicPr>
        <xdr:cNvPr id="37" name="Image 36" descr="Picture">
          <a:extLst>
            <a:ext uri="{FF2B5EF4-FFF2-40B4-BE49-F238E27FC236}">
              <a16:creationId xmlns:a16="http://schemas.microsoft.com/office/drawing/2014/main" id="{00000000-0008-0000-0C00-000025000000}"/>
            </a:ext>
          </a:extLst>
        </xdr:cNvPr>
        <xdr:cNvPicPr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37</xdr:row>
      <xdr:rowOff>0</xdr:rowOff>
    </xdr:from>
    <xdr:ext cx="1323975" cy="1428750"/>
    <xdr:pic>
      <xdr:nvPicPr>
        <xdr:cNvPr id="38" name="Image 37" descr="Picture">
          <a:extLst>
            <a:ext uri="{FF2B5EF4-FFF2-40B4-BE49-F238E27FC236}">
              <a16:creationId xmlns:a16="http://schemas.microsoft.com/office/drawing/2014/main" id="{00000000-0008-0000-0C00-000026000000}"/>
            </a:ext>
          </a:extLst>
        </xdr:cNvPr>
        <xdr:cNvPicPr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38</xdr:row>
      <xdr:rowOff>0</xdr:rowOff>
    </xdr:from>
    <xdr:ext cx="885825" cy="1428750"/>
    <xdr:pic>
      <xdr:nvPicPr>
        <xdr:cNvPr id="39" name="Image 38" descr="Picture">
          <a:extLst>
            <a:ext uri="{FF2B5EF4-FFF2-40B4-BE49-F238E27FC236}">
              <a16:creationId xmlns:a16="http://schemas.microsoft.com/office/drawing/2014/main" id="{00000000-0008-0000-0C00-000027000000}"/>
            </a:ext>
          </a:extLst>
        </xdr:cNvPr>
        <xdr:cNvPicPr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39</xdr:row>
      <xdr:rowOff>0</xdr:rowOff>
    </xdr:from>
    <xdr:ext cx="638175" cy="1428750"/>
    <xdr:pic>
      <xdr:nvPicPr>
        <xdr:cNvPr id="40" name="Image 39" descr="Picture">
          <a:extLst>
            <a:ext uri="{FF2B5EF4-FFF2-40B4-BE49-F238E27FC236}">
              <a16:creationId xmlns:a16="http://schemas.microsoft.com/office/drawing/2014/main" id="{00000000-0008-0000-0C00-000028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40</xdr:row>
      <xdr:rowOff>0</xdr:rowOff>
    </xdr:from>
    <xdr:ext cx="1190625" cy="1428750"/>
    <xdr:pic>
      <xdr:nvPicPr>
        <xdr:cNvPr id="41" name="Image 40" descr="Picture">
          <a:extLst>
            <a:ext uri="{FF2B5EF4-FFF2-40B4-BE49-F238E27FC236}">
              <a16:creationId xmlns:a16="http://schemas.microsoft.com/office/drawing/2014/main" id="{00000000-0008-0000-0C00-000029000000}"/>
            </a:ext>
          </a:extLst>
        </xdr:cNvPr>
        <xdr:cNvPicPr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</xdr:row>
      <xdr:rowOff>0</xdr:rowOff>
    </xdr:from>
    <xdr:ext cx="990600" cy="1428750"/>
    <xdr:pic>
      <xdr:nvPicPr>
        <xdr:cNvPr id="42" name="Image 41" descr="Picture">
          <a:extLst>
            <a:ext uri="{FF2B5EF4-FFF2-40B4-BE49-F238E27FC236}">
              <a16:creationId xmlns:a16="http://schemas.microsoft.com/office/drawing/2014/main" id="{00000000-0008-0000-0C00-00002A000000}"/>
            </a:ext>
          </a:extLst>
        </xdr:cNvPr>
        <xdr:cNvPicPr/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</xdr:row>
      <xdr:rowOff>0</xdr:rowOff>
    </xdr:from>
    <xdr:ext cx="1838325" cy="1428750"/>
    <xdr:pic>
      <xdr:nvPicPr>
        <xdr:cNvPr id="43" name="Image 42" descr="Picture">
          <a:extLst>
            <a:ext uri="{FF2B5EF4-FFF2-40B4-BE49-F238E27FC236}">
              <a16:creationId xmlns:a16="http://schemas.microsoft.com/office/drawing/2014/main" id="{00000000-0008-0000-0C00-00002B000000}"/>
            </a:ext>
          </a:extLst>
        </xdr:cNvPr>
        <xdr:cNvPicPr/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</xdr:row>
      <xdr:rowOff>0</xdr:rowOff>
    </xdr:from>
    <xdr:ext cx="1914525" cy="1428750"/>
    <xdr:pic>
      <xdr:nvPicPr>
        <xdr:cNvPr id="44" name="Image 43" descr="Picture">
          <a:extLst>
            <a:ext uri="{FF2B5EF4-FFF2-40B4-BE49-F238E27FC236}">
              <a16:creationId xmlns:a16="http://schemas.microsoft.com/office/drawing/2014/main" id="{00000000-0008-0000-0C00-00002C000000}"/>
            </a:ext>
          </a:extLst>
        </xdr:cNvPr>
        <xdr:cNvPicPr/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4</xdr:row>
      <xdr:rowOff>0</xdr:rowOff>
    </xdr:from>
    <xdr:ext cx="676275" cy="1428750"/>
    <xdr:pic>
      <xdr:nvPicPr>
        <xdr:cNvPr id="45" name="Image 44" descr="Picture">
          <a:extLst>
            <a:ext uri="{FF2B5EF4-FFF2-40B4-BE49-F238E27FC236}">
              <a16:creationId xmlns:a16="http://schemas.microsoft.com/office/drawing/2014/main" id="{00000000-0008-0000-0C00-00002D000000}"/>
            </a:ext>
          </a:extLst>
        </xdr:cNvPr>
        <xdr:cNvPicPr/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5</xdr:row>
      <xdr:rowOff>0</xdr:rowOff>
    </xdr:from>
    <xdr:ext cx="1200150" cy="1428750"/>
    <xdr:pic>
      <xdr:nvPicPr>
        <xdr:cNvPr id="46" name="Image 45" descr="Picture">
          <a:extLst>
            <a:ext uri="{FF2B5EF4-FFF2-40B4-BE49-F238E27FC236}">
              <a16:creationId xmlns:a16="http://schemas.microsoft.com/office/drawing/2014/main" id="{00000000-0008-0000-0C00-00002E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6</xdr:row>
      <xdr:rowOff>0</xdr:rowOff>
    </xdr:from>
    <xdr:ext cx="895350" cy="1428750"/>
    <xdr:pic>
      <xdr:nvPicPr>
        <xdr:cNvPr id="47" name="Image 46" descr="Picture">
          <a:extLst>
            <a:ext uri="{FF2B5EF4-FFF2-40B4-BE49-F238E27FC236}">
              <a16:creationId xmlns:a16="http://schemas.microsoft.com/office/drawing/2014/main" id="{00000000-0008-0000-0C00-00002F000000}"/>
            </a:ext>
          </a:extLst>
        </xdr:cNvPr>
        <xdr:cNvPicPr/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7</xdr:row>
      <xdr:rowOff>0</xdr:rowOff>
    </xdr:from>
    <xdr:ext cx="2524125" cy="1428750"/>
    <xdr:pic>
      <xdr:nvPicPr>
        <xdr:cNvPr id="48" name="Image 47" descr="Picture">
          <a:extLst>
            <a:ext uri="{FF2B5EF4-FFF2-40B4-BE49-F238E27FC236}">
              <a16:creationId xmlns:a16="http://schemas.microsoft.com/office/drawing/2014/main" id="{00000000-0008-0000-0C00-000030000000}"/>
            </a:ext>
          </a:extLst>
        </xdr:cNvPr>
        <xdr:cNvPicPr/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8</xdr:row>
      <xdr:rowOff>0</xdr:rowOff>
    </xdr:from>
    <xdr:ext cx="1543050" cy="1428750"/>
    <xdr:pic>
      <xdr:nvPicPr>
        <xdr:cNvPr id="49" name="Image 48" descr="Picture">
          <a:extLst>
            <a:ext uri="{FF2B5EF4-FFF2-40B4-BE49-F238E27FC236}">
              <a16:creationId xmlns:a16="http://schemas.microsoft.com/office/drawing/2014/main" id="{00000000-0008-0000-0C00-000031000000}"/>
            </a:ext>
          </a:extLst>
        </xdr:cNvPr>
        <xdr:cNvPicPr/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9</xdr:row>
      <xdr:rowOff>0</xdr:rowOff>
    </xdr:from>
    <xdr:ext cx="1428750" cy="1428750"/>
    <xdr:pic>
      <xdr:nvPicPr>
        <xdr:cNvPr id="50" name="Image 49" descr="Picture">
          <a:extLst>
            <a:ext uri="{FF2B5EF4-FFF2-40B4-BE49-F238E27FC236}">
              <a16:creationId xmlns:a16="http://schemas.microsoft.com/office/drawing/2014/main" id="{00000000-0008-0000-0C00-000032000000}"/>
            </a:ext>
          </a:extLst>
        </xdr:cNvPr>
        <xdr:cNvPicPr/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10</xdr:row>
      <xdr:rowOff>0</xdr:rowOff>
    </xdr:from>
    <xdr:ext cx="1676400" cy="1428750"/>
    <xdr:pic>
      <xdr:nvPicPr>
        <xdr:cNvPr id="51" name="Image 50" descr="Picture">
          <a:extLst>
            <a:ext uri="{FF2B5EF4-FFF2-40B4-BE49-F238E27FC236}">
              <a16:creationId xmlns:a16="http://schemas.microsoft.com/office/drawing/2014/main" id="{00000000-0008-0000-0C00-000033000000}"/>
            </a:ext>
          </a:extLst>
        </xdr:cNvPr>
        <xdr:cNvPicPr/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11</xdr:row>
      <xdr:rowOff>0</xdr:rowOff>
    </xdr:from>
    <xdr:ext cx="2209800" cy="1428750"/>
    <xdr:pic>
      <xdr:nvPicPr>
        <xdr:cNvPr id="52" name="Image 51" descr="Picture">
          <a:extLst>
            <a:ext uri="{FF2B5EF4-FFF2-40B4-BE49-F238E27FC236}">
              <a16:creationId xmlns:a16="http://schemas.microsoft.com/office/drawing/2014/main" id="{00000000-0008-0000-0C00-000034000000}"/>
            </a:ext>
          </a:extLst>
        </xdr:cNvPr>
        <xdr:cNvPicPr/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12</xdr:row>
      <xdr:rowOff>0</xdr:rowOff>
    </xdr:from>
    <xdr:ext cx="1581150" cy="1428750"/>
    <xdr:pic>
      <xdr:nvPicPr>
        <xdr:cNvPr id="53" name="Image 52" descr="Picture">
          <a:extLst>
            <a:ext uri="{FF2B5EF4-FFF2-40B4-BE49-F238E27FC236}">
              <a16:creationId xmlns:a16="http://schemas.microsoft.com/office/drawing/2014/main" id="{00000000-0008-0000-0C00-000035000000}"/>
            </a:ext>
          </a:extLst>
        </xdr:cNvPr>
        <xdr:cNvPicPr/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13</xdr:row>
      <xdr:rowOff>0</xdr:rowOff>
    </xdr:from>
    <xdr:ext cx="1381125" cy="1428750"/>
    <xdr:pic>
      <xdr:nvPicPr>
        <xdr:cNvPr id="54" name="Image 53" descr="Picture">
          <a:extLst>
            <a:ext uri="{FF2B5EF4-FFF2-40B4-BE49-F238E27FC236}">
              <a16:creationId xmlns:a16="http://schemas.microsoft.com/office/drawing/2014/main" id="{00000000-0008-0000-0C00-000036000000}"/>
            </a:ext>
          </a:extLst>
        </xdr:cNvPr>
        <xdr:cNvPicPr/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14</xdr:row>
      <xdr:rowOff>0</xdr:rowOff>
    </xdr:from>
    <xdr:ext cx="2009775" cy="1428750"/>
    <xdr:pic>
      <xdr:nvPicPr>
        <xdr:cNvPr id="55" name="Image 54" descr="Picture">
          <a:extLst>
            <a:ext uri="{FF2B5EF4-FFF2-40B4-BE49-F238E27FC236}">
              <a16:creationId xmlns:a16="http://schemas.microsoft.com/office/drawing/2014/main" id="{00000000-0008-0000-0C00-000037000000}"/>
            </a:ext>
          </a:extLst>
        </xdr:cNvPr>
        <xdr:cNvPicPr/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15</xdr:row>
      <xdr:rowOff>0</xdr:rowOff>
    </xdr:from>
    <xdr:ext cx="1466850" cy="1428750"/>
    <xdr:pic>
      <xdr:nvPicPr>
        <xdr:cNvPr id="56" name="Image 55" descr="Picture">
          <a:extLst>
            <a:ext uri="{FF2B5EF4-FFF2-40B4-BE49-F238E27FC236}">
              <a16:creationId xmlns:a16="http://schemas.microsoft.com/office/drawing/2014/main" id="{00000000-0008-0000-0C00-00003800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16</xdr:row>
      <xdr:rowOff>0</xdr:rowOff>
    </xdr:from>
    <xdr:ext cx="1247775" cy="1428750"/>
    <xdr:pic>
      <xdr:nvPicPr>
        <xdr:cNvPr id="57" name="Image 56" descr="Picture">
          <a:extLst>
            <a:ext uri="{FF2B5EF4-FFF2-40B4-BE49-F238E27FC236}">
              <a16:creationId xmlns:a16="http://schemas.microsoft.com/office/drawing/2014/main" id="{00000000-0008-0000-0C00-000039000000}"/>
            </a:ext>
          </a:extLst>
        </xdr:cNvPr>
        <xdr:cNvPicPr/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17</xdr:row>
      <xdr:rowOff>0</xdr:rowOff>
    </xdr:from>
    <xdr:ext cx="990600" cy="1428750"/>
    <xdr:pic>
      <xdr:nvPicPr>
        <xdr:cNvPr id="58" name="Image 57" descr="Picture">
          <a:extLst>
            <a:ext uri="{FF2B5EF4-FFF2-40B4-BE49-F238E27FC236}">
              <a16:creationId xmlns:a16="http://schemas.microsoft.com/office/drawing/2014/main" id="{00000000-0008-0000-0C00-00003A000000}"/>
            </a:ext>
          </a:extLst>
        </xdr:cNvPr>
        <xdr:cNvPicPr/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18</xdr:row>
      <xdr:rowOff>0</xdr:rowOff>
    </xdr:from>
    <xdr:ext cx="1800225" cy="1428750"/>
    <xdr:pic>
      <xdr:nvPicPr>
        <xdr:cNvPr id="59" name="Image 58" descr="Picture">
          <a:extLst>
            <a:ext uri="{FF2B5EF4-FFF2-40B4-BE49-F238E27FC236}">
              <a16:creationId xmlns:a16="http://schemas.microsoft.com/office/drawing/2014/main" id="{00000000-0008-0000-0C00-00003B000000}"/>
            </a:ext>
          </a:extLst>
        </xdr:cNvPr>
        <xdr:cNvPicPr/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19</xdr:row>
      <xdr:rowOff>0</xdr:rowOff>
    </xdr:from>
    <xdr:ext cx="1466850" cy="1428750"/>
    <xdr:pic>
      <xdr:nvPicPr>
        <xdr:cNvPr id="60" name="Image 59" descr="Picture">
          <a:extLst>
            <a:ext uri="{FF2B5EF4-FFF2-40B4-BE49-F238E27FC236}">
              <a16:creationId xmlns:a16="http://schemas.microsoft.com/office/drawing/2014/main" id="{00000000-0008-0000-0C00-00003C000000}"/>
            </a:ext>
          </a:extLst>
        </xdr:cNvPr>
        <xdr:cNvPicPr/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20</xdr:row>
      <xdr:rowOff>0</xdr:rowOff>
    </xdr:from>
    <xdr:ext cx="1524000" cy="1428750"/>
    <xdr:pic>
      <xdr:nvPicPr>
        <xdr:cNvPr id="61" name="Image 60" descr="Picture">
          <a:extLst>
            <a:ext uri="{FF2B5EF4-FFF2-40B4-BE49-F238E27FC236}">
              <a16:creationId xmlns:a16="http://schemas.microsoft.com/office/drawing/2014/main" id="{00000000-0008-0000-0C00-00003D000000}"/>
            </a:ext>
          </a:extLst>
        </xdr:cNvPr>
        <xdr:cNvPicPr/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21</xdr:row>
      <xdr:rowOff>0</xdr:rowOff>
    </xdr:from>
    <xdr:ext cx="1685925" cy="1428750"/>
    <xdr:pic>
      <xdr:nvPicPr>
        <xdr:cNvPr id="62" name="Image 61" descr="Picture">
          <a:extLst>
            <a:ext uri="{FF2B5EF4-FFF2-40B4-BE49-F238E27FC236}">
              <a16:creationId xmlns:a16="http://schemas.microsoft.com/office/drawing/2014/main" id="{00000000-0008-0000-0C00-00003E000000}"/>
            </a:ext>
          </a:extLst>
        </xdr:cNvPr>
        <xdr:cNvPicPr/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22</xdr:row>
      <xdr:rowOff>0</xdr:rowOff>
    </xdr:from>
    <xdr:ext cx="2466975" cy="1428750"/>
    <xdr:pic>
      <xdr:nvPicPr>
        <xdr:cNvPr id="63" name="Image 62" descr="Picture">
          <a:extLst>
            <a:ext uri="{FF2B5EF4-FFF2-40B4-BE49-F238E27FC236}">
              <a16:creationId xmlns:a16="http://schemas.microsoft.com/office/drawing/2014/main" id="{00000000-0008-0000-0C00-00003F00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23</xdr:row>
      <xdr:rowOff>0</xdr:rowOff>
    </xdr:from>
    <xdr:ext cx="2257425" cy="1428750"/>
    <xdr:pic>
      <xdr:nvPicPr>
        <xdr:cNvPr id="64" name="Image 63" descr="Picture">
          <a:extLst>
            <a:ext uri="{FF2B5EF4-FFF2-40B4-BE49-F238E27FC236}">
              <a16:creationId xmlns:a16="http://schemas.microsoft.com/office/drawing/2014/main" id="{00000000-0008-0000-0C00-000040000000}"/>
            </a:ext>
          </a:extLst>
        </xdr:cNvPr>
        <xdr:cNvPicPr/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24</xdr:row>
      <xdr:rowOff>0</xdr:rowOff>
    </xdr:from>
    <xdr:ext cx="1152525" cy="1428750"/>
    <xdr:pic>
      <xdr:nvPicPr>
        <xdr:cNvPr id="65" name="Image 64" descr="Picture">
          <a:extLst>
            <a:ext uri="{FF2B5EF4-FFF2-40B4-BE49-F238E27FC236}">
              <a16:creationId xmlns:a16="http://schemas.microsoft.com/office/drawing/2014/main" id="{00000000-0008-0000-0C00-000041000000}"/>
            </a:ext>
          </a:extLst>
        </xdr:cNvPr>
        <xdr:cNvPicPr/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25</xdr:row>
      <xdr:rowOff>0</xdr:rowOff>
    </xdr:from>
    <xdr:ext cx="1905000" cy="1428750"/>
    <xdr:pic>
      <xdr:nvPicPr>
        <xdr:cNvPr id="66" name="Image 65" descr="Picture">
          <a:extLst>
            <a:ext uri="{FF2B5EF4-FFF2-40B4-BE49-F238E27FC236}">
              <a16:creationId xmlns:a16="http://schemas.microsoft.com/office/drawing/2014/main" id="{00000000-0008-0000-0C00-000042000000}"/>
            </a:ext>
          </a:extLst>
        </xdr:cNvPr>
        <xdr:cNvPicPr/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26</xdr:row>
      <xdr:rowOff>0</xdr:rowOff>
    </xdr:from>
    <xdr:ext cx="1657350" cy="1428750"/>
    <xdr:pic>
      <xdr:nvPicPr>
        <xdr:cNvPr id="67" name="Image 66" descr="Picture">
          <a:extLst>
            <a:ext uri="{FF2B5EF4-FFF2-40B4-BE49-F238E27FC236}">
              <a16:creationId xmlns:a16="http://schemas.microsoft.com/office/drawing/2014/main" id="{00000000-0008-0000-0C00-000043000000}"/>
            </a:ext>
          </a:extLst>
        </xdr:cNvPr>
        <xdr:cNvPicPr/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27</xdr:row>
      <xdr:rowOff>0</xdr:rowOff>
    </xdr:from>
    <xdr:ext cx="1038225" cy="1428750"/>
    <xdr:pic>
      <xdr:nvPicPr>
        <xdr:cNvPr id="68" name="Image 67" descr="Picture">
          <a:extLst>
            <a:ext uri="{FF2B5EF4-FFF2-40B4-BE49-F238E27FC236}">
              <a16:creationId xmlns:a16="http://schemas.microsoft.com/office/drawing/2014/main" id="{00000000-0008-0000-0C00-000044000000}"/>
            </a:ext>
          </a:extLst>
        </xdr:cNvPr>
        <xdr:cNvPicPr/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28</xdr:row>
      <xdr:rowOff>0</xdr:rowOff>
    </xdr:from>
    <xdr:ext cx="1790700" cy="1428750"/>
    <xdr:pic>
      <xdr:nvPicPr>
        <xdr:cNvPr id="69" name="Image 68" descr="Picture">
          <a:extLst>
            <a:ext uri="{FF2B5EF4-FFF2-40B4-BE49-F238E27FC236}">
              <a16:creationId xmlns:a16="http://schemas.microsoft.com/office/drawing/2014/main" id="{00000000-0008-0000-0C00-000045000000}"/>
            </a:ext>
          </a:extLst>
        </xdr:cNvPr>
        <xdr:cNvPicPr/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29</xdr:row>
      <xdr:rowOff>0</xdr:rowOff>
    </xdr:from>
    <xdr:ext cx="819150" cy="1428750"/>
    <xdr:pic>
      <xdr:nvPicPr>
        <xdr:cNvPr id="70" name="Image 69" descr="Picture">
          <a:extLst>
            <a:ext uri="{FF2B5EF4-FFF2-40B4-BE49-F238E27FC236}">
              <a16:creationId xmlns:a16="http://schemas.microsoft.com/office/drawing/2014/main" id="{00000000-0008-0000-0C00-000046000000}"/>
            </a:ext>
          </a:extLst>
        </xdr:cNvPr>
        <xdr:cNvPicPr/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30</xdr:row>
      <xdr:rowOff>0</xdr:rowOff>
    </xdr:from>
    <xdr:ext cx="2190750" cy="1428750"/>
    <xdr:pic>
      <xdr:nvPicPr>
        <xdr:cNvPr id="71" name="Image 70" descr="Picture">
          <a:extLst>
            <a:ext uri="{FF2B5EF4-FFF2-40B4-BE49-F238E27FC236}">
              <a16:creationId xmlns:a16="http://schemas.microsoft.com/office/drawing/2014/main" id="{00000000-0008-0000-0C00-000047000000}"/>
            </a:ext>
          </a:extLst>
        </xdr:cNvPr>
        <xdr:cNvPicPr/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31</xdr:row>
      <xdr:rowOff>0</xdr:rowOff>
    </xdr:from>
    <xdr:ext cx="1466850" cy="1428750"/>
    <xdr:pic>
      <xdr:nvPicPr>
        <xdr:cNvPr id="72" name="Image 71" descr="Picture">
          <a:extLst>
            <a:ext uri="{FF2B5EF4-FFF2-40B4-BE49-F238E27FC236}">
              <a16:creationId xmlns:a16="http://schemas.microsoft.com/office/drawing/2014/main" id="{00000000-0008-0000-0C00-000048000000}"/>
            </a:ext>
          </a:extLst>
        </xdr:cNvPr>
        <xdr:cNvPicPr/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32</xdr:row>
      <xdr:rowOff>0</xdr:rowOff>
    </xdr:from>
    <xdr:ext cx="1171575" cy="1428750"/>
    <xdr:pic>
      <xdr:nvPicPr>
        <xdr:cNvPr id="73" name="Image 72" descr="Picture">
          <a:extLst>
            <a:ext uri="{FF2B5EF4-FFF2-40B4-BE49-F238E27FC236}">
              <a16:creationId xmlns:a16="http://schemas.microsoft.com/office/drawing/2014/main" id="{00000000-0008-0000-0C00-000049000000}"/>
            </a:ext>
          </a:extLst>
        </xdr:cNvPr>
        <xdr:cNvPicPr/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33</xdr:row>
      <xdr:rowOff>0</xdr:rowOff>
    </xdr:from>
    <xdr:ext cx="1828800" cy="1428750"/>
    <xdr:pic>
      <xdr:nvPicPr>
        <xdr:cNvPr id="74" name="Image 73" descr="Picture">
          <a:extLst>
            <a:ext uri="{FF2B5EF4-FFF2-40B4-BE49-F238E27FC236}">
              <a16:creationId xmlns:a16="http://schemas.microsoft.com/office/drawing/2014/main" id="{00000000-0008-0000-0C00-00004A000000}"/>
            </a:ext>
          </a:extLst>
        </xdr:cNvPr>
        <xdr:cNvPicPr/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34</xdr:row>
      <xdr:rowOff>0</xdr:rowOff>
    </xdr:from>
    <xdr:ext cx="1790700" cy="1428750"/>
    <xdr:pic>
      <xdr:nvPicPr>
        <xdr:cNvPr id="75" name="Image 74" descr="Picture">
          <a:extLst>
            <a:ext uri="{FF2B5EF4-FFF2-40B4-BE49-F238E27FC236}">
              <a16:creationId xmlns:a16="http://schemas.microsoft.com/office/drawing/2014/main" id="{00000000-0008-0000-0C00-00004B000000}"/>
            </a:ext>
          </a:extLst>
        </xdr:cNvPr>
        <xdr:cNvPicPr/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35</xdr:row>
      <xdr:rowOff>0</xdr:rowOff>
    </xdr:from>
    <xdr:ext cx="2333625" cy="1428750"/>
    <xdr:pic>
      <xdr:nvPicPr>
        <xdr:cNvPr id="76" name="Image 75" descr="Picture">
          <a:extLst>
            <a:ext uri="{FF2B5EF4-FFF2-40B4-BE49-F238E27FC236}">
              <a16:creationId xmlns:a16="http://schemas.microsoft.com/office/drawing/2014/main" id="{00000000-0008-0000-0C00-00004C000000}"/>
            </a:ext>
          </a:extLst>
        </xdr:cNvPr>
        <xdr:cNvPicPr/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36</xdr:row>
      <xdr:rowOff>0</xdr:rowOff>
    </xdr:from>
    <xdr:ext cx="1123950" cy="1428750"/>
    <xdr:pic>
      <xdr:nvPicPr>
        <xdr:cNvPr id="77" name="Image 76" descr="Picture">
          <a:extLst>
            <a:ext uri="{FF2B5EF4-FFF2-40B4-BE49-F238E27FC236}">
              <a16:creationId xmlns:a16="http://schemas.microsoft.com/office/drawing/2014/main" id="{00000000-0008-0000-0C00-00004D000000}"/>
            </a:ext>
          </a:extLst>
        </xdr:cNvPr>
        <xdr:cNvPicPr/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37</xdr:row>
      <xdr:rowOff>0</xdr:rowOff>
    </xdr:from>
    <xdr:ext cx="1323975" cy="1428750"/>
    <xdr:pic>
      <xdr:nvPicPr>
        <xdr:cNvPr id="78" name="Image 77" descr="Picture">
          <a:extLst>
            <a:ext uri="{FF2B5EF4-FFF2-40B4-BE49-F238E27FC236}">
              <a16:creationId xmlns:a16="http://schemas.microsoft.com/office/drawing/2014/main" id="{00000000-0008-0000-0C00-00004E000000}"/>
            </a:ext>
          </a:extLst>
        </xdr:cNvPr>
        <xdr:cNvPicPr/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38</xdr:row>
      <xdr:rowOff>0</xdr:rowOff>
    </xdr:from>
    <xdr:ext cx="885825" cy="1428750"/>
    <xdr:pic>
      <xdr:nvPicPr>
        <xdr:cNvPr id="79" name="Image 78" descr="Picture">
          <a:extLst>
            <a:ext uri="{FF2B5EF4-FFF2-40B4-BE49-F238E27FC236}">
              <a16:creationId xmlns:a16="http://schemas.microsoft.com/office/drawing/2014/main" id="{00000000-0008-0000-0C00-00004F000000}"/>
            </a:ext>
          </a:extLst>
        </xdr:cNvPr>
        <xdr:cNvPicPr/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39</xdr:row>
      <xdr:rowOff>0</xdr:rowOff>
    </xdr:from>
    <xdr:ext cx="638175" cy="1428750"/>
    <xdr:pic>
      <xdr:nvPicPr>
        <xdr:cNvPr id="80" name="Image 79" descr="Picture">
          <a:extLst>
            <a:ext uri="{FF2B5EF4-FFF2-40B4-BE49-F238E27FC236}">
              <a16:creationId xmlns:a16="http://schemas.microsoft.com/office/drawing/2014/main" id="{00000000-0008-0000-0C00-000050000000}"/>
            </a:ext>
          </a:extLst>
        </xdr:cNvPr>
        <xdr:cNvPicPr/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40</xdr:row>
      <xdr:rowOff>0</xdr:rowOff>
    </xdr:from>
    <xdr:ext cx="1190625" cy="1428750"/>
    <xdr:pic>
      <xdr:nvPicPr>
        <xdr:cNvPr id="81" name="Image 80" descr="Picture">
          <a:extLst>
            <a:ext uri="{FF2B5EF4-FFF2-40B4-BE49-F238E27FC236}">
              <a16:creationId xmlns:a16="http://schemas.microsoft.com/office/drawing/2014/main" id="{00000000-0008-0000-0C00-000051000000}"/>
            </a:ext>
          </a:extLst>
        </xdr:cNvPr>
        <xdr:cNvPicPr/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13" displayName="Tabella13" ref="B3:R7" totalsRowShown="0" headerRowDxfId="116" dataDxfId="115" tableBorderDxfId="114">
  <autoFilter ref="B3:R7" xr:uid="{00000000-0009-0000-0100-000001000000}"/>
  <sortState xmlns:xlrd2="http://schemas.microsoft.com/office/spreadsheetml/2017/richdata2" ref="B4:P7">
    <sortCondition ref="B3:B7"/>
  </sortState>
  <tableColumns count="17">
    <tableColumn id="1" xr3:uid="{00000000-0010-0000-0000-000001000000}" name="Esperimento/foglio" dataDxfId="113"/>
    <tableColumn id="2" xr3:uid="{00000000-0010-0000-0000-000002000000}" name="Batch size" dataDxfId="112"/>
    <tableColumn id="3" xr3:uid="{00000000-0010-0000-0000-000003000000}" name="Peso classe 0" dataDxfId="111"/>
    <tableColumn id="4" xr3:uid="{00000000-0010-0000-0000-000004000000}" name="Peso classe 1" dataDxfId="110"/>
    <tableColumn id="8" xr3:uid="{00000000-0010-0000-0000-000008000000}" name="Filtro" dataDxfId="109"/>
    <tableColumn id="9" xr3:uid="{00000000-0010-0000-0000-000009000000}" name="Epoca" dataDxfId="108">
      <calculatedColumnFormula>INDEX(INDIRECT("'" &amp; B4 &amp; "'!A2:A1000"), MATCH(MAX(INDIRECT("'" &amp; B4 &amp; "'!Q2:Q1000")), INDIRECT("'" &amp; B4 &amp; "'!Q2:Q1000"), 0))</calculatedColumnFormula>
    </tableColumn>
    <tableColumn id="7" xr3:uid="{00000000-0010-0000-0000-000007000000}" name="Test_TN" dataDxfId="107">
      <calculatedColumnFormula array="1">INDIRECT("'" &amp; $B4 &amp; "'!AG" &amp; $G4 + 1)</calculatedColumnFormula>
    </tableColumn>
    <tableColumn id="15" xr3:uid="{00000000-0010-0000-0000-00000F000000}" name="Test_FP" dataDxfId="106">
      <calculatedColumnFormula array="1">INDIRECT("'" &amp; $B4 &amp; "'!AH" &amp; $G4 + 1)</calculatedColumnFormula>
    </tableColumn>
    <tableColumn id="6" xr3:uid="{00000000-0010-0000-0000-000006000000}" name="Test_FN" dataDxfId="105">
      <calculatedColumnFormula array="1">INDIRECT("'" &amp; $B4 &amp; "'!AI" &amp; $G4 + 1)</calculatedColumnFormula>
    </tableColumn>
    <tableColumn id="5" xr3:uid="{00000000-0010-0000-0000-000005000000}" name="Test_TP" dataDxfId="104">
      <calculatedColumnFormula array="1">INDIRECT("'" &amp; $B4 &amp; "'!AJ" &amp; $G4 + 1)</calculatedColumnFormula>
    </tableColumn>
    <tableColumn id="10" xr3:uid="{00000000-0010-0000-0000-00000A000000}" name="Somma campioni" dataDxfId="103">
      <calculatedColumnFormula>SUM(H4:K4)</calculatedColumnFormula>
    </tableColumn>
    <tableColumn id="11" xr3:uid="{00000000-0010-0000-0000-00000B000000}" name="Test_Precision_0" dataDxfId="102">
      <calculatedColumnFormula array="1">INDIRECT("'" &amp; $B4 &amp; "'!AD" &amp; $G4 + 1)</calculatedColumnFormula>
    </tableColumn>
    <tableColumn id="12" xr3:uid="{00000000-0010-0000-0000-00000C000000}" name="Test_Recall_0" dataDxfId="101">
      <calculatedColumnFormula array="1">INDIRECT("'" &amp; $B4 &amp; "'!AE" &amp; $G4 + 1)</calculatedColumnFormula>
    </tableColumn>
    <tableColumn id="13" xr3:uid="{00000000-0010-0000-0000-00000D000000}" name="Test_F1_0" dataDxfId="100">
      <calculatedColumnFormula array="1">INDIRECT("'" &amp; $B4 &amp; "'!AF" &amp; $G4 + 1)</calculatedColumnFormula>
    </tableColumn>
    <tableColumn id="14" xr3:uid="{00000000-0010-0000-0000-00000E000000}" name="Test_Precision_1" dataDxfId="99">
      <calculatedColumnFormula array="1">INDIRECT("'" &amp; $B4 &amp; "'!AA" &amp; $G4 + 1)</calculatedColumnFormula>
    </tableColumn>
    <tableColumn id="21" xr3:uid="{00000000-0010-0000-0000-000015000000}" name="Test_Recall_1" dataDxfId="98">
      <calculatedColumnFormula array="1">INDIRECT("'" &amp; $B4 &amp; "'!AB" &amp; $G4 + 1)</calculatedColumnFormula>
    </tableColumn>
    <tableColumn id="22" xr3:uid="{00000000-0010-0000-0000-000016000000}" name="Test_F1_1" dataDxfId="97">
      <calculatedColumnFormula array="1">INDIRECT("'" &amp; $B4 &amp; "'!AC" &amp; $G4 + 1)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a17" displayName="Tabella17" ref="B11:R15" totalsRowShown="0">
  <autoFilter ref="B11:R15" xr:uid="{00000000-0009-0000-0100-000002000000}"/>
  <tableColumns count="17">
    <tableColumn id="1" xr3:uid="{00000000-0010-0000-0100-000001000000}" name="Test/foglio" dataDxfId="96">
      <calculatedColumnFormula>_xlfn.CONCAT("test_", B4)</calculatedColumnFormula>
    </tableColumn>
    <tableColumn id="20" xr3:uid="{00000000-0010-0000-0100-000014000000}" name="Batch size" dataDxfId="95">
      <calculatedColumnFormula>C4</calculatedColumnFormula>
    </tableColumn>
    <tableColumn id="19" xr3:uid="{00000000-0010-0000-0100-000013000000}" name="Peso classe 0" dataDxfId="94">
      <calculatedColumnFormula>D4</calculatedColumnFormula>
    </tableColumn>
    <tableColumn id="21" xr3:uid="{00000000-0010-0000-0100-000015000000}" name="Peso classe 1" dataDxfId="93">
      <calculatedColumnFormula>E4</calculatedColumnFormula>
    </tableColumn>
    <tableColumn id="18" xr3:uid="{00000000-0010-0000-0100-000012000000}" name="Filtro" dataDxfId="92">
      <calculatedColumnFormula>F4</calculatedColumnFormula>
    </tableColumn>
    <tableColumn id="17" xr3:uid="{00000000-0010-0000-0100-000011000000}" name="Epoca" dataDxfId="91">
      <calculatedColumnFormula>G4</calculatedColumnFormula>
    </tableColumn>
    <tableColumn id="2" xr3:uid="{00000000-0010-0000-0100-000002000000}" name="TN" dataDxfId="90">
      <calculatedColumnFormula>SUM(INDIRECT("'" &amp; $B12 &amp; "'!B:B"))</calculatedColumnFormula>
    </tableColumn>
    <tableColumn id="3" xr3:uid="{00000000-0010-0000-0100-000003000000}" name="FP" dataDxfId="89">
      <calculatedColumnFormula>SUM(INDIRECT("'" &amp; $B12 &amp; "'!C:C"))</calculatedColumnFormula>
    </tableColumn>
    <tableColumn id="4" xr3:uid="{00000000-0010-0000-0100-000004000000}" name="FN" dataDxfId="88">
      <calculatedColumnFormula>SUM(INDIRECT("'" &amp; $B12 &amp; "'!D:D"))</calculatedColumnFormula>
    </tableColumn>
    <tableColumn id="5" xr3:uid="{00000000-0010-0000-0100-000005000000}" name="TP" dataDxfId="87">
      <calculatedColumnFormula>SUM(INDIRECT("'" &amp; $B12 &amp; "'!E:E"))</calculatedColumnFormula>
    </tableColumn>
    <tableColumn id="12" xr3:uid="{00000000-0010-0000-0100-00000C000000}" name="Somma campioni" dataDxfId="86">
      <calculatedColumnFormula>SUM(H12:K12)</calculatedColumnFormula>
    </tableColumn>
    <tableColumn id="6" xr3:uid="{00000000-0010-0000-0100-000006000000}" name="Precision_0" dataDxfId="85">
      <calculatedColumnFormula>H12/(H12+I12)</calculatedColumnFormula>
    </tableColumn>
    <tableColumn id="7" xr3:uid="{00000000-0010-0000-0100-000007000000}" name="Recall_0" dataDxfId="84">
      <calculatedColumnFormula>H12/(H12+J12)</calculatedColumnFormula>
    </tableColumn>
    <tableColumn id="8" xr3:uid="{00000000-0010-0000-0100-000008000000}" name="F1_0" dataDxfId="83">
      <calculatedColumnFormula>2*M12*N12/(M12+N12)</calculatedColumnFormula>
    </tableColumn>
    <tableColumn id="9" xr3:uid="{00000000-0010-0000-0100-000009000000}" name="Precision_1" dataDxfId="82">
      <calculatedColumnFormula>K12/(K12+J12)</calculatedColumnFormula>
    </tableColumn>
    <tableColumn id="10" xr3:uid="{00000000-0010-0000-0100-00000A000000}" name="Recall_1" dataDxfId="81">
      <calculatedColumnFormula>K12/(K12+I12)</calculatedColumnFormula>
    </tableColumn>
    <tableColumn id="11" xr3:uid="{00000000-0010-0000-0100-00000B000000}" name="F1_1" dataDxfId="80">
      <calculatedColumnFormula>2*P12*Q12/(P12+Q12)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la178" displayName="Tabella178" ref="B19:R23" totalsRowShown="0">
  <autoFilter ref="B19:R23" xr:uid="{00000000-0009-0000-0100-000003000000}"/>
  <tableColumns count="17">
    <tableColumn id="1" xr3:uid="{00000000-0010-0000-0200-000001000000}" name="Test/foglio" dataDxfId="79">
      <calculatedColumnFormula>_xlfn.CONCAT("dam-det_",IF(D20="Sì","filtered_","all_data_"),C20)</calculatedColumnFormula>
    </tableColumn>
    <tableColumn id="20" xr3:uid="{00000000-0010-0000-0200-000014000000}" name="Distanza" dataDxfId="78">
      <calculatedColumnFormula>C12</calculatedColumnFormula>
    </tableColumn>
    <tableColumn id="19" xr3:uid="{00000000-0010-0000-0200-000013000000}" name="Filtro" dataDxfId="77">
      <calculatedColumnFormula>D12</calculatedColumnFormula>
    </tableColumn>
    <tableColumn id="21" xr3:uid="{00000000-0010-0000-0200-000015000000}" name="." dataDxfId="76"/>
    <tableColumn id="18" xr3:uid="{00000000-0010-0000-0200-000012000000}" name=".." dataDxfId="75"/>
    <tableColumn id="17" xr3:uid="{00000000-0010-0000-0200-000011000000}" name="…" dataDxfId="74"/>
    <tableColumn id="2" xr3:uid="{00000000-0010-0000-0200-000002000000}" name="TN" dataDxfId="73">
      <calculatedColumnFormula>SUM(INDIRECT("'" &amp; $B20 &amp; "'!B:B"))</calculatedColumnFormula>
    </tableColumn>
    <tableColumn id="3" xr3:uid="{00000000-0010-0000-0200-000003000000}" name="FP" dataDxfId="72">
      <calculatedColumnFormula>SUM(INDIRECT("'" &amp; $B20 &amp; "'!C:C"))</calculatedColumnFormula>
    </tableColumn>
    <tableColumn id="4" xr3:uid="{00000000-0010-0000-0200-000004000000}" name="FN" dataDxfId="71">
      <calculatedColumnFormula>SUM(INDIRECT("'" &amp; $B20 &amp; "'!D:D"))</calculatedColumnFormula>
    </tableColumn>
    <tableColumn id="5" xr3:uid="{00000000-0010-0000-0200-000005000000}" name="TP" dataDxfId="70">
      <calculatedColumnFormula>SUM(INDIRECT("'" &amp; $B20 &amp; "'!E:E"))</calculatedColumnFormula>
    </tableColumn>
    <tableColumn id="12" xr3:uid="{00000000-0010-0000-0200-00000C000000}" name="Somma campioni" dataDxfId="69">
      <calculatedColumnFormula>SUM(H20:K20)</calculatedColumnFormula>
    </tableColumn>
    <tableColumn id="6" xr3:uid="{00000000-0010-0000-0200-000006000000}" name="Precision_0" dataDxfId="68">
      <calculatedColumnFormula>H20/(H20+I20)</calculatedColumnFormula>
    </tableColumn>
    <tableColumn id="7" xr3:uid="{00000000-0010-0000-0200-000007000000}" name="Recall_0" dataDxfId="67">
      <calculatedColumnFormula>H20/(H20+J20)</calculatedColumnFormula>
    </tableColumn>
    <tableColumn id="8" xr3:uid="{00000000-0010-0000-0200-000008000000}" name="F1_0" dataDxfId="66">
      <calculatedColumnFormula>2*M20*N20/(M20+N20)</calculatedColumnFormula>
    </tableColumn>
    <tableColumn id="9" xr3:uid="{00000000-0010-0000-0200-000009000000}" name="Precision_1" dataDxfId="65">
      <calculatedColumnFormula>K20/(K20+J20)</calculatedColumnFormula>
    </tableColumn>
    <tableColumn id="10" xr3:uid="{00000000-0010-0000-0200-00000A000000}" name="Recall_1" dataDxfId="64">
      <calculatedColumnFormula>K20/(K20+I20)</calculatedColumnFormula>
    </tableColumn>
    <tableColumn id="11" xr3:uid="{00000000-0010-0000-0200-00000B000000}" name="F1_1" dataDxfId="63">
      <calculatedColumnFormula>2*P20*Q20/(P20+Q20)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ella14" displayName="Tabella14" ref="A1:AK19" totalsRowShown="0" headerRowDxfId="62" headerRowBorderDxfId="61" tableBorderDxfId="60">
  <autoFilter ref="A1:AK19" xr:uid="{00000000-0009-0000-0100-000004000000}"/>
  <tableColumns count="37">
    <tableColumn id="1" xr3:uid="{00000000-0010-0000-0300-000001000000}" name="Epoch"/>
    <tableColumn id="2" xr3:uid="{00000000-0010-0000-0300-000002000000}" name="Train_Loss"/>
    <tableColumn id="3" xr3:uid="{00000000-0010-0000-0300-000003000000}" name="Train_Precision_1"/>
    <tableColumn id="4" xr3:uid="{00000000-0010-0000-0300-000004000000}" name="Train_Recall_1"/>
    <tableColumn id="5" xr3:uid="{00000000-0010-0000-0300-000005000000}" name="Train_F1_1"/>
    <tableColumn id="6" xr3:uid="{00000000-0010-0000-0300-000006000000}" name="Train_Precision_0"/>
    <tableColumn id="7" xr3:uid="{00000000-0010-0000-0300-000007000000}" name="Train_Recall_0"/>
    <tableColumn id="8" xr3:uid="{00000000-0010-0000-0300-000008000000}" name="Train_F1_0"/>
    <tableColumn id="9" xr3:uid="{00000000-0010-0000-0300-000009000000}" name="Train_TN"/>
    <tableColumn id="10" xr3:uid="{00000000-0010-0000-0300-00000A000000}" name="Train_FP"/>
    <tableColumn id="11" xr3:uid="{00000000-0010-0000-0300-00000B000000}" name="Train_FN"/>
    <tableColumn id="12" xr3:uid="{00000000-0010-0000-0300-00000C000000}" name="Train_TP"/>
    <tableColumn id="13" xr3:uid="{00000000-0010-0000-0300-00000D000000}" name="Train_Time"/>
    <tableColumn id="14" xr3:uid="{00000000-0010-0000-0300-00000E000000}" name="Val_Loss"/>
    <tableColumn id="15" xr3:uid="{00000000-0010-0000-0300-00000F000000}" name="Val_Precision_1"/>
    <tableColumn id="16" xr3:uid="{00000000-0010-0000-0300-000010000000}" name="Val_Recall_1"/>
    <tableColumn id="17" xr3:uid="{00000000-0010-0000-0300-000011000000}" name="Val_F1_1"/>
    <tableColumn id="18" xr3:uid="{00000000-0010-0000-0300-000012000000}" name="Val_Precision_0"/>
    <tableColumn id="19" xr3:uid="{00000000-0010-0000-0300-000013000000}" name="Val_Recall_0"/>
    <tableColumn id="20" xr3:uid="{00000000-0010-0000-0300-000014000000}" name="Val_F1_0"/>
    <tableColumn id="21" xr3:uid="{00000000-0010-0000-0300-000015000000}" name="Val_TN"/>
    <tableColumn id="22" xr3:uid="{00000000-0010-0000-0300-000016000000}" name="Val_FP"/>
    <tableColumn id="23" xr3:uid="{00000000-0010-0000-0300-000017000000}" name="Val_FN"/>
    <tableColumn id="24" xr3:uid="{00000000-0010-0000-0300-000018000000}" name="Val_TP"/>
    <tableColumn id="25" xr3:uid="{00000000-0010-0000-0300-000019000000}" name="Val_Time"/>
    <tableColumn id="26" xr3:uid="{00000000-0010-0000-0300-00001A000000}" name="Test_Loss"/>
    <tableColumn id="27" xr3:uid="{00000000-0010-0000-0300-00001B000000}" name="Test_Precision_1"/>
    <tableColumn id="28" xr3:uid="{00000000-0010-0000-0300-00001C000000}" name="Test_Recall_1"/>
    <tableColumn id="29" xr3:uid="{00000000-0010-0000-0300-00001D000000}" name="Test_F1_1"/>
    <tableColumn id="30" xr3:uid="{00000000-0010-0000-0300-00001E000000}" name="Test_Precision_0"/>
    <tableColumn id="31" xr3:uid="{00000000-0010-0000-0300-00001F000000}" name="Test_Recall_0"/>
    <tableColumn id="32" xr3:uid="{00000000-0010-0000-0300-000020000000}" name="Test_F1_0"/>
    <tableColumn id="33" xr3:uid="{00000000-0010-0000-0300-000021000000}" name="Test_TN"/>
    <tableColumn id="34" xr3:uid="{00000000-0010-0000-0300-000022000000}" name="Test_FP"/>
    <tableColumn id="35" xr3:uid="{00000000-0010-0000-0300-000023000000}" name="Test_FN"/>
    <tableColumn id="36" xr3:uid="{00000000-0010-0000-0300-000024000000}" name="Test_TP"/>
    <tableColumn id="37" xr3:uid="{00000000-0010-0000-0300-000025000000}" name="Test_Tim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ella3" displayName="Tabella3" ref="A1:AK26" totalsRowShown="0" headerRowDxfId="59" headerRowBorderDxfId="58" tableBorderDxfId="57">
  <autoFilter ref="A1:AK26" xr:uid="{00000000-0009-0000-0100-000005000000}"/>
  <tableColumns count="37">
    <tableColumn id="1" xr3:uid="{00000000-0010-0000-0400-000001000000}" name="Epoch"/>
    <tableColumn id="2" xr3:uid="{00000000-0010-0000-0400-000002000000}" name="Train_Loss"/>
    <tableColumn id="3" xr3:uid="{00000000-0010-0000-0400-000003000000}" name="Train_Precision_1"/>
    <tableColumn id="4" xr3:uid="{00000000-0010-0000-0400-000004000000}" name="Train_Recall_1"/>
    <tableColumn id="5" xr3:uid="{00000000-0010-0000-0400-000005000000}" name="Train_F1_1"/>
    <tableColumn id="6" xr3:uid="{00000000-0010-0000-0400-000006000000}" name="Train_Precision_0"/>
    <tableColumn id="7" xr3:uid="{00000000-0010-0000-0400-000007000000}" name="Train_Recall_0"/>
    <tableColumn id="8" xr3:uid="{00000000-0010-0000-0400-000008000000}" name="Train_F1_0"/>
    <tableColumn id="9" xr3:uid="{00000000-0010-0000-0400-000009000000}" name="Train_TN"/>
    <tableColumn id="10" xr3:uid="{00000000-0010-0000-0400-00000A000000}" name="Train_FP"/>
    <tableColumn id="11" xr3:uid="{00000000-0010-0000-0400-00000B000000}" name="Train_FN"/>
    <tableColumn id="12" xr3:uid="{00000000-0010-0000-0400-00000C000000}" name="Train_TP"/>
    <tableColumn id="13" xr3:uid="{00000000-0010-0000-0400-00000D000000}" name="Train_Time"/>
    <tableColumn id="14" xr3:uid="{00000000-0010-0000-0400-00000E000000}" name="Val_Loss"/>
    <tableColumn id="15" xr3:uid="{00000000-0010-0000-0400-00000F000000}" name="Val_Precision_1"/>
    <tableColumn id="16" xr3:uid="{00000000-0010-0000-0400-000010000000}" name="Val_Recall_1"/>
    <tableColumn id="17" xr3:uid="{00000000-0010-0000-0400-000011000000}" name="Val_F1_1"/>
    <tableColumn id="18" xr3:uid="{00000000-0010-0000-0400-000012000000}" name="Val_Precision_0"/>
    <tableColumn id="19" xr3:uid="{00000000-0010-0000-0400-000013000000}" name="Val_Recall_0"/>
    <tableColumn id="20" xr3:uid="{00000000-0010-0000-0400-000014000000}" name="Val_F1_0"/>
    <tableColumn id="21" xr3:uid="{00000000-0010-0000-0400-000015000000}" name="Val_TN"/>
    <tableColumn id="22" xr3:uid="{00000000-0010-0000-0400-000016000000}" name="Val_FP"/>
    <tableColumn id="23" xr3:uid="{00000000-0010-0000-0400-000017000000}" name="Val_FN"/>
    <tableColumn id="24" xr3:uid="{00000000-0010-0000-0400-000018000000}" name="Val_TP"/>
    <tableColumn id="25" xr3:uid="{00000000-0010-0000-0400-000019000000}" name="Val_Time"/>
    <tableColumn id="26" xr3:uid="{00000000-0010-0000-0400-00001A000000}" name="Test_Loss"/>
    <tableColumn id="27" xr3:uid="{00000000-0010-0000-0400-00001B000000}" name="Test_Precision_1"/>
    <tableColumn id="28" xr3:uid="{00000000-0010-0000-0400-00001C000000}" name="Test_Recall_1"/>
    <tableColumn id="29" xr3:uid="{00000000-0010-0000-0400-00001D000000}" name="Test_F1_1"/>
    <tableColumn id="30" xr3:uid="{00000000-0010-0000-0400-00001E000000}" name="Test_Precision_0"/>
    <tableColumn id="31" xr3:uid="{00000000-0010-0000-0400-00001F000000}" name="Test_Recall_0"/>
    <tableColumn id="32" xr3:uid="{00000000-0010-0000-0400-000020000000}" name="Test_F1_0"/>
    <tableColumn id="33" xr3:uid="{00000000-0010-0000-0400-000021000000}" name="Test_TN"/>
    <tableColumn id="34" xr3:uid="{00000000-0010-0000-0400-000022000000}" name="Test_FP"/>
    <tableColumn id="35" xr3:uid="{00000000-0010-0000-0400-000023000000}" name="Test_FN"/>
    <tableColumn id="36" xr3:uid="{00000000-0010-0000-0400-000024000000}" name="Test_TP"/>
    <tableColumn id="37" xr3:uid="{00000000-0010-0000-0400-000025000000}" name="Test_Tim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ella11" displayName="Tabella11" ref="A1:AK27" totalsRowShown="0" headerRowDxfId="56" headerRowBorderDxfId="55" tableBorderDxfId="54">
  <autoFilter ref="A1:AK27" xr:uid="{00000000-0009-0000-0100-000006000000}"/>
  <tableColumns count="37">
    <tableColumn id="1" xr3:uid="{00000000-0010-0000-0500-000001000000}" name="Epoch"/>
    <tableColumn id="2" xr3:uid="{00000000-0010-0000-0500-000002000000}" name="Train_Loss"/>
    <tableColumn id="3" xr3:uid="{00000000-0010-0000-0500-000003000000}" name="Train_Precision_1"/>
    <tableColumn id="4" xr3:uid="{00000000-0010-0000-0500-000004000000}" name="Train_Recall_1"/>
    <tableColumn id="5" xr3:uid="{00000000-0010-0000-0500-000005000000}" name="Train_F1_1"/>
    <tableColumn id="6" xr3:uid="{00000000-0010-0000-0500-000006000000}" name="Train_Precision_0"/>
    <tableColumn id="7" xr3:uid="{00000000-0010-0000-0500-000007000000}" name="Train_Recall_0"/>
    <tableColumn id="8" xr3:uid="{00000000-0010-0000-0500-000008000000}" name="Train_F1_0"/>
    <tableColumn id="9" xr3:uid="{00000000-0010-0000-0500-000009000000}" name="Train_TN"/>
    <tableColumn id="10" xr3:uid="{00000000-0010-0000-0500-00000A000000}" name="Train_FP"/>
    <tableColumn id="11" xr3:uid="{00000000-0010-0000-0500-00000B000000}" name="Train_FN"/>
    <tableColumn id="12" xr3:uid="{00000000-0010-0000-0500-00000C000000}" name="Train_TP"/>
    <tableColumn id="13" xr3:uid="{00000000-0010-0000-0500-00000D000000}" name="Train_Time"/>
    <tableColumn id="14" xr3:uid="{00000000-0010-0000-0500-00000E000000}" name="Val_Loss"/>
    <tableColumn id="15" xr3:uid="{00000000-0010-0000-0500-00000F000000}" name="Val_Precision_1"/>
    <tableColumn id="16" xr3:uid="{00000000-0010-0000-0500-000010000000}" name="Val_Recall_1"/>
    <tableColumn id="17" xr3:uid="{00000000-0010-0000-0500-000011000000}" name="Val_F1_1"/>
    <tableColumn id="18" xr3:uid="{00000000-0010-0000-0500-000012000000}" name="Val_Precision_0"/>
    <tableColumn id="19" xr3:uid="{00000000-0010-0000-0500-000013000000}" name="Val_Recall_0"/>
    <tableColumn id="20" xr3:uid="{00000000-0010-0000-0500-000014000000}" name="Val_F1_0"/>
    <tableColumn id="21" xr3:uid="{00000000-0010-0000-0500-000015000000}" name="Val_TN"/>
    <tableColumn id="22" xr3:uid="{00000000-0010-0000-0500-000016000000}" name="Val_FP"/>
    <tableColumn id="23" xr3:uid="{00000000-0010-0000-0500-000017000000}" name="Val_FN"/>
    <tableColumn id="24" xr3:uid="{00000000-0010-0000-0500-000018000000}" name="Val_TP"/>
    <tableColumn id="25" xr3:uid="{00000000-0010-0000-0500-000019000000}" name="Val_Time"/>
    <tableColumn id="26" xr3:uid="{00000000-0010-0000-0500-00001A000000}" name="Test_Loss"/>
    <tableColumn id="27" xr3:uid="{00000000-0010-0000-0500-00001B000000}" name="Test_Precision_1"/>
    <tableColumn id="28" xr3:uid="{00000000-0010-0000-0500-00001C000000}" name="Test_Recall_1"/>
    <tableColumn id="29" xr3:uid="{00000000-0010-0000-0500-00001D000000}" name="Test_F1_1"/>
    <tableColumn id="30" xr3:uid="{00000000-0010-0000-0500-00001E000000}" name="Test_Precision_0"/>
    <tableColumn id="31" xr3:uid="{00000000-0010-0000-0500-00001F000000}" name="Test_Recall_0"/>
    <tableColumn id="32" xr3:uid="{00000000-0010-0000-0500-000020000000}" name="Test_F1_0"/>
    <tableColumn id="33" xr3:uid="{00000000-0010-0000-0500-000021000000}" name="Test_TN"/>
    <tableColumn id="34" xr3:uid="{00000000-0010-0000-0500-000022000000}" name="Test_FP"/>
    <tableColumn id="35" xr3:uid="{00000000-0010-0000-0500-000023000000}" name="Test_FN"/>
    <tableColumn id="36" xr3:uid="{00000000-0010-0000-0500-000024000000}" name="Test_TP"/>
    <tableColumn id="37" xr3:uid="{00000000-0010-0000-0500-000025000000}" name="Test_Tim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ella7" displayName="Tabella7" ref="A1:AK21" totalsRowShown="0" headerRowDxfId="53" headerRowBorderDxfId="52" tableBorderDxfId="51">
  <autoFilter ref="A1:AK21" xr:uid="{00000000-0009-0000-0100-000007000000}"/>
  <tableColumns count="37">
    <tableColumn id="1" xr3:uid="{00000000-0010-0000-0600-000001000000}" name="Epoch"/>
    <tableColumn id="2" xr3:uid="{00000000-0010-0000-0600-000002000000}" name="Train_Loss"/>
    <tableColumn id="3" xr3:uid="{00000000-0010-0000-0600-000003000000}" name="Train_Precision_1"/>
    <tableColumn id="4" xr3:uid="{00000000-0010-0000-0600-000004000000}" name="Train_Recall_1"/>
    <tableColumn id="5" xr3:uid="{00000000-0010-0000-0600-000005000000}" name="Train_F1_1"/>
    <tableColumn id="6" xr3:uid="{00000000-0010-0000-0600-000006000000}" name="Train_Precision_0"/>
    <tableColumn id="7" xr3:uid="{00000000-0010-0000-0600-000007000000}" name="Train_Recall_0"/>
    <tableColumn id="8" xr3:uid="{00000000-0010-0000-0600-000008000000}" name="Train_F1_0"/>
    <tableColumn id="9" xr3:uid="{00000000-0010-0000-0600-000009000000}" name="Train_TN"/>
    <tableColumn id="10" xr3:uid="{00000000-0010-0000-0600-00000A000000}" name="Train_FP"/>
    <tableColumn id="11" xr3:uid="{00000000-0010-0000-0600-00000B000000}" name="Train_FN"/>
    <tableColumn id="12" xr3:uid="{00000000-0010-0000-0600-00000C000000}" name="Train_TP"/>
    <tableColumn id="13" xr3:uid="{00000000-0010-0000-0600-00000D000000}" name="Train_Time"/>
    <tableColumn id="14" xr3:uid="{00000000-0010-0000-0600-00000E000000}" name="Val_Loss"/>
    <tableColumn id="15" xr3:uid="{00000000-0010-0000-0600-00000F000000}" name="Val_Precision_1"/>
    <tableColumn id="16" xr3:uid="{00000000-0010-0000-0600-000010000000}" name="Val_Recall_1"/>
    <tableColumn id="17" xr3:uid="{00000000-0010-0000-0600-000011000000}" name="Val_F1_1"/>
    <tableColumn id="18" xr3:uid="{00000000-0010-0000-0600-000012000000}" name="Val_Precision_0"/>
    <tableColumn id="19" xr3:uid="{00000000-0010-0000-0600-000013000000}" name="Val_Recall_0"/>
    <tableColumn id="20" xr3:uid="{00000000-0010-0000-0600-000014000000}" name="Val_F1_0"/>
    <tableColumn id="21" xr3:uid="{00000000-0010-0000-0600-000015000000}" name="Val_TN"/>
    <tableColumn id="22" xr3:uid="{00000000-0010-0000-0600-000016000000}" name="Val_FP"/>
    <tableColumn id="23" xr3:uid="{00000000-0010-0000-0600-000017000000}" name="Val_FN"/>
    <tableColumn id="24" xr3:uid="{00000000-0010-0000-0600-000018000000}" name="Val_TP"/>
    <tableColumn id="25" xr3:uid="{00000000-0010-0000-0600-000019000000}" name="Val_Time"/>
    <tableColumn id="26" xr3:uid="{00000000-0010-0000-0600-00001A000000}" name="Test_Loss"/>
    <tableColumn id="27" xr3:uid="{00000000-0010-0000-0600-00001B000000}" name="Test_Precision_1"/>
    <tableColumn id="28" xr3:uid="{00000000-0010-0000-0600-00001C000000}" name="Test_Recall_1"/>
    <tableColumn id="29" xr3:uid="{00000000-0010-0000-0600-00001D000000}" name="Test_F1_1"/>
    <tableColumn id="30" xr3:uid="{00000000-0010-0000-0600-00001E000000}" name="Test_Precision_0"/>
    <tableColumn id="31" xr3:uid="{00000000-0010-0000-0600-00001F000000}" name="Test_Recall_0"/>
    <tableColumn id="32" xr3:uid="{00000000-0010-0000-0600-000020000000}" name="Test_F1_0"/>
    <tableColumn id="33" xr3:uid="{00000000-0010-0000-0600-000021000000}" name="Test_TN"/>
    <tableColumn id="34" xr3:uid="{00000000-0010-0000-0600-000022000000}" name="Test_FP"/>
    <tableColumn id="35" xr3:uid="{00000000-0010-0000-0600-000023000000}" name="Test_FN"/>
    <tableColumn id="36" xr3:uid="{00000000-0010-0000-0600-000024000000}" name="Test_TP"/>
    <tableColumn id="37" xr3:uid="{00000000-0010-0000-0600-000025000000}" name="Test_Time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ella12" displayName="Tabella12" ref="A1:M41" totalsRowShown="0" headerRowDxfId="50">
  <autoFilter ref="A1:M41" xr:uid="{00000000-0009-0000-0100-000008000000}"/>
  <tableColumns count="13">
    <tableColumn id="1" xr3:uid="{00000000-0010-0000-0700-000001000000}" name="Image_ID"/>
    <tableColumn id="2" xr3:uid="{00000000-0010-0000-0700-000002000000}" name="TN"/>
    <tableColumn id="3" xr3:uid="{00000000-0010-0000-0700-000003000000}" name="FP"/>
    <tableColumn id="4" xr3:uid="{00000000-0010-0000-0700-000004000000}" name="FN"/>
    <tableColumn id="5" xr3:uid="{00000000-0010-0000-0700-000005000000}" name="TP"/>
    <tableColumn id="6" xr3:uid="{00000000-0010-0000-0700-000006000000}" name="Precision_0"/>
    <tableColumn id="7" xr3:uid="{00000000-0010-0000-0700-000007000000}" name="Recall_0"/>
    <tableColumn id="8" xr3:uid="{00000000-0010-0000-0700-000008000000}" name="F1_0"/>
    <tableColumn id="9" xr3:uid="{00000000-0010-0000-0700-000009000000}" name="Precision_1"/>
    <tableColumn id="10" xr3:uid="{00000000-0010-0000-0700-00000A000000}" name="Recall_1"/>
    <tableColumn id="11" xr3:uid="{00000000-0010-0000-0700-00000B000000}" name="F1_1"/>
    <tableColumn id="12" xr3:uid="{00000000-0010-0000-0700-00000C000000}" name="Predictions"/>
    <tableColumn id="13" xr3:uid="{00000000-0010-0000-0700-00000D000000}" name="Ground_truth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ella10" displayName="Tabella10" ref="A1:M41" totalsRowShown="0" headerRowDxfId="49">
  <autoFilter ref="A1:M41" xr:uid="{00000000-0009-0000-0100-000009000000}"/>
  <tableColumns count="13">
    <tableColumn id="1" xr3:uid="{00000000-0010-0000-0800-000001000000}" name="Image_ID"/>
    <tableColumn id="2" xr3:uid="{00000000-0010-0000-0800-000002000000}" name="TN"/>
    <tableColumn id="3" xr3:uid="{00000000-0010-0000-0800-000003000000}" name="FP"/>
    <tableColumn id="4" xr3:uid="{00000000-0010-0000-0800-000004000000}" name="FN"/>
    <tableColumn id="5" xr3:uid="{00000000-0010-0000-0800-000005000000}" name="TP"/>
    <tableColumn id="6" xr3:uid="{00000000-0010-0000-0800-000006000000}" name="Precision_0"/>
    <tableColumn id="7" xr3:uid="{00000000-0010-0000-0800-000007000000}" name="Recall_0"/>
    <tableColumn id="8" xr3:uid="{00000000-0010-0000-0800-000008000000}" name="F1_0"/>
    <tableColumn id="9" xr3:uid="{00000000-0010-0000-0800-000009000000}" name="Precision_1"/>
    <tableColumn id="10" xr3:uid="{00000000-0010-0000-0800-00000A000000}" name="Recall_1"/>
    <tableColumn id="11" xr3:uid="{00000000-0010-0000-0800-00000B000000}" name="F1_1"/>
    <tableColumn id="12" xr3:uid="{00000000-0010-0000-0800-00000C000000}" name="Predictions"/>
    <tableColumn id="13" xr3:uid="{00000000-0010-0000-0800-00000D000000}" name="Ground_truth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ella9" displayName="Tabella9" ref="A1:M41" totalsRowShown="0" headerRowDxfId="48">
  <autoFilter ref="A1:M41" xr:uid="{00000000-0009-0000-0100-00000A000000}"/>
  <tableColumns count="13">
    <tableColumn id="1" xr3:uid="{00000000-0010-0000-0900-000001000000}" name="Image_ID"/>
    <tableColumn id="2" xr3:uid="{00000000-0010-0000-0900-000002000000}" name="TN"/>
    <tableColumn id="3" xr3:uid="{00000000-0010-0000-0900-000003000000}" name="FP"/>
    <tableColumn id="4" xr3:uid="{00000000-0010-0000-0900-000004000000}" name="FN"/>
    <tableColumn id="5" xr3:uid="{00000000-0010-0000-0900-000005000000}" name="TP"/>
    <tableColumn id="6" xr3:uid="{00000000-0010-0000-0900-000006000000}" name="Precision_0"/>
    <tableColumn id="7" xr3:uid="{00000000-0010-0000-0900-000007000000}" name="Recall_0"/>
    <tableColumn id="8" xr3:uid="{00000000-0010-0000-0900-000008000000}" name="F1_0"/>
    <tableColumn id="9" xr3:uid="{00000000-0010-0000-0900-000009000000}" name="Precision_1"/>
    <tableColumn id="10" xr3:uid="{00000000-0010-0000-0900-00000A000000}" name="Recall_1"/>
    <tableColumn id="11" xr3:uid="{00000000-0010-0000-0900-00000B000000}" name="F1_1"/>
    <tableColumn id="12" xr3:uid="{00000000-0010-0000-0900-00000C000000}" name="Predictions"/>
    <tableColumn id="13" xr3:uid="{00000000-0010-0000-0900-00000D000000}" name="Ground_truth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ella8" displayName="Tabella8" ref="A1:M41" totalsRowShown="0" headerRowDxfId="47">
  <autoFilter ref="A1:M41" xr:uid="{00000000-0009-0000-0100-00000B000000}"/>
  <tableColumns count="13">
    <tableColumn id="1" xr3:uid="{00000000-0010-0000-0A00-000001000000}" name="Image_ID"/>
    <tableColumn id="2" xr3:uid="{00000000-0010-0000-0A00-000002000000}" name="TN"/>
    <tableColumn id="3" xr3:uid="{00000000-0010-0000-0A00-000003000000}" name="FP"/>
    <tableColumn id="4" xr3:uid="{00000000-0010-0000-0A00-000004000000}" name="FN"/>
    <tableColumn id="5" xr3:uid="{00000000-0010-0000-0A00-000005000000}" name="TP"/>
    <tableColumn id="6" xr3:uid="{00000000-0010-0000-0A00-000006000000}" name="Precision_0"/>
    <tableColumn id="7" xr3:uid="{00000000-0010-0000-0A00-000007000000}" name="Recall_0"/>
    <tableColumn id="8" xr3:uid="{00000000-0010-0000-0A00-000008000000}" name="F1_0"/>
    <tableColumn id="9" xr3:uid="{00000000-0010-0000-0A00-000009000000}" name="Precision_1"/>
    <tableColumn id="10" xr3:uid="{00000000-0010-0000-0A00-00000A000000}" name="Recall_1"/>
    <tableColumn id="11" xr3:uid="{00000000-0010-0000-0A00-00000B000000}" name="F1_1"/>
    <tableColumn id="12" xr3:uid="{00000000-0010-0000-0A00-00000C000000}" name="Predictions"/>
    <tableColumn id="13" xr3:uid="{00000000-0010-0000-0A00-00000D000000}" name="Ground_truth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5246B2E-B1AE-4AFF-888E-3675E2258DA8}" name="Tabella15" displayName="Tabella15" ref="A1:M41" totalsRowShown="0" headerRowDxfId="46">
  <autoFilter ref="A1:M41" xr:uid="{E5246B2E-B1AE-4AFF-888E-3675E2258DA8}"/>
  <tableColumns count="13">
    <tableColumn id="1" xr3:uid="{4E08C2FB-4A99-4F4A-AA7A-3B58A5574C80}" name="Image_ID"/>
    <tableColumn id="2" xr3:uid="{817FD33D-52D3-484C-ACDB-23E534DF3BE5}" name="TN"/>
    <tableColumn id="3" xr3:uid="{B99ABFB8-E419-4068-BAFD-581BA1899CA2}" name="FP"/>
    <tableColumn id="4" xr3:uid="{463691E9-2519-414C-A49F-7793E3F4839B}" name="FN"/>
    <tableColumn id="5" xr3:uid="{0911142D-2F7C-49CF-89C2-8155E0D47BD8}" name="TP"/>
    <tableColumn id="6" xr3:uid="{69DD9046-1FD5-4E2F-99FC-B90BA37FFAA8}" name="Precision_0" dataDxfId="45"/>
    <tableColumn id="7" xr3:uid="{1996C9F7-233A-4CEE-B4E7-F845DA38625D}" name="Recall_0" dataDxfId="44"/>
    <tableColumn id="8" xr3:uid="{FCE04F52-B760-4A3D-9CF8-DB45ACFD6830}" name="F1_0" dataDxfId="43"/>
    <tableColumn id="9" xr3:uid="{81A258B8-4DAE-4773-BCC8-06A6954F2207}" name="Precision_1" dataDxfId="42"/>
    <tableColumn id="10" xr3:uid="{CFF78ECE-143B-4B56-AE62-A2ABFA4AA259}" name="Recall_1" dataDxfId="41"/>
    <tableColumn id="11" xr3:uid="{DF3A15AC-7C80-4F57-808C-8FD52518F471}" name="F1_1" dataDxfId="40"/>
    <tableColumn id="12" xr3:uid="{B310F7B3-881F-4C83-962B-F857732A949B}" name="Predictions"/>
    <tableColumn id="13" xr3:uid="{9E2324A5-202C-4E17-8A3D-253E336B35F4}" name="Ground_truth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AF907C8-22ED-4C14-AF38-DAABB040552A}" name="Tabella19" displayName="Tabella19" ref="A1:M41" totalsRowShown="0" headerRowDxfId="39" headerRowBorderDxfId="38" tableBorderDxfId="37">
  <autoFilter ref="A1:M41" xr:uid="{9AF907C8-22ED-4C14-AF38-DAABB040552A}"/>
  <tableColumns count="13">
    <tableColumn id="1" xr3:uid="{203764BB-52CD-459D-A34B-F2549184B86B}" name="Image_ID"/>
    <tableColumn id="2" xr3:uid="{78C2D93B-F9B1-4760-A9E1-7ED5E70069B5}" name="TN"/>
    <tableColumn id="3" xr3:uid="{4C6591BE-77BD-42F8-B108-582B8D73DF32}" name="FP"/>
    <tableColumn id="4" xr3:uid="{152A6057-97C8-4E19-896B-FBEEE6D916F3}" name="FN"/>
    <tableColumn id="5" xr3:uid="{04952C0B-D60C-4989-82EB-D6428ECEDCEC}" name="TP"/>
    <tableColumn id="6" xr3:uid="{7D09A8EB-3788-4AB4-A0AC-A2297D22116C}" name="Precision_0" dataDxfId="36"/>
    <tableColumn id="7" xr3:uid="{992B5B90-EDDA-46FD-8DDD-499BAD2FC7AC}" name="Recall_0" dataDxfId="35"/>
    <tableColumn id="8" xr3:uid="{DB24C22F-1B0C-40DE-BF91-C872D3FAA4DE}" name="F1_0" dataDxfId="34"/>
    <tableColumn id="9" xr3:uid="{BE2BE74C-4664-45D7-8BD7-F8A01B1AFB38}" name="Precision_1" dataDxfId="33"/>
    <tableColumn id="10" xr3:uid="{7A26AF04-5197-4217-852B-67C4E990A38F}" name="Recall_1" dataDxfId="32"/>
    <tableColumn id="11" xr3:uid="{84D8A130-1918-4272-B1C1-070F842F871A}" name="F1_1" dataDxfId="31"/>
    <tableColumn id="12" xr3:uid="{B9DD5E19-48DB-4B05-897B-E98BB3734DF2}" name="Predictions"/>
    <tableColumn id="13" xr3:uid="{C6CFE360-7999-4314-B607-85C392F39E32}" name="Ground_truth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FF9C5E9-BF89-477C-AE96-07B7AC0463DC}" name="Tabella18" displayName="Tabella18" ref="A1:M41" totalsRowShown="0" headerRowDxfId="30" headerRowBorderDxfId="29" tableBorderDxfId="28">
  <autoFilter ref="A1:M41" xr:uid="{8FF9C5E9-BF89-477C-AE96-07B7AC0463DC}"/>
  <tableColumns count="13">
    <tableColumn id="1" xr3:uid="{564A8690-1E9F-4A93-9807-3CE8C3EE1D82}" name="Image_ID"/>
    <tableColumn id="2" xr3:uid="{DE748263-FFA4-4366-BF57-7B63650A2E9C}" name="TN"/>
    <tableColumn id="3" xr3:uid="{C8218252-D6F6-4125-85B3-F37F9844E060}" name="FP"/>
    <tableColumn id="4" xr3:uid="{3DF5833C-386F-41CA-9F4B-81ECAD060827}" name="FN"/>
    <tableColumn id="5" xr3:uid="{4F7F7689-2778-42A3-8F39-B0C43673D14A}" name="TP"/>
    <tableColumn id="6" xr3:uid="{70343D3F-D494-4D13-8FBB-322EF49279D0}" name="Precision_0" dataDxfId="27"/>
    <tableColumn id="7" xr3:uid="{FA60163D-5D28-467B-9266-49CF91CA1B45}" name="Recall_0" dataDxfId="26"/>
    <tableColumn id="8" xr3:uid="{6AD1C834-9912-4C0C-8081-29B9FCC1D10E}" name="F1_0" dataDxfId="25"/>
    <tableColumn id="9" xr3:uid="{2D6520E9-36DF-43C0-8461-9BAD2E73F72F}" name="Precision_1" dataDxfId="24"/>
    <tableColumn id="10" xr3:uid="{7155F12B-2A24-4885-8473-40C87B8AAD7F}" name="Recall_1" dataDxfId="23"/>
    <tableColumn id="11" xr3:uid="{DA0D3F58-BEF4-4501-B4CC-C3C7929EA22D}" name="F1_1" dataDxfId="22"/>
    <tableColumn id="12" xr3:uid="{28752721-BD00-4F1C-845C-86B647250790}" name="Predictions"/>
    <tableColumn id="13" xr3:uid="{45BF29F6-E7CF-493D-AB99-225996BE9B05}" name="Ground_truth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50DFE3D-FC18-4519-8751-254B3B20C088}" name="Tabella16" displayName="Tabella16" ref="A1:M41" totalsRowShown="0" headerRowDxfId="21" headerRowBorderDxfId="20" tableBorderDxfId="19">
  <autoFilter ref="A1:M41" xr:uid="{950DFE3D-FC18-4519-8751-254B3B20C088}"/>
  <tableColumns count="13">
    <tableColumn id="1" xr3:uid="{0068C941-1534-4B81-8BC8-FFB2CEBBA4B8}" name="Image_ID"/>
    <tableColumn id="2" xr3:uid="{D387C93C-E6BF-4391-A044-EAB506195B65}" name="TN"/>
    <tableColumn id="3" xr3:uid="{A5F0628A-D789-4E58-B245-2E6508BD107C}" name="FP"/>
    <tableColumn id="4" xr3:uid="{3A538C93-FC52-4484-B442-CA9A3F16041C}" name="FN"/>
    <tableColumn id="5" xr3:uid="{D24BCF2B-525A-4A57-9BA6-5C37F8EEF8C2}" name="TP"/>
    <tableColumn id="6" xr3:uid="{101B2DF2-C307-4F28-970E-A3CF44AD2545}" name="Precision_0" dataDxfId="18"/>
    <tableColumn id="7" xr3:uid="{6EBBCAFF-F4F8-4E09-B544-199753C3079B}" name="Recall_0" dataDxfId="17"/>
    <tableColumn id="8" xr3:uid="{B69D0D83-1215-4E7F-AEFD-8EDD26DAD8C1}" name="F1_0" dataDxfId="16"/>
    <tableColumn id="9" xr3:uid="{2EBC08B1-D626-4011-AA6D-F25BCA037F27}" name="Precision_1" dataDxfId="15"/>
    <tableColumn id="10" xr3:uid="{D4034602-182B-465B-AE21-E708392A7598}" name="Recall_1" dataDxfId="14"/>
    <tableColumn id="11" xr3:uid="{DA9B44EF-2F6E-4685-86D7-FDD1AE631D80}" name="F1_1" dataDxfId="13"/>
    <tableColumn id="12" xr3:uid="{1AD83B40-74D9-4F74-BE70-FD113E37F322}" name="Predictions"/>
    <tableColumn id="13" xr3:uid="{9CE2FD2A-5A32-400C-AD75-AA51417022CE}" name="Ground_trut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>
    <tabColor rgb="FF00B0F0"/>
  </sheetPr>
  <dimension ref="B1:R23"/>
  <sheetViews>
    <sheetView tabSelected="1" zoomScaleNormal="100" workbookViewId="0"/>
  </sheetViews>
  <sheetFormatPr defaultRowHeight="15" x14ac:dyDescent="0.25"/>
  <cols>
    <col min="2" max="2" width="26.85546875" bestFit="1" customWidth="1"/>
    <col min="3" max="3" width="12" bestFit="1" customWidth="1"/>
    <col min="4" max="5" width="14.7109375" bestFit="1" customWidth="1"/>
    <col min="6" max="6" width="8" bestFit="1" customWidth="1"/>
    <col min="7" max="7" width="11.5703125" bestFit="1" customWidth="1"/>
    <col min="8" max="8" width="10.42578125" bestFit="1" customWidth="1"/>
    <col min="9" max="9" width="10.140625" bestFit="1" customWidth="1"/>
    <col min="10" max="10" width="10.42578125" bestFit="1" customWidth="1"/>
    <col min="11" max="11" width="10.140625" bestFit="1" customWidth="1"/>
    <col min="12" max="12" width="18.5703125" bestFit="1" customWidth="1"/>
    <col min="13" max="13" width="18.28515625" bestFit="1" customWidth="1"/>
    <col min="14" max="14" width="15.42578125" bestFit="1" customWidth="1"/>
    <col min="15" max="15" width="12" bestFit="1" customWidth="1"/>
    <col min="16" max="16" width="18.28515625" bestFit="1" customWidth="1"/>
    <col min="17" max="17" width="15.42578125" bestFit="1" customWidth="1"/>
    <col min="18" max="18" width="12" bestFit="1" customWidth="1"/>
  </cols>
  <sheetData>
    <row r="1" spans="2:18" ht="15.75" customHeight="1" thickBot="1" x14ac:dyDescent="0.3"/>
    <row r="2" spans="2:18" ht="15.75" customHeight="1" thickBot="1" x14ac:dyDescent="0.3">
      <c r="B2" s="37" t="s">
        <v>0</v>
      </c>
      <c r="C2" s="38"/>
      <c r="D2" s="38"/>
      <c r="E2" s="38"/>
      <c r="F2" s="39"/>
      <c r="G2" s="34" t="s">
        <v>1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36"/>
    </row>
    <row r="3" spans="2:18" x14ac:dyDescent="0.25">
      <c r="B3" s="13" t="s">
        <v>2</v>
      </c>
      <c r="C3" s="5" t="s">
        <v>3</v>
      </c>
      <c r="D3" s="6" t="s">
        <v>4</v>
      </c>
      <c r="E3" s="6" t="s">
        <v>5</v>
      </c>
      <c r="F3" s="7" t="s">
        <v>6</v>
      </c>
      <c r="G3" s="15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7" t="s">
        <v>18</v>
      </c>
    </row>
    <row r="4" spans="2:18" x14ac:dyDescent="0.25">
      <c r="B4" s="14" t="s">
        <v>19</v>
      </c>
      <c r="C4" s="8">
        <v>128</v>
      </c>
      <c r="D4" s="4">
        <v>0.5</v>
      </c>
      <c r="E4" s="4">
        <v>0.5</v>
      </c>
      <c r="F4" s="18" t="s">
        <v>20</v>
      </c>
      <c r="G4" s="16">
        <f ca="1">INDEX(INDIRECT("'" &amp; B4 &amp; "'!A2:A1000"), MATCH(MAX(INDIRECT("'" &amp; B4 &amp; "'!Q2:Q1000")), INDIRECT("'" &amp; B4 &amp; "'!Q2:Q1000"), 0))</f>
        <v>5</v>
      </c>
      <c r="H4" s="4">
        <f t="array" aca="1" ref="H4" ca="1">INDIRECT("'" &amp; $B4 &amp; "'!AG" &amp; $G4 + 1)</f>
        <v>157183</v>
      </c>
      <c r="I4" s="4">
        <f t="array" aca="1" ref="I4" ca="1">INDIRECT("'" &amp; $B4 &amp; "'!AH" &amp; $G4 + 1)</f>
        <v>5261</v>
      </c>
      <c r="J4" s="4">
        <f t="array" aca="1" ref="J4" ca="1">INDIRECT("'" &amp; $B4 &amp; "'!AI" &amp; $G4 + 1)</f>
        <v>13557</v>
      </c>
      <c r="K4" s="4">
        <f t="array" aca="1" ref="K4" ca="1">INDIRECT("'" &amp; $B4 &amp; "'!AJ" &amp; $G4 + 1)</f>
        <v>22252</v>
      </c>
      <c r="L4" s="4">
        <f ca="1">SUM(H4:K4)</f>
        <v>198253</v>
      </c>
      <c r="M4" s="4">
        <f t="array" aca="1" ref="M4" ca="1">INDIRECT("'" &amp; $B4 &amp; "'!AD" &amp; $G4 + 1)</f>
        <v>0.92059999999999997</v>
      </c>
      <c r="N4" s="4">
        <f t="array" aca="1" ref="N4" ca="1">INDIRECT("'" &amp; $B4 &amp; "'!AE" &amp; $G4 + 1)</f>
        <v>0.96760000000000002</v>
      </c>
      <c r="O4" s="4">
        <f t="array" aca="1" ref="O4" ca="1">INDIRECT("'" &amp; $B4 &amp; "'!AF" &amp; $G4 + 1)</f>
        <v>0.94350000000000001</v>
      </c>
      <c r="P4" s="4">
        <f t="array" aca="1" ref="P4" ca="1">INDIRECT("'" &amp; $B4 &amp; "'!AA" &amp; $G4 + 1)</f>
        <v>0.80879999999999996</v>
      </c>
      <c r="Q4" s="4">
        <f t="array" aca="1" ref="Q4" ca="1">INDIRECT("'" &amp; $B4 &amp; "'!AB" &amp; $G4 + 1)</f>
        <v>0.62139999999999995</v>
      </c>
      <c r="R4" s="9">
        <f t="array" aca="1" ref="R4" ca="1">INDIRECT("'" &amp; $B4 &amp; "'!AC" &amp; $G4 + 1)</f>
        <v>0.70279999999999998</v>
      </c>
    </row>
    <row r="5" spans="2:18" x14ac:dyDescent="0.25">
      <c r="B5" s="14" t="s">
        <v>21</v>
      </c>
      <c r="C5" s="8">
        <v>256</v>
      </c>
      <c r="D5" s="4">
        <v>0.5</v>
      </c>
      <c r="E5" s="4">
        <v>0.5</v>
      </c>
      <c r="F5" s="18" t="s">
        <v>20</v>
      </c>
      <c r="G5" s="16">
        <f ca="1">INDEX(INDIRECT("'" &amp; B5 &amp; "'!A2:A1000"), MATCH(MAX(INDIRECT("'" &amp; B5 &amp; "'!Q2:Q1000")), INDIRECT("'" &amp; B5 &amp; "'!Q2:Q1000"), 0))</f>
        <v>3</v>
      </c>
      <c r="H5" s="4">
        <f t="array" aca="1" ref="H5" ca="1">INDIRECT("'" &amp; $B5 &amp; "'!AG" &amp; $G5 + 1)</f>
        <v>156288</v>
      </c>
      <c r="I5" s="4">
        <f t="array" aca="1" ref="I5" ca="1">INDIRECT("'" &amp; $B5 &amp; "'!AH" &amp; $G5 + 1)</f>
        <v>6156</v>
      </c>
      <c r="J5" s="4">
        <f t="array" aca="1" ref="J5" ca="1">INDIRECT("'" &amp; $B5 &amp; "'!AI" &amp; $G5 + 1)</f>
        <v>13001</v>
      </c>
      <c r="K5" s="4">
        <f t="array" aca="1" ref="K5" ca="1">INDIRECT("'" &amp; $B5 &amp; "'!AJ" &amp; $G5 + 1)</f>
        <v>22808</v>
      </c>
      <c r="L5" s="4">
        <f ca="1">SUM(H5:K5)</f>
        <v>198253</v>
      </c>
      <c r="M5" s="4">
        <f t="array" aca="1" ref="M5" ca="1">INDIRECT("'" &amp; $B5 &amp; "'!AD" &amp; $G5 + 1)</f>
        <v>0.92320000000000002</v>
      </c>
      <c r="N5" s="4">
        <f t="array" aca="1" ref="N5" ca="1">INDIRECT("'" &amp; $B5 &amp; "'!AE" &amp; $G5 + 1)</f>
        <v>0.96209999999999996</v>
      </c>
      <c r="O5" s="4">
        <f t="array" aca="1" ref="O5" ca="1">INDIRECT("'" &amp; $B5 &amp; "'!AF" &amp; $G5 + 1)</f>
        <v>0.94230000000000003</v>
      </c>
      <c r="P5" s="4">
        <f t="array" aca="1" ref="P5" ca="1">INDIRECT("'" &amp; $B5 &amp; "'!AA" &amp; $G5 + 1)</f>
        <v>0.78749999999999998</v>
      </c>
      <c r="Q5" s="4">
        <f t="array" aca="1" ref="Q5" ca="1">INDIRECT("'" &amp; $B5 &amp; "'!AB" &amp; $G5 + 1)</f>
        <v>0.63690000000000002</v>
      </c>
      <c r="R5" s="9">
        <f t="array" aca="1" ref="R5" ca="1">INDIRECT("'" &amp; $B5 &amp; "'!AC" &amp; $G5 + 1)</f>
        <v>0.70420000000000005</v>
      </c>
    </row>
    <row r="6" spans="2:18" x14ac:dyDescent="0.25">
      <c r="B6" s="14" t="s">
        <v>22</v>
      </c>
      <c r="C6" s="8">
        <v>128</v>
      </c>
      <c r="D6" s="4">
        <v>0.5</v>
      </c>
      <c r="E6" s="4">
        <v>0.5</v>
      </c>
      <c r="F6" s="18" t="s">
        <v>23</v>
      </c>
      <c r="G6" s="16">
        <f ca="1">INDEX(INDIRECT("'" &amp; B6 &amp; "'!A2:A1000"), MATCH(MAX(INDIRECT("'" &amp; B6 &amp; "'!Q2:Q1000")), INDIRECT("'" &amp; B6 &amp; "'!Q2:Q1000"), 0))</f>
        <v>10</v>
      </c>
      <c r="H6" s="4">
        <f t="array" aca="1" ref="H6" ca="1">INDIRECT("'" &amp; $B6 &amp; "'!AG" &amp; $G6 + 1)</f>
        <v>69240</v>
      </c>
      <c r="I6" s="4">
        <f t="array" aca="1" ref="I6" ca="1">INDIRECT("'" &amp; $B6 &amp; "'!AH" &amp; $G6 + 1)</f>
        <v>1824</v>
      </c>
      <c r="J6" s="4">
        <f t="array" aca="1" ref="J6" ca="1">INDIRECT("'" &amp; $B6 &amp; "'!AI" &amp; $G6 + 1)</f>
        <v>3167</v>
      </c>
      <c r="K6" s="4">
        <f t="array" aca="1" ref="K6" ca="1">INDIRECT("'" &amp; $B6 &amp; "'!AJ" &amp; $G6 + 1)</f>
        <v>32642</v>
      </c>
      <c r="L6" s="4">
        <f ca="1">SUM(H6:K6)</f>
        <v>106873</v>
      </c>
      <c r="M6" s="4">
        <f t="array" aca="1" ref="M6" ca="1">INDIRECT("'" &amp; $B6 &amp; "'!AD" &amp; $G6 + 1)</f>
        <v>0.95630000000000004</v>
      </c>
      <c r="N6" s="4">
        <f t="array" aca="1" ref="N6" ca="1">INDIRECT("'" &amp; $B6 &amp; "'!AE" &amp; $G6 + 1)</f>
        <v>0.97430000000000005</v>
      </c>
      <c r="O6" s="4">
        <f t="array" aca="1" ref="O6" ca="1">INDIRECT("'" &amp; $B6 &amp; "'!AF" &amp; $G6 + 1)</f>
        <v>0.96519999999999995</v>
      </c>
      <c r="P6" s="4">
        <f t="array" aca="1" ref="P6" ca="1">INDIRECT("'" &amp; $B6 &amp; "'!AA" &amp; $G6 + 1)</f>
        <v>0.94710000000000005</v>
      </c>
      <c r="Q6" s="4">
        <f t="array" aca="1" ref="Q6" ca="1">INDIRECT("'" &amp; $B6 &amp; "'!AB" &amp; $G6 + 1)</f>
        <v>0.91159999999999997</v>
      </c>
      <c r="R6" s="21">
        <f t="array" aca="1" ref="R6" ca="1">INDIRECT("'" &amp; $B6 &amp; "'!AC" &amp; $G6 + 1)</f>
        <v>0.92900000000000005</v>
      </c>
    </row>
    <row r="7" spans="2:18" ht="15.75" customHeight="1" thickBot="1" x14ac:dyDescent="0.3">
      <c r="B7" s="3" t="s">
        <v>24</v>
      </c>
      <c r="C7" s="10">
        <v>256</v>
      </c>
      <c r="D7" s="11">
        <v>0.5</v>
      </c>
      <c r="E7" s="11">
        <v>0.5</v>
      </c>
      <c r="F7" s="19" t="s">
        <v>23</v>
      </c>
      <c r="G7" s="17">
        <f ca="1">INDEX(INDIRECT("'" &amp; B7 &amp; "'!A2:A1000"), MATCH(MAX(INDIRECT("'" &amp; B7 &amp; "'!Q2:Q1000")), INDIRECT("'" &amp; B7 &amp; "'!Q2:Q1000"), 0))</f>
        <v>11</v>
      </c>
      <c r="H7" s="11">
        <f t="array" aca="1" ref="H7" ca="1">INDIRECT("'" &amp; $B7 &amp; "'!AG" &amp; $G7 + 1)</f>
        <v>68401</v>
      </c>
      <c r="I7" s="11">
        <f t="array" aca="1" ref="I7" ca="1">INDIRECT("'" &amp; $B7 &amp; "'!AH" &amp; $G7 + 1)</f>
        <v>2663</v>
      </c>
      <c r="J7" s="11">
        <f t="array" aca="1" ref="J7" ca="1">INDIRECT("'" &amp; $B7 &amp; "'!AI" &amp; $G7 + 1)</f>
        <v>2424</v>
      </c>
      <c r="K7" s="11">
        <f t="array" aca="1" ref="K7" ca="1">INDIRECT("'" &amp; $B7 &amp; "'!AJ" &amp; $G7 + 1)</f>
        <v>33385</v>
      </c>
      <c r="L7" s="11">
        <f ca="1">SUM(H7:K7)</f>
        <v>106873</v>
      </c>
      <c r="M7" s="11">
        <f t="array" aca="1" ref="M7" ca="1">INDIRECT("'" &amp; $B7 &amp; "'!AD" &amp; $G7 + 1)</f>
        <v>0.96579999999999999</v>
      </c>
      <c r="N7" s="11">
        <f t="array" aca="1" ref="N7" ca="1">INDIRECT("'" &amp; $B7 &amp; "'!AE" &amp; $G7 + 1)</f>
        <v>0.96250000000000002</v>
      </c>
      <c r="O7" s="11">
        <f t="array" aca="1" ref="O7" ca="1">INDIRECT("'" &amp; $B7 &amp; "'!AF" &amp; $G7 + 1)</f>
        <v>0.96409999999999996</v>
      </c>
      <c r="P7" s="11">
        <f t="array" aca="1" ref="P7" ca="1">INDIRECT("'" &amp; $B7 &amp; "'!AA" &amp; $G7 + 1)</f>
        <v>0.92610000000000003</v>
      </c>
      <c r="Q7" s="11">
        <f t="array" aca="1" ref="Q7" ca="1">INDIRECT("'" &amp; $B7 &amp; "'!AB" &amp; $G7 + 1)</f>
        <v>0.93230000000000002</v>
      </c>
      <c r="R7" s="12">
        <f t="array" aca="1" ref="R7" ca="1">INDIRECT("'" &amp; $B7 &amp; "'!AC" &amp; $G7 + 1)</f>
        <v>0.92920000000000003</v>
      </c>
    </row>
    <row r="9" spans="2:18" ht="15.75" customHeight="1" thickBot="1" x14ac:dyDescent="0.3"/>
    <row r="10" spans="2:18" ht="15.75" customHeight="1" thickBot="1" x14ac:dyDescent="0.3">
      <c r="B10" s="41" t="s">
        <v>25</v>
      </c>
      <c r="C10" s="38"/>
      <c r="D10" s="38"/>
      <c r="E10" s="38"/>
      <c r="F10" s="39"/>
      <c r="G10" s="40" t="s">
        <v>1</v>
      </c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6"/>
    </row>
    <row r="11" spans="2:18" x14ac:dyDescent="0.25">
      <c r="B11" s="26" t="s">
        <v>26</v>
      </c>
      <c r="C11" s="5" t="s">
        <v>3</v>
      </c>
      <c r="D11" s="6" t="s">
        <v>4</v>
      </c>
      <c r="E11" s="6" t="s">
        <v>5</v>
      </c>
      <c r="F11" s="7" t="s">
        <v>6</v>
      </c>
      <c r="G11" s="15" t="s">
        <v>7</v>
      </c>
      <c r="H11" s="6" t="s">
        <v>27</v>
      </c>
      <c r="I11" s="6" t="s">
        <v>28</v>
      </c>
      <c r="J11" s="6" t="s">
        <v>29</v>
      </c>
      <c r="K11" s="6" t="s">
        <v>30</v>
      </c>
      <c r="L11" s="6" t="s">
        <v>12</v>
      </c>
      <c r="M11" s="6" t="s">
        <v>31</v>
      </c>
      <c r="N11" s="6" t="s">
        <v>32</v>
      </c>
      <c r="O11" s="6" t="s">
        <v>33</v>
      </c>
      <c r="P11" s="6" t="s">
        <v>34</v>
      </c>
      <c r="Q11" s="6" t="s">
        <v>35</v>
      </c>
      <c r="R11" s="7" t="s">
        <v>36</v>
      </c>
    </row>
    <row r="12" spans="2:18" x14ac:dyDescent="0.25">
      <c r="B12" s="27" t="str">
        <f>_xlfn.CONCAT("test_", B4)</f>
        <v>test_all_data_128_05_05</v>
      </c>
      <c r="C12" s="8">
        <f t="shared" ref="C12:G15" si="0">C4</f>
        <v>128</v>
      </c>
      <c r="D12" s="4">
        <f t="shared" si="0"/>
        <v>0.5</v>
      </c>
      <c r="E12" s="4">
        <f t="shared" si="0"/>
        <v>0.5</v>
      </c>
      <c r="F12" s="18" t="str">
        <f t="shared" si="0"/>
        <v>No</v>
      </c>
      <c r="G12" s="16">
        <f t="shared" ca="1" si="0"/>
        <v>5</v>
      </c>
      <c r="H12" s="4">
        <f ca="1">SUM(INDIRECT("'" &amp; $B12 &amp; "'!B:B"))</f>
        <v>157183</v>
      </c>
      <c r="I12" s="4">
        <f ca="1">SUM(INDIRECT("'" &amp; $B12 &amp; "'!C:C"))</f>
        <v>5261</v>
      </c>
      <c r="J12" s="4">
        <f ca="1">SUM(INDIRECT("'" &amp; $B12 &amp; "'!D:D"))</f>
        <v>13557</v>
      </c>
      <c r="K12" s="4">
        <f ca="1">SUM(INDIRECT("'" &amp; $B12 &amp; "'!E:E"))</f>
        <v>22252</v>
      </c>
      <c r="L12" s="4">
        <f ca="1">SUM(H12:K12)</f>
        <v>198253</v>
      </c>
      <c r="M12" s="20">
        <f ca="1">H12/(H12+I12)</f>
        <v>0.96761345448277558</v>
      </c>
      <c r="N12" s="20">
        <f ca="1">H12/(H12+J12)</f>
        <v>0.92059857092655495</v>
      </c>
      <c r="O12" s="20">
        <f ca="1">2*M12*N12/(M12+N12)</f>
        <v>0.94352069727237797</v>
      </c>
      <c r="P12" s="20">
        <f ca="1">K12/(K12+J12)</f>
        <v>0.62140802591527267</v>
      </c>
      <c r="Q12" s="20">
        <f ca="1">K12/(K12+I12)</f>
        <v>0.8087813033838549</v>
      </c>
      <c r="R12" s="21">
        <f ca="1">2*P12*Q12/(P12+Q12)</f>
        <v>0.70282050472189761</v>
      </c>
    </row>
    <row r="13" spans="2:18" x14ac:dyDescent="0.25">
      <c r="B13" s="27" t="str">
        <f>_xlfn.CONCAT("test_", B5)</f>
        <v>test_all_data_256_05_05</v>
      </c>
      <c r="C13" s="8">
        <f t="shared" si="0"/>
        <v>256</v>
      </c>
      <c r="D13" s="4">
        <f t="shared" si="0"/>
        <v>0.5</v>
      </c>
      <c r="E13" s="4">
        <f t="shared" si="0"/>
        <v>0.5</v>
      </c>
      <c r="F13" s="18" t="str">
        <f t="shared" si="0"/>
        <v>No</v>
      </c>
      <c r="G13" s="16">
        <f t="shared" ca="1" si="0"/>
        <v>3</v>
      </c>
      <c r="H13" s="4">
        <f ca="1">SUM(INDIRECT("'" &amp; $B13 &amp; "'!B:B"))</f>
        <v>154179</v>
      </c>
      <c r="I13" s="4">
        <f ca="1">SUM(INDIRECT("'" &amp; $B13 &amp; "'!C:C"))</f>
        <v>8265</v>
      </c>
      <c r="J13" s="4">
        <f ca="1">SUM(INDIRECT("'" &amp; $B13 &amp; "'!D:D"))</f>
        <v>10878</v>
      </c>
      <c r="K13" s="4">
        <f ca="1">SUM(INDIRECT("'" &amp; $B13 &amp; "'!E:E"))</f>
        <v>24931</v>
      </c>
      <c r="L13" s="24">
        <f ca="1">SUM(H13:K13)</f>
        <v>198253</v>
      </c>
      <c r="M13" s="20">
        <f ca="1">H13/(H13+I13)</f>
        <v>0.94912092782743596</v>
      </c>
      <c r="N13" s="20">
        <f ca="1">H13/(H13+J13)</f>
        <v>0.9340954942837929</v>
      </c>
      <c r="O13" s="20">
        <f ca="1">2*M13*N13/(M13+N13)</f>
        <v>0.94154827008161812</v>
      </c>
      <c r="P13" s="20">
        <f ca="1">K13/(K13+J13)</f>
        <v>0.69622162026306234</v>
      </c>
      <c r="Q13" s="20">
        <f ca="1">K13/(K13+I13)</f>
        <v>0.75102421978551637</v>
      </c>
      <c r="R13" s="21">
        <f ca="1">2*P13*Q13/(P13+Q13)</f>
        <v>0.72258531990435459</v>
      </c>
    </row>
    <row r="14" spans="2:18" x14ac:dyDescent="0.25">
      <c r="B14" s="27" t="str">
        <f>_xlfn.CONCAT("test_", B6)</f>
        <v>test_filtered_128_05_05</v>
      </c>
      <c r="C14" s="8">
        <f t="shared" si="0"/>
        <v>128</v>
      </c>
      <c r="D14" s="4">
        <f t="shared" si="0"/>
        <v>0.5</v>
      </c>
      <c r="E14" s="4">
        <f t="shared" si="0"/>
        <v>0.5</v>
      </c>
      <c r="F14" s="18" t="str">
        <f t="shared" si="0"/>
        <v>Sì</v>
      </c>
      <c r="G14" s="16">
        <f t="shared" ca="1" si="0"/>
        <v>10</v>
      </c>
      <c r="H14" s="4">
        <f ca="1">SUM(INDIRECT("'" &amp; $B14 &amp; "'!B:B"))</f>
        <v>159852</v>
      </c>
      <c r="I14" s="4">
        <f ca="1">SUM(INDIRECT("'" &amp; $B14 &amp; "'!C:C"))</f>
        <v>2592</v>
      </c>
      <c r="J14" s="4">
        <f ca="1">SUM(INDIRECT("'" &amp; $B14 &amp; "'!D:D"))</f>
        <v>2484</v>
      </c>
      <c r="K14" s="4">
        <f ca="1">SUM(INDIRECT("'" &amp; $B14 &amp; "'!E:E"))</f>
        <v>33325</v>
      </c>
      <c r="L14" s="24">
        <f ca="1">SUM(H14:K14)</f>
        <v>198253</v>
      </c>
      <c r="M14" s="20">
        <f ca="1">H14/(H14+I14)</f>
        <v>0.9840437319937948</v>
      </c>
      <c r="N14" s="20">
        <f ca="1">H14/(H14+J14)</f>
        <v>0.98469840331164993</v>
      </c>
      <c r="O14" s="20">
        <f ca="1">2*M14*N14/(M14+N14)</f>
        <v>0.98437095880288195</v>
      </c>
      <c r="P14" s="20">
        <f ca="1">K14/(K14+J14)</f>
        <v>0.9306319640313887</v>
      </c>
      <c r="Q14" s="20">
        <f ca="1">K14/(K14+I14)</f>
        <v>0.92783361639335138</v>
      </c>
      <c r="R14" s="21">
        <f ca="1">2*P14*Q14/(P14+Q14)</f>
        <v>0.92923068343418014</v>
      </c>
    </row>
    <row r="15" spans="2:18" ht="15.75" customHeight="1" thickBot="1" x14ac:dyDescent="0.3">
      <c r="B15" s="28" t="str">
        <f>_xlfn.CONCAT("test_", B7)</f>
        <v>test_filtered_256_05_05</v>
      </c>
      <c r="C15" s="10">
        <f t="shared" si="0"/>
        <v>256</v>
      </c>
      <c r="D15" s="11">
        <f t="shared" si="0"/>
        <v>0.5</v>
      </c>
      <c r="E15" s="11">
        <f t="shared" si="0"/>
        <v>0.5</v>
      </c>
      <c r="F15" s="19" t="str">
        <f t="shared" si="0"/>
        <v>Sì</v>
      </c>
      <c r="G15" s="17">
        <f t="shared" ca="1" si="0"/>
        <v>11</v>
      </c>
      <c r="H15" s="11">
        <f ca="1">SUM(INDIRECT("'" &amp; $B15 &amp; "'!B:B"))</f>
        <v>160090</v>
      </c>
      <c r="I15" s="11">
        <f ca="1">SUM(INDIRECT("'" &amp; $B15 &amp; "'!C:C"))</f>
        <v>2354</v>
      </c>
      <c r="J15" s="11">
        <f ca="1">SUM(INDIRECT("'" &amp; $B15 &amp; "'!D:D"))</f>
        <v>2599</v>
      </c>
      <c r="K15" s="11">
        <f ca="1">SUM(INDIRECT("'" &amp; $B15 &amp; "'!E:E"))</f>
        <v>33210</v>
      </c>
      <c r="L15" s="25">
        <f ca="1">SUM(H15:K15)</f>
        <v>198253</v>
      </c>
      <c r="M15" s="22">
        <f ca="1">H15/(H15+I15)</f>
        <v>0.98550885228140161</v>
      </c>
      <c r="N15" s="22">
        <f ca="1">H15/(H15+J15)</f>
        <v>0.98402473430901904</v>
      </c>
      <c r="O15" s="22">
        <f ca="1">2*M15*N15/(M15+N15)</f>
        <v>0.98476623412572706</v>
      </c>
      <c r="P15" s="22">
        <f ca="1">K15/(K15+J15)</f>
        <v>0.92742048088469375</v>
      </c>
      <c r="Q15" s="22">
        <f ca="1">K15/(K15+I15)</f>
        <v>0.9338094702508154</v>
      </c>
      <c r="R15" s="23">
        <f ca="1">2*P15*Q15/(P15+Q15)</f>
        <v>0.93060400991971737</v>
      </c>
    </row>
    <row r="17" spans="2:18" ht="15.75" customHeight="1" thickBot="1" x14ac:dyDescent="0.3"/>
    <row r="18" spans="2:18" ht="15.75" customHeight="1" thickBot="1" x14ac:dyDescent="0.3">
      <c r="B18" s="43" t="s">
        <v>37</v>
      </c>
      <c r="C18" s="38"/>
      <c r="D18" s="38"/>
      <c r="E18" s="38"/>
      <c r="F18" s="39"/>
      <c r="G18" s="42" t="s">
        <v>1</v>
      </c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6"/>
    </row>
    <row r="19" spans="2:18" x14ac:dyDescent="0.25">
      <c r="B19" s="26" t="s">
        <v>26</v>
      </c>
      <c r="C19" s="5" t="s">
        <v>38</v>
      </c>
      <c r="D19" s="6" t="s">
        <v>6</v>
      </c>
      <c r="E19" s="6" t="s">
        <v>276</v>
      </c>
      <c r="F19" s="7" t="s">
        <v>277</v>
      </c>
      <c r="G19" s="15" t="s">
        <v>278</v>
      </c>
      <c r="H19" s="6" t="s">
        <v>27</v>
      </c>
      <c r="I19" s="6" t="s">
        <v>28</v>
      </c>
      <c r="J19" s="6" t="s">
        <v>29</v>
      </c>
      <c r="K19" s="6" t="s">
        <v>30</v>
      </c>
      <c r="L19" s="6" t="s">
        <v>12</v>
      </c>
      <c r="M19" s="6" t="s">
        <v>31</v>
      </c>
      <c r="N19" s="6" t="s">
        <v>32</v>
      </c>
      <c r="O19" s="6" t="s">
        <v>33</v>
      </c>
      <c r="P19" s="6" t="s">
        <v>34</v>
      </c>
      <c r="Q19" s="6" t="s">
        <v>35</v>
      </c>
      <c r="R19" s="7" t="s">
        <v>36</v>
      </c>
    </row>
    <row r="20" spans="2:18" x14ac:dyDescent="0.25">
      <c r="B20" s="27" t="str">
        <f>_xlfn.CONCAT("dam-det_",IF(D20="Sì","filtered_","all_data_"),C20)</f>
        <v>dam-det_filtered_euclidean</v>
      </c>
      <c r="C20" s="8" t="s">
        <v>39</v>
      </c>
      <c r="D20" s="4" t="s">
        <v>23</v>
      </c>
      <c r="E20" s="4"/>
      <c r="F20" s="18"/>
      <c r="G20" s="16"/>
      <c r="H20" s="4">
        <f ca="1">SUM(INDIRECT("'" &amp; $B20 &amp; "'!B:B"))</f>
        <v>156823</v>
      </c>
      <c r="I20" s="4">
        <f ca="1">SUM(INDIRECT("'" &amp; $B20 &amp; "'!C:C"))</f>
        <v>5621</v>
      </c>
      <c r="J20" s="4">
        <f ca="1">SUM(INDIRECT("'" &amp; $B20 &amp; "'!D:D"))</f>
        <v>7188</v>
      </c>
      <c r="K20" s="4">
        <f ca="1">SUM(INDIRECT("'" &amp; $B20 &amp; "'!E:E"))</f>
        <v>28621</v>
      </c>
      <c r="L20" s="4">
        <f ca="1">SUM(H20:K20)</f>
        <v>198253</v>
      </c>
      <c r="M20" s="20">
        <f ca="1">H20/(H20+I20)</f>
        <v>0.96539730614858044</v>
      </c>
      <c r="N20" s="20">
        <f ca="1">H20/(H20+J20)</f>
        <v>0.95617367127814601</v>
      </c>
      <c r="O20" s="20">
        <f ca="1">2*M20*N20/(M20+N20)</f>
        <v>0.9607633517636428</v>
      </c>
      <c r="P20" s="20">
        <f ca="1">K20/(K20+J20)</f>
        <v>0.79926834036136163</v>
      </c>
      <c r="Q20" s="20">
        <f ca="1">K20/(K20+I20)</f>
        <v>0.83584486887448162</v>
      </c>
      <c r="R20" s="21">
        <f ca="1">2*P20*Q20/(P20+Q20)</f>
        <v>0.81714750681646231</v>
      </c>
    </row>
    <row r="21" spans="2:18" x14ac:dyDescent="0.25">
      <c r="B21" s="27" t="str">
        <f>_xlfn.CONCAT("dam-det_",IF(D21="Sì","filtered_","all_data_"),C21)</f>
        <v>dam-det_all_data_euclidean</v>
      </c>
      <c r="C21" s="8" t="s">
        <v>39</v>
      </c>
      <c r="D21" s="4" t="s">
        <v>20</v>
      </c>
      <c r="E21" s="4"/>
      <c r="F21" s="18"/>
      <c r="G21" s="16"/>
      <c r="H21" s="4">
        <f ca="1">SUM(INDIRECT("'" &amp; $B21 &amp; "'!B:B"))</f>
        <v>124918</v>
      </c>
      <c r="I21" s="4">
        <f ca="1">SUM(INDIRECT("'" &amp; $B21 &amp; "'!C:C"))</f>
        <v>37526</v>
      </c>
      <c r="J21" s="4">
        <f ca="1">SUM(INDIRECT("'" &amp; $B21 &amp; "'!D:D"))</f>
        <v>7441</v>
      </c>
      <c r="K21" s="4">
        <f ca="1">SUM(INDIRECT("'" &amp; $B21 &amp; "'!E:E"))</f>
        <v>28368</v>
      </c>
      <c r="L21" s="24">
        <f ca="1">SUM(H21:K21)</f>
        <v>198253</v>
      </c>
      <c r="M21" s="20">
        <f ca="1">H21/(H21+I21)</f>
        <v>0.76899116003053358</v>
      </c>
      <c r="N21" s="20">
        <f ca="1">H21/(H21+J21)</f>
        <v>0.9437816846606577</v>
      </c>
      <c r="O21" s="20">
        <f ca="1">2*M21*N21/(M21+N21)</f>
        <v>0.84746763092641519</v>
      </c>
      <c r="P21" s="20">
        <f ca="1">K21/(K21+J21)</f>
        <v>0.79220307743863272</v>
      </c>
      <c r="Q21" s="20">
        <f ca="1">K21/(K21+I21)</f>
        <v>0.43050960633745106</v>
      </c>
      <c r="R21" s="21">
        <f ca="1">2*P21*Q21/(P21+Q21)</f>
        <v>0.55785965015781247</v>
      </c>
    </row>
    <row r="22" spans="2:18" x14ac:dyDescent="0.25">
      <c r="B22" s="27" t="str">
        <f>_xlfn.CONCAT("dam-det_",IF(D22="Sì","filtered_","all_data_"),C22)</f>
        <v>dam-det_filtered_sam</v>
      </c>
      <c r="C22" s="8" t="s">
        <v>40</v>
      </c>
      <c r="D22" s="4" t="s">
        <v>23</v>
      </c>
      <c r="E22" s="4"/>
      <c r="F22" s="18"/>
      <c r="G22" s="16"/>
      <c r="H22" s="4">
        <f ca="1">SUM(INDIRECT("'" &amp; $B22 &amp; "'!B:B"))</f>
        <v>158215</v>
      </c>
      <c r="I22" s="4">
        <f ca="1">SUM(INDIRECT("'" &amp; $B22 &amp; "'!C:C"))</f>
        <v>4229</v>
      </c>
      <c r="J22" s="4">
        <f ca="1">SUM(INDIRECT("'" &amp; $B22 &amp; "'!D:D"))</f>
        <v>7940</v>
      </c>
      <c r="K22" s="4">
        <f ca="1">SUM(INDIRECT("'" &amp; $B22 &amp; "'!E:E"))</f>
        <v>27869</v>
      </c>
      <c r="L22" s="24">
        <f ca="1">SUM(H22:K22)</f>
        <v>198253</v>
      </c>
      <c r="M22" s="20">
        <f ca="1">H22/(H22+I22)</f>
        <v>0.97396641304080178</v>
      </c>
      <c r="N22" s="20">
        <f ca="1">H22/(H22+J22)</f>
        <v>0.95221329481508232</v>
      </c>
      <c r="O22" s="20">
        <f ca="1">2*M22*N22/(M22+N22)</f>
        <v>0.96296702059348938</v>
      </c>
      <c r="P22" s="20">
        <f ca="1">K22/(K22+J22)</f>
        <v>0.77826803317601723</v>
      </c>
      <c r="Q22" s="20">
        <f ca="1">K22/(K22+I22)</f>
        <v>0.86824724281886723</v>
      </c>
      <c r="R22" s="21">
        <f ca="1">2*P22*Q22/(P22+Q22)</f>
        <v>0.82079903397293352</v>
      </c>
    </row>
    <row r="23" spans="2:18" ht="15.75" customHeight="1" thickBot="1" x14ac:dyDescent="0.3">
      <c r="B23" s="28" t="str">
        <f>_xlfn.CONCAT("dam-det_",IF(D23="Sì","filtered_","all_data_"),C23)</f>
        <v>dam-det_all_data_sam</v>
      </c>
      <c r="C23" s="10" t="s">
        <v>40</v>
      </c>
      <c r="D23" s="11" t="s">
        <v>20</v>
      </c>
      <c r="E23" s="11"/>
      <c r="F23" s="19"/>
      <c r="G23" s="17"/>
      <c r="H23" s="11">
        <f ca="1">SUM(INDIRECT("'" &amp; $B23 &amp; "'!B:B"))</f>
        <v>129659</v>
      </c>
      <c r="I23" s="11">
        <f ca="1">SUM(INDIRECT("'" &amp; $B23 &amp; "'!C:C"))</f>
        <v>32785</v>
      </c>
      <c r="J23" s="11">
        <f ca="1">SUM(INDIRECT("'" &amp; $B23 &amp; "'!D:D"))</f>
        <v>8559</v>
      </c>
      <c r="K23" s="11">
        <f ca="1">SUM(INDIRECT("'" &amp; $B23 &amp; "'!E:E"))</f>
        <v>27250</v>
      </c>
      <c r="L23" s="25">
        <f ca="1">SUM(H23:K23)</f>
        <v>198253</v>
      </c>
      <c r="M23" s="22">
        <f ca="1">H23/(H23+I23)</f>
        <v>0.79817660239836496</v>
      </c>
      <c r="N23" s="22">
        <f ca="1">H23/(H23+J23)</f>
        <v>0.93807608270992204</v>
      </c>
      <c r="O23" s="22">
        <f ca="1">2*M23*N23/(M23+N23)</f>
        <v>0.86249010516792946</v>
      </c>
      <c r="P23" s="22">
        <f ca="1">K23/(K23+J23)</f>
        <v>0.76098187606467649</v>
      </c>
      <c r="Q23" s="22">
        <f ca="1">K23/(K23+I23)</f>
        <v>0.45390189056383778</v>
      </c>
      <c r="R23" s="23">
        <f ca="1">2*P23*Q23/(P23+Q23)</f>
        <v>0.56863236091982805</v>
      </c>
    </row>
  </sheetData>
  <mergeCells count="6">
    <mergeCell ref="G2:R2"/>
    <mergeCell ref="B2:F2"/>
    <mergeCell ref="G10:R10"/>
    <mergeCell ref="B10:F10"/>
    <mergeCell ref="G18:R18"/>
    <mergeCell ref="B18:F18"/>
  </mergeCells>
  <conditionalFormatting sqref="B12:B15">
    <cfRule type="expression" dxfId="12" priority="5">
      <formula>#REF!=MAX(#REF!)</formula>
    </cfRule>
  </conditionalFormatting>
  <conditionalFormatting sqref="B20:B23">
    <cfRule type="expression" dxfId="11" priority="1">
      <formula>#REF!=MAX(#REF!)</formula>
    </cfRule>
  </conditionalFormatting>
  <conditionalFormatting sqref="B4:S7">
    <cfRule type="expression" dxfId="10" priority="19">
      <formula>#REF!=MAX(#REF!)</formula>
    </cfRule>
  </conditionalFormatting>
  <conditionalFormatting sqref="C12:F15">
    <cfRule type="expression" dxfId="9" priority="6">
      <formula>#REF!=MAX(#REF!)</formula>
    </cfRule>
  </conditionalFormatting>
  <conditionalFormatting sqref="C20:F23">
    <cfRule type="expression" dxfId="8" priority="2">
      <formula>#REF!=MAX(#REF!)</formula>
    </cfRule>
  </conditionalFormatting>
  <conditionalFormatting sqref="G12:G15">
    <cfRule type="expression" dxfId="7" priority="7">
      <formula>#REF!=MAX(#REF!)</formula>
    </cfRule>
  </conditionalFormatting>
  <conditionalFormatting sqref="G20:G23">
    <cfRule type="expression" dxfId="6" priority="3">
      <formula>#REF!=MAX(#REF!)</formula>
    </cfRule>
  </conditionalFormatting>
  <conditionalFormatting sqref="H12:R15">
    <cfRule type="expression" dxfId="5" priority="10">
      <formula>#REF!=MAX(#REF!)</formula>
    </cfRule>
  </conditionalFormatting>
  <conditionalFormatting sqref="H20:R23">
    <cfRule type="expression" dxfId="4" priority="4">
      <formula>#REF!=MAX(#REF!)</formula>
    </cfRule>
  </conditionalFormatting>
  <pageMargins left="0.7" right="0.7" top="0.75" bottom="0.75" header="0.3" footer="0.3"/>
  <pageSetup orientation="portrait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oglio5">
    <tabColor rgb="FFFFFF00"/>
  </sheetPr>
  <dimension ref="A1:AK19"/>
  <sheetViews>
    <sheetView workbookViewId="0">
      <selection activeCell="Q9" sqref="Q9"/>
    </sheetView>
  </sheetViews>
  <sheetFormatPr defaultRowHeight="15" x14ac:dyDescent="0.25"/>
  <cols>
    <col min="2" max="2" width="12.28515625" customWidth="1"/>
    <col min="3" max="3" width="18.7109375" customWidth="1"/>
    <col min="4" max="4" width="15.85546875" customWidth="1"/>
    <col min="5" max="5" width="12.5703125" customWidth="1"/>
    <col min="6" max="6" width="18.7109375" customWidth="1"/>
    <col min="7" max="7" width="15.85546875" customWidth="1"/>
    <col min="8" max="8" width="12.5703125" customWidth="1"/>
    <col min="9" max="9" width="11" customWidth="1"/>
    <col min="10" max="10" width="10.7109375" customWidth="1"/>
    <col min="11" max="11" width="11" customWidth="1"/>
    <col min="12" max="12" width="10.7109375" customWidth="1"/>
    <col min="13" max="13" width="13" customWidth="1"/>
    <col min="14" max="14" width="10.7109375" customWidth="1"/>
    <col min="15" max="15" width="17.140625" customWidth="1"/>
    <col min="16" max="16" width="14.28515625" customWidth="1"/>
    <col min="17" max="17" width="11" customWidth="1"/>
    <col min="18" max="18" width="17.140625" customWidth="1"/>
    <col min="19" max="19" width="14.28515625" customWidth="1"/>
    <col min="20" max="20" width="11" customWidth="1"/>
    <col min="21" max="21" width="9.42578125" customWidth="1"/>
    <col min="23" max="23" width="9.42578125" customWidth="1"/>
    <col min="25" max="25" width="11.42578125" customWidth="1"/>
    <col min="26" max="26" width="11.5703125" customWidth="1"/>
    <col min="27" max="27" width="18" customWidth="1"/>
    <col min="28" max="28" width="15.140625" customWidth="1"/>
    <col min="29" max="29" width="11.85546875" customWidth="1"/>
    <col min="30" max="30" width="18" customWidth="1"/>
    <col min="31" max="31" width="15.140625" customWidth="1"/>
    <col min="32" max="32" width="11.85546875" customWidth="1"/>
    <col min="33" max="33" width="10.28515625" customWidth="1"/>
    <col min="34" max="34" width="10" customWidth="1"/>
    <col min="35" max="35" width="10.28515625" customWidth="1"/>
    <col min="36" max="36" width="10" customWidth="1"/>
    <col min="37" max="37" width="12.28515625" customWidth="1"/>
  </cols>
  <sheetData>
    <row r="1" spans="1:37" x14ac:dyDescent="0.25">
      <c r="A1" s="2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  <c r="S1" s="2" t="s">
        <v>59</v>
      </c>
      <c r="T1" s="2" t="s">
        <v>60</v>
      </c>
      <c r="U1" s="2" t="s">
        <v>61</v>
      </c>
      <c r="V1" s="2" t="s">
        <v>62</v>
      </c>
      <c r="W1" s="2" t="s">
        <v>63</v>
      </c>
      <c r="X1" s="2" t="s">
        <v>64</v>
      </c>
      <c r="Y1" s="2" t="s">
        <v>65</v>
      </c>
      <c r="Z1" s="2" t="s">
        <v>66</v>
      </c>
      <c r="AA1" s="2" t="s">
        <v>16</v>
      </c>
      <c r="AB1" s="2" t="s">
        <v>17</v>
      </c>
      <c r="AC1" s="2" t="s">
        <v>18</v>
      </c>
      <c r="AD1" s="2" t="s">
        <v>13</v>
      </c>
      <c r="AE1" s="2" t="s">
        <v>14</v>
      </c>
      <c r="AF1" s="2" t="s">
        <v>15</v>
      </c>
      <c r="AG1" s="2" t="s">
        <v>8</v>
      </c>
      <c r="AH1" s="2" t="s">
        <v>9</v>
      </c>
      <c r="AI1" s="2" t="s">
        <v>10</v>
      </c>
      <c r="AJ1" s="2" t="s">
        <v>11</v>
      </c>
      <c r="AK1" s="2" t="s">
        <v>67</v>
      </c>
    </row>
    <row r="2" spans="1:37" x14ac:dyDescent="0.25">
      <c r="A2">
        <v>1</v>
      </c>
      <c r="B2">
        <v>0.19839999999999999</v>
      </c>
      <c r="C2">
        <v>0.73529999999999995</v>
      </c>
      <c r="D2">
        <v>0.59630000000000005</v>
      </c>
      <c r="E2">
        <v>0.65859999999999996</v>
      </c>
      <c r="F2">
        <v>0.93769999999999998</v>
      </c>
      <c r="G2">
        <v>0.96589999999999998</v>
      </c>
      <c r="H2">
        <v>0.9516</v>
      </c>
      <c r="I2">
        <v>676482</v>
      </c>
      <c r="J2">
        <v>23913</v>
      </c>
      <c r="K2">
        <v>44956</v>
      </c>
      <c r="L2">
        <v>66415</v>
      </c>
      <c r="M2" t="s">
        <v>68</v>
      </c>
      <c r="N2">
        <v>0.30420000000000003</v>
      </c>
      <c r="O2">
        <v>0.88370000000000004</v>
      </c>
      <c r="P2">
        <v>0.1128</v>
      </c>
      <c r="Q2">
        <v>0.2001</v>
      </c>
      <c r="R2">
        <v>0.86680000000000001</v>
      </c>
      <c r="S2">
        <v>0.99739999999999995</v>
      </c>
      <c r="T2">
        <v>0.92749999999999999</v>
      </c>
      <c r="U2">
        <v>172596</v>
      </c>
      <c r="V2">
        <v>444</v>
      </c>
      <c r="W2">
        <v>26529</v>
      </c>
      <c r="X2">
        <v>3373</v>
      </c>
      <c r="Y2" t="s">
        <v>69</v>
      </c>
      <c r="Z2">
        <v>0.34910000000000002</v>
      </c>
      <c r="AA2">
        <v>0.89370000000000005</v>
      </c>
      <c r="AB2">
        <v>0.11269999999999999</v>
      </c>
      <c r="AC2">
        <v>0.2001</v>
      </c>
      <c r="AD2">
        <v>0.83599999999999997</v>
      </c>
      <c r="AE2">
        <v>0.997</v>
      </c>
      <c r="AF2">
        <v>0.90939999999999999</v>
      </c>
      <c r="AG2">
        <v>161964</v>
      </c>
      <c r="AH2">
        <v>480</v>
      </c>
      <c r="AI2">
        <v>31775</v>
      </c>
      <c r="AJ2">
        <v>4034</v>
      </c>
      <c r="AK2" t="s">
        <v>70</v>
      </c>
    </row>
    <row r="3" spans="1:37" x14ac:dyDescent="0.25">
      <c r="A3">
        <v>2</v>
      </c>
      <c r="B3">
        <v>0.18809999999999999</v>
      </c>
      <c r="C3">
        <v>0.74570000000000003</v>
      </c>
      <c r="D3">
        <v>0.62009999999999998</v>
      </c>
      <c r="E3">
        <v>0.67710000000000004</v>
      </c>
      <c r="F3">
        <v>0.94120000000000004</v>
      </c>
      <c r="G3">
        <v>0.96640000000000004</v>
      </c>
      <c r="H3">
        <v>0.9536</v>
      </c>
      <c r="I3">
        <v>676840</v>
      </c>
      <c r="J3">
        <v>23555</v>
      </c>
      <c r="K3">
        <v>42305</v>
      </c>
      <c r="L3">
        <v>69066</v>
      </c>
      <c r="M3" t="s">
        <v>71</v>
      </c>
      <c r="N3">
        <v>0.2384</v>
      </c>
      <c r="O3">
        <v>0.80549999999999999</v>
      </c>
      <c r="P3">
        <v>0.45469999999999999</v>
      </c>
      <c r="Q3">
        <v>0.58130000000000004</v>
      </c>
      <c r="R3">
        <v>0.91239999999999999</v>
      </c>
      <c r="S3">
        <v>0.98099999999999998</v>
      </c>
      <c r="T3">
        <v>0.94540000000000002</v>
      </c>
      <c r="U3">
        <v>169756</v>
      </c>
      <c r="V3">
        <v>3284</v>
      </c>
      <c r="W3">
        <v>16305</v>
      </c>
      <c r="X3">
        <v>13597</v>
      </c>
      <c r="Y3" t="s">
        <v>69</v>
      </c>
      <c r="Z3">
        <v>0.27310000000000001</v>
      </c>
      <c r="AA3">
        <v>0.79959999999999998</v>
      </c>
      <c r="AB3">
        <v>0.4728</v>
      </c>
      <c r="AC3">
        <v>0.59419999999999995</v>
      </c>
      <c r="AD3">
        <v>0.89339999999999997</v>
      </c>
      <c r="AE3">
        <v>0.97389999999999999</v>
      </c>
      <c r="AF3">
        <v>0.93189999999999995</v>
      </c>
      <c r="AG3">
        <v>158201</v>
      </c>
      <c r="AH3">
        <v>4243</v>
      </c>
      <c r="AI3">
        <v>18880</v>
      </c>
      <c r="AJ3">
        <v>16929</v>
      </c>
      <c r="AK3" t="s">
        <v>70</v>
      </c>
    </row>
    <row r="4" spans="1:37" x14ac:dyDescent="0.25">
      <c r="A4">
        <v>3</v>
      </c>
      <c r="B4">
        <v>0.17929999999999999</v>
      </c>
      <c r="C4">
        <v>0.75560000000000005</v>
      </c>
      <c r="D4">
        <v>0.64370000000000005</v>
      </c>
      <c r="E4">
        <v>0.69520000000000004</v>
      </c>
      <c r="F4">
        <v>0.9446</v>
      </c>
      <c r="G4">
        <v>0.96689999999999998</v>
      </c>
      <c r="H4">
        <v>0.9556</v>
      </c>
      <c r="I4">
        <v>677206</v>
      </c>
      <c r="J4">
        <v>23189</v>
      </c>
      <c r="K4">
        <v>39684</v>
      </c>
      <c r="L4">
        <v>71687</v>
      </c>
      <c r="M4" t="s">
        <v>72</v>
      </c>
      <c r="N4">
        <v>0.22639999999999999</v>
      </c>
      <c r="O4">
        <v>0.75249999999999995</v>
      </c>
      <c r="P4">
        <v>0.58730000000000004</v>
      </c>
      <c r="Q4">
        <v>0.65969999999999995</v>
      </c>
      <c r="R4">
        <v>0.93130000000000002</v>
      </c>
      <c r="S4">
        <v>0.96660000000000001</v>
      </c>
      <c r="T4">
        <v>0.9486</v>
      </c>
      <c r="U4">
        <v>167264</v>
      </c>
      <c r="V4">
        <v>5776</v>
      </c>
      <c r="W4">
        <v>12340</v>
      </c>
      <c r="X4">
        <v>17562</v>
      </c>
      <c r="Y4" t="s">
        <v>69</v>
      </c>
      <c r="Z4">
        <v>0.25040000000000001</v>
      </c>
      <c r="AA4">
        <v>0.78749999999999998</v>
      </c>
      <c r="AB4">
        <v>0.63690000000000002</v>
      </c>
      <c r="AC4">
        <v>0.70420000000000005</v>
      </c>
      <c r="AD4">
        <v>0.92320000000000002</v>
      </c>
      <c r="AE4">
        <v>0.96209999999999996</v>
      </c>
      <c r="AF4">
        <v>0.94230000000000003</v>
      </c>
      <c r="AG4">
        <v>156288</v>
      </c>
      <c r="AH4">
        <v>6156</v>
      </c>
      <c r="AI4">
        <v>13001</v>
      </c>
      <c r="AJ4">
        <v>22808</v>
      </c>
      <c r="AK4" t="s">
        <v>70</v>
      </c>
    </row>
    <row r="5" spans="1:37" x14ac:dyDescent="0.25">
      <c r="A5">
        <v>4</v>
      </c>
      <c r="B5">
        <v>0.17080000000000001</v>
      </c>
      <c r="C5">
        <v>0.76739999999999997</v>
      </c>
      <c r="D5">
        <v>0.65739999999999998</v>
      </c>
      <c r="E5">
        <v>0.70820000000000005</v>
      </c>
      <c r="F5">
        <v>0.94669999999999999</v>
      </c>
      <c r="G5">
        <v>0.96830000000000005</v>
      </c>
      <c r="H5">
        <v>0.95740000000000003</v>
      </c>
      <c r="I5">
        <v>678204</v>
      </c>
      <c r="J5">
        <v>22191</v>
      </c>
      <c r="K5">
        <v>38152</v>
      </c>
      <c r="L5">
        <v>73219</v>
      </c>
      <c r="M5" t="s">
        <v>73</v>
      </c>
      <c r="N5">
        <v>0.2273</v>
      </c>
      <c r="O5">
        <v>0.78129999999999999</v>
      </c>
      <c r="P5">
        <v>0.55789999999999995</v>
      </c>
      <c r="Q5">
        <v>0.65090000000000003</v>
      </c>
      <c r="R5">
        <v>0.92720000000000002</v>
      </c>
      <c r="S5">
        <v>0.97299999999999998</v>
      </c>
      <c r="T5">
        <v>0.9496</v>
      </c>
      <c r="U5">
        <v>168371</v>
      </c>
      <c r="V5">
        <v>4669</v>
      </c>
      <c r="W5">
        <v>13221</v>
      </c>
      <c r="X5">
        <v>16681</v>
      </c>
      <c r="Y5" t="s">
        <v>69</v>
      </c>
      <c r="Z5">
        <v>0.25230000000000002</v>
      </c>
      <c r="AA5">
        <v>0.80110000000000003</v>
      </c>
      <c r="AB5">
        <v>0.60009999999999997</v>
      </c>
      <c r="AC5">
        <v>0.68620000000000003</v>
      </c>
      <c r="AD5">
        <v>0.91649999999999998</v>
      </c>
      <c r="AE5">
        <v>0.96719999999999995</v>
      </c>
      <c r="AF5">
        <v>0.94110000000000005</v>
      </c>
      <c r="AG5">
        <v>157108</v>
      </c>
      <c r="AH5">
        <v>5336</v>
      </c>
      <c r="AI5">
        <v>14321</v>
      </c>
      <c r="AJ5">
        <v>21488</v>
      </c>
      <c r="AK5" t="s">
        <v>70</v>
      </c>
    </row>
    <row r="6" spans="1:37" x14ac:dyDescent="0.25">
      <c r="A6">
        <v>5</v>
      </c>
      <c r="B6">
        <v>0.16880000000000001</v>
      </c>
      <c r="C6">
        <v>0.77090000000000003</v>
      </c>
      <c r="D6">
        <v>0.66310000000000002</v>
      </c>
      <c r="E6">
        <v>0.71299999999999997</v>
      </c>
      <c r="F6">
        <v>0.9476</v>
      </c>
      <c r="G6">
        <v>0.96870000000000001</v>
      </c>
      <c r="H6">
        <v>0.95799999999999996</v>
      </c>
      <c r="I6">
        <v>678452</v>
      </c>
      <c r="J6">
        <v>21943</v>
      </c>
      <c r="K6">
        <v>37518</v>
      </c>
      <c r="L6">
        <v>73853</v>
      </c>
      <c r="M6" t="s">
        <v>72</v>
      </c>
      <c r="N6">
        <v>0.22889999999999999</v>
      </c>
      <c r="O6">
        <v>0.79339999999999999</v>
      </c>
      <c r="P6">
        <v>0.54910000000000003</v>
      </c>
      <c r="Q6">
        <v>0.64900000000000002</v>
      </c>
      <c r="R6">
        <v>0.92600000000000005</v>
      </c>
      <c r="S6">
        <v>0.97529999999999994</v>
      </c>
      <c r="T6">
        <v>0.95</v>
      </c>
      <c r="U6">
        <v>168764</v>
      </c>
      <c r="V6">
        <v>4276</v>
      </c>
      <c r="W6">
        <v>13484</v>
      </c>
      <c r="X6">
        <v>16418</v>
      </c>
      <c r="Y6" t="s">
        <v>69</v>
      </c>
      <c r="Z6">
        <v>0.25519999999999998</v>
      </c>
      <c r="AA6">
        <v>0.81610000000000005</v>
      </c>
      <c r="AB6">
        <v>0.58440000000000003</v>
      </c>
      <c r="AC6">
        <v>0.68110000000000004</v>
      </c>
      <c r="AD6">
        <v>0.91379999999999995</v>
      </c>
      <c r="AE6">
        <v>0.97099999999999997</v>
      </c>
      <c r="AF6">
        <v>0.9415</v>
      </c>
      <c r="AG6">
        <v>157728</v>
      </c>
      <c r="AH6">
        <v>4716</v>
      </c>
      <c r="AI6">
        <v>14882</v>
      </c>
      <c r="AJ6">
        <v>20927</v>
      </c>
      <c r="AK6" t="s">
        <v>70</v>
      </c>
    </row>
    <row r="7" spans="1:37" x14ac:dyDescent="0.25">
      <c r="A7">
        <v>6</v>
      </c>
      <c r="B7">
        <v>0.17199999999999999</v>
      </c>
      <c r="C7">
        <v>0.76400000000000001</v>
      </c>
      <c r="D7">
        <v>0.65559999999999996</v>
      </c>
      <c r="E7">
        <v>0.70569999999999999</v>
      </c>
      <c r="F7">
        <v>0.94640000000000002</v>
      </c>
      <c r="G7">
        <v>0.96779999999999999</v>
      </c>
      <c r="H7">
        <v>0.95699999999999996</v>
      </c>
      <c r="I7">
        <v>677845</v>
      </c>
      <c r="J7">
        <v>22550</v>
      </c>
      <c r="K7">
        <v>38356</v>
      </c>
      <c r="L7">
        <v>73015</v>
      </c>
      <c r="M7" t="s">
        <v>72</v>
      </c>
      <c r="N7">
        <v>0.23230000000000001</v>
      </c>
      <c r="O7">
        <v>0.75419999999999998</v>
      </c>
      <c r="P7">
        <v>0.57410000000000005</v>
      </c>
      <c r="Q7">
        <v>0.65200000000000002</v>
      </c>
      <c r="R7">
        <v>0.92930000000000001</v>
      </c>
      <c r="S7">
        <v>0.9677</v>
      </c>
      <c r="T7">
        <v>0.94810000000000005</v>
      </c>
      <c r="U7">
        <v>167446</v>
      </c>
      <c r="V7">
        <v>5594</v>
      </c>
      <c r="W7">
        <v>12734</v>
      </c>
      <c r="X7">
        <v>17168</v>
      </c>
      <c r="Y7" t="s">
        <v>69</v>
      </c>
      <c r="Z7">
        <v>0.2525</v>
      </c>
      <c r="AA7">
        <v>0.80130000000000001</v>
      </c>
      <c r="AB7">
        <v>0.62490000000000001</v>
      </c>
      <c r="AC7">
        <v>0.70220000000000005</v>
      </c>
      <c r="AD7">
        <v>0.92110000000000003</v>
      </c>
      <c r="AE7">
        <v>0.96579999999999999</v>
      </c>
      <c r="AF7">
        <v>0.94299999999999995</v>
      </c>
      <c r="AG7">
        <v>156895</v>
      </c>
      <c r="AH7">
        <v>5549</v>
      </c>
      <c r="AI7">
        <v>13432</v>
      </c>
      <c r="AJ7">
        <v>22377</v>
      </c>
      <c r="AK7" t="s">
        <v>70</v>
      </c>
    </row>
    <row r="8" spans="1:37" x14ac:dyDescent="0.25">
      <c r="A8">
        <v>7</v>
      </c>
      <c r="B8">
        <v>0.1764</v>
      </c>
      <c r="C8">
        <v>0.75849999999999995</v>
      </c>
      <c r="D8">
        <v>0.64780000000000004</v>
      </c>
      <c r="E8">
        <v>0.69879999999999998</v>
      </c>
      <c r="F8">
        <v>0.94530000000000003</v>
      </c>
      <c r="G8">
        <v>0.96719999999999995</v>
      </c>
      <c r="H8">
        <v>0.95609999999999995</v>
      </c>
      <c r="I8">
        <v>677426</v>
      </c>
      <c r="J8">
        <v>22969</v>
      </c>
      <c r="K8">
        <v>39226</v>
      </c>
      <c r="L8">
        <v>72145</v>
      </c>
      <c r="M8" t="s">
        <v>74</v>
      </c>
      <c r="N8">
        <v>0.2606</v>
      </c>
      <c r="O8">
        <v>0.84989999999999999</v>
      </c>
      <c r="P8">
        <v>0.35289999999999999</v>
      </c>
      <c r="Q8">
        <v>0.49869999999999998</v>
      </c>
      <c r="R8">
        <v>0.89839999999999998</v>
      </c>
      <c r="S8">
        <v>0.98919999999999997</v>
      </c>
      <c r="T8">
        <v>0.94169999999999998</v>
      </c>
      <c r="U8">
        <v>171176</v>
      </c>
      <c r="V8">
        <v>1864</v>
      </c>
      <c r="W8">
        <v>19349</v>
      </c>
      <c r="X8">
        <v>10553</v>
      </c>
      <c r="Y8" t="s">
        <v>70</v>
      </c>
      <c r="Z8">
        <v>0.2979</v>
      </c>
      <c r="AA8">
        <v>0.84160000000000001</v>
      </c>
      <c r="AB8">
        <v>0.37559999999999999</v>
      </c>
      <c r="AC8">
        <v>0.51939999999999997</v>
      </c>
      <c r="AD8">
        <v>0.87729999999999997</v>
      </c>
      <c r="AE8">
        <v>0.98440000000000005</v>
      </c>
      <c r="AF8">
        <v>0.92779999999999996</v>
      </c>
      <c r="AG8">
        <v>159913</v>
      </c>
      <c r="AH8">
        <v>2531</v>
      </c>
      <c r="AI8">
        <v>22358</v>
      </c>
      <c r="AJ8">
        <v>13451</v>
      </c>
      <c r="AK8" t="s">
        <v>70</v>
      </c>
    </row>
    <row r="9" spans="1:37" x14ac:dyDescent="0.25">
      <c r="A9">
        <v>8</v>
      </c>
      <c r="B9">
        <v>0.17810000000000001</v>
      </c>
      <c r="C9">
        <v>0.755</v>
      </c>
      <c r="D9">
        <v>0.64459999999999995</v>
      </c>
      <c r="E9">
        <v>0.69550000000000001</v>
      </c>
      <c r="F9">
        <v>0.94479999999999997</v>
      </c>
      <c r="G9">
        <v>0.9667</v>
      </c>
      <c r="H9">
        <v>0.9556</v>
      </c>
      <c r="I9">
        <v>677102</v>
      </c>
      <c r="J9">
        <v>23293</v>
      </c>
      <c r="K9">
        <v>39577</v>
      </c>
      <c r="L9">
        <v>71794</v>
      </c>
      <c r="M9" t="s">
        <v>73</v>
      </c>
      <c r="N9">
        <v>0.2485</v>
      </c>
      <c r="O9">
        <v>0.83930000000000005</v>
      </c>
      <c r="P9">
        <v>0.41320000000000001</v>
      </c>
      <c r="Q9">
        <v>0.55379999999999996</v>
      </c>
      <c r="R9">
        <v>0.90680000000000005</v>
      </c>
      <c r="S9">
        <v>0.98629999999999995</v>
      </c>
      <c r="T9">
        <v>0.94489999999999996</v>
      </c>
      <c r="U9">
        <v>170675</v>
      </c>
      <c r="V9">
        <v>2365</v>
      </c>
      <c r="W9">
        <v>17546</v>
      </c>
      <c r="X9">
        <v>12356</v>
      </c>
      <c r="Y9" t="s">
        <v>69</v>
      </c>
      <c r="Z9">
        <v>0.27400000000000002</v>
      </c>
      <c r="AA9">
        <v>0.85940000000000005</v>
      </c>
      <c r="AB9">
        <v>0.44209999999999999</v>
      </c>
      <c r="AC9">
        <v>0.58389999999999997</v>
      </c>
      <c r="AD9">
        <v>0.88890000000000002</v>
      </c>
      <c r="AE9">
        <v>0.98409999999999997</v>
      </c>
      <c r="AF9">
        <v>0.93410000000000004</v>
      </c>
      <c r="AG9">
        <v>159854</v>
      </c>
      <c r="AH9">
        <v>2590</v>
      </c>
      <c r="AI9">
        <v>19977</v>
      </c>
      <c r="AJ9">
        <v>15832</v>
      </c>
      <c r="AK9" t="s">
        <v>70</v>
      </c>
    </row>
    <row r="10" spans="1:37" x14ac:dyDescent="0.25">
      <c r="A10">
        <v>9</v>
      </c>
      <c r="B10">
        <v>0.1767</v>
      </c>
      <c r="C10">
        <v>0.75890000000000002</v>
      </c>
      <c r="D10">
        <v>0.64629999999999999</v>
      </c>
      <c r="E10">
        <v>0.69810000000000005</v>
      </c>
      <c r="F10">
        <v>0.94499999999999995</v>
      </c>
      <c r="G10">
        <v>0.96730000000000005</v>
      </c>
      <c r="H10">
        <v>0.95609999999999995</v>
      </c>
      <c r="I10">
        <v>677525</v>
      </c>
      <c r="J10">
        <v>22870</v>
      </c>
      <c r="K10">
        <v>39395</v>
      </c>
      <c r="L10">
        <v>71976</v>
      </c>
      <c r="M10" t="s">
        <v>75</v>
      </c>
      <c r="N10">
        <v>0.23469999999999999</v>
      </c>
      <c r="O10">
        <v>0.74019999999999997</v>
      </c>
      <c r="P10">
        <v>0.54949999999999999</v>
      </c>
      <c r="Q10">
        <v>0.63080000000000003</v>
      </c>
      <c r="R10">
        <v>0.92549999999999999</v>
      </c>
      <c r="S10">
        <v>0.9667</v>
      </c>
      <c r="T10">
        <v>0.9456</v>
      </c>
      <c r="U10">
        <v>167274</v>
      </c>
      <c r="V10">
        <v>5766</v>
      </c>
      <c r="W10">
        <v>13470</v>
      </c>
      <c r="X10">
        <v>16432</v>
      </c>
      <c r="Y10" t="s">
        <v>70</v>
      </c>
      <c r="Z10">
        <v>0.25750000000000001</v>
      </c>
      <c r="AA10">
        <v>0.78910000000000002</v>
      </c>
      <c r="AB10">
        <v>0.59660000000000002</v>
      </c>
      <c r="AC10">
        <v>0.67949999999999999</v>
      </c>
      <c r="AD10">
        <v>0.91559999999999997</v>
      </c>
      <c r="AE10">
        <v>0.96479999999999999</v>
      </c>
      <c r="AF10">
        <v>0.93959999999999999</v>
      </c>
      <c r="AG10">
        <v>156734</v>
      </c>
      <c r="AH10">
        <v>5710</v>
      </c>
      <c r="AI10">
        <v>14444</v>
      </c>
      <c r="AJ10">
        <v>21365</v>
      </c>
      <c r="AK10" t="s">
        <v>70</v>
      </c>
    </row>
    <row r="11" spans="1:37" x14ac:dyDescent="0.25">
      <c r="A11">
        <v>10</v>
      </c>
      <c r="B11">
        <v>0.17050000000000001</v>
      </c>
      <c r="C11">
        <v>0.76639999999999997</v>
      </c>
      <c r="D11">
        <v>0.65980000000000005</v>
      </c>
      <c r="E11">
        <v>0.70909999999999995</v>
      </c>
      <c r="F11">
        <v>0.94710000000000005</v>
      </c>
      <c r="G11">
        <v>0.96799999999999997</v>
      </c>
      <c r="H11">
        <v>0.95740000000000003</v>
      </c>
      <c r="I11">
        <v>677993</v>
      </c>
      <c r="J11">
        <v>22402</v>
      </c>
      <c r="K11">
        <v>37885</v>
      </c>
      <c r="L11">
        <v>73486</v>
      </c>
      <c r="M11" t="s">
        <v>76</v>
      </c>
      <c r="N11">
        <v>0.251</v>
      </c>
      <c r="O11">
        <v>0.8004</v>
      </c>
      <c r="P11">
        <v>0.46899999999999997</v>
      </c>
      <c r="Q11">
        <v>0.59150000000000003</v>
      </c>
      <c r="R11">
        <v>0.91439999999999999</v>
      </c>
      <c r="S11">
        <v>0.9798</v>
      </c>
      <c r="T11">
        <v>0.94599999999999995</v>
      </c>
      <c r="U11">
        <v>169543</v>
      </c>
      <c r="V11">
        <v>3497</v>
      </c>
      <c r="W11">
        <v>15877</v>
      </c>
      <c r="X11">
        <v>14025</v>
      </c>
      <c r="Y11" t="s">
        <v>69</v>
      </c>
      <c r="Z11">
        <v>0.30270000000000002</v>
      </c>
      <c r="AA11">
        <v>0.82299999999999995</v>
      </c>
      <c r="AB11">
        <v>0.47899999999999998</v>
      </c>
      <c r="AC11">
        <v>0.60550000000000004</v>
      </c>
      <c r="AD11">
        <v>0.89480000000000004</v>
      </c>
      <c r="AE11">
        <v>0.97729999999999995</v>
      </c>
      <c r="AF11">
        <v>0.93420000000000003</v>
      </c>
      <c r="AG11">
        <v>158754</v>
      </c>
      <c r="AH11">
        <v>3690</v>
      </c>
      <c r="AI11">
        <v>18657</v>
      </c>
      <c r="AJ11">
        <v>17152</v>
      </c>
      <c r="AK11" t="s">
        <v>70</v>
      </c>
    </row>
    <row r="12" spans="1:37" x14ac:dyDescent="0.25">
      <c r="A12">
        <v>11</v>
      </c>
      <c r="B12">
        <v>0.1608</v>
      </c>
      <c r="C12">
        <v>0.77749999999999997</v>
      </c>
      <c r="D12">
        <v>0.68389999999999995</v>
      </c>
      <c r="E12">
        <v>0.72770000000000001</v>
      </c>
      <c r="F12">
        <v>0.95069999999999999</v>
      </c>
      <c r="G12">
        <v>0.96889999999999998</v>
      </c>
      <c r="H12">
        <v>0.9597</v>
      </c>
      <c r="I12">
        <v>678603</v>
      </c>
      <c r="J12">
        <v>21792</v>
      </c>
      <c r="K12">
        <v>35202</v>
      </c>
      <c r="L12">
        <v>76169</v>
      </c>
      <c r="M12" t="s">
        <v>76</v>
      </c>
      <c r="N12">
        <v>0.248</v>
      </c>
      <c r="O12">
        <v>0.7742</v>
      </c>
      <c r="P12">
        <v>0.50800000000000001</v>
      </c>
      <c r="Q12">
        <v>0.61350000000000005</v>
      </c>
      <c r="R12">
        <v>0.91969999999999996</v>
      </c>
      <c r="S12">
        <v>0.97440000000000004</v>
      </c>
      <c r="T12">
        <v>0.94630000000000003</v>
      </c>
      <c r="U12">
        <v>168610</v>
      </c>
      <c r="V12">
        <v>4430</v>
      </c>
      <c r="W12">
        <v>14712</v>
      </c>
      <c r="X12">
        <v>15190</v>
      </c>
      <c r="Y12" t="s">
        <v>69</v>
      </c>
      <c r="Z12">
        <v>0.28499999999999998</v>
      </c>
      <c r="AA12">
        <v>0.80520000000000003</v>
      </c>
      <c r="AB12">
        <v>0.55400000000000005</v>
      </c>
      <c r="AC12">
        <v>0.65639999999999998</v>
      </c>
      <c r="AD12">
        <v>0.90800000000000003</v>
      </c>
      <c r="AE12">
        <v>0.97050000000000003</v>
      </c>
      <c r="AF12">
        <v>0.93820000000000003</v>
      </c>
      <c r="AG12">
        <v>157645</v>
      </c>
      <c r="AH12">
        <v>4799</v>
      </c>
      <c r="AI12">
        <v>15970</v>
      </c>
      <c r="AJ12">
        <v>19839</v>
      </c>
      <c r="AK12" t="s">
        <v>70</v>
      </c>
    </row>
    <row r="13" spans="1:37" x14ac:dyDescent="0.25">
      <c r="A13">
        <v>12</v>
      </c>
      <c r="B13">
        <v>0.15079999999999999</v>
      </c>
      <c r="C13">
        <v>0.79020000000000001</v>
      </c>
      <c r="D13">
        <v>0.70850000000000002</v>
      </c>
      <c r="E13">
        <v>0.74709999999999999</v>
      </c>
      <c r="F13">
        <v>0.95440000000000003</v>
      </c>
      <c r="G13">
        <v>0.97009999999999996</v>
      </c>
      <c r="H13">
        <v>0.96220000000000006</v>
      </c>
      <c r="I13">
        <v>679448</v>
      </c>
      <c r="J13">
        <v>20947</v>
      </c>
      <c r="K13">
        <v>32465</v>
      </c>
      <c r="L13">
        <v>78906</v>
      </c>
      <c r="M13" t="s">
        <v>76</v>
      </c>
      <c r="N13">
        <v>0.24429999999999999</v>
      </c>
      <c r="O13">
        <v>0.74680000000000002</v>
      </c>
      <c r="P13">
        <v>0.5696</v>
      </c>
      <c r="Q13">
        <v>0.64629999999999999</v>
      </c>
      <c r="R13">
        <v>0.92859999999999998</v>
      </c>
      <c r="S13">
        <v>0.96660000000000001</v>
      </c>
      <c r="T13">
        <v>0.94720000000000004</v>
      </c>
      <c r="U13">
        <v>167266</v>
      </c>
      <c r="V13">
        <v>5774</v>
      </c>
      <c r="W13">
        <v>12869</v>
      </c>
      <c r="X13">
        <v>17033</v>
      </c>
      <c r="Y13" t="s">
        <v>69</v>
      </c>
      <c r="Z13">
        <v>0.28160000000000002</v>
      </c>
      <c r="AA13">
        <v>0.76939999999999997</v>
      </c>
      <c r="AB13">
        <v>0.60570000000000002</v>
      </c>
      <c r="AC13">
        <v>0.67779999999999996</v>
      </c>
      <c r="AD13">
        <v>0.91700000000000004</v>
      </c>
      <c r="AE13">
        <v>0.96</v>
      </c>
      <c r="AF13">
        <v>0.93799999999999994</v>
      </c>
      <c r="AG13">
        <v>155942</v>
      </c>
      <c r="AH13">
        <v>6502</v>
      </c>
      <c r="AI13">
        <v>14121</v>
      </c>
      <c r="AJ13">
        <v>21688</v>
      </c>
      <c r="AK13" t="s">
        <v>70</v>
      </c>
    </row>
    <row r="14" spans="1:37" x14ac:dyDescent="0.25">
      <c r="A14">
        <v>13</v>
      </c>
      <c r="B14">
        <v>0.14829999999999999</v>
      </c>
      <c r="C14">
        <v>0.79500000000000004</v>
      </c>
      <c r="D14">
        <v>0.71199999999999997</v>
      </c>
      <c r="E14">
        <v>0.75119999999999998</v>
      </c>
      <c r="F14">
        <v>0.95499999999999996</v>
      </c>
      <c r="G14">
        <v>0.9708</v>
      </c>
      <c r="H14">
        <v>0.96279999999999999</v>
      </c>
      <c r="I14">
        <v>679943</v>
      </c>
      <c r="J14">
        <v>20452</v>
      </c>
      <c r="K14">
        <v>32075</v>
      </c>
      <c r="L14">
        <v>79296</v>
      </c>
      <c r="M14" t="s">
        <v>75</v>
      </c>
      <c r="N14">
        <v>0.24990000000000001</v>
      </c>
      <c r="O14">
        <v>0.74380000000000002</v>
      </c>
      <c r="P14">
        <v>0.54010000000000002</v>
      </c>
      <c r="Q14">
        <v>0.62580000000000002</v>
      </c>
      <c r="R14">
        <v>0.92410000000000003</v>
      </c>
      <c r="S14">
        <v>0.96779999999999999</v>
      </c>
      <c r="T14">
        <v>0.94550000000000001</v>
      </c>
      <c r="U14">
        <v>167476</v>
      </c>
      <c r="V14">
        <v>5564</v>
      </c>
      <c r="W14">
        <v>13752</v>
      </c>
      <c r="X14">
        <v>16150</v>
      </c>
      <c r="Y14" t="s">
        <v>70</v>
      </c>
      <c r="Z14">
        <v>0.28539999999999999</v>
      </c>
      <c r="AA14">
        <v>0.77059999999999995</v>
      </c>
      <c r="AB14">
        <v>0.57569999999999999</v>
      </c>
      <c r="AC14">
        <v>0.65900000000000003</v>
      </c>
      <c r="AD14">
        <v>0.91139999999999999</v>
      </c>
      <c r="AE14">
        <v>0.96220000000000006</v>
      </c>
      <c r="AF14">
        <v>0.93610000000000004</v>
      </c>
      <c r="AG14">
        <v>156308</v>
      </c>
      <c r="AH14">
        <v>6136</v>
      </c>
      <c r="AI14">
        <v>15195</v>
      </c>
      <c r="AJ14">
        <v>20614</v>
      </c>
      <c r="AK14" t="s">
        <v>70</v>
      </c>
    </row>
    <row r="15" spans="1:37" x14ac:dyDescent="0.25">
      <c r="A15">
        <v>14</v>
      </c>
      <c r="B15">
        <v>0.15210000000000001</v>
      </c>
      <c r="C15">
        <v>0.78969999999999996</v>
      </c>
      <c r="D15">
        <v>0.70479999999999998</v>
      </c>
      <c r="E15">
        <v>0.74480000000000002</v>
      </c>
      <c r="F15">
        <v>0.95379999999999998</v>
      </c>
      <c r="G15">
        <v>0.97019999999999995</v>
      </c>
      <c r="H15">
        <v>0.96189999999999998</v>
      </c>
      <c r="I15">
        <v>679489</v>
      </c>
      <c r="J15">
        <v>20906</v>
      </c>
      <c r="K15">
        <v>32882</v>
      </c>
      <c r="L15">
        <v>78489</v>
      </c>
      <c r="M15" t="s">
        <v>75</v>
      </c>
      <c r="N15">
        <v>0.26300000000000001</v>
      </c>
      <c r="O15">
        <v>0.74370000000000003</v>
      </c>
      <c r="P15">
        <v>0.51690000000000003</v>
      </c>
      <c r="Q15">
        <v>0.6099</v>
      </c>
      <c r="R15">
        <v>0.92069999999999996</v>
      </c>
      <c r="S15">
        <v>0.96919999999999995</v>
      </c>
      <c r="T15">
        <v>0.94430000000000003</v>
      </c>
      <c r="U15">
        <v>167713</v>
      </c>
      <c r="V15">
        <v>5327</v>
      </c>
      <c r="W15">
        <v>14445</v>
      </c>
      <c r="X15">
        <v>15457</v>
      </c>
      <c r="Y15" t="s">
        <v>69</v>
      </c>
      <c r="Z15">
        <v>0.29949999999999999</v>
      </c>
      <c r="AA15">
        <v>0.7732</v>
      </c>
      <c r="AB15">
        <v>0.56620000000000004</v>
      </c>
      <c r="AC15">
        <v>0.65369999999999995</v>
      </c>
      <c r="AD15">
        <v>0.90969999999999995</v>
      </c>
      <c r="AE15">
        <v>0.96340000000000003</v>
      </c>
      <c r="AF15">
        <v>0.93579999999999997</v>
      </c>
      <c r="AG15">
        <v>156496</v>
      </c>
      <c r="AH15">
        <v>5948</v>
      </c>
      <c r="AI15">
        <v>15535</v>
      </c>
      <c r="AJ15">
        <v>20274</v>
      </c>
      <c r="AK15" t="s">
        <v>70</v>
      </c>
    </row>
    <row r="16" spans="1:37" x14ac:dyDescent="0.25">
      <c r="A16">
        <v>15</v>
      </c>
      <c r="B16">
        <v>0.15959999999999999</v>
      </c>
      <c r="C16">
        <v>0.78069999999999995</v>
      </c>
      <c r="D16">
        <v>0.68600000000000005</v>
      </c>
      <c r="E16">
        <v>0.73029999999999995</v>
      </c>
      <c r="F16">
        <v>0.95099999999999996</v>
      </c>
      <c r="G16">
        <v>0.96940000000000004</v>
      </c>
      <c r="H16">
        <v>0.96009999999999995</v>
      </c>
      <c r="I16">
        <v>678936</v>
      </c>
      <c r="J16">
        <v>21459</v>
      </c>
      <c r="K16">
        <v>34965</v>
      </c>
      <c r="L16">
        <v>76406</v>
      </c>
      <c r="M16" t="s">
        <v>75</v>
      </c>
      <c r="N16">
        <v>0.25719999999999998</v>
      </c>
      <c r="O16">
        <v>0.8155</v>
      </c>
      <c r="P16">
        <v>0.40989999999999999</v>
      </c>
      <c r="Q16">
        <v>0.54559999999999997</v>
      </c>
      <c r="R16">
        <v>0.90610000000000002</v>
      </c>
      <c r="S16">
        <v>0.98399999999999999</v>
      </c>
      <c r="T16">
        <v>0.94340000000000002</v>
      </c>
      <c r="U16">
        <v>170268</v>
      </c>
      <c r="V16">
        <v>2772</v>
      </c>
      <c r="W16">
        <v>17646</v>
      </c>
      <c r="X16">
        <v>12256</v>
      </c>
      <c r="Y16" t="s">
        <v>69</v>
      </c>
      <c r="Z16">
        <v>0.29220000000000002</v>
      </c>
      <c r="AA16">
        <v>0.83309999999999995</v>
      </c>
      <c r="AB16">
        <v>0.45860000000000001</v>
      </c>
      <c r="AC16">
        <v>0.59150000000000003</v>
      </c>
      <c r="AD16">
        <v>0.89139999999999997</v>
      </c>
      <c r="AE16">
        <v>0.97970000000000002</v>
      </c>
      <c r="AF16">
        <v>0.9335</v>
      </c>
      <c r="AG16">
        <v>159153</v>
      </c>
      <c r="AH16">
        <v>3291</v>
      </c>
      <c r="AI16">
        <v>19387</v>
      </c>
      <c r="AJ16">
        <v>16422</v>
      </c>
      <c r="AK16" t="s">
        <v>70</v>
      </c>
    </row>
    <row r="17" spans="1:37" x14ac:dyDescent="0.25">
      <c r="A17">
        <v>16</v>
      </c>
      <c r="B17">
        <v>0.16539999999999999</v>
      </c>
      <c r="C17">
        <v>0.77349999999999997</v>
      </c>
      <c r="D17">
        <v>0.67220000000000002</v>
      </c>
      <c r="E17">
        <v>0.71930000000000005</v>
      </c>
      <c r="F17">
        <v>0.94889999999999997</v>
      </c>
      <c r="G17">
        <v>0.96870000000000001</v>
      </c>
      <c r="H17">
        <v>0.9587</v>
      </c>
      <c r="I17">
        <v>678466</v>
      </c>
      <c r="J17">
        <v>21929</v>
      </c>
      <c r="K17">
        <v>36502</v>
      </c>
      <c r="L17">
        <v>74869</v>
      </c>
      <c r="M17" t="s">
        <v>75</v>
      </c>
      <c r="N17">
        <v>0.2424</v>
      </c>
      <c r="O17">
        <v>0.72309999999999997</v>
      </c>
      <c r="P17">
        <v>0.58989999999999998</v>
      </c>
      <c r="Q17">
        <v>0.64970000000000006</v>
      </c>
      <c r="R17">
        <v>0.93130000000000002</v>
      </c>
      <c r="S17">
        <v>0.96099999999999997</v>
      </c>
      <c r="T17">
        <v>0.94589999999999996</v>
      </c>
      <c r="U17">
        <v>166284</v>
      </c>
      <c r="V17">
        <v>6756</v>
      </c>
      <c r="W17">
        <v>12263</v>
      </c>
      <c r="X17">
        <v>17639</v>
      </c>
      <c r="Y17" t="s">
        <v>69</v>
      </c>
      <c r="Z17">
        <v>0.27889999999999998</v>
      </c>
      <c r="AA17">
        <v>0.74299999999999999</v>
      </c>
      <c r="AB17">
        <v>0.64390000000000003</v>
      </c>
      <c r="AC17">
        <v>0.68989999999999996</v>
      </c>
      <c r="AD17">
        <v>0.92369999999999997</v>
      </c>
      <c r="AE17">
        <v>0.95089999999999997</v>
      </c>
      <c r="AF17">
        <v>0.93710000000000004</v>
      </c>
      <c r="AG17">
        <v>154470</v>
      </c>
      <c r="AH17">
        <v>7974</v>
      </c>
      <c r="AI17">
        <v>12751</v>
      </c>
      <c r="AJ17">
        <v>23058</v>
      </c>
      <c r="AK17" t="s">
        <v>70</v>
      </c>
    </row>
    <row r="18" spans="1:37" x14ac:dyDescent="0.25">
      <c r="A18">
        <v>17</v>
      </c>
      <c r="B18">
        <v>0.1658</v>
      </c>
      <c r="C18">
        <v>0.77390000000000003</v>
      </c>
      <c r="D18">
        <v>0.66979999999999995</v>
      </c>
      <c r="E18">
        <v>0.71809999999999996</v>
      </c>
      <c r="F18">
        <v>0.9486</v>
      </c>
      <c r="G18">
        <v>0.96889999999999998</v>
      </c>
      <c r="H18">
        <v>0.95860000000000001</v>
      </c>
      <c r="I18">
        <v>678606</v>
      </c>
      <c r="J18">
        <v>21789</v>
      </c>
      <c r="K18">
        <v>36780</v>
      </c>
      <c r="L18">
        <v>74591</v>
      </c>
      <c r="M18" t="s">
        <v>75</v>
      </c>
      <c r="N18">
        <v>0.2399</v>
      </c>
      <c r="O18">
        <v>0.71699999999999997</v>
      </c>
      <c r="P18">
        <v>0.57920000000000005</v>
      </c>
      <c r="Q18">
        <v>0.64080000000000004</v>
      </c>
      <c r="R18">
        <v>0.92959999999999998</v>
      </c>
      <c r="S18">
        <v>0.96050000000000002</v>
      </c>
      <c r="T18">
        <v>0.94479999999999997</v>
      </c>
      <c r="U18">
        <v>166203</v>
      </c>
      <c r="V18">
        <v>6837</v>
      </c>
      <c r="W18">
        <v>12582</v>
      </c>
      <c r="X18">
        <v>17320</v>
      </c>
      <c r="Y18" t="s">
        <v>69</v>
      </c>
      <c r="Z18">
        <v>0.26119999999999999</v>
      </c>
      <c r="AA18">
        <v>0.77280000000000004</v>
      </c>
      <c r="AB18">
        <v>0.60850000000000004</v>
      </c>
      <c r="AC18">
        <v>0.68089999999999995</v>
      </c>
      <c r="AD18">
        <v>0.91759999999999997</v>
      </c>
      <c r="AE18">
        <v>0.96060000000000001</v>
      </c>
      <c r="AF18">
        <v>0.93859999999999999</v>
      </c>
      <c r="AG18">
        <v>156039</v>
      </c>
      <c r="AH18">
        <v>6405</v>
      </c>
      <c r="AI18">
        <v>14019</v>
      </c>
      <c r="AJ18">
        <v>21790</v>
      </c>
      <c r="AK18" t="s">
        <v>70</v>
      </c>
    </row>
    <row r="19" spans="1:37" x14ac:dyDescent="0.25">
      <c r="A19">
        <v>18</v>
      </c>
      <c r="B19" t="s">
        <v>77</v>
      </c>
      <c r="C19" t="s">
        <v>78</v>
      </c>
      <c r="D19" t="s">
        <v>79</v>
      </c>
      <c r="E19" t="s">
        <v>80</v>
      </c>
      <c r="F19" t="s">
        <v>81</v>
      </c>
      <c r="G19" t="s">
        <v>82</v>
      </c>
      <c r="H19" t="s">
        <v>83</v>
      </c>
      <c r="I19" t="s">
        <v>84</v>
      </c>
      <c r="J19" t="s">
        <v>85</v>
      </c>
      <c r="K19" t="s">
        <v>86</v>
      </c>
      <c r="L19" t="s">
        <v>87</v>
      </c>
      <c r="M19" t="s">
        <v>76</v>
      </c>
      <c r="N19" t="s">
        <v>88</v>
      </c>
      <c r="O19" t="s">
        <v>89</v>
      </c>
      <c r="P19" t="s">
        <v>90</v>
      </c>
      <c r="Q19" t="s">
        <v>91</v>
      </c>
      <c r="R19" t="s">
        <v>92</v>
      </c>
      <c r="S19" t="s">
        <v>93</v>
      </c>
      <c r="T19" t="s">
        <v>94</v>
      </c>
      <c r="U19" t="s">
        <v>95</v>
      </c>
      <c r="V19" t="s">
        <v>96</v>
      </c>
      <c r="W19" t="s">
        <v>97</v>
      </c>
      <c r="X19" t="s">
        <v>98</v>
      </c>
      <c r="Y19" t="s">
        <v>70</v>
      </c>
      <c r="Z19" t="s">
        <v>99</v>
      </c>
      <c r="AA19" t="s">
        <v>100</v>
      </c>
      <c r="AB19" t="s">
        <v>101</v>
      </c>
      <c r="AC19" t="s">
        <v>102</v>
      </c>
      <c r="AD19" t="s">
        <v>103</v>
      </c>
      <c r="AE19" t="s">
        <v>104</v>
      </c>
      <c r="AF19" t="s">
        <v>105</v>
      </c>
      <c r="AG19" t="s">
        <v>106</v>
      </c>
      <c r="AH19" t="s">
        <v>107</v>
      </c>
      <c r="AI19" t="s">
        <v>108</v>
      </c>
      <c r="AJ19" t="s">
        <v>109</v>
      </c>
      <c r="AK19" t="s">
        <v>70</v>
      </c>
    </row>
  </sheetData>
  <conditionalFormatting sqref="A1:AK19">
    <cfRule type="expression" dxfId="3" priority="1" stopIfTrue="1">
      <formula>$Q1=MAX($Q:$Q)</formula>
    </cfRule>
  </conditionalFormatting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oglio10">
    <tabColor rgb="FFFFFF00"/>
  </sheetPr>
  <dimension ref="A1:AK26"/>
  <sheetViews>
    <sheetView workbookViewId="0">
      <selection activeCell="A28" sqref="A28"/>
    </sheetView>
  </sheetViews>
  <sheetFormatPr defaultRowHeight="15" x14ac:dyDescent="0.25"/>
  <cols>
    <col min="2" max="2" width="12.28515625" customWidth="1"/>
    <col min="3" max="3" width="18.7109375" customWidth="1"/>
    <col min="4" max="4" width="15.85546875" customWidth="1"/>
    <col min="5" max="5" width="12.5703125" customWidth="1"/>
    <col min="6" max="6" width="18.7109375" customWidth="1"/>
    <col min="7" max="7" width="15.85546875" customWidth="1"/>
    <col min="8" max="8" width="12.5703125" customWidth="1"/>
    <col min="9" max="9" width="11" customWidth="1"/>
    <col min="10" max="10" width="10.7109375" customWidth="1"/>
    <col min="11" max="11" width="11" customWidth="1"/>
    <col min="12" max="12" width="10.7109375" customWidth="1"/>
    <col min="13" max="13" width="13" customWidth="1"/>
    <col min="14" max="14" width="10.7109375" customWidth="1"/>
    <col min="15" max="15" width="17.140625" customWidth="1"/>
    <col min="16" max="16" width="14.28515625" customWidth="1"/>
    <col min="17" max="17" width="11" customWidth="1"/>
    <col min="18" max="18" width="17.140625" customWidth="1"/>
    <col min="19" max="19" width="14.28515625" customWidth="1"/>
    <col min="20" max="20" width="11" customWidth="1"/>
    <col min="21" max="21" width="9.42578125" customWidth="1"/>
    <col min="23" max="23" width="9.42578125" customWidth="1"/>
    <col min="25" max="25" width="11.42578125" customWidth="1"/>
    <col min="26" max="26" width="11.5703125" customWidth="1"/>
    <col min="27" max="27" width="18" customWidth="1"/>
    <col min="28" max="28" width="15.140625" customWidth="1"/>
    <col min="29" max="29" width="11.85546875" customWidth="1"/>
    <col min="30" max="30" width="18" customWidth="1"/>
    <col min="31" max="31" width="15.140625" customWidth="1"/>
    <col min="32" max="32" width="11.85546875" customWidth="1"/>
    <col min="33" max="33" width="10.28515625" customWidth="1"/>
    <col min="34" max="34" width="10" customWidth="1"/>
    <col min="35" max="35" width="10.28515625" customWidth="1"/>
    <col min="36" max="36" width="10" customWidth="1"/>
    <col min="37" max="37" width="12.28515625" customWidth="1"/>
  </cols>
  <sheetData>
    <row r="1" spans="1:37" x14ac:dyDescent="0.2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16</v>
      </c>
      <c r="AB1" s="1" t="s">
        <v>17</v>
      </c>
      <c r="AC1" s="1" t="s">
        <v>18</v>
      </c>
      <c r="AD1" s="1" t="s">
        <v>13</v>
      </c>
      <c r="AE1" s="1" t="s">
        <v>14</v>
      </c>
      <c r="AF1" s="1" t="s">
        <v>15</v>
      </c>
      <c r="AG1" s="1" t="s">
        <v>8</v>
      </c>
      <c r="AH1" s="1" t="s">
        <v>9</v>
      </c>
      <c r="AI1" s="1" t="s">
        <v>10</v>
      </c>
      <c r="AJ1" s="1" t="s">
        <v>11</v>
      </c>
      <c r="AK1" s="1" t="s">
        <v>67</v>
      </c>
    </row>
    <row r="2" spans="1:37" x14ac:dyDescent="0.25">
      <c r="A2">
        <v>1</v>
      </c>
      <c r="B2">
        <v>0.1051</v>
      </c>
      <c r="C2">
        <v>0.92730000000000001</v>
      </c>
      <c r="D2">
        <v>0.91080000000000005</v>
      </c>
      <c r="E2">
        <v>0.91900000000000004</v>
      </c>
      <c r="F2">
        <v>0.9698</v>
      </c>
      <c r="G2">
        <v>0.97570000000000001</v>
      </c>
      <c r="H2">
        <v>0.97270000000000001</v>
      </c>
      <c r="I2">
        <v>327014</v>
      </c>
      <c r="J2">
        <v>8156</v>
      </c>
      <c r="K2">
        <v>10187</v>
      </c>
      <c r="L2">
        <v>104079</v>
      </c>
      <c r="M2" t="s">
        <v>110</v>
      </c>
      <c r="N2">
        <v>0.13780000000000001</v>
      </c>
      <c r="O2">
        <v>0.94799999999999995</v>
      </c>
      <c r="P2">
        <v>0.83550000000000002</v>
      </c>
      <c r="Q2">
        <v>0.88819999999999999</v>
      </c>
      <c r="R2">
        <v>0.94979999999999998</v>
      </c>
      <c r="S2">
        <v>0.98550000000000004</v>
      </c>
      <c r="T2">
        <v>0.96730000000000005</v>
      </c>
      <c r="U2">
        <v>84114</v>
      </c>
      <c r="V2">
        <v>1238</v>
      </c>
      <c r="W2">
        <v>4442</v>
      </c>
      <c r="X2">
        <v>22565</v>
      </c>
      <c r="Y2" t="s">
        <v>111</v>
      </c>
      <c r="Z2">
        <v>0.1575</v>
      </c>
      <c r="AA2">
        <v>0.96879999999999999</v>
      </c>
      <c r="AB2">
        <v>0.87170000000000003</v>
      </c>
      <c r="AC2">
        <v>0.91769999999999996</v>
      </c>
      <c r="AD2">
        <v>0.9385</v>
      </c>
      <c r="AE2">
        <v>0.9859</v>
      </c>
      <c r="AF2">
        <v>0.96160000000000001</v>
      </c>
      <c r="AG2">
        <v>70060</v>
      </c>
      <c r="AH2">
        <v>1004</v>
      </c>
      <c r="AI2">
        <v>4593</v>
      </c>
      <c r="AJ2">
        <v>31216</v>
      </c>
      <c r="AK2" t="s">
        <v>111</v>
      </c>
    </row>
    <row r="3" spans="1:37" x14ac:dyDescent="0.25">
      <c r="A3">
        <v>2</v>
      </c>
      <c r="B3">
        <v>8.8200000000000001E-2</v>
      </c>
      <c r="C3">
        <v>0.93779999999999997</v>
      </c>
      <c r="D3">
        <v>0.92420000000000002</v>
      </c>
      <c r="E3">
        <v>0.93089999999999995</v>
      </c>
      <c r="F3">
        <v>0.97430000000000005</v>
      </c>
      <c r="G3">
        <v>0.97909999999999997</v>
      </c>
      <c r="H3">
        <v>0.97670000000000001</v>
      </c>
      <c r="I3">
        <v>328163</v>
      </c>
      <c r="J3">
        <v>7007</v>
      </c>
      <c r="K3">
        <v>8660</v>
      </c>
      <c r="L3">
        <v>105606</v>
      </c>
      <c r="M3" t="s">
        <v>112</v>
      </c>
      <c r="N3">
        <v>0.1255</v>
      </c>
      <c r="O3">
        <v>0.94710000000000005</v>
      </c>
      <c r="P3">
        <v>0.85219999999999996</v>
      </c>
      <c r="Q3">
        <v>0.8972</v>
      </c>
      <c r="R3">
        <v>0.95469999999999999</v>
      </c>
      <c r="S3">
        <v>0.9849</v>
      </c>
      <c r="T3">
        <v>0.96960000000000002</v>
      </c>
      <c r="U3">
        <v>84067</v>
      </c>
      <c r="V3">
        <v>1285</v>
      </c>
      <c r="W3">
        <v>3991</v>
      </c>
      <c r="X3">
        <v>23016</v>
      </c>
      <c r="Y3" t="s">
        <v>113</v>
      </c>
      <c r="Z3">
        <v>0.13919999999999999</v>
      </c>
      <c r="AA3">
        <v>0.96760000000000002</v>
      </c>
      <c r="AB3">
        <v>0.8851</v>
      </c>
      <c r="AC3">
        <v>0.92449999999999999</v>
      </c>
      <c r="AD3">
        <v>0.94450000000000001</v>
      </c>
      <c r="AE3">
        <v>0.98509999999999998</v>
      </c>
      <c r="AF3">
        <v>0.96440000000000003</v>
      </c>
      <c r="AG3">
        <v>70003</v>
      </c>
      <c r="AH3">
        <v>1061</v>
      </c>
      <c r="AI3">
        <v>4114</v>
      </c>
      <c r="AJ3">
        <v>31695</v>
      </c>
      <c r="AK3" t="s">
        <v>111</v>
      </c>
    </row>
    <row r="4" spans="1:37" x14ac:dyDescent="0.25">
      <c r="A4">
        <v>3</v>
      </c>
      <c r="B4">
        <v>8.8999999999999996E-2</v>
      </c>
      <c r="C4">
        <v>0.93679999999999997</v>
      </c>
      <c r="D4">
        <v>0.92379999999999995</v>
      </c>
      <c r="E4">
        <v>0.93020000000000003</v>
      </c>
      <c r="F4">
        <v>0.97409999999999997</v>
      </c>
      <c r="G4">
        <v>0.9788</v>
      </c>
      <c r="H4">
        <v>0.97640000000000005</v>
      </c>
      <c r="I4">
        <v>328048</v>
      </c>
      <c r="J4">
        <v>7122</v>
      </c>
      <c r="K4">
        <v>8710</v>
      </c>
      <c r="L4">
        <v>105556</v>
      </c>
      <c r="M4" t="s">
        <v>112</v>
      </c>
      <c r="N4">
        <v>0.2059</v>
      </c>
      <c r="O4">
        <v>0.9899</v>
      </c>
      <c r="P4">
        <v>0.66420000000000001</v>
      </c>
      <c r="Q4">
        <v>0.79500000000000004</v>
      </c>
      <c r="R4">
        <v>0.90380000000000005</v>
      </c>
      <c r="S4">
        <v>0.99790000000000001</v>
      </c>
      <c r="T4">
        <v>0.94850000000000001</v>
      </c>
      <c r="U4">
        <v>85169</v>
      </c>
      <c r="V4">
        <v>183</v>
      </c>
      <c r="W4">
        <v>9068</v>
      </c>
      <c r="X4">
        <v>17939</v>
      </c>
      <c r="Y4" t="s">
        <v>113</v>
      </c>
      <c r="Z4">
        <v>0.25490000000000002</v>
      </c>
      <c r="AA4">
        <v>0.99350000000000005</v>
      </c>
      <c r="AB4">
        <v>0.71150000000000002</v>
      </c>
      <c r="AC4">
        <v>0.82920000000000005</v>
      </c>
      <c r="AD4">
        <v>0.87280000000000002</v>
      </c>
      <c r="AE4">
        <v>0.99770000000000003</v>
      </c>
      <c r="AF4">
        <v>0.93110000000000004</v>
      </c>
      <c r="AG4">
        <v>70897</v>
      </c>
      <c r="AH4">
        <v>167</v>
      </c>
      <c r="AI4">
        <v>10330</v>
      </c>
      <c r="AJ4">
        <v>25479</v>
      </c>
      <c r="AK4" t="s">
        <v>114</v>
      </c>
    </row>
    <row r="5" spans="1:37" x14ac:dyDescent="0.25">
      <c r="A5">
        <v>4</v>
      </c>
      <c r="B5">
        <v>9.4500000000000001E-2</v>
      </c>
      <c r="C5">
        <v>0.93369999999999997</v>
      </c>
      <c r="D5">
        <v>0.92120000000000002</v>
      </c>
      <c r="E5">
        <v>0.9274</v>
      </c>
      <c r="F5">
        <v>0.97330000000000005</v>
      </c>
      <c r="G5">
        <v>0.97770000000000001</v>
      </c>
      <c r="H5">
        <v>0.97550000000000003</v>
      </c>
      <c r="I5">
        <v>327690</v>
      </c>
      <c r="J5">
        <v>7480</v>
      </c>
      <c r="K5">
        <v>9004</v>
      </c>
      <c r="L5">
        <v>105262</v>
      </c>
      <c r="M5" t="s">
        <v>110</v>
      </c>
      <c r="N5">
        <v>0.14399999999999999</v>
      </c>
      <c r="O5">
        <v>0.94210000000000005</v>
      </c>
      <c r="P5">
        <v>0.8427</v>
      </c>
      <c r="Q5">
        <v>0.88970000000000005</v>
      </c>
      <c r="R5">
        <v>0.95179999999999998</v>
      </c>
      <c r="S5">
        <v>0.98360000000000003</v>
      </c>
      <c r="T5">
        <v>0.96750000000000003</v>
      </c>
      <c r="U5">
        <v>83954</v>
      </c>
      <c r="V5">
        <v>1398</v>
      </c>
      <c r="W5">
        <v>4247</v>
      </c>
      <c r="X5">
        <v>22760</v>
      </c>
      <c r="Y5" t="s">
        <v>111</v>
      </c>
      <c r="Z5">
        <v>0.158</v>
      </c>
      <c r="AA5">
        <v>0.96479999999999999</v>
      </c>
      <c r="AB5">
        <v>0.88749999999999996</v>
      </c>
      <c r="AC5">
        <v>0.92459999999999998</v>
      </c>
      <c r="AD5">
        <v>0.94550000000000001</v>
      </c>
      <c r="AE5">
        <v>0.98370000000000002</v>
      </c>
      <c r="AF5">
        <v>0.96419999999999995</v>
      </c>
      <c r="AG5">
        <v>69906</v>
      </c>
      <c r="AH5">
        <v>1158</v>
      </c>
      <c r="AI5">
        <v>4027</v>
      </c>
      <c r="AJ5">
        <v>31782</v>
      </c>
      <c r="AK5" t="s">
        <v>111</v>
      </c>
    </row>
    <row r="6" spans="1:37" x14ac:dyDescent="0.25">
      <c r="A6">
        <v>5</v>
      </c>
      <c r="B6">
        <v>8.7499999999999994E-2</v>
      </c>
      <c r="C6">
        <v>0.93830000000000002</v>
      </c>
      <c r="D6">
        <v>0.92610000000000003</v>
      </c>
      <c r="E6">
        <v>0.93210000000000004</v>
      </c>
      <c r="F6">
        <v>0.97489999999999999</v>
      </c>
      <c r="G6">
        <v>0.97919999999999996</v>
      </c>
      <c r="H6">
        <v>0.97709999999999997</v>
      </c>
      <c r="I6">
        <v>328214</v>
      </c>
      <c r="J6">
        <v>6956</v>
      </c>
      <c r="K6">
        <v>8449</v>
      </c>
      <c r="L6">
        <v>105817</v>
      </c>
      <c r="M6" t="s">
        <v>115</v>
      </c>
      <c r="N6">
        <v>0.12920000000000001</v>
      </c>
      <c r="O6">
        <v>0.9345</v>
      </c>
      <c r="P6">
        <v>0.86480000000000001</v>
      </c>
      <c r="Q6">
        <v>0.89829999999999999</v>
      </c>
      <c r="R6">
        <v>0.95820000000000005</v>
      </c>
      <c r="S6">
        <v>0.98080000000000001</v>
      </c>
      <c r="T6">
        <v>0.96940000000000004</v>
      </c>
      <c r="U6">
        <v>83714</v>
      </c>
      <c r="V6">
        <v>1638</v>
      </c>
      <c r="W6">
        <v>3650</v>
      </c>
      <c r="X6">
        <v>23357</v>
      </c>
      <c r="Y6" t="s">
        <v>111</v>
      </c>
      <c r="Z6">
        <v>0.13320000000000001</v>
      </c>
      <c r="AA6">
        <v>0.95579999999999998</v>
      </c>
      <c r="AB6">
        <v>0.9042</v>
      </c>
      <c r="AC6">
        <v>0.92930000000000001</v>
      </c>
      <c r="AD6">
        <v>0.95299999999999996</v>
      </c>
      <c r="AE6">
        <v>0.97889999999999999</v>
      </c>
      <c r="AF6">
        <v>0.96579999999999999</v>
      </c>
      <c r="AG6">
        <v>69566</v>
      </c>
      <c r="AH6">
        <v>1498</v>
      </c>
      <c r="AI6">
        <v>3432</v>
      </c>
      <c r="AJ6">
        <v>32377</v>
      </c>
      <c r="AK6" t="s">
        <v>114</v>
      </c>
    </row>
    <row r="7" spans="1:37" x14ac:dyDescent="0.25">
      <c r="A7">
        <v>6</v>
      </c>
      <c r="B7">
        <v>7.9100000000000004E-2</v>
      </c>
      <c r="C7">
        <v>0.94259999999999999</v>
      </c>
      <c r="D7">
        <v>0.93279999999999996</v>
      </c>
      <c r="E7">
        <v>0.93769999999999998</v>
      </c>
      <c r="F7">
        <v>0.97719999999999996</v>
      </c>
      <c r="G7">
        <v>0.98060000000000003</v>
      </c>
      <c r="H7">
        <v>0.97889999999999999</v>
      </c>
      <c r="I7">
        <v>328681</v>
      </c>
      <c r="J7">
        <v>6489</v>
      </c>
      <c r="K7">
        <v>7674</v>
      </c>
      <c r="L7">
        <v>106592</v>
      </c>
      <c r="M7" t="s">
        <v>116</v>
      </c>
      <c r="N7">
        <v>0.13750000000000001</v>
      </c>
      <c r="O7">
        <v>0.93669999999999998</v>
      </c>
      <c r="P7">
        <v>0.86060000000000003</v>
      </c>
      <c r="Q7">
        <v>0.89700000000000002</v>
      </c>
      <c r="R7">
        <v>0.95699999999999996</v>
      </c>
      <c r="S7">
        <v>0.98160000000000003</v>
      </c>
      <c r="T7">
        <v>0.96909999999999996</v>
      </c>
      <c r="U7">
        <v>83782</v>
      </c>
      <c r="V7">
        <v>1570</v>
      </c>
      <c r="W7">
        <v>3765</v>
      </c>
      <c r="X7">
        <v>23242</v>
      </c>
      <c r="Y7" t="s">
        <v>111</v>
      </c>
      <c r="Z7">
        <v>0.1484</v>
      </c>
      <c r="AA7">
        <v>0.95799999999999996</v>
      </c>
      <c r="AB7">
        <v>0.89480000000000004</v>
      </c>
      <c r="AC7">
        <v>0.92530000000000001</v>
      </c>
      <c r="AD7">
        <v>0.94869999999999999</v>
      </c>
      <c r="AE7">
        <v>0.98019999999999996</v>
      </c>
      <c r="AF7">
        <v>0.96419999999999995</v>
      </c>
      <c r="AG7">
        <v>69659</v>
      </c>
      <c r="AH7">
        <v>1405</v>
      </c>
      <c r="AI7">
        <v>3767</v>
      </c>
      <c r="AJ7">
        <v>32042</v>
      </c>
      <c r="AK7" t="s">
        <v>114</v>
      </c>
    </row>
    <row r="8" spans="1:37" x14ac:dyDescent="0.25">
      <c r="A8">
        <v>7</v>
      </c>
      <c r="B8">
        <v>8.5199999999999998E-2</v>
      </c>
      <c r="C8">
        <v>0.93879999999999997</v>
      </c>
      <c r="D8">
        <v>0.92920000000000003</v>
      </c>
      <c r="E8">
        <v>0.93400000000000005</v>
      </c>
      <c r="F8">
        <v>0.97589999999999999</v>
      </c>
      <c r="G8">
        <v>0.97940000000000005</v>
      </c>
      <c r="H8">
        <v>0.97770000000000001</v>
      </c>
      <c r="I8">
        <v>328253</v>
      </c>
      <c r="J8">
        <v>6917</v>
      </c>
      <c r="K8">
        <v>8091</v>
      </c>
      <c r="L8">
        <v>106175</v>
      </c>
      <c r="M8" t="s">
        <v>115</v>
      </c>
      <c r="N8">
        <v>0.1696</v>
      </c>
      <c r="O8">
        <v>0.96640000000000004</v>
      </c>
      <c r="P8">
        <v>0.78190000000000004</v>
      </c>
      <c r="Q8">
        <v>0.86439999999999995</v>
      </c>
      <c r="R8">
        <v>0.93489999999999995</v>
      </c>
      <c r="S8">
        <v>0.99139999999999995</v>
      </c>
      <c r="T8">
        <v>0.96230000000000004</v>
      </c>
      <c r="U8">
        <v>84618</v>
      </c>
      <c r="V8">
        <v>734</v>
      </c>
      <c r="W8">
        <v>5891</v>
      </c>
      <c r="X8">
        <v>21116</v>
      </c>
      <c r="Y8" t="s">
        <v>113</v>
      </c>
      <c r="Z8">
        <v>0.19670000000000001</v>
      </c>
      <c r="AA8">
        <v>0.98040000000000005</v>
      </c>
      <c r="AB8">
        <v>0.82389999999999997</v>
      </c>
      <c r="AC8">
        <v>0.89539999999999997</v>
      </c>
      <c r="AD8">
        <v>0.91790000000000005</v>
      </c>
      <c r="AE8">
        <v>0.99170000000000003</v>
      </c>
      <c r="AF8">
        <v>0.95340000000000003</v>
      </c>
      <c r="AG8">
        <v>70473</v>
      </c>
      <c r="AH8">
        <v>591</v>
      </c>
      <c r="AI8">
        <v>6305</v>
      </c>
      <c r="AJ8">
        <v>29504</v>
      </c>
      <c r="AK8" t="s">
        <v>111</v>
      </c>
    </row>
    <row r="9" spans="1:37" x14ac:dyDescent="0.25">
      <c r="A9">
        <v>8</v>
      </c>
      <c r="B9">
        <v>8.8599999999999998E-2</v>
      </c>
      <c r="C9">
        <v>0.93659999999999999</v>
      </c>
      <c r="D9">
        <v>0.92500000000000004</v>
      </c>
      <c r="E9">
        <v>0.93079999999999996</v>
      </c>
      <c r="F9">
        <v>0.97450000000000003</v>
      </c>
      <c r="G9">
        <v>0.97870000000000001</v>
      </c>
      <c r="H9">
        <v>0.97660000000000002</v>
      </c>
      <c r="I9">
        <v>328020</v>
      </c>
      <c r="J9">
        <v>7150</v>
      </c>
      <c r="K9">
        <v>8574</v>
      </c>
      <c r="L9">
        <v>105692</v>
      </c>
      <c r="M9" t="s">
        <v>115</v>
      </c>
      <c r="N9">
        <v>0.1447</v>
      </c>
      <c r="O9">
        <v>0.92269999999999996</v>
      </c>
      <c r="P9">
        <v>0.875</v>
      </c>
      <c r="Q9">
        <v>0.8982</v>
      </c>
      <c r="R9">
        <v>0.96109999999999995</v>
      </c>
      <c r="S9">
        <v>0.9768</v>
      </c>
      <c r="T9">
        <v>0.96889999999999998</v>
      </c>
      <c r="U9">
        <v>83373</v>
      </c>
      <c r="V9">
        <v>1979</v>
      </c>
      <c r="W9">
        <v>3377</v>
      </c>
      <c r="X9">
        <v>23630</v>
      </c>
      <c r="Y9" t="s">
        <v>111</v>
      </c>
      <c r="Z9">
        <v>0.14680000000000001</v>
      </c>
      <c r="AA9">
        <v>0.94910000000000005</v>
      </c>
      <c r="AB9">
        <v>0.90969999999999995</v>
      </c>
      <c r="AC9">
        <v>0.92900000000000005</v>
      </c>
      <c r="AD9">
        <v>0.95540000000000003</v>
      </c>
      <c r="AE9">
        <v>0.97540000000000004</v>
      </c>
      <c r="AF9">
        <v>0.96530000000000005</v>
      </c>
      <c r="AG9">
        <v>69318</v>
      </c>
      <c r="AH9">
        <v>1746</v>
      </c>
      <c r="AI9">
        <v>3233</v>
      </c>
      <c r="AJ9">
        <v>32576</v>
      </c>
      <c r="AK9" t="s">
        <v>111</v>
      </c>
    </row>
    <row r="10" spans="1:37" x14ac:dyDescent="0.25">
      <c r="A10">
        <v>9</v>
      </c>
      <c r="B10">
        <v>8.0199999999999994E-2</v>
      </c>
      <c r="C10">
        <v>0.94199999999999995</v>
      </c>
      <c r="D10">
        <v>0.93159999999999998</v>
      </c>
      <c r="E10">
        <v>0.93679999999999997</v>
      </c>
      <c r="F10">
        <v>0.9768</v>
      </c>
      <c r="G10">
        <v>0.98050000000000004</v>
      </c>
      <c r="H10">
        <v>0.97860000000000003</v>
      </c>
      <c r="I10">
        <v>328620</v>
      </c>
      <c r="J10">
        <v>6550</v>
      </c>
      <c r="K10">
        <v>7815</v>
      </c>
      <c r="L10">
        <v>106451</v>
      </c>
      <c r="M10" t="s">
        <v>116</v>
      </c>
      <c r="N10">
        <v>0.13600000000000001</v>
      </c>
      <c r="O10">
        <v>0.93569999999999998</v>
      </c>
      <c r="P10">
        <v>0.86119999999999997</v>
      </c>
      <c r="Q10">
        <v>0.89690000000000003</v>
      </c>
      <c r="R10">
        <v>0.95720000000000005</v>
      </c>
      <c r="S10">
        <v>0.98129999999999995</v>
      </c>
      <c r="T10">
        <v>0.96909999999999996</v>
      </c>
      <c r="U10">
        <v>83754</v>
      </c>
      <c r="V10">
        <v>1598</v>
      </c>
      <c r="W10">
        <v>3748</v>
      </c>
      <c r="X10">
        <v>23259</v>
      </c>
      <c r="Y10" t="s">
        <v>111</v>
      </c>
      <c r="Z10">
        <v>0.1391</v>
      </c>
      <c r="AA10">
        <v>0.9577</v>
      </c>
      <c r="AB10">
        <v>0.89839999999999998</v>
      </c>
      <c r="AC10">
        <v>0.92710000000000004</v>
      </c>
      <c r="AD10">
        <v>0.95040000000000002</v>
      </c>
      <c r="AE10">
        <v>0.98</v>
      </c>
      <c r="AF10">
        <v>0.96499999999999997</v>
      </c>
      <c r="AG10">
        <v>69642</v>
      </c>
      <c r="AH10">
        <v>1422</v>
      </c>
      <c r="AI10">
        <v>3637</v>
      </c>
      <c r="AJ10">
        <v>32172</v>
      </c>
      <c r="AK10" t="s">
        <v>111</v>
      </c>
    </row>
    <row r="11" spans="1:37" x14ac:dyDescent="0.25">
      <c r="A11">
        <v>10</v>
      </c>
      <c r="B11">
        <v>7.6799999999999993E-2</v>
      </c>
      <c r="C11">
        <v>0.94450000000000001</v>
      </c>
      <c r="D11">
        <v>0.93400000000000005</v>
      </c>
      <c r="E11">
        <v>0.93920000000000003</v>
      </c>
      <c r="F11">
        <v>0.97760000000000002</v>
      </c>
      <c r="G11">
        <v>0.98129999999999995</v>
      </c>
      <c r="H11">
        <v>0.97940000000000005</v>
      </c>
      <c r="I11">
        <v>328898</v>
      </c>
      <c r="J11">
        <v>6272</v>
      </c>
      <c r="K11">
        <v>7541</v>
      </c>
      <c r="L11">
        <v>106725</v>
      </c>
      <c r="M11" t="s">
        <v>116</v>
      </c>
      <c r="N11">
        <v>0.13139999999999999</v>
      </c>
      <c r="O11">
        <v>0.92310000000000003</v>
      </c>
      <c r="P11">
        <v>0.87829999999999997</v>
      </c>
      <c r="Q11">
        <v>0.90010000000000001</v>
      </c>
      <c r="R11">
        <v>0.96209999999999996</v>
      </c>
      <c r="S11">
        <v>0.9768</v>
      </c>
      <c r="T11">
        <v>0.96940000000000004</v>
      </c>
      <c r="U11">
        <v>83375</v>
      </c>
      <c r="V11">
        <v>1977</v>
      </c>
      <c r="W11">
        <v>3286</v>
      </c>
      <c r="X11">
        <v>23721</v>
      </c>
      <c r="Y11" t="s">
        <v>111</v>
      </c>
      <c r="Z11">
        <v>0.1389</v>
      </c>
      <c r="AA11">
        <v>0.94710000000000005</v>
      </c>
      <c r="AB11">
        <v>0.91159999999999997</v>
      </c>
      <c r="AC11">
        <v>0.92900000000000005</v>
      </c>
      <c r="AD11">
        <v>0.95630000000000004</v>
      </c>
      <c r="AE11">
        <v>0.97430000000000005</v>
      </c>
      <c r="AF11">
        <v>0.96519999999999995</v>
      </c>
      <c r="AG11">
        <v>69240</v>
      </c>
      <c r="AH11">
        <v>1824</v>
      </c>
      <c r="AI11">
        <v>3167</v>
      </c>
      <c r="AJ11">
        <v>32642</v>
      </c>
      <c r="AK11" t="s">
        <v>114</v>
      </c>
    </row>
    <row r="12" spans="1:37" x14ac:dyDescent="0.25">
      <c r="A12">
        <v>11</v>
      </c>
      <c r="B12">
        <v>8.4199999999999997E-2</v>
      </c>
      <c r="C12">
        <v>0.9395</v>
      </c>
      <c r="D12">
        <v>0.92920000000000003</v>
      </c>
      <c r="E12">
        <v>0.93430000000000002</v>
      </c>
      <c r="F12">
        <v>0.97599999999999998</v>
      </c>
      <c r="G12">
        <v>0.97960000000000003</v>
      </c>
      <c r="H12">
        <v>0.9778</v>
      </c>
      <c r="I12">
        <v>328327</v>
      </c>
      <c r="J12">
        <v>6843</v>
      </c>
      <c r="K12">
        <v>8085</v>
      </c>
      <c r="L12">
        <v>106181</v>
      </c>
      <c r="M12" t="s">
        <v>117</v>
      </c>
      <c r="N12">
        <v>0.14410000000000001</v>
      </c>
      <c r="O12">
        <v>0.94130000000000003</v>
      </c>
      <c r="P12">
        <v>0.81089999999999995</v>
      </c>
      <c r="Q12">
        <v>0.87129999999999996</v>
      </c>
      <c r="R12">
        <v>0.94269999999999998</v>
      </c>
      <c r="S12">
        <v>0.98399999999999999</v>
      </c>
      <c r="T12">
        <v>0.96289999999999998</v>
      </c>
      <c r="U12">
        <v>83986</v>
      </c>
      <c r="V12">
        <v>1366</v>
      </c>
      <c r="W12">
        <v>5106</v>
      </c>
      <c r="X12">
        <v>21901</v>
      </c>
      <c r="Y12" t="s">
        <v>111</v>
      </c>
      <c r="Z12">
        <v>0.15629999999999999</v>
      </c>
      <c r="AA12">
        <v>0.96609999999999996</v>
      </c>
      <c r="AB12">
        <v>0.85099999999999998</v>
      </c>
      <c r="AC12">
        <v>0.90490000000000004</v>
      </c>
      <c r="AD12">
        <v>0.92920000000000003</v>
      </c>
      <c r="AE12">
        <v>0.98499999999999999</v>
      </c>
      <c r="AF12">
        <v>0.95630000000000004</v>
      </c>
      <c r="AG12">
        <v>69996</v>
      </c>
      <c r="AH12">
        <v>1068</v>
      </c>
      <c r="AI12">
        <v>5334</v>
      </c>
      <c r="AJ12">
        <v>30475</v>
      </c>
      <c r="AK12" t="s">
        <v>114</v>
      </c>
    </row>
    <row r="13" spans="1:37" x14ac:dyDescent="0.25">
      <c r="A13">
        <v>12</v>
      </c>
      <c r="B13">
        <v>8.3500000000000005E-2</v>
      </c>
      <c r="C13">
        <v>0.94</v>
      </c>
      <c r="D13">
        <v>0.92920000000000003</v>
      </c>
      <c r="E13">
        <v>0.93459999999999999</v>
      </c>
      <c r="F13">
        <v>0.97589999999999999</v>
      </c>
      <c r="G13">
        <v>0.9798</v>
      </c>
      <c r="H13">
        <v>0.97789999999999999</v>
      </c>
      <c r="I13">
        <v>328394</v>
      </c>
      <c r="J13">
        <v>6776</v>
      </c>
      <c r="K13">
        <v>8094</v>
      </c>
      <c r="L13">
        <v>106172</v>
      </c>
      <c r="M13" t="s">
        <v>117</v>
      </c>
      <c r="N13">
        <v>0.1366</v>
      </c>
      <c r="O13">
        <v>0.93089999999999995</v>
      </c>
      <c r="P13">
        <v>0.86709999999999998</v>
      </c>
      <c r="Q13">
        <v>0.89790000000000003</v>
      </c>
      <c r="R13">
        <v>0.95879999999999999</v>
      </c>
      <c r="S13">
        <v>0.97960000000000003</v>
      </c>
      <c r="T13">
        <v>0.96909999999999996</v>
      </c>
      <c r="U13">
        <v>83615</v>
      </c>
      <c r="V13">
        <v>1737</v>
      </c>
      <c r="W13">
        <v>3590</v>
      </c>
      <c r="X13">
        <v>23417</v>
      </c>
      <c r="Y13" t="s">
        <v>113</v>
      </c>
      <c r="Z13">
        <v>0.1464</v>
      </c>
      <c r="AA13">
        <v>0.95299999999999996</v>
      </c>
      <c r="AB13">
        <v>0.90380000000000005</v>
      </c>
      <c r="AC13">
        <v>0.92779999999999996</v>
      </c>
      <c r="AD13">
        <v>0.95279999999999998</v>
      </c>
      <c r="AE13">
        <v>0.97760000000000002</v>
      </c>
      <c r="AF13">
        <v>0.96499999999999997</v>
      </c>
      <c r="AG13">
        <v>69469</v>
      </c>
      <c r="AH13">
        <v>1595</v>
      </c>
      <c r="AI13">
        <v>3444</v>
      </c>
      <c r="AJ13">
        <v>32365</v>
      </c>
      <c r="AK13" t="s">
        <v>111</v>
      </c>
    </row>
    <row r="14" spans="1:37" x14ac:dyDescent="0.25">
      <c r="A14">
        <v>13</v>
      </c>
      <c r="B14">
        <v>7.4499999999999997E-2</v>
      </c>
      <c r="C14">
        <v>0.94420000000000004</v>
      </c>
      <c r="D14">
        <v>0.93789999999999996</v>
      </c>
      <c r="E14">
        <v>0.94099999999999995</v>
      </c>
      <c r="F14">
        <v>0.97889999999999999</v>
      </c>
      <c r="G14">
        <v>0.98109999999999997</v>
      </c>
      <c r="H14">
        <v>0.98</v>
      </c>
      <c r="I14">
        <v>328835</v>
      </c>
      <c r="J14">
        <v>6335</v>
      </c>
      <c r="K14">
        <v>7098</v>
      </c>
      <c r="L14">
        <v>107168</v>
      </c>
      <c r="M14" t="s">
        <v>116</v>
      </c>
      <c r="N14">
        <v>0.1414</v>
      </c>
      <c r="O14">
        <v>0.93159999999999998</v>
      </c>
      <c r="P14">
        <v>0.8649</v>
      </c>
      <c r="Q14">
        <v>0.89700000000000002</v>
      </c>
      <c r="R14">
        <v>0.95820000000000005</v>
      </c>
      <c r="S14">
        <v>0.97989999999999999</v>
      </c>
      <c r="T14">
        <v>0.96889999999999998</v>
      </c>
      <c r="U14">
        <v>83637</v>
      </c>
      <c r="V14">
        <v>1715</v>
      </c>
      <c r="W14">
        <v>3648</v>
      </c>
      <c r="X14">
        <v>23359</v>
      </c>
      <c r="Y14" t="s">
        <v>111</v>
      </c>
      <c r="Z14">
        <v>0.1467</v>
      </c>
      <c r="AA14">
        <v>0.95620000000000005</v>
      </c>
      <c r="AB14">
        <v>0.9</v>
      </c>
      <c r="AC14">
        <v>0.92720000000000002</v>
      </c>
      <c r="AD14">
        <v>0.95109999999999995</v>
      </c>
      <c r="AE14">
        <v>0.97919999999999996</v>
      </c>
      <c r="AF14">
        <v>0.96489999999999998</v>
      </c>
      <c r="AG14">
        <v>69586</v>
      </c>
      <c r="AH14">
        <v>1478</v>
      </c>
      <c r="AI14">
        <v>3580</v>
      </c>
      <c r="AJ14">
        <v>32229</v>
      </c>
      <c r="AK14" t="s">
        <v>111</v>
      </c>
    </row>
    <row r="15" spans="1:37" x14ac:dyDescent="0.25">
      <c r="A15">
        <v>14</v>
      </c>
      <c r="B15">
        <v>7.6499999999999999E-2</v>
      </c>
      <c r="C15">
        <v>0.94330000000000003</v>
      </c>
      <c r="D15">
        <v>0.93640000000000001</v>
      </c>
      <c r="E15">
        <v>0.93979999999999997</v>
      </c>
      <c r="F15">
        <v>0.97840000000000005</v>
      </c>
      <c r="G15">
        <v>0.98080000000000001</v>
      </c>
      <c r="H15">
        <v>0.97960000000000003</v>
      </c>
      <c r="I15">
        <v>328742</v>
      </c>
      <c r="J15">
        <v>6428</v>
      </c>
      <c r="K15">
        <v>7271</v>
      </c>
      <c r="L15">
        <v>106995</v>
      </c>
      <c r="M15" t="s">
        <v>117</v>
      </c>
      <c r="N15">
        <v>0.13109999999999999</v>
      </c>
      <c r="O15">
        <v>0.92779999999999996</v>
      </c>
      <c r="P15">
        <v>0.87029999999999996</v>
      </c>
      <c r="Q15">
        <v>0.89810000000000001</v>
      </c>
      <c r="R15">
        <v>0.95979999999999999</v>
      </c>
      <c r="S15">
        <v>0.97860000000000003</v>
      </c>
      <c r="T15">
        <v>0.96909999999999996</v>
      </c>
      <c r="U15">
        <v>83522</v>
      </c>
      <c r="V15">
        <v>1830</v>
      </c>
      <c r="W15">
        <v>3502</v>
      </c>
      <c r="X15">
        <v>23505</v>
      </c>
      <c r="Y15" t="s">
        <v>113</v>
      </c>
      <c r="Z15">
        <v>0.1389</v>
      </c>
      <c r="AA15">
        <v>0.94650000000000001</v>
      </c>
      <c r="AB15">
        <v>0.90600000000000003</v>
      </c>
      <c r="AC15">
        <v>0.92579999999999996</v>
      </c>
      <c r="AD15">
        <v>0.9536</v>
      </c>
      <c r="AE15">
        <v>0.97419999999999995</v>
      </c>
      <c r="AF15">
        <v>0.96379999999999999</v>
      </c>
      <c r="AG15">
        <v>69231</v>
      </c>
      <c r="AH15">
        <v>1833</v>
      </c>
      <c r="AI15">
        <v>3365</v>
      </c>
      <c r="AJ15">
        <v>32444</v>
      </c>
      <c r="AK15" t="s">
        <v>114</v>
      </c>
    </row>
    <row r="16" spans="1:37" x14ac:dyDescent="0.25">
      <c r="A16">
        <v>15</v>
      </c>
      <c r="B16">
        <v>8.3099999999999993E-2</v>
      </c>
      <c r="C16">
        <v>0.93920000000000003</v>
      </c>
      <c r="D16">
        <v>0.93100000000000005</v>
      </c>
      <c r="E16">
        <v>0.93510000000000004</v>
      </c>
      <c r="F16">
        <v>0.97660000000000002</v>
      </c>
      <c r="G16">
        <v>0.97940000000000005</v>
      </c>
      <c r="H16">
        <v>0.97799999999999998</v>
      </c>
      <c r="I16">
        <v>328280</v>
      </c>
      <c r="J16">
        <v>6890</v>
      </c>
      <c r="K16">
        <v>7879</v>
      </c>
      <c r="L16">
        <v>106387</v>
      </c>
      <c r="M16" t="s">
        <v>117</v>
      </c>
      <c r="N16">
        <v>0.1361</v>
      </c>
      <c r="O16">
        <v>0.9284</v>
      </c>
      <c r="P16">
        <v>0.8528</v>
      </c>
      <c r="Q16">
        <v>0.88900000000000001</v>
      </c>
      <c r="R16">
        <v>0.9546</v>
      </c>
      <c r="S16">
        <v>0.97919999999999996</v>
      </c>
      <c r="T16">
        <v>0.9667</v>
      </c>
      <c r="U16">
        <v>83577</v>
      </c>
      <c r="V16">
        <v>1775</v>
      </c>
      <c r="W16">
        <v>3976</v>
      </c>
      <c r="X16">
        <v>23031</v>
      </c>
      <c r="Y16" t="s">
        <v>111</v>
      </c>
      <c r="Z16">
        <v>0.14360000000000001</v>
      </c>
      <c r="AA16">
        <v>0.96130000000000004</v>
      </c>
      <c r="AB16">
        <v>0.88919999999999999</v>
      </c>
      <c r="AC16">
        <v>0.92379999999999995</v>
      </c>
      <c r="AD16">
        <v>0.94620000000000004</v>
      </c>
      <c r="AE16">
        <v>0.9819</v>
      </c>
      <c r="AF16">
        <v>0.9637</v>
      </c>
      <c r="AG16">
        <v>69781</v>
      </c>
      <c r="AH16">
        <v>1283</v>
      </c>
      <c r="AI16">
        <v>3967</v>
      </c>
      <c r="AJ16">
        <v>31842</v>
      </c>
      <c r="AK16" t="s">
        <v>111</v>
      </c>
    </row>
    <row r="17" spans="1:37" x14ac:dyDescent="0.25">
      <c r="A17">
        <v>16</v>
      </c>
      <c r="B17">
        <v>7.7899999999999997E-2</v>
      </c>
      <c r="C17">
        <v>0.94240000000000002</v>
      </c>
      <c r="D17">
        <v>0.93520000000000003</v>
      </c>
      <c r="E17">
        <v>0.93879999999999997</v>
      </c>
      <c r="F17">
        <v>0.97799999999999998</v>
      </c>
      <c r="G17">
        <v>0.98050000000000004</v>
      </c>
      <c r="H17">
        <v>0.97919999999999996</v>
      </c>
      <c r="I17">
        <v>328642</v>
      </c>
      <c r="J17">
        <v>6528</v>
      </c>
      <c r="K17">
        <v>7401</v>
      </c>
      <c r="L17">
        <v>106865</v>
      </c>
      <c r="M17" t="s">
        <v>118</v>
      </c>
      <c r="N17">
        <v>0.1404</v>
      </c>
      <c r="O17">
        <v>0.92400000000000004</v>
      </c>
      <c r="P17">
        <v>0.87660000000000005</v>
      </c>
      <c r="Q17">
        <v>0.89970000000000006</v>
      </c>
      <c r="R17">
        <v>0.96160000000000001</v>
      </c>
      <c r="S17">
        <v>0.97719999999999996</v>
      </c>
      <c r="T17">
        <v>0.96930000000000005</v>
      </c>
      <c r="U17">
        <v>83404</v>
      </c>
      <c r="V17">
        <v>1948</v>
      </c>
      <c r="W17">
        <v>3333</v>
      </c>
      <c r="X17">
        <v>23674</v>
      </c>
      <c r="Y17" t="s">
        <v>113</v>
      </c>
      <c r="Z17">
        <v>0.1406</v>
      </c>
      <c r="AA17">
        <v>0.94779999999999998</v>
      </c>
      <c r="AB17">
        <v>0.90739999999999998</v>
      </c>
      <c r="AC17">
        <v>0.92710000000000004</v>
      </c>
      <c r="AD17">
        <v>0.95430000000000004</v>
      </c>
      <c r="AE17">
        <v>0.9748</v>
      </c>
      <c r="AF17">
        <v>0.96440000000000003</v>
      </c>
      <c r="AG17">
        <v>69273</v>
      </c>
      <c r="AH17">
        <v>1791</v>
      </c>
      <c r="AI17">
        <v>3317</v>
      </c>
      <c r="AJ17">
        <v>32492</v>
      </c>
      <c r="AK17" t="s">
        <v>114</v>
      </c>
    </row>
    <row r="18" spans="1:37" x14ac:dyDescent="0.25">
      <c r="A18">
        <v>17</v>
      </c>
      <c r="B18">
        <v>7.0599999999999996E-2</v>
      </c>
      <c r="C18">
        <v>0.94689999999999996</v>
      </c>
      <c r="D18">
        <v>0.94130000000000003</v>
      </c>
      <c r="E18">
        <v>0.94410000000000005</v>
      </c>
      <c r="F18">
        <v>0.98</v>
      </c>
      <c r="G18">
        <v>0.98199999999999998</v>
      </c>
      <c r="H18">
        <v>0.98099999999999998</v>
      </c>
      <c r="I18">
        <v>329136</v>
      </c>
      <c r="J18">
        <v>6034</v>
      </c>
      <c r="K18">
        <v>6706</v>
      </c>
      <c r="L18">
        <v>107560</v>
      </c>
      <c r="M18" t="s">
        <v>117</v>
      </c>
      <c r="N18">
        <v>0.1449</v>
      </c>
      <c r="O18">
        <v>0.92879999999999996</v>
      </c>
      <c r="P18">
        <v>0.86839999999999995</v>
      </c>
      <c r="Q18">
        <v>0.89759999999999995</v>
      </c>
      <c r="R18">
        <v>0.95920000000000005</v>
      </c>
      <c r="S18">
        <v>0.97889999999999999</v>
      </c>
      <c r="T18">
        <v>0.96899999999999997</v>
      </c>
      <c r="U18">
        <v>83555</v>
      </c>
      <c r="V18">
        <v>1797</v>
      </c>
      <c r="W18">
        <v>3554</v>
      </c>
      <c r="X18">
        <v>23453</v>
      </c>
      <c r="Y18" t="s">
        <v>111</v>
      </c>
      <c r="Z18">
        <v>0.15</v>
      </c>
      <c r="AA18">
        <v>0.95040000000000002</v>
      </c>
      <c r="AB18">
        <v>0.90259999999999996</v>
      </c>
      <c r="AC18">
        <v>0.92589999999999995</v>
      </c>
      <c r="AD18">
        <v>0.95209999999999995</v>
      </c>
      <c r="AE18">
        <v>0.97629999999999995</v>
      </c>
      <c r="AF18">
        <v>0.96409999999999996</v>
      </c>
      <c r="AG18">
        <v>69377</v>
      </c>
      <c r="AH18">
        <v>1687</v>
      </c>
      <c r="AI18">
        <v>3487</v>
      </c>
      <c r="AJ18">
        <v>32322</v>
      </c>
      <c r="AK18" t="s">
        <v>114</v>
      </c>
    </row>
    <row r="19" spans="1:37" x14ac:dyDescent="0.25">
      <c r="A19">
        <v>18</v>
      </c>
      <c r="B19">
        <v>7.8E-2</v>
      </c>
      <c r="C19">
        <v>0.94089999999999996</v>
      </c>
      <c r="D19">
        <v>0.93620000000000003</v>
      </c>
      <c r="E19">
        <v>0.93859999999999999</v>
      </c>
      <c r="F19">
        <v>0.97829999999999995</v>
      </c>
      <c r="G19">
        <v>0.98</v>
      </c>
      <c r="H19">
        <v>0.97909999999999997</v>
      </c>
      <c r="I19">
        <v>328452</v>
      </c>
      <c r="J19">
        <v>6718</v>
      </c>
      <c r="K19">
        <v>7290</v>
      </c>
      <c r="L19">
        <v>106976</v>
      </c>
      <c r="M19" t="s">
        <v>116</v>
      </c>
      <c r="N19">
        <v>0.16350000000000001</v>
      </c>
      <c r="O19">
        <v>0.91790000000000005</v>
      </c>
      <c r="P19">
        <v>0.85209999999999997</v>
      </c>
      <c r="Q19">
        <v>0.88380000000000003</v>
      </c>
      <c r="R19">
        <v>0.95420000000000005</v>
      </c>
      <c r="S19">
        <v>0.97589999999999999</v>
      </c>
      <c r="T19">
        <v>0.96499999999999997</v>
      </c>
      <c r="U19">
        <v>83295</v>
      </c>
      <c r="V19">
        <v>2057</v>
      </c>
      <c r="W19">
        <v>3994</v>
      </c>
      <c r="X19">
        <v>23013</v>
      </c>
      <c r="Y19" t="s">
        <v>111</v>
      </c>
      <c r="Z19">
        <v>0.1623</v>
      </c>
      <c r="AA19">
        <v>0.95720000000000005</v>
      </c>
      <c r="AB19">
        <v>0.88070000000000004</v>
      </c>
      <c r="AC19">
        <v>0.91739999999999999</v>
      </c>
      <c r="AD19">
        <v>0.94220000000000004</v>
      </c>
      <c r="AE19">
        <v>0.98019999999999996</v>
      </c>
      <c r="AF19">
        <v>0.96079999999999999</v>
      </c>
      <c r="AG19">
        <v>69655</v>
      </c>
      <c r="AH19">
        <v>1409</v>
      </c>
      <c r="AI19">
        <v>4273</v>
      </c>
      <c r="AJ19">
        <v>31536</v>
      </c>
      <c r="AK19" t="s">
        <v>114</v>
      </c>
    </row>
    <row r="20" spans="1:37" x14ac:dyDescent="0.25">
      <c r="A20">
        <v>19</v>
      </c>
      <c r="B20">
        <v>8.2500000000000004E-2</v>
      </c>
      <c r="C20">
        <v>0.94030000000000002</v>
      </c>
      <c r="D20">
        <v>0.93069999999999997</v>
      </c>
      <c r="E20">
        <v>0.9355</v>
      </c>
      <c r="F20">
        <v>0.97650000000000003</v>
      </c>
      <c r="G20">
        <v>0.9798</v>
      </c>
      <c r="H20">
        <v>0.97809999999999997</v>
      </c>
      <c r="I20">
        <v>328414</v>
      </c>
      <c r="J20">
        <v>6756</v>
      </c>
      <c r="K20">
        <v>7918</v>
      </c>
      <c r="L20">
        <v>106348</v>
      </c>
      <c r="M20" t="s">
        <v>117</v>
      </c>
      <c r="N20">
        <v>0.1366</v>
      </c>
      <c r="O20">
        <v>0.94479999999999997</v>
      </c>
      <c r="P20">
        <v>0.83020000000000005</v>
      </c>
      <c r="Q20">
        <v>0.88380000000000003</v>
      </c>
      <c r="R20">
        <v>0.94830000000000003</v>
      </c>
      <c r="S20">
        <v>0.98460000000000003</v>
      </c>
      <c r="T20">
        <v>0.96609999999999996</v>
      </c>
      <c r="U20">
        <v>84041</v>
      </c>
      <c r="V20">
        <v>1311</v>
      </c>
      <c r="W20">
        <v>4585</v>
      </c>
      <c r="X20">
        <v>22422</v>
      </c>
      <c r="Y20" t="s">
        <v>111</v>
      </c>
      <c r="Z20">
        <v>0.1409</v>
      </c>
      <c r="AA20">
        <v>0.96819999999999995</v>
      </c>
      <c r="AB20">
        <v>0.87609999999999999</v>
      </c>
      <c r="AC20">
        <v>0.91990000000000005</v>
      </c>
      <c r="AD20">
        <v>0.94040000000000001</v>
      </c>
      <c r="AE20">
        <v>0.98550000000000004</v>
      </c>
      <c r="AF20">
        <v>0.96250000000000002</v>
      </c>
      <c r="AG20">
        <v>70035</v>
      </c>
      <c r="AH20">
        <v>1029</v>
      </c>
      <c r="AI20">
        <v>4435</v>
      </c>
      <c r="AJ20">
        <v>31374</v>
      </c>
      <c r="AK20" t="s">
        <v>111</v>
      </c>
    </row>
    <row r="21" spans="1:37" x14ac:dyDescent="0.25">
      <c r="A21">
        <v>20</v>
      </c>
      <c r="B21">
        <v>7.3400000000000007E-2</v>
      </c>
      <c r="C21">
        <v>0.94610000000000005</v>
      </c>
      <c r="D21">
        <v>0.93769999999999998</v>
      </c>
      <c r="E21">
        <v>0.94189999999999996</v>
      </c>
      <c r="F21">
        <v>0.9788</v>
      </c>
      <c r="G21">
        <v>0.98180000000000001</v>
      </c>
      <c r="H21">
        <v>0.98029999999999995</v>
      </c>
      <c r="I21">
        <v>329067</v>
      </c>
      <c r="J21">
        <v>6103</v>
      </c>
      <c r="K21">
        <v>7124</v>
      </c>
      <c r="L21">
        <v>107142</v>
      </c>
      <c r="M21" t="s">
        <v>117</v>
      </c>
      <c r="N21">
        <v>0.14349999999999999</v>
      </c>
      <c r="O21">
        <v>0.93069999999999997</v>
      </c>
      <c r="P21">
        <v>0.86329999999999996</v>
      </c>
      <c r="Q21">
        <v>0.89570000000000005</v>
      </c>
      <c r="R21">
        <v>0.9577</v>
      </c>
      <c r="S21">
        <v>0.97970000000000002</v>
      </c>
      <c r="T21">
        <v>0.96860000000000002</v>
      </c>
      <c r="U21">
        <v>83616</v>
      </c>
      <c r="V21">
        <v>1736</v>
      </c>
      <c r="W21">
        <v>3692</v>
      </c>
      <c r="X21">
        <v>23315</v>
      </c>
      <c r="Y21" t="s">
        <v>111</v>
      </c>
      <c r="Z21">
        <v>0.14530000000000001</v>
      </c>
      <c r="AA21">
        <v>0.95689999999999997</v>
      </c>
      <c r="AB21">
        <v>0.89670000000000005</v>
      </c>
      <c r="AC21">
        <v>0.92579999999999996</v>
      </c>
      <c r="AD21">
        <v>0.94950000000000001</v>
      </c>
      <c r="AE21">
        <v>0.97970000000000002</v>
      </c>
      <c r="AF21">
        <v>0.96440000000000003</v>
      </c>
      <c r="AG21">
        <v>69618</v>
      </c>
      <c r="AH21">
        <v>1446</v>
      </c>
      <c r="AI21">
        <v>3700</v>
      </c>
      <c r="AJ21">
        <v>32109</v>
      </c>
      <c r="AK21" t="s">
        <v>111</v>
      </c>
    </row>
    <row r="22" spans="1:37" x14ac:dyDescent="0.25">
      <c r="A22">
        <v>21</v>
      </c>
      <c r="B22">
        <v>7.0400000000000004E-2</v>
      </c>
      <c r="C22">
        <v>0.94679999999999997</v>
      </c>
      <c r="D22">
        <v>0.94120000000000004</v>
      </c>
      <c r="E22">
        <v>0.94399999999999995</v>
      </c>
      <c r="F22">
        <v>0.98</v>
      </c>
      <c r="G22">
        <v>0.98199999999999998</v>
      </c>
      <c r="H22">
        <v>0.98099999999999998</v>
      </c>
      <c r="I22">
        <v>329127</v>
      </c>
      <c r="J22">
        <v>6043</v>
      </c>
      <c r="K22">
        <v>6717</v>
      </c>
      <c r="L22">
        <v>107549</v>
      </c>
      <c r="M22" t="s">
        <v>117</v>
      </c>
      <c r="N22">
        <v>0.14549999999999999</v>
      </c>
      <c r="O22">
        <v>0.92579999999999996</v>
      </c>
      <c r="P22">
        <v>0.85840000000000005</v>
      </c>
      <c r="Q22">
        <v>0.89090000000000003</v>
      </c>
      <c r="R22">
        <v>0.95620000000000005</v>
      </c>
      <c r="S22">
        <v>0.97819999999999996</v>
      </c>
      <c r="T22">
        <v>0.96709999999999996</v>
      </c>
      <c r="U22">
        <v>83495</v>
      </c>
      <c r="V22">
        <v>1857</v>
      </c>
      <c r="W22">
        <v>3823</v>
      </c>
      <c r="X22">
        <v>23184</v>
      </c>
      <c r="Y22" t="s">
        <v>111</v>
      </c>
      <c r="Z22">
        <v>0.1484</v>
      </c>
      <c r="AA22">
        <v>0.95240000000000002</v>
      </c>
      <c r="AB22">
        <v>0.89300000000000002</v>
      </c>
      <c r="AC22">
        <v>0.92179999999999995</v>
      </c>
      <c r="AD22">
        <v>0.94769999999999999</v>
      </c>
      <c r="AE22">
        <v>0.97750000000000004</v>
      </c>
      <c r="AF22">
        <v>0.96240000000000003</v>
      </c>
      <c r="AG22">
        <v>69467</v>
      </c>
      <c r="AH22">
        <v>1597</v>
      </c>
      <c r="AI22">
        <v>3830</v>
      </c>
      <c r="AJ22">
        <v>31979</v>
      </c>
      <c r="AK22" t="s">
        <v>111</v>
      </c>
    </row>
    <row r="23" spans="1:37" x14ac:dyDescent="0.25">
      <c r="A23">
        <v>22</v>
      </c>
      <c r="B23">
        <v>7.8899999999999998E-2</v>
      </c>
      <c r="C23">
        <v>0.9415</v>
      </c>
      <c r="D23">
        <v>0.93379999999999996</v>
      </c>
      <c r="E23">
        <v>0.93759999999999999</v>
      </c>
      <c r="F23">
        <v>0.97750000000000004</v>
      </c>
      <c r="G23">
        <v>0.98019999999999996</v>
      </c>
      <c r="H23">
        <v>0.97889999999999999</v>
      </c>
      <c r="I23">
        <v>328542</v>
      </c>
      <c r="J23">
        <v>6628</v>
      </c>
      <c r="K23">
        <v>7565</v>
      </c>
      <c r="L23">
        <v>106701</v>
      </c>
      <c r="M23" t="s">
        <v>117</v>
      </c>
      <c r="N23">
        <v>0.16209999999999999</v>
      </c>
      <c r="O23">
        <v>0.95620000000000005</v>
      </c>
      <c r="P23">
        <v>0.82579999999999998</v>
      </c>
      <c r="Q23">
        <v>0.88619999999999999</v>
      </c>
      <c r="R23">
        <v>0.94720000000000004</v>
      </c>
      <c r="S23">
        <v>0.98799999999999999</v>
      </c>
      <c r="T23">
        <v>0.96719999999999995</v>
      </c>
      <c r="U23">
        <v>84330</v>
      </c>
      <c r="V23">
        <v>1022</v>
      </c>
      <c r="W23">
        <v>4705</v>
      </c>
      <c r="X23">
        <v>22302</v>
      </c>
      <c r="Y23" t="s">
        <v>111</v>
      </c>
      <c r="Z23">
        <v>0.16420000000000001</v>
      </c>
      <c r="AA23">
        <v>0.96970000000000001</v>
      </c>
      <c r="AB23">
        <v>0.86929999999999996</v>
      </c>
      <c r="AC23">
        <v>0.91669999999999996</v>
      </c>
      <c r="AD23">
        <v>0.93740000000000001</v>
      </c>
      <c r="AE23">
        <v>0.98629999999999995</v>
      </c>
      <c r="AF23">
        <v>0.96120000000000005</v>
      </c>
      <c r="AG23">
        <v>70091</v>
      </c>
      <c r="AH23">
        <v>973</v>
      </c>
      <c r="AI23">
        <v>4682</v>
      </c>
      <c r="AJ23">
        <v>31127</v>
      </c>
      <c r="AK23" t="s">
        <v>111</v>
      </c>
    </row>
    <row r="24" spans="1:37" x14ac:dyDescent="0.25">
      <c r="A24">
        <v>23</v>
      </c>
      <c r="B24">
        <v>7.7700000000000005E-2</v>
      </c>
      <c r="C24">
        <v>0.94199999999999995</v>
      </c>
      <c r="D24">
        <v>0.93530000000000002</v>
      </c>
      <c r="E24">
        <v>0.93859999999999999</v>
      </c>
      <c r="F24">
        <v>0.97799999999999998</v>
      </c>
      <c r="G24">
        <v>0.98040000000000005</v>
      </c>
      <c r="H24">
        <v>0.97919999999999996</v>
      </c>
      <c r="I24">
        <v>328593</v>
      </c>
      <c r="J24">
        <v>6577</v>
      </c>
      <c r="K24">
        <v>7396</v>
      </c>
      <c r="L24">
        <v>106870</v>
      </c>
      <c r="M24" t="s">
        <v>117</v>
      </c>
      <c r="N24">
        <v>0.1464</v>
      </c>
      <c r="O24">
        <v>0.92200000000000004</v>
      </c>
      <c r="P24">
        <v>0.87560000000000004</v>
      </c>
      <c r="Q24">
        <v>0.8982</v>
      </c>
      <c r="R24">
        <v>0.96120000000000005</v>
      </c>
      <c r="S24">
        <v>0.97660000000000002</v>
      </c>
      <c r="T24">
        <v>0.96879999999999999</v>
      </c>
      <c r="U24">
        <v>83351</v>
      </c>
      <c r="V24">
        <v>2001</v>
      </c>
      <c r="W24">
        <v>3361</v>
      </c>
      <c r="X24">
        <v>23646</v>
      </c>
      <c r="Y24" t="s">
        <v>111</v>
      </c>
      <c r="Z24">
        <v>0.14169999999999999</v>
      </c>
      <c r="AA24">
        <v>0.95150000000000001</v>
      </c>
      <c r="AB24">
        <v>0.9093</v>
      </c>
      <c r="AC24">
        <v>0.92989999999999995</v>
      </c>
      <c r="AD24">
        <v>0.95530000000000004</v>
      </c>
      <c r="AE24">
        <v>0.97660000000000002</v>
      </c>
      <c r="AF24">
        <v>0.96589999999999998</v>
      </c>
      <c r="AG24">
        <v>69404</v>
      </c>
      <c r="AH24">
        <v>1660</v>
      </c>
      <c r="AI24">
        <v>3247</v>
      </c>
      <c r="AJ24">
        <v>32562</v>
      </c>
      <c r="AK24" t="s">
        <v>114</v>
      </c>
    </row>
    <row r="25" spans="1:37" x14ac:dyDescent="0.25">
      <c r="A25">
        <v>24</v>
      </c>
      <c r="B25">
        <v>6.8199999999999997E-2</v>
      </c>
      <c r="C25">
        <v>0.94769999999999999</v>
      </c>
      <c r="D25">
        <v>0.94350000000000001</v>
      </c>
      <c r="E25">
        <v>0.9456</v>
      </c>
      <c r="F25">
        <v>0.98080000000000001</v>
      </c>
      <c r="G25">
        <v>0.98219999999999996</v>
      </c>
      <c r="H25">
        <v>0.98150000000000004</v>
      </c>
      <c r="I25">
        <v>329219</v>
      </c>
      <c r="J25">
        <v>5951</v>
      </c>
      <c r="K25">
        <v>6451</v>
      </c>
      <c r="L25">
        <v>107815</v>
      </c>
      <c r="M25" t="s">
        <v>117</v>
      </c>
      <c r="N25">
        <v>0.14879999999999999</v>
      </c>
      <c r="O25">
        <v>0.93110000000000004</v>
      </c>
      <c r="P25">
        <v>0.86260000000000003</v>
      </c>
      <c r="Q25">
        <v>0.89549999999999996</v>
      </c>
      <c r="R25">
        <v>0.95750000000000002</v>
      </c>
      <c r="S25">
        <v>0.9798</v>
      </c>
      <c r="T25">
        <v>0.96850000000000003</v>
      </c>
      <c r="U25">
        <v>83628</v>
      </c>
      <c r="V25">
        <v>1724</v>
      </c>
      <c r="W25">
        <v>3712</v>
      </c>
      <c r="X25">
        <v>23295</v>
      </c>
      <c r="Y25" t="s">
        <v>111</v>
      </c>
      <c r="Z25">
        <v>0.14979999999999999</v>
      </c>
      <c r="AA25">
        <v>0.95479999999999998</v>
      </c>
      <c r="AB25">
        <v>0.89959999999999996</v>
      </c>
      <c r="AC25">
        <v>0.92630000000000001</v>
      </c>
      <c r="AD25">
        <v>0.95079999999999998</v>
      </c>
      <c r="AE25">
        <v>0.97850000000000004</v>
      </c>
      <c r="AF25">
        <v>0.96450000000000002</v>
      </c>
      <c r="AG25">
        <v>69538</v>
      </c>
      <c r="AH25">
        <v>1526</v>
      </c>
      <c r="AI25">
        <v>3597</v>
      </c>
      <c r="AJ25">
        <v>32212</v>
      </c>
      <c r="AK25" t="s">
        <v>114</v>
      </c>
    </row>
    <row r="26" spans="1:37" x14ac:dyDescent="0.25">
      <c r="A26">
        <v>25</v>
      </c>
      <c r="B26" t="s">
        <v>119</v>
      </c>
      <c r="C26" t="s">
        <v>120</v>
      </c>
      <c r="D26" t="s">
        <v>121</v>
      </c>
      <c r="E26" t="s">
        <v>122</v>
      </c>
      <c r="F26" t="s">
        <v>123</v>
      </c>
      <c r="G26" t="s">
        <v>124</v>
      </c>
      <c r="H26" t="s">
        <v>125</v>
      </c>
      <c r="I26" t="s">
        <v>126</v>
      </c>
      <c r="J26" t="s">
        <v>127</v>
      </c>
      <c r="K26" t="s">
        <v>128</v>
      </c>
      <c r="L26" t="s">
        <v>129</v>
      </c>
      <c r="M26" t="s">
        <v>117</v>
      </c>
      <c r="N26" t="s">
        <v>130</v>
      </c>
      <c r="O26" t="s">
        <v>131</v>
      </c>
      <c r="P26" t="s">
        <v>132</v>
      </c>
      <c r="Q26" t="s">
        <v>133</v>
      </c>
      <c r="R26" t="s">
        <v>134</v>
      </c>
      <c r="S26" t="s">
        <v>135</v>
      </c>
      <c r="T26" t="s">
        <v>136</v>
      </c>
      <c r="U26" t="s">
        <v>137</v>
      </c>
      <c r="V26" t="s">
        <v>138</v>
      </c>
      <c r="W26" t="s">
        <v>139</v>
      </c>
      <c r="X26" t="s">
        <v>140</v>
      </c>
      <c r="Y26" t="s">
        <v>111</v>
      </c>
      <c r="Z26" t="s">
        <v>141</v>
      </c>
      <c r="AA26" t="s">
        <v>142</v>
      </c>
      <c r="AB26" t="s">
        <v>143</v>
      </c>
      <c r="AC26" t="s">
        <v>144</v>
      </c>
      <c r="AD26" t="s">
        <v>145</v>
      </c>
      <c r="AE26" t="s">
        <v>146</v>
      </c>
      <c r="AF26" t="s">
        <v>147</v>
      </c>
      <c r="AG26" t="s">
        <v>148</v>
      </c>
      <c r="AH26" t="s">
        <v>149</v>
      </c>
      <c r="AI26" t="s">
        <v>150</v>
      </c>
      <c r="AJ26" t="s">
        <v>151</v>
      </c>
      <c r="AK26" t="s">
        <v>114</v>
      </c>
    </row>
  </sheetData>
  <conditionalFormatting sqref="A1:AK26">
    <cfRule type="expression" dxfId="2" priority="1" stopIfTrue="1">
      <formula>$Q1=MAX($Q:$Q)</formula>
    </cfRule>
  </conditionalFormatting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oglio15">
    <tabColor rgb="FFFFFF00"/>
  </sheetPr>
  <dimension ref="A1:AK27"/>
  <sheetViews>
    <sheetView workbookViewId="0">
      <selection activeCell="A28" sqref="A28"/>
    </sheetView>
  </sheetViews>
  <sheetFormatPr defaultRowHeight="15" x14ac:dyDescent="0.25"/>
  <cols>
    <col min="2" max="2" width="12.28515625" customWidth="1"/>
    <col min="3" max="3" width="18.7109375" customWidth="1"/>
    <col min="4" max="4" width="15.85546875" customWidth="1"/>
    <col min="5" max="5" width="12.5703125" customWidth="1"/>
    <col min="6" max="6" width="18.7109375" customWidth="1"/>
    <col min="7" max="7" width="15.85546875" customWidth="1"/>
    <col min="8" max="8" width="12.5703125" customWidth="1"/>
    <col min="9" max="9" width="11" customWidth="1"/>
    <col min="10" max="10" width="10.7109375" customWidth="1"/>
    <col min="11" max="11" width="11" customWidth="1"/>
    <col min="12" max="12" width="10.7109375" customWidth="1"/>
    <col min="13" max="13" width="13" customWidth="1"/>
    <col min="14" max="14" width="10.7109375" customWidth="1"/>
    <col min="15" max="15" width="17.140625" customWidth="1"/>
    <col min="16" max="16" width="14.28515625" customWidth="1"/>
    <col min="17" max="17" width="11" customWidth="1"/>
    <col min="18" max="18" width="17.140625" customWidth="1"/>
    <col min="19" max="19" width="14.28515625" customWidth="1"/>
    <col min="20" max="20" width="11" customWidth="1"/>
    <col min="21" max="21" width="9.42578125" customWidth="1"/>
    <col min="23" max="23" width="9.42578125" customWidth="1"/>
    <col min="25" max="25" width="11.42578125" customWidth="1"/>
    <col min="26" max="26" width="11.5703125" customWidth="1"/>
    <col min="27" max="27" width="18" customWidth="1"/>
    <col min="28" max="28" width="15.140625" customWidth="1"/>
    <col min="29" max="29" width="11.85546875" customWidth="1"/>
    <col min="30" max="30" width="18" customWidth="1"/>
    <col min="31" max="31" width="15.140625" customWidth="1"/>
    <col min="32" max="32" width="11.85546875" customWidth="1"/>
    <col min="33" max="33" width="10.28515625" customWidth="1"/>
    <col min="34" max="34" width="10" customWidth="1"/>
    <col min="35" max="35" width="10.28515625" customWidth="1"/>
    <col min="36" max="36" width="10" customWidth="1"/>
    <col min="37" max="37" width="12.28515625" customWidth="1"/>
  </cols>
  <sheetData>
    <row r="1" spans="1:37" x14ac:dyDescent="0.25">
      <c r="A1" s="2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  <c r="S1" s="2" t="s">
        <v>59</v>
      </c>
      <c r="T1" s="2" t="s">
        <v>60</v>
      </c>
      <c r="U1" s="2" t="s">
        <v>61</v>
      </c>
      <c r="V1" s="2" t="s">
        <v>62</v>
      </c>
      <c r="W1" s="2" t="s">
        <v>63</v>
      </c>
      <c r="X1" s="2" t="s">
        <v>64</v>
      </c>
      <c r="Y1" s="2" t="s">
        <v>65</v>
      </c>
      <c r="Z1" s="2" t="s">
        <v>66</v>
      </c>
      <c r="AA1" s="2" t="s">
        <v>16</v>
      </c>
      <c r="AB1" s="2" t="s">
        <v>17</v>
      </c>
      <c r="AC1" s="2" t="s">
        <v>18</v>
      </c>
      <c r="AD1" s="2" t="s">
        <v>13</v>
      </c>
      <c r="AE1" s="2" t="s">
        <v>14</v>
      </c>
      <c r="AF1" s="2" t="s">
        <v>15</v>
      </c>
      <c r="AG1" s="2" t="s">
        <v>8</v>
      </c>
      <c r="AH1" s="2" t="s">
        <v>9</v>
      </c>
      <c r="AI1" s="2" t="s">
        <v>10</v>
      </c>
      <c r="AJ1" s="2" t="s">
        <v>11</v>
      </c>
      <c r="AK1" s="2" t="s">
        <v>67</v>
      </c>
    </row>
    <row r="2" spans="1:37" x14ac:dyDescent="0.25">
      <c r="A2">
        <v>1</v>
      </c>
      <c r="B2">
        <v>0.10340000000000001</v>
      </c>
      <c r="C2">
        <v>0.9274</v>
      </c>
      <c r="D2">
        <v>0.9133</v>
      </c>
      <c r="E2">
        <v>0.92030000000000001</v>
      </c>
      <c r="F2">
        <v>0.97060000000000002</v>
      </c>
      <c r="G2">
        <v>0.97560000000000002</v>
      </c>
      <c r="H2">
        <v>0.97309999999999997</v>
      </c>
      <c r="I2">
        <v>327000</v>
      </c>
      <c r="J2">
        <v>8170</v>
      </c>
      <c r="K2">
        <v>9905</v>
      </c>
      <c r="L2">
        <v>104361</v>
      </c>
      <c r="M2" t="s">
        <v>152</v>
      </c>
      <c r="N2">
        <v>0.12470000000000001</v>
      </c>
      <c r="O2">
        <v>0.91600000000000004</v>
      </c>
      <c r="P2">
        <v>0.88139999999999996</v>
      </c>
      <c r="Q2">
        <v>0.89839999999999998</v>
      </c>
      <c r="R2">
        <v>0.96289999999999998</v>
      </c>
      <c r="S2">
        <v>0.97440000000000004</v>
      </c>
      <c r="T2">
        <v>0.96860000000000002</v>
      </c>
      <c r="U2">
        <v>83170</v>
      </c>
      <c r="V2">
        <v>2182</v>
      </c>
      <c r="W2">
        <v>3203</v>
      </c>
      <c r="X2">
        <v>23804</v>
      </c>
      <c r="Y2" t="s">
        <v>114</v>
      </c>
      <c r="Z2">
        <v>0.1434</v>
      </c>
      <c r="AA2">
        <v>0.93540000000000001</v>
      </c>
      <c r="AB2">
        <v>0.90749999999999997</v>
      </c>
      <c r="AC2">
        <v>0.92130000000000001</v>
      </c>
      <c r="AD2">
        <v>0.95409999999999995</v>
      </c>
      <c r="AE2">
        <v>0.96840000000000004</v>
      </c>
      <c r="AF2">
        <v>0.96120000000000005</v>
      </c>
      <c r="AG2">
        <v>68820</v>
      </c>
      <c r="AH2">
        <v>2244</v>
      </c>
      <c r="AI2">
        <v>3311</v>
      </c>
      <c r="AJ2">
        <v>32498</v>
      </c>
      <c r="AK2" t="s">
        <v>153</v>
      </c>
    </row>
    <row r="3" spans="1:37" x14ac:dyDescent="0.25">
      <c r="A3">
        <v>2</v>
      </c>
      <c r="B3">
        <v>9.4500000000000001E-2</v>
      </c>
      <c r="C3">
        <v>0.9335</v>
      </c>
      <c r="D3">
        <v>0.91959999999999997</v>
      </c>
      <c r="E3">
        <v>0.92649999999999999</v>
      </c>
      <c r="F3">
        <v>0.97270000000000001</v>
      </c>
      <c r="G3">
        <v>0.97770000000000001</v>
      </c>
      <c r="H3">
        <v>0.97519999999999996</v>
      </c>
      <c r="I3">
        <v>327684</v>
      </c>
      <c r="J3">
        <v>7486</v>
      </c>
      <c r="K3">
        <v>9189</v>
      </c>
      <c r="L3">
        <v>105077</v>
      </c>
      <c r="M3" t="s">
        <v>154</v>
      </c>
      <c r="N3">
        <v>0.14779999999999999</v>
      </c>
      <c r="O3">
        <v>0.87770000000000004</v>
      </c>
      <c r="P3">
        <v>0.87150000000000005</v>
      </c>
      <c r="Q3">
        <v>0.87460000000000004</v>
      </c>
      <c r="R3">
        <v>0.95940000000000003</v>
      </c>
      <c r="S3">
        <v>0.96160000000000001</v>
      </c>
      <c r="T3">
        <v>0.96050000000000002</v>
      </c>
      <c r="U3">
        <v>82072</v>
      </c>
      <c r="V3">
        <v>3280</v>
      </c>
      <c r="W3">
        <v>3471</v>
      </c>
      <c r="X3">
        <v>23536</v>
      </c>
      <c r="Y3" t="s">
        <v>114</v>
      </c>
      <c r="Z3">
        <v>0.15709999999999999</v>
      </c>
      <c r="AA3">
        <v>0.90629999999999999</v>
      </c>
      <c r="AB3">
        <v>0.90159999999999996</v>
      </c>
      <c r="AC3">
        <v>0.90400000000000003</v>
      </c>
      <c r="AD3">
        <v>0.9506</v>
      </c>
      <c r="AE3">
        <v>0.95299999999999996</v>
      </c>
      <c r="AF3">
        <v>0.95179999999999998</v>
      </c>
      <c r="AG3">
        <v>67726</v>
      </c>
      <c r="AH3">
        <v>3338</v>
      </c>
      <c r="AI3">
        <v>3522</v>
      </c>
      <c r="AJ3">
        <v>32287</v>
      </c>
      <c r="AK3" t="s">
        <v>153</v>
      </c>
    </row>
    <row r="4" spans="1:37" x14ac:dyDescent="0.25">
      <c r="A4">
        <v>3</v>
      </c>
      <c r="B4">
        <v>8.9399999999999993E-2</v>
      </c>
      <c r="C4">
        <v>0.93540000000000001</v>
      </c>
      <c r="D4">
        <v>0.92469999999999997</v>
      </c>
      <c r="E4">
        <v>0.93</v>
      </c>
      <c r="F4">
        <v>0.97440000000000004</v>
      </c>
      <c r="G4">
        <v>0.97819999999999996</v>
      </c>
      <c r="H4">
        <v>0.97629999999999995</v>
      </c>
      <c r="I4">
        <v>327876</v>
      </c>
      <c r="J4">
        <v>7294</v>
      </c>
      <c r="K4">
        <v>8604</v>
      </c>
      <c r="L4">
        <v>105662</v>
      </c>
      <c r="M4" t="s">
        <v>155</v>
      </c>
      <c r="N4">
        <v>0.13250000000000001</v>
      </c>
      <c r="O4">
        <v>0.94169999999999998</v>
      </c>
      <c r="P4">
        <v>0.85309999999999997</v>
      </c>
      <c r="Q4">
        <v>0.8952</v>
      </c>
      <c r="R4">
        <v>0.95489999999999997</v>
      </c>
      <c r="S4">
        <v>0.98329999999999995</v>
      </c>
      <c r="T4">
        <v>0.96889999999999998</v>
      </c>
      <c r="U4">
        <v>83925</v>
      </c>
      <c r="V4">
        <v>1427</v>
      </c>
      <c r="W4">
        <v>3967</v>
      </c>
      <c r="X4">
        <v>23040</v>
      </c>
      <c r="Y4" t="s">
        <v>114</v>
      </c>
      <c r="Z4">
        <v>0.14219999999999999</v>
      </c>
      <c r="AA4">
        <v>0.96389999999999998</v>
      </c>
      <c r="AB4">
        <v>0.89090000000000003</v>
      </c>
      <c r="AC4">
        <v>0.92600000000000005</v>
      </c>
      <c r="AD4">
        <v>0.94710000000000005</v>
      </c>
      <c r="AE4">
        <v>0.98319999999999996</v>
      </c>
      <c r="AF4">
        <v>0.96479999999999999</v>
      </c>
      <c r="AG4">
        <v>69868</v>
      </c>
      <c r="AH4">
        <v>1196</v>
      </c>
      <c r="AI4">
        <v>3906</v>
      </c>
      <c r="AJ4">
        <v>31903</v>
      </c>
      <c r="AK4" t="s">
        <v>153</v>
      </c>
    </row>
    <row r="5" spans="1:37" x14ac:dyDescent="0.25">
      <c r="A5">
        <v>4</v>
      </c>
      <c r="B5">
        <v>8.5099999999999995E-2</v>
      </c>
      <c r="C5">
        <v>0.93720000000000003</v>
      </c>
      <c r="D5">
        <v>0.9284</v>
      </c>
      <c r="E5">
        <v>0.93279999999999996</v>
      </c>
      <c r="F5">
        <v>0.97570000000000001</v>
      </c>
      <c r="G5">
        <v>0.9788</v>
      </c>
      <c r="H5">
        <v>0.97719999999999996</v>
      </c>
      <c r="I5">
        <v>328067</v>
      </c>
      <c r="J5">
        <v>7103</v>
      </c>
      <c r="K5">
        <v>8179</v>
      </c>
      <c r="L5">
        <v>106087</v>
      </c>
      <c r="M5" t="s">
        <v>156</v>
      </c>
      <c r="N5">
        <v>0.13800000000000001</v>
      </c>
      <c r="O5">
        <v>0.92669999999999997</v>
      </c>
      <c r="P5">
        <v>0.87739999999999996</v>
      </c>
      <c r="Q5">
        <v>0.90139999999999998</v>
      </c>
      <c r="R5">
        <v>0.96189999999999998</v>
      </c>
      <c r="S5">
        <v>0.97799999999999998</v>
      </c>
      <c r="T5">
        <v>0.96989999999999998</v>
      </c>
      <c r="U5">
        <v>83478</v>
      </c>
      <c r="V5">
        <v>1874</v>
      </c>
      <c r="W5">
        <v>3311</v>
      </c>
      <c r="X5">
        <v>23696</v>
      </c>
      <c r="Y5" t="s">
        <v>153</v>
      </c>
      <c r="Z5">
        <v>0.1449</v>
      </c>
      <c r="AA5">
        <v>0.95299999999999996</v>
      </c>
      <c r="AB5">
        <v>0.90920000000000001</v>
      </c>
      <c r="AC5">
        <v>0.93059999999999998</v>
      </c>
      <c r="AD5">
        <v>0.95530000000000004</v>
      </c>
      <c r="AE5">
        <v>0.97740000000000005</v>
      </c>
      <c r="AF5">
        <v>0.96619999999999995</v>
      </c>
      <c r="AG5">
        <v>69457</v>
      </c>
      <c r="AH5">
        <v>1607</v>
      </c>
      <c r="AI5">
        <v>3252</v>
      </c>
      <c r="AJ5">
        <v>32557</v>
      </c>
      <c r="AK5" t="s">
        <v>153</v>
      </c>
    </row>
    <row r="6" spans="1:37" x14ac:dyDescent="0.25">
      <c r="A6">
        <v>5</v>
      </c>
      <c r="B6">
        <v>7.9600000000000004E-2</v>
      </c>
      <c r="C6">
        <v>0.94069999999999998</v>
      </c>
      <c r="D6">
        <v>0.93330000000000002</v>
      </c>
      <c r="E6">
        <v>0.93700000000000006</v>
      </c>
      <c r="F6">
        <v>0.97729999999999995</v>
      </c>
      <c r="G6">
        <v>0.98</v>
      </c>
      <c r="H6">
        <v>0.97860000000000003</v>
      </c>
      <c r="I6">
        <v>328452</v>
      </c>
      <c r="J6">
        <v>6718</v>
      </c>
      <c r="K6">
        <v>7627</v>
      </c>
      <c r="L6">
        <v>106639</v>
      </c>
      <c r="M6" t="s">
        <v>157</v>
      </c>
      <c r="N6">
        <v>0.13589999999999999</v>
      </c>
      <c r="O6">
        <v>0.93089999999999995</v>
      </c>
      <c r="P6">
        <v>0.87</v>
      </c>
      <c r="Q6">
        <v>0.89939999999999998</v>
      </c>
      <c r="R6">
        <v>0.9597</v>
      </c>
      <c r="S6">
        <v>0.97960000000000003</v>
      </c>
      <c r="T6">
        <v>0.96950000000000003</v>
      </c>
      <c r="U6">
        <v>83609</v>
      </c>
      <c r="V6">
        <v>1743</v>
      </c>
      <c r="W6">
        <v>3511</v>
      </c>
      <c r="X6">
        <v>23496</v>
      </c>
      <c r="Y6" t="s">
        <v>114</v>
      </c>
      <c r="Z6">
        <v>0.1449</v>
      </c>
      <c r="AA6">
        <v>0.95499999999999996</v>
      </c>
      <c r="AB6">
        <v>0.90100000000000002</v>
      </c>
      <c r="AC6">
        <v>0.92720000000000002</v>
      </c>
      <c r="AD6">
        <v>0.95150000000000001</v>
      </c>
      <c r="AE6">
        <v>0.97860000000000003</v>
      </c>
      <c r="AF6">
        <v>0.96479999999999999</v>
      </c>
      <c r="AG6">
        <v>69542</v>
      </c>
      <c r="AH6">
        <v>1522</v>
      </c>
      <c r="AI6">
        <v>3545</v>
      </c>
      <c r="AJ6">
        <v>32264</v>
      </c>
      <c r="AK6" t="s">
        <v>153</v>
      </c>
    </row>
    <row r="7" spans="1:37" x14ac:dyDescent="0.25">
      <c r="A7">
        <v>6</v>
      </c>
      <c r="B7">
        <v>7.3700000000000002E-2</v>
      </c>
      <c r="C7">
        <v>0.94399999999999995</v>
      </c>
      <c r="D7">
        <v>0.93759999999999999</v>
      </c>
      <c r="E7">
        <v>0.94079999999999997</v>
      </c>
      <c r="F7">
        <v>0.9788</v>
      </c>
      <c r="G7">
        <v>0.98099999999999998</v>
      </c>
      <c r="H7">
        <v>0.97989999999999999</v>
      </c>
      <c r="I7">
        <v>328811</v>
      </c>
      <c r="J7">
        <v>6359</v>
      </c>
      <c r="K7">
        <v>7131</v>
      </c>
      <c r="L7">
        <v>107135</v>
      </c>
      <c r="M7" t="s">
        <v>158</v>
      </c>
      <c r="N7">
        <v>0.14130000000000001</v>
      </c>
      <c r="O7">
        <v>0.9365</v>
      </c>
      <c r="P7">
        <v>0.86560000000000004</v>
      </c>
      <c r="Q7">
        <v>0.89970000000000006</v>
      </c>
      <c r="R7">
        <v>0.95850000000000002</v>
      </c>
      <c r="S7">
        <v>0.98140000000000005</v>
      </c>
      <c r="T7">
        <v>0.9698</v>
      </c>
      <c r="U7">
        <v>83767</v>
      </c>
      <c r="V7">
        <v>1585</v>
      </c>
      <c r="W7">
        <v>3629</v>
      </c>
      <c r="X7">
        <v>23378</v>
      </c>
      <c r="Y7" t="s">
        <v>114</v>
      </c>
      <c r="Z7">
        <v>0.15359999999999999</v>
      </c>
      <c r="AA7">
        <v>0.9536</v>
      </c>
      <c r="AB7">
        <v>0.8992</v>
      </c>
      <c r="AC7">
        <v>0.92559999999999998</v>
      </c>
      <c r="AD7">
        <v>0.9506</v>
      </c>
      <c r="AE7">
        <v>0.97789999999999999</v>
      </c>
      <c r="AF7">
        <v>0.96409999999999996</v>
      </c>
      <c r="AG7">
        <v>69497</v>
      </c>
      <c r="AH7">
        <v>1567</v>
      </c>
      <c r="AI7">
        <v>3609</v>
      </c>
      <c r="AJ7">
        <v>32200</v>
      </c>
      <c r="AK7" t="s">
        <v>153</v>
      </c>
    </row>
    <row r="8" spans="1:37" x14ac:dyDescent="0.25">
      <c r="A8">
        <v>7</v>
      </c>
      <c r="B8">
        <v>6.9599999999999995E-2</v>
      </c>
      <c r="C8">
        <v>0.94720000000000004</v>
      </c>
      <c r="D8">
        <v>0.94059999999999999</v>
      </c>
      <c r="E8">
        <v>0.94389999999999996</v>
      </c>
      <c r="F8">
        <v>0.9798</v>
      </c>
      <c r="G8">
        <v>0.98209999999999997</v>
      </c>
      <c r="H8">
        <v>0.98099999999999998</v>
      </c>
      <c r="I8">
        <v>329180</v>
      </c>
      <c r="J8">
        <v>5990</v>
      </c>
      <c r="K8">
        <v>6790</v>
      </c>
      <c r="L8">
        <v>107476</v>
      </c>
      <c r="M8" t="s">
        <v>158</v>
      </c>
      <c r="N8">
        <v>0.14360000000000001</v>
      </c>
      <c r="O8">
        <v>0.93020000000000003</v>
      </c>
      <c r="P8">
        <v>0.86880000000000002</v>
      </c>
      <c r="Q8">
        <v>0.89849999999999997</v>
      </c>
      <c r="R8">
        <v>0.95930000000000004</v>
      </c>
      <c r="S8">
        <v>0.97940000000000005</v>
      </c>
      <c r="T8">
        <v>0.96919999999999995</v>
      </c>
      <c r="U8">
        <v>83591</v>
      </c>
      <c r="V8">
        <v>1761</v>
      </c>
      <c r="W8">
        <v>3543</v>
      </c>
      <c r="X8">
        <v>23464</v>
      </c>
      <c r="Y8" t="s">
        <v>114</v>
      </c>
      <c r="Z8">
        <v>0.15570000000000001</v>
      </c>
      <c r="AA8">
        <v>0.95209999999999995</v>
      </c>
      <c r="AB8">
        <v>0.89990000000000003</v>
      </c>
      <c r="AC8">
        <v>0.92520000000000002</v>
      </c>
      <c r="AD8">
        <v>0.95089999999999997</v>
      </c>
      <c r="AE8">
        <v>0.97719999999999996</v>
      </c>
      <c r="AF8">
        <v>0.96389999999999998</v>
      </c>
      <c r="AG8">
        <v>69442</v>
      </c>
      <c r="AH8">
        <v>1622</v>
      </c>
      <c r="AI8">
        <v>3585</v>
      </c>
      <c r="AJ8">
        <v>32224</v>
      </c>
      <c r="AK8" t="s">
        <v>153</v>
      </c>
    </row>
    <row r="9" spans="1:37" x14ac:dyDescent="0.25">
      <c r="A9">
        <v>8</v>
      </c>
      <c r="B9">
        <v>6.83E-2</v>
      </c>
      <c r="C9">
        <v>0.94720000000000004</v>
      </c>
      <c r="D9">
        <v>0.94169999999999998</v>
      </c>
      <c r="E9">
        <v>0.94450000000000001</v>
      </c>
      <c r="F9">
        <v>0.98019999999999996</v>
      </c>
      <c r="G9">
        <v>0.98209999999999997</v>
      </c>
      <c r="H9">
        <v>0.98109999999999997</v>
      </c>
      <c r="I9">
        <v>329174</v>
      </c>
      <c r="J9">
        <v>5996</v>
      </c>
      <c r="K9">
        <v>6657</v>
      </c>
      <c r="L9">
        <v>107609</v>
      </c>
      <c r="M9" t="s">
        <v>159</v>
      </c>
      <c r="N9">
        <v>0.1459</v>
      </c>
      <c r="O9">
        <v>0.93200000000000005</v>
      </c>
      <c r="P9">
        <v>0.86229999999999996</v>
      </c>
      <c r="Q9">
        <v>0.89580000000000004</v>
      </c>
      <c r="R9">
        <v>0.95740000000000003</v>
      </c>
      <c r="S9">
        <v>0.98009999999999997</v>
      </c>
      <c r="T9">
        <v>0.96860000000000002</v>
      </c>
      <c r="U9">
        <v>83653</v>
      </c>
      <c r="V9">
        <v>1699</v>
      </c>
      <c r="W9">
        <v>3719</v>
      </c>
      <c r="X9">
        <v>23288</v>
      </c>
      <c r="Y9" t="s">
        <v>114</v>
      </c>
      <c r="Z9">
        <v>0.15870000000000001</v>
      </c>
      <c r="AA9">
        <v>0.95250000000000001</v>
      </c>
      <c r="AB9">
        <v>0.89559999999999995</v>
      </c>
      <c r="AC9">
        <v>0.92320000000000002</v>
      </c>
      <c r="AD9">
        <v>0.94889999999999997</v>
      </c>
      <c r="AE9">
        <v>0.97750000000000004</v>
      </c>
      <c r="AF9">
        <v>0.96299999999999997</v>
      </c>
      <c r="AG9">
        <v>69465</v>
      </c>
      <c r="AH9">
        <v>1599</v>
      </c>
      <c r="AI9">
        <v>3740</v>
      </c>
      <c r="AJ9">
        <v>32069</v>
      </c>
      <c r="AK9" t="s">
        <v>153</v>
      </c>
    </row>
    <row r="10" spans="1:37" x14ac:dyDescent="0.25">
      <c r="A10">
        <v>9</v>
      </c>
      <c r="B10">
        <v>6.9000000000000006E-2</v>
      </c>
      <c r="C10">
        <v>0.94679999999999997</v>
      </c>
      <c r="D10">
        <v>0.94179999999999997</v>
      </c>
      <c r="E10">
        <v>0.94430000000000003</v>
      </c>
      <c r="F10">
        <v>0.98019999999999996</v>
      </c>
      <c r="G10">
        <v>0.9819</v>
      </c>
      <c r="H10">
        <v>0.98109999999999997</v>
      </c>
      <c r="I10">
        <v>329119</v>
      </c>
      <c r="J10">
        <v>6051</v>
      </c>
      <c r="K10">
        <v>6655</v>
      </c>
      <c r="L10">
        <v>107611</v>
      </c>
      <c r="M10" t="s">
        <v>158</v>
      </c>
      <c r="N10">
        <v>0.14410000000000001</v>
      </c>
      <c r="O10">
        <v>0.9395</v>
      </c>
      <c r="P10">
        <v>0.85240000000000005</v>
      </c>
      <c r="Q10">
        <v>0.89380000000000004</v>
      </c>
      <c r="R10">
        <v>0.9546</v>
      </c>
      <c r="S10">
        <v>0.98260000000000003</v>
      </c>
      <c r="T10">
        <v>0.96840000000000004</v>
      </c>
      <c r="U10">
        <v>83870</v>
      </c>
      <c r="V10">
        <v>1482</v>
      </c>
      <c r="W10">
        <v>3986</v>
      </c>
      <c r="X10">
        <v>23021</v>
      </c>
      <c r="Y10" t="s">
        <v>114</v>
      </c>
      <c r="Z10">
        <v>0.1678</v>
      </c>
      <c r="AA10">
        <v>0.95879999999999999</v>
      </c>
      <c r="AB10">
        <v>0.88429999999999997</v>
      </c>
      <c r="AC10">
        <v>0.92010000000000003</v>
      </c>
      <c r="AD10">
        <v>0.94389999999999996</v>
      </c>
      <c r="AE10">
        <v>0.98080000000000001</v>
      </c>
      <c r="AF10">
        <v>0.96199999999999997</v>
      </c>
      <c r="AG10">
        <v>69703</v>
      </c>
      <c r="AH10">
        <v>1361</v>
      </c>
      <c r="AI10">
        <v>4142</v>
      </c>
      <c r="AJ10">
        <v>31667</v>
      </c>
      <c r="AK10" t="s">
        <v>153</v>
      </c>
    </row>
    <row r="11" spans="1:37" x14ac:dyDescent="0.25">
      <c r="A11">
        <v>10</v>
      </c>
      <c r="B11">
        <v>7.0800000000000002E-2</v>
      </c>
      <c r="C11">
        <v>0.9456</v>
      </c>
      <c r="D11">
        <v>0.94030000000000002</v>
      </c>
      <c r="E11">
        <v>0.94289999999999996</v>
      </c>
      <c r="F11">
        <v>0.97970000000000002</v>
      </c>
      <c r="G11">
        <v>0.98150000000000004</v>
      </c>
      <c r="H11">
        <v>0.98060000000000003</v>
      </c>
      <c r="I11">
        <v>328983</v>
      </c>
      <c r="J11">
        <v>6187</v>
      </c>
      <c r="K11">
        <v>6816</v>
      </c>
      <c r="L11">
        <v>107450</v>
      </c>
      <c r="M11" t="s">
        <v>157</v>
      </c>
      <c r="N11">
        <v>0.1484</v>
      </c>
      <c r="O11">
        <v>0.94210000000000005</v>
      </c>
      <c r="P11">
        <v>0.84189999999999998</v>
      </c>
      <c r="Q11">
        <v>0.88919999999999999</v>
      </c>
      <c r="R11">
        <v>0.9516</v>
      </c>
      <c r="S11">
        <v>0.98360000000000003</v>
      </c>
      <c r="T11">
        <v>0.96730000000000005</v>
      </c>
      <c r="U11">
        <v>83955</v>
      </c>
      <c r="V11">
        <v>1397</v>
      </c>
      <c r="W11">
        <v>4271</v>
      </c>
      <c r="X11">
        <v>22736</v>
      </c>
      <c r="Y11" t="s">
        <v>114</v>
      </c>
      <c r="Z11">
        <v>0.1565</v>
      </c>
      <c r="AA11">
        <v>0.96460000000000001</v>
      </c>
      <c r="AB11">
        <v>0.87829999999999997</v>
      </c>
      <c r="AC11">
        <v>0.9194</v>
      </c>
      <c r="AD11">
        <v>0.94130000000000003</v>
      </c>
      <c r="AE11">
        <v>0.98380000000000001</v>
      </c>
      <c r="AF11">
        <v>0.96209999999999996</v>
      </c>
      <c r="AG11">
        <v>69910</v>
      </c>
      <c r="AH11">
        <v>1154</v>
      </c>
      <c r="AI11">
        <v>4359</v>
      </c>
      <c r="AJ11">
        <v>31450</v>
      </c>
      <c r="AK11" t="s">
        <v>153</v>
      </c>
    </row>
    <row r="12" spans="1:37" x14ac:dyDescent="0.25">
      <c r="A12">
        <v>11</v>
      </c>
      <c r="B12">
        <v>7.3400000000000007E-2</v>
      </c>
      <c r="C12">
        <v>0.94410000000000005</v>
      </c>
      <c r="D12">
        <v>0.93879999999999997</v>
      </c>
      <c r="E12">
        <v>0.94140000000000001</v>
      </c>
      <c r="F12">
        <v>0.97919999999999996</v>
      </c>
      <c r="G12">
        <v>0.98099999999999998</v>
      </c>
      <c r="H12">
        <v>0.98009999999999997</v>
      </c>
      <c r="I12">
        <v>328815</v>
      </c>
      <c r="J12">
        <v>6355</v>
      </c>
      <c r="K12">
        <v>6996</v>
      </c>
      <c r="L12">
        <v>107270</v>
      </c>
      <c r="M12" t="s">
        <v>158</v>
      </c>
      <c r="N12">
        <v>0.14580000000000001</v>
      </c>
      <c r="O12">
        <v>0.89870000000000005</v>
      </c>
      <c r="P12">
        <v>0.90710000000000002</v>
      </c>
      <c r="Q12">
        <v>0.90290000000000004</v>
      </c>
      <c r="R12">
        <v>0.97050000000000003</v>
      </c>
      <c r="S12">
        <v>0.96760000000000002</v>
      </c>
      <c r="T12">
        <v>0.96909999999999996</v>
      </c>
      <c r="U12">
        <v>82590</v>
      </c>
      <c r="V12">
        <v>2762</v>
      </c>
      <c r="W12">
        <v>2508</v>
      </c>
      <c r="X12">
        <v>24499</v>
      </c>
      <c r="Y12" t="s">
        <v>114</v>
      </c>
      <c r="Z12">
        <v>0.15740000000000001</v>
      </c>
      <c r="AA12">
        <v>0.92610000000000003</v>
      </c>
      <c r="AB12">
        <v>0.93230000000000002</v>
      </c>
      <c r="AC12">
        <v>0.92920000000000003</v>
      </c>
      <c r="AD12">
        <v>0.96579999999999999</v>
      </c>
      <c r="AE12">
        <v>0.96250000000000002</v>
      </c>
      <c r="AF12">
        <v>0.96409999999999996</v>
      </c>
      <c r="AG12">
        <v>68401</v>
      </c>
      <c r="AH12">
        <v>2663</v>
      </c>
      <c r="AI12">
        <v>2424</v>
      </c>
      <c r="AJ12">
        <v>33385</v>
      </c>
      <c r="AK12" t="s">
        <v>153</v>
      </c>
    </row>
    <row r="13" spans="1:37" x14ac:dyDescent="0.25">
      <c r="A13">
        <v>12</v>
      </c>
      <c r="B13">
        <v>7.5899999999999995E-2</v>
      </c>
      <c r="C13">
        <v>0.94189999999999996</v>
      </c>
      <c r="D13">
        <v>0.93640000000000001</v>
      </c>
      <c r="E13">
        <v>0.93910000000000005</v>
      </c>
      <c r="F13">
        <v>0.97840000000000005</v>
      </c>
      <c r="G13">
        <v>0.98029999999999995</v>
      </c>
      <c r="H13">
        <v>0.97929999999999995</v>
      </c>
      <c r="I13">
        <v>328564</v>
      </c>
      <c r="J13">
        <v>6606</v>
      </c>
      <c r="K13">
        <v>7263</v>
      </c>
      <c r="L13">
        <v>107003</v>
      </c>
      <c r="M13" t="s">
        <v>158</v>
      </c>
      <c r="N13">
        <v>0.1545</v>
      </c>
      <c r="O13">
        <v>0.93989999999999996</v>
      </c>
      <c r="P13">
        <v>0.83320000000000005</v>
      </c>
      <c r="Q13">
        <v>0.88339999999999996</v>
      </c>
      <c r="R13">
        <v>0.94910000000000005</v>
      </c>
      <c r="S13">
        <v>0.98309999999999997</v>
      </c>
      <c r="T13">
        <v>0.96579999999999999</v>
      </c>
      <c r="U13">
        <v>83913</v>
      </c>
      <c r="V13">
        <v>1439</v>
      </c>
      <c r="W13">
        <v>4504</v>
      </c>
      <c r="X13">
        <v>22503</v>
      </c>
      <c r="Y13" t="s">
        <v>114</v>
      </c>
      <c r="Z13">
        <v>0.1731</v>
      </c>
      <c r="AA13">
        <v>0.96109999999999995</v>
      </c>
      <c r="AB13">
        <v>0.86539999999999995</v>
      </c>
      <c r="AC13">
        <v>0.91069999999999995</v>
      </c>
      <c r="AD13">
        <v>0.93540000000000001</v>
      </c>
      <c r="AE13">
        <v>0.98229999999999995</v>
      </c>
      <c r="AF13">
        <v>0.95830000000000004</v>
      </c>
      <c r="AG13">
        <v>69809</v>
      </c>
      <c r="AH13">
        <v>1255</v>
      </c>
      <c r="AI13">
        <v>4820</v>
      </c>
      <c r="AJ13">
        <v>30989</v>
      </c>
      <c r="AK13" t="s">
        <v>153</v>
      </c>
    </row>
    <row r="14" spans="1:37" x14ac:dyDescent="0.25">
      <c r="A14">
        <v>13</v>
      </c>
      <c r="B14">
        <v>7.8299999999999995E-2</v>
      </c>
      <c r="C14">
        <v>0.94179999999999997</v>
      </c>
      <c r="D14">
        <v>0.93540000000000001</v>
      </c>
      <c r="E14">
        <v>0.93859999999999999</v>
      </c>
      <c r="F14">
        <v>0.97799999999999998</v>
      </c>
      <c r="G14">
        <v>0.98029999999999995</v>
      </c>
      <c r="H14">
        <v>0.97919999999999996</v>
      </c>
      <c r="I14">
        <v>328565</v>
      </c>
      <c r="J14">
        <v>6605</v>
      </c>
      <c r="K14">
        <v>7386</v>
      </c>
      <c r="L14">
        <v>106880</v>
      </c>
      <c r="M14" t="s">
        <v>158</v>
      </c>
      <c r="N14">
        <v>0.16020000000000001</v>
      </c>
      <c r="O14">
        <v>0.95320000000000005</v>
      </c>
      <c r="P14">
        <v>0.80610000000000004</v>
      </c>
      <c r="Q14">
        <v>0.87350000000000005</v>
      </c>
      <c r="R14">
        <v>0.9415</v>
      </c>
      <c r="S14">
        <v>0.98750000000000004</v>
      </c>
      <c r="T14">
        <v>0.96389999999999998</v>
      </c>
      <c r="U14">
        <v>84282</v>
      </c>
      <c r="V14">
        <v>1070</v>
      </c>
      <c r="W14">
        <v>5236</v>
      </c>
      <c r="X14">
        <v>21771</v>
      </c>
      <c r="Y14" t="s">
        <v>114</v>
      </c>
      <c r="Z14">
        <v>0.17449999999999999</v>
      </c>
      <c r="AA14">
        <v>0.9718</v>
      </c>
      <c r="AB14">
        <v>0.84379999999999999</v>
      </c>
      <c r="AC14">
        <v>0.90329999999999999</v>
      </c>
      <c r="AD14">
        <v>0.92620000000000002</v>
      </c>
      <c r="AE14">
        <v>0.98770000000000002</v>
      </c>
      <c r="AF14">
        <v>0.95589999999999997</v>
      </c>
      <c r="AG14">
        <v>70187</v>
      </c>
      <c r="AH14">
        <v>877</v>
      </c>
      <c r="AI14">
        <v>5593</v>
      </c>
      <c r="AJ14">
        <v>30216</v>
      </c>
      <c r="AK14" t="s">
        <v>153</v>
      </c>
    </row>
    <row r="15" spans="1:37" x14ac:dyDescent="0.25">
      <c r="A15">
        <v>14</v>
      </c>
      <c r="B15">
        <v>7.9200000000000007E-2</v>
      </c>
      <c r="C15">
        <v>0.93959999999999999</v>
      </c>
      <c r="D15">
        <v>0.93459999999999999</v>
      </c>
      <c r="E15">
        <v>0.93710000000000004</v>
      </c>
      <c r="F15">
        <v>0.97770000000000001</v>
      </c>
      <c r="G15">
        <v>0.97950000000000004</v>
      </c>
      <c r="H15">
        <v>0.97860000000000003</v>
      </c>
      <c r="I15">
        <v>328311</v>
      </c>
      <c r="J15">
        <v>6859</v>
      </c>
      <c r="K15">
        <v>7472</v>
      </c>
      <c r="L15">
        <v>106794</v>
      </c>
      <c r="M15" t="s">
        <v>157</v>
      </c>
      <c r="N15">
        <v>0.12720000000000001</v>
      </c>
      <c r="O15">
        <v>0.93200000000000005</v>
      </c>
      <c r="P15">
        <v>0.87409999999999999</v>
      </c>
      <c r="Q15">
        <v>0.90210000000000001</v>
      </c>
      <c r="R15">
        <v>0.96089999999999998</v>
      </c>
      <c r="S15">
        <v>0.9798</v>
      </c>
      <c r="T15">
        <v>0.97030000000000005</v>
      </c>
      <c r="U15">
        <v>83631</v>
      </c>
      <c r="V15">
        <v>1721</v>
      </c>
      <c r="W15">
        <v>3401</v>
      </c>
      <c r="X15">
        <v>23606</v>
      </c>
      <c r="Y15" t="s">
        <v>114</v>
      </c>
      <c r="Z15">
        <v>0.13850000000000001</v>
      </c>
      <c r="AA15">
        <v>0.95820000000000005</v>
      </c>
      <c r="AB15">
        <v>0.90680000000000005</v>
      </c>
      <c r="AC15">
        <v>0.93179999999999996</v>
      </c>
      <c r="AD15">
        <v>0.95430000000000004</v>
      </c>
      <c r="AE15">
        <v>0.98009999999999997</v>
      </c>
      <c r="AF15">
        <v>0.96699999999999997</v>
      </c>
      <c r="AG15">
        <v>69647</v>
      </c>
      <c r="AH15">
        <v>1417</v>
      </c>
      <c r="AI15">
        <v>3339</v>
      </c>
      <c r="AJ15">
        <v>32470</v>
      </c>
      <c r="AK15" t="s">
        <v>153</v>
      </c>
    </row>
    <row r="16" spans="1:37" x14ac:dyDescent="0.25">
      <c r="A16">
        <v>15</v>
      </c>
      <c r="B16">
        <v>7.9299999999999995E-2</v>
      </c>
      <c r="C16">
        <v>0.94079999999999997</v>
      </c>
      <c r="D16">
        <v>0.93430000000000002</v>
      </c>
      <c r="E16">
        <v>0.9375</v>
      </c>
      <c r="F16">
        <v>0.97770000000000001</v>
      </c>
      <c r="G16">
        <v>0.97989999999999999</v>
      </c>
      <c r="H16">
        <v>0.9788</v>
      </c>
      <c r="I16">
        <v>328448</v>
      </c>
      <c r="J16">
        <v>6722</v>
      </c>
      <c r="K16">
        <v>7502</v>
      </c>
      <c r="L16">
        <v>106764</v>
      </c>
      <c r="M16" t="s">
        <v>157</v>
      </c>
      <c r="N16">
        <v>0.15279999999999999</v>
      </c>
      <c r="O16">
        <v>0.9516</v>
      </c>
      <c r="P16">
        <v>0.81969999999999998</v>
      </c>
      <c r="Q16">
        <v>0.88070000000000004</v>
      </c>
      <c r="R16">
        <v>0.94530000000000003</v>
      </c>
      <c r="S16">
        <v>0.98680000000000001</v>
      </c>
      <c r="T16">
        <v>0.96560000000000001</v>
      </c>
      <c r="U16">
        <v>84226</v>
      </c>
      <c r="V16">
        <v>1126</v>
      </c>
      <c r="W16">
        <v>4870</v>
      </c>
      <c r="X16">
        <v>22137</v>
      </c>
      <c r="Y16" t="s">
        <v>114</v>
      </c>
      <c r="Z16">
        <v>0.1719</v>
      </c>
      <c r="AA16">
        <v>0.97140000000000004</v>
      </c>
      <c r="AB16">
        <v>0.85919999999999996</v>
      </c>
      <c r="AC16">
        <v>0.91190000000000004</v>
      </c>
      <c r="AD16">
        <v>0.93300000000000005</v>
      </c>
      <c r="AE16">
        <v>0.98729999999999996</v>
      </c>
      <c r="AF16">
        <v>0.95930000000000004</v>
      </c>
      <c r="AG16">
        <v>70159</v>
      </c>
      <c r="AH16">
        <v>905</v>
      </c>
      <c r="AI16">
        <v>5041</v>
      </c>
      <c r="AJ16">
        <v>30768</v>
      </c>
      <c r="AK16" t="s">
        <v>153</v>
      </c>
    </row>
    <row r="17" spans="1:37" x14ac:dyDescent="0.25">
      <c r="A17">
        <v>16</v>
      </c>
      <c r="B17">
        <v>7.7700000000000005E-2</v>
      </c>
      <c r="C17">
        <v>0.94120000000000004</v>
      </c>
      <c r="D17">
        <v>0.9355</v>
      </c>
      <c r="E17">
        <v>0.93840000000000001</v>
      </c>
      <c r="F17">
        <v>0.97809999999999997</v>
      </c>
      <c r="G17">
        <v>0.98009999999999997</v>
      </c>
      <c r="H17">
        <v>0.97909999999999997</v>
      </c>
      <c r="I17">
        <v>328493</v>
      </c>
      <c r="J17">
        <v>6677</v>
      </c>
      <c r="K17">
        <v>7369</v>
      </c>
      <c r="L17">
        <v>106897</v>
      </c>
      <c r="M17" t="s">
        <v>157</v>
      </c>
      <c r="N17">
        <v>0.14169999999999999</v>
      </c>
      <c r="O17">
        <v>0.88290000000000002</v>
      </c>
      <c r="P17">
        <v>0.91190000000000004</v>
      </c>
      <c r="Q17">
        <v>0.89710000000000001</v>
      </c>
      <c r="R17">
        <v>0.9718</v>
      </c>
      <c r="S17">
        <v>0.9617</v>
      </c>
      <c r="T17">
        <v>0.9667</v>
      </c>
      <c r="U17">
        <v>82084</v>
      </c>
      <c r="V17">
        <v>3268</v>
      </c>
      <c r="W17">
        <v>2379</v>
      </c>
      <c r="X17">
        <v>24628</v>
      </c>
      <c r="Y17" t="s">
        <v>114</v>
      </c>
      <c r="Z17">
        <v>0.1593</v>
      </c>
      <c r="AA17">
        <v>0.91300000000000003</v>
      </c>
      <c r="AB17">
        <v>0.93510000000000004</v>
      </c>
      <c r="AC17">
        <v>0.92390000000000005</v>
      </c>
      <c r="AD17">
        <v>0.96689999999999998</v>
      </c>
      <c r="AE17">
        <v>0.95509999999999995</v>
      </c>
      <c r="AF17">
        <v>0.96099999999999997</v>
      </c>
      <c r="AG17">
        <v>67874</v>
      </c>
      <c r="AH17">
        <v>3190</v>
      </c>
      <c r="AI17">
        <v>2323</v>
      </c>
      <c r="AJ17">
        <v>33486</v>
      </c>
      <c r="AK17" t="s">
        <v>153</v>
      </c>
    </row>
    <row r="18" spans="1:37" x14ac:dyDescent="0.25">
      <c r="A18">
        <v>17</v>
      </c>
      <c r="B18">
        <v>7.5200000000000003E-2</v>
      </c>
      <c r="C18">
        <v>0.94299999999999995</v>
      </c>
      <c r="D18">
        <v>0.93840000000000001</v>
      </c>
      <c r="E18">
        <v>0.94059999999999999</v>
      </c>
      <c r="F18">
        <v>0.97899999999999998</v>
      </c>
      <c r="G18">
        <v>0.98060000000000003</v>
      </c>
      <c r="H18">
        <v>0.9798</v>
      </c>
      <c r="I18">
        <v>328683</v>
      </c>
      <c r="J18">
        <v>6487</v>
      </c>
      <c r="K18">
        <v>7044</v>
      </c>
      <c r="L18">
        <v>107222</v>
      </c>
      <c r="M18" t="s">
        <v>157</v>
      </c>
      <c r="N18">
        <v>0.14699999999999999</v>
      </c>
      <c r="O18">
        <v>0.93530000000000002</v>
      </c>
      <c r="P18">
        <v>0.84350000000000003</v>
      </c>
      <c r="Q18">
        <v>0.88700000000000001</v>
      </c>
      <c r="R18">
        <v>0.95199999999999996</v>
      </c>
      <c r="S18">
        <v>0.98150000000000004</v>
      </c>
      <c r="T18">
        <v>0.96650000000000003</v>
      </c>
      <c r="U18">
        <v>83775</v>
      </c>
      <c r="V18">
        <v>1577</v>
      </c>
      <c r="W18">
        <v>4227</v>
      </c>
      <c r="X18">
        <v>22780</v>
      </c>
      <c r="Y18" t="s">
        <v>114</v>
      </c>
      <c r="Z18">
        <v>0.15440000000000001</v>
      </c>
      <c r="AA18">
        <v>0.96009999999999995</v>
      </c>
      <c r="AB18">
        <v>0.87109999999999999</v>
      </c>
      <c r="AC18">
        <v>0.91349999999999998</v>
      </c>
      <c r="AD18">
        <v>0.93799999999999994</v>
      </c>
      <c r="AE18">
        <v>0.98180000000000001</v>
      </c>
      <c r="AF18">
        <v>0.95940000000000003</v>
      </c>
      <c r="AG18">
        <v>69768</v>
      </c>
      <c r="AH18">
        <v>1296</v>
      </c>
      <c r="AI18">
        <v>4614</v>
      </c>
      <c r="AJ18">
        <v>31195</v>
      </c>
      <c r="AK18" t="s">
        <v>153</v>
      </c>
    </row>
    <row r="19" spans="1:37" x14ac:dyDescent="0.25">
      <c r="A19">
        <v>18</v>
      </c>
      <c r="B19">
        <v>7.0999999999999994E-2</v>
      </c>
      <c r="C19">
        <v>0.94450000000000001</v>
      </c>
      <c r="D19">
        <v>0.94199999999999995</v>
      </c>
      <c r="E19">
        <v>0.94320000000000004</v>
      </c>
      <c r="F19">
        <v>0.98029999999999995</v>
      </c>
      <c r="G19">
        <v>0.98109999999999997</v>
      </c>
      <c r="H19">
        <v>0.98070000000000002</v>
      </c>
      <c r="I19">
        <v>328839</v>
      </c>
      <c r="J19">
        <v>6331</v>
      </c>
      <c r="K19">
        <v>6624</v>
      </c>
      <c r="L19">
        <v>107642</v>
      </c>
      <c r="M19" t="s">
        <v>158</v>
      </c>
      <c r="N19">
        <v>0.15989999999999999</v>
      </c>
      <c r="O19">
        <v>0.89229999999999998</v>
      </c>
      <c r="P19">
        <v>0.89790000000000003</v>
      </c>
      <c r="Q19">
        <v>0.89510000000000001</v>
      </c>
      <c r="R19">
        <v>0.96760000000000002</v>
      </c>
      <c r="S19">
        <v>0.9657</v>
      </c>
      <c r="T19">
        <v>0.9667</v>
      </c>
      <c r="U19">
        <v>82424</v>
      </c>
      <c r="V19">
        <v>2928</v>
      </c>
      <c r="W19">
        <v>2757</v>
      </c>
      <c r="X19">
        <v>24250</v>
      </c>
      <c r="Y19" t="s">
        <v>114</v>
      </c>
      <c r="Z19">
        <v>0.17080000000000001</v>
      </c>
      <c r="AA19">
        <v>0.92520000000000002</v>
      </c>
      <c r="AB19">
        <v>0.92279999999999995</v>
      </c>
      <c r="AC19">
        <v>0.92400000000000004</v>
      </c>
      <c r="AD19">
        <v>0.96109999999999995</v>
      </c>
      <c r="AE19">
        <v>0.96240000000000003</v>
      </c>
      <c r="AF19">
        <v>0.96179999999999999</v>
      </c>
      <c r="AG19">
        <v>68393</v>
      </c>
      <c r="AH19">
        <v>2671</v>
      </c>
      <c r="AI19">
        <v>2766</v>
      </c>
      <c r="AJ19">
        <v>33043</v>
      </c>
      <c r="AK19" t="s">
        <v>153</v>
      </c>
    </row>
    <row r="20" spans="1:37" x14ac:dyDescent="0.25">
      <c r="A20">
        <v>19</v>
      </c>
      <c r="B20">
        <v>6.6000000000000003E-2</v>
      </c>
      <c r="C20">
        <v>0.94799999999999995</v>
      </c>
      <c r="D20">
        <v>0.94689999999999996</v>
      </c>
      <c r="E20">
        <v>0.94740000000000002</v>
      </c>
      <c r="F20">
        <v>0.9819</v>
      </c>
      <c r="G20">
        <v>0.98229999999999995</v>
      </c>
      <c r="H20">
        <v>0.98209999999999997</v>
      </c>
      <c r="I20">
        <v>329232</v>
      </c>
      <c r="J20">
        <v>5938</v>
      </c>
      <c r="K20">
        <v>6065</v>
      </c>
      <c r="L20">
        <v>108201</v>
      </c>
      <c r="M20" t="s">
        <v>158</v>
      </c>
      <c r="N20">
        <v>0.15659999999999999</v>
      </c>
      <c r="O20">
        <v>0.93069999999999997</v>
      </c>
      <c r="P20">
        <v>0.85099999999999998</v>
      </c>
      <c r="Q20">
        <v>0.8891</v>
      </c>
      <c r="R20">
        <v>0.95409999999999995</v>
      </c>
      <c r="S20">
        <v>0.98</v>
      </c>
      <c r="T20">
        <v>0.96689999999999998</v>
      </c>
      <c r="U20">
        <v>83641</v>
      </c>
      <c r="V20">
        <v>1711</v>
      </c>
      <c r="W20">
        <v>4024</v>
      </c>
      <c r="X20">
        <v>22983</v>
      </c>
      <c r="Y20" t="s">
        <v>114</v>
      </c>
      <c r="Z20">
        <v>0.17899999999999999</v>
      </c>
      <c r="AA20">
        <v>0.9556</v>
      </c>
      <c r="AB20">
        <v>0.87580000000000002</v>
      </c>
      <c r="AC20">
        <v>0.91400000000000003</v>
      </c>
      <c r="AD20">
        <v>0.94</v>
      </c>
      <c r="AE20">
        <v>0.97950000000000004</v>
      </c>
      <c r="AF20">
        <v>0.95930000000000004</v>
      </c>
      <c r="AG20">
        <v>69608</v>
      </c>
      <c r="AH20">
        <v>1456</v>
      </c>
      <c r="AI20">
        <v>4446</v>
      </c>
      <c r="AJ20">
        <v>31363</v>
      </c>
      <c r="AK20" t="s">
        <v>153</v>
      </c>
    </row>
    <row r="21" spans="1:37" x14ac:dyDescent="0.25">
      <c r="A21">
        <v>20</v>
      </c>
      <c r="B21">
        <v>0.06</v>
      </c>
      <c r="C21">
        <v>0.95189999999999997</v>
      </c>
      <c r="D21">
        <v>0.9516</v>
      </c>
      <c r="E21">
        <v>0.95169999999999999</v>
      </c>
      <c r="F21">
        <v>0.98350000000000004</v>
      </c>
      <c r="G21">
        <v>0.98360000000000003</v>
      </c>
      <c r="H21">
        <v>0.98350000000000004</v>
      </c>
      <c r="I21">
        <v>329670</v>
      </c>
      <c r="J21">
        <v>5500</v>
      </c>
      <c r="K21">
        <v>5529</v>
      </c>
      <c r="L21">
        <v>108737</v>
      </c>
      <c r="M21" t="s">
        <v>158</v>
      </c>
      <c r="N21">
        <v>0.15859999999999999</v>
      </c>
      <c r="O21">
        <v>0.92810000000000004</v>
      </c>
      <c r="P21">
        <v>0.86829999999999996</v>
      </c>
      <c r="Q21">
        <v>0.8972</v>
      </c>
      <c r="R21">
        <v>0.95920000000000005</v>
      </c>
      <c r="S21">
        <v>0.97870000000000001</v>
      </c>
      <c r="T21">
        <v>0.96879999999999999</v>
      </c>
      <c r="U21">
        <v>83534</v>
      </c>
      <c r="V21">
        <v>1818</v>
      </c>
      <c r="W21">
        <v>3557</v>
      </c>
      <c r="X21">
        <v>23450</v>
      </c>
      <c r="Y21" t="s">
        <v>114</v>
      </c>
      <c r="Z21">
        <v>0.17519999999999999</v>
      </c>
      <c r="AA21">
        <v>0.94830000000000003</v>
      </c>
      <c r="AB21">
        <v>0.89710000000000001</v>
      </c>
      <c r="AC21">
        <v>0.92190000000000005</v>
      </c>
      <c r="AD21">
        <v>0.94950000000000001</v>
      </c>
      <c r="AE21">
        <v>0.97529999999999994</v>
      </c>
      <c r="AF21">
        <v>0.96220000000000006</v>
      </c>
      <c r="AG21">
        <v>69311</v>
      </c>
      <c r="AH21">
        <v>1753</v>
      </c>
      <c r="AI21">
        <v>3686</v>
      </c>
      <c r="AJ21">
        <v>32123</v>
      </c>
      <c r="AK21" t="s">
        <v>153</v>
      </c>
    </row>
    <row r="22" spans="1:37" x14ac:dyDescent="0.25">
      <c r="A22">
        <v>21</v>
      </c>
      <c r="B22">
        <v>5.4800000000000001E-2</v>
      </c>
      <c r="C22">
        <v>0.9556</v>
      </c>
      <c r="D22">
        <v>0.95640000000000003</v>
      </c>
      <c r="E22">
        <v>0.95599999999999996</v>
      </c>
      <c r="F22">
        <v>0.98509999999999998</v>
      </c>
      <c r="G22">
        <v>0.9849</v>
      </c>
      <c r="H22">
        <v>0.98499999999999999</v>
      </c>
      <c r="I22">
        <v>330096</v>
      </c>
      <c r="J22">
        <v>5074</v>
      </c>
      <c r="K22">
        <v>4984</v>
      </c>
      <c r="L22">
        <v>109282</v>
      </c>
      <c r="M22" t="s">
        <v>158</v>
      </c>
      <c r="N22">
        <v>0.16750000000000001</v>
      </c>
      <c r="O22">
        <v>0.92330000000000001</v>
      </c>
      <c r="P22">
        <v>0.86599999999999999</v>
      </c>
      <c r="Q22">
        <v>0.89370000000000005</v>
      </c>
      <c r="R22">
        <v>0.95840000000000003</v>
      </c>
      <c r="S22">
        <v>0.97719999999999996</v>
      </c>
      <c r="T22">
        <v>0.9677</v>
      </c>
      <c r="U22">
        <v>83408</v>
      </c>
      <c r="V22">
        <v>1944</v>
      </c>
      <c r="W22">
        <v>3619</v>
      </c>
      <c r="X22">
        <v>23388</v>
      </c>
      <c r="Y22" t="s">
        <v>114</v>
      </c>
      <c r="Z22">
        <v>0.18870000000000001</v>
      </c>
      <c r="AA22">
        <v>0.94579999999999997</v>
      </c>
      <c r="AB22">
        <v>0.89139999999999997</v>
      </c>
      <c r="AC22">
        <v>0.91779999999999995</v>
      </c>
      <c r="AD22">
        <v>0.94679999999999997</v>
      </c>
      <c r="AE22">
        <v>0.97419999999999995</v>
      </c>
      <c r="AF22">
        <v>0.96030000000000004</v>
      </c>
      <c r="AG22">
        <v>69233</v>
      </c>
      <c r="AH22">
        <v>1831</v>
      </c>
      <c r="AI22">
        <v>3888</v>
      </c>
      <c r="AJ22">
        <v>31921</v>
      </c>
      <c r="AK22" t="s">
        <v>153</v>
      </c>
    </row>
    <row r="23" spans="1:37" x14ac:dyDescent="0.25">
      <c r="A23">
        <v>22</v>
      </c>
      <c r="B23">
        <v>5.16E-2</v>
      </c>
      <c r="C23">
        <v>0.95730000000000004</v>
      </c>
      <c r="D23">
        <v>0.9597</v>
      </c>
      <c r="E23">
        <v>0.95850000000000002</v>
      </c>
      <c r="F23">
        <v>0.98629999999999995</v>
      </c>
      <c r="G23">
        <v>0.98540000000000005</v>
      </c>
      <c r="H23">
        <v>0.98580000000000001</v>
      </c>
      <c r="I23">
        <v>330280</v>
      </c>
      <c r="J23">
        <v>4890</v>
      </c>
      <c r="K23">
        <v>4603</v>
      </c>
      <c r="L23">
        <v>109663</v>
      </c>
      <c r="M23" t="s">
        <v>158</v>
      </c>
      <c r="N23">
        <v>0.16769999999999999</v>
      </c>
      <c r="O23">
        <v>0.91859999999999997</v>
      </c>
      <c r="P23">
        <v>0.86780000000000002</v>
      </c>
      <c r="Q23">
        <v>0.89249999999999996</v>
      </c>
      <c r="R23">
        <v>0.95889999999999997</v>
      </c>
      <c r="S23">
        <v>0.97570000000000001</v>
      </c>
      <c r="T23">
        <v>0.96719999999999995</v>
      </c>
      <c r="U23">
        <v>83275</v>
      </c>
      <c r="V23">
        <v>2077</v>
      </c>
      <c r="W23">
        <v>3570</v>
      </c>
      <c r="X23">
        <v>23437</v>
      </c>
      <c r="Y23" t="s">
        <v>114</v>
      </c>
      <c r="Z23">
        <v>0.18629999999999999</v>
      </c>
      <c r="AA23">
        <v>0.94259999999999999</v>
      </c>
      <c r="AB23">
        <v>0.89419999999999999</v>
      </c>
      <c r="AC23">
        <v>0.91779999999999995</v>
      </c>
      <c r="AD23">
        <v>0.94799999999999995</v>
      </c>
      <c r="AE23">
        <v>0.97260000000000002</v>
      </c>
      <c r="AF23">
        <v>0.96009999999999995</v>
      </c>
      <c r="AG23">
        <v>69114</v>
      </c>
      <c r="AH23">
        <v>1950</v>
      </c>
      <c r="AI23">
        <v>3789</v>
      </c>
      <c r="AJ23">
        <v>32020</v>
      </c>
      <c r="AK23" t="s">
        <v>153</v>
      </c>
    </row>
    <row r="24" spans="1:37" x14ac:dyDescent="0.25">
      <c r="A24">
        <v>23</v>
      </c>
      <c r="B24">
        <v>5.1700000000000003E-2</v>
      </c>
      <c r="C24">
        <v>0.9577</v>
      </c>
      <c r="D24">
        <v>0.9597</v>
      </c>
      <c r="E24">
        <v>0.9587</v>
      </c>
      <c r="F24">
        <v>0.98629999999999995</v>
      </c>
      <c r="G24">
        <v>0.98550000000000004</v>
      </c>
      <c r="H24">
        <v>0.9859</v>
      </c>
      <c r="I24">
        <v>330324</v>
      </c>
      <c r="J24">
        <v>4846</v>
      </c>
      <c r="K24">
        <v>4603</v>
      </c>
      <c r="L24">
        <v>109663</v>
      </c>
      <c r="M24" t="s">
        <v>159</v>
      </c>
      <c r="N24">
        <v>0.16800000000000001</v>
      </c>
      <c r="O24">
        <v>0.92879999999999996</v>
      </c>
      <c r="P24">
        <v>0.85870000000000002</v>
      </c>
      <c r="Q24">
        <v>0.89239999999999997</v>
      </c>
      <c r="R24">
        <v>0.95630000000000004</v>
      </c>
      <c r="S24">
        <v>0.97919999999999996</v>
      </c>
      <c r="T24">
        <v>0.96760000000000002</v>
      </c>
      <c r="U24">
        <v>83575</v>
      </c>
      <c r="V24">
        <v>1777</v>
      </c>
      <c r="W24">
        <v>3815</v>
      </c>
      <c r="X24">
        <v>23192</v>
      </c>
      <c r="Y24" t="s">
        <v>114</v>
      </c>
      <c r="Z24">
        <v>0.18820000000000001</v>
      </c>
      <c r="AA24">
        <v>0.94799999999999995</v>
      </c>
      <c r="AB24">
        <v>0.8891</v>
      </c>
      <c r="AC24">
        <v>0.91759999999999997</v>
      </c>
      <c r="AD24">
        <v>0.94579999999999997</v>
      </c>
      <c r="AE24">
        <v>0.97540000000000004</v>
      </c>
      <c r="AF24">
        <v>0.96040000000000003</v>
      </c>
      <c r="AG24">
        <v>69316</v>
      </c>
      <c r="AH24">
        <v>1748</v>
      </c>
      <c r="AI24">
        <v>3973</v>
      </c>
      <c r="AJ24">
        <v>31836</v>
      </c>
      <c r="AK24" t="s">
        <v>153</v>
      </c>
    </row>
    <row r="25" spans="1:37" x14ac:dyDescent="0.25">
      <c r="A25">
        <v>24</v>
      </c>
      <c r="B25">
        <v>5.2999999999999999E-2</v>
      </c>
      <c r="C25">
        <v>0.95669999999999999</v>
      </c>
      <c r="D25">
        <v>0.95809999999999995</v>
      </c>
      <c r="E25">
        <v>0.95740000000000003</v>
      </c>
      <c r="F25">
        <v>0.98570000000000002</v>
      </c>
      <c r="G25">
        <v>0.98519999999999996</v>
      </c>
      <c r="H25">
        <v>0.98550000000000004</v>
      </c>
      <c r="I25">
        <v>330217</v>
      </c>
      <c r="J25">
        <v>4953</v>
      </c>
      <c r="K25">
        <v>4785</v>
      </c>
      <c r="L25">
        <v>109481</v>
      </c>
      <c r="M25" t="s">
        <v>159</v>
      </c>
      <c r="N25">
        <v>0.16619999999999999</v>
      </c>
      <c r="O25">
        <v>0.92520000000000002</v>
      </c>
      <c r="P25">
        <v>0.86050000000000004</v>
      </c>
      <c r="Q25">
        <v>0.89170000000000005</v>
      </c>
      <c r="R25">
        <v>0.95679999999999998</v>
      </c>
      <c r="S25">
        <v>0.97799999999999998</v>
      </c>
      <c r="T25">
        <v>0.96730000000000005</v>
      </c>
      <c r="U25">
        <v>83472</v>
      </c>
      <c r="V25">
        <v>1880</v>
      </c>
      <c r="W25">
        <v>3767</v>
      </c>
      <c r="X25">
        <v>23240</v>
      </c>
      <c r="Y25" t="s">
        <v>114</v>
      </c>
      <c r="Z25">
        <v>0.18529999999999999</v>
      </c>
      <c r="AA25">
        <v>0.94469999999999998</v>
      </c>
      <c r="AB25">
        <v>0.88959999999999995</v>
      </c>
      <c r="AC25">
        <v>0.91639999999999999</v>
      </c>
      <c r="AD25">
        <v>0.94599999999999995</v>
      </c>
      <c r="AE25">
        <v>0.9738</v>
      </c>
      <c r="AF25">
        <v>0.9597</v>
      </c>
      <c r="AG25">
        <v>69200</v>
      </c>
      <c r="AH25">
        <v>1864</v>
      </c>
      <c r="AI25">
        <v>3952</v>
      </c>
      <c r="AJ25">
        <v>31857</v>
      </c>
      <c r="AK25" t="s">
        <v>153</v>
      </c>
    </row>
    <row r="26" spans="1:37" x14ac:dyDescent="0.25">
      <c r="A26">
        <v>25</v>
      </c>
      <c r="B26">
        <v>5.6300000000000003E-2</v>
      </c>
      <c r="C26">
        <v>0.95530000000000004</v>
      </c>
      <c r="D26">
        <v>0.95530000000000004</v>
      </c>
      <c r="E26">
        <v>0.95530000000000004</v>
      </c>
      <c r="F26">
        <v>0.98480000000000001</v>
      </c>
      <c r="G26">
        <v>0.98480000000000001</v>
      </c>
      <c r="H26">
        <v>0.98480000000000001</v>
      </c>
      <c r="I26">
        <v>330067</v>
      </c>
      <c r="J26">
        <v>5103</v>
      </c>
      <c r="K26">
        <v>5108</v>
      </c>
      <c r="L26">
        <v>109158</v>
      </c>
      <c r="M26" t="s">
        <v>159</v>
      </c>
      <c r="N26">
        <v>0.15559999999999999</v>
      </c>
      <c r="O26">
        <v>0.91490000000000005</v>
      </c>
      <c r="P26">
        <v>0.87129999999999996</v>
      </c>
      <c r="Q26">
        <v>0.89259999999999995</v>
      </c>
      <c r="R26">
        <v>0.95989999999999998</v>
      </c>
      <c r="S26">
        <v>0.97440000000000004</v>
      </c>
      <c r="T26">
        <v>0.96709999999999996</v>
      </c>
      <c r="U26">
        <v>83163</v>
      </c>
      <c r="V26">
        <v>2189</v>
      </c>
      <c r="W26">
        <v>3475</v>
      </c>
      <c r="X26">
        <v>23532</v>
      </c>
      <c r="Y26" t="s">
        <v>114</v>
      </c>
      <c r="Z26">
        <v>0.17960000000000001</v>
      </c>
      <c r="AA26">
        <v>0.94020000000000004</v>
      </c>
      <c r="AB26">
        <v>0.89419999999999999</v>
      </c>
      <c r="AC26">
        <v>0.91659999999999997</v>
      </c>
      <c r="AD26">
        <v>0.94799999999999995</v>
      </c>
      <c r="AE26">
        <v>0.97130000000000005</v>
      </c>
      <c r="AF26">
        <v>0.95950000000000002</v>
      </c>
      <c r="AG26">
        <v>69026</v>
      </c>
      <c r="AH26">
        <v>2038</v>
      </c>
      <c r="AI26">
        <v>3787</v>
      </c>
      <c r="AJ26">
        <v>32022</v>
      </c>
      <c r="AK26" t="s">
        <v>153</v>
      </c>
    </row>
    <row r="27" spans="1:37" x14ac:dyDescent="0.25">
      <c r="A27">
        <v>26</v>
      </c>
      <c r="B27" t="s">
        <v>160</v>
      </c>
      <c r="C27" t="s">
        <v>161</v>
      </c>
      <c r="D27" t="s">
        <v>162</v>
      </c>
      <c r="E27" t="s">
        <v>161</v>
      </c>
      <c r="F27" t="s">
        <v>163</v>
      </c>
      <c r="G27" t="s">
        <v>164</v>
      </c>
      <c r="H27" t="s">
        <v>164</v>
      </c>
      <c r="I27" t="s">
        <v>165</v>
      </c>
      <c r="J27" t="s">
        <v>166</v>
      </c>
      <c r="K27" t="s">
        <v>167</v>
      </c>
      <c r="L27" t="s">
        <v>168</v>
      </c>
      <c r="M27" t="s">
        <v>159</v>
      </c>
      <c r="N27" t="s">
        <v>169</v>
      </c>
      <c r="O27" t="s">
        <v>170</v>
      </c>
      <c r="P27" t="s">
        <v>171</v>
      </c>
      <c r="Q27" t="s">
        <v>172</v>
      </c>
      <c r="R27" t="s">
        <v>173</v>
      </c>
      <c r="S27" t="s">
        <v>174</v>
      </c>
      <c r="T27" t="s">
        <v>175</v>
      </c>
      <c r="U27" t="s">
        <v>176</v>
      </c>
      <c r="V27" t="s">
        <v>177</v>
      </c>
      <c r="W27" t="s">
        <v>178</v>
      </c>
      <c r="X27" t="s">
        <v>179</v>
      </c>
      <c r="Y27" t="s">
        <v>114</v>
      </c>
      <c r="Z27" t="s">
        <v>77</v>
      </c>
      <c r="AA27" t="s">
        <v>180</v>
      </c>
      <c r="AB27" t="s">
        <v>181</v>
      </c>
      <c r="AC27" t="s">
        <v>182</v>
      </c>
      <c r="AD27" t="s">
        <v>183</v>
      </c>
      <c r="AE27" t="s">
        <v>184</v>
      </c>
      <c r="AF27" t="s">
        <v>185</v>
      </c>
      <c r="AG27" t="s">
        <v>186</v>
      </c>
      <c r="AH27" t="s">
        <v>187</v>
      </c>
      <c r="AI27" t="s">
        <v>188</v>
      </c>
      <c r="AJ27" t="s">
        <v>189</v>
      </c>
      <c r="AK27" t="s">
        <v>153</v>
      </c>
    </row>
  </sheetData>
  <conditionalFormatting sqref="A1:AK27">
    <cfRule type="expression" dxfId="1" priority="1" stopIfTrue="1">
      <formula>$Q1=MAX($Q:$Q)</formula>
    </cfRule>
  </conditionalFormatting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AK21"/>
  <sheetViews>
    <sheetView workbookViewId="0">
      <selection activeCell="A28" sqref="A28"/>
    </sheetView>
  </sheetViews>
  <sheetFormatPr defaultRowHeight="15" x14ac:dyDescent="0.25"/>
  <cols>
    <col min="2" max="2" width="12.28515625" customWidth="1"/>
    <col min="3" max="3" width="18.7109375" customWidth="1"/>
    <col min="4" max="4" width="15.85546875" customWidth="1"/>
    <col min="5" max="5" width="12.5703125" customWidth="1"/>
    <col min="6" max="6" width="18.7109375" customWidth="1"/>
    <col min="7" max="7" width="15.85546875" customWidth="1"/>
    <col min="8" max="8" width="12.5703125" customWidth="1"/>
    <col min="9" max="9" width="11" customWidth="1"/>
    <col min="10" max="10" width="10.7109375" customWidth="1"/>
    <col min="11" max="11" width="11" customWidth="1"/>
    <col min="12" max="12" width="10.7109375" customWidth="1"/>
    <col min="13" max="13" width="13" customWidth="1"/>
    <col min="14" max="14" width="10.7109375" customWidth="1"/>
    <col min="15" max="15" width="17.140625" customWidth="1"/>
    <col min="16" max="16" width="14.28515625" customWidth="1"/>
    <col min="17" max="17" width="11" customWidth="1"/>
    <col min="18" max="18" width="17.140625" customWidth="1"/>
    <col min="19" max="19" width="14.28515625" customWidth="1"/>
    <col min="20" max="20" width="11" customWidth="1"/>
    <col min="21" max="21" width="9.42578125" customWidth="1"/>
    <col min="23" max="23" width="9.42578125" customWidth="1"/>
    <col min="25" max="25" width="11.42578125" customWidth="1"/>
    <col min="26" max="26" width="11.5703125" customWidth="1"/>
    <col min="27" max="27" width="18" customWidth="1"/>
    <col min="28" max="28" width="15.140625" customWidth="1"/>
    <col min="29" max="29" width="11.85546875" customWidth="1"/>
    <col min="30" max="30" width="18" customWidth="1"/>
    <col min="31" max="31" width="15.140625" customWidth="1"/>
    <col min="32" max="32" width="11.85546875" customWidth="1"/>
    <col min="33" max="33" width="10.28515625" customWidth="1"/>
    <col min="34" max="34" width="10" customWidth="1"/>
    <col min="35" max="35" width="10.28515625" customWidth="1"/>
    <col min="36" max="36" width="10" customWidth="1"/>
    <col min="37" max="37" width="12.28515625" customWidth="1"/>
  </cols>
  <sheetData>
    <row r="1" spans="1:37" x14ac:dyDescent="0.25">
      <c r="A1" s="29" t="s">
        <v>41</v>
      </c>
      <c r="B1" s="29" t="s">
        <v>42</v>
      </c>
      <c r="C1" s="29" t="s">
        <v>43</v>
      </c>
      <c r="D1" s="29" t="s">
        <v>44</v>
      </c>
      <c r="E1" s="29" t="s">
        <v>45</v>
      </c>
      <c r="F1" s="29" t="s">
        <v>46</v>
      </c>
      <c r="G1" s="29" t="s">
        <v>47</v>
      </c>
      <c r="H1" s="29" t="s">
        <v>48</v>
      </c>
      <c r="I1" s="29" t="s">
        <v>49</v>
      </c>
      <c r="J1" s="29" t="s">
        <v>50</v>
      </c>
      <c r="K1" s="29" t="s">
        <v>51</v>
      </c>
      <c r="L1" s="29" t="s">
        <v>52</v>
      </c>
      <c r="M1" s="29" t="s">
        <v>53</v>
      </c>
      <c r="N1" s="29" t="s">
        <v>54</v>
      </c>
      <c r="O1" s="29" t="s">
        <v>55</v>
      </c>
      <c r="P1" s="29" t="s">
        <v>56</v>
      </c>
      <c r="Q1" s="29" t="s">
        <v>57</v>
      </c>
      <c r="R1" s="29" t="s">
        <v>58</v>
      </c>
      <c r="S1" s="29" t="s">
        <v>59</v>
      </c>
      <c r="T1" s="29" t="s">
        <v>60</v>
      </c>
      <c r="U1" s="29" t="s">
        <v>61</v>
      </c>
      <c r="V1" s="29" t="s">
        <v>62</v>
      </c>
      <c r="W1" s="29" t="s">
        <v>63</v>
      </c>
      <c r="X1" s="29" t="s">
        <v>64</v>
      </c>
      <c r="Y1" s="29" t="s">
        <v>65</v>
      </c>
      <c r="Z1" s="29" t="s">
        <v>66</v>
      </c>
      <c r="AA1" s="29" t="s">
        <v>16</v>
      </c>
      <c r="AB1" s="29" t="s">
        <v>17</v>
      </c>
      <c r="AC1" s="29" t="s">
        <v>18</v>
      </c>
      <c r="AD1" s="29" t="s">
        <v>13</v>
      </c>
      <c r="AE1" s="29" t="s">
        <v>14</v>
      </c>
      <c r="AF1" s="29" t="s">
        <v>15</v>
      </c>
      <c r="AG1" s="29" t="s">
        <v>8</v>
      </c>
      <c r="AH1" s="29" t="s">
        <v>9</v>
      </c>
      <c r="AI1" s="29" t="s">
        <v>10</v>
      </c>
      <c r="AJ1" s="29" t="s">
        <v>11</v>
      </c>
      <c r="AK1" s="29" t="s">
        <v>67</v>
      </c>
    </row>
    <row r="2" spans="1:37" x14ac:dyDescent="0.25">
      <c r="A2">
        <v>1</v>
      </c>
      <c r="B2">
        <v>0.19850000000000001</v>
      </c>
      <c r="C2">
        <v>0.73299999999999998</v>
      </c>
      <c r="D2">
        <v>0.60119999999999996</v>
      </c>
      <c r="E2">
        <v>0.66059999999999997</v>
      </c>
      <c r="F2">
        <v>0.93830000000000002</v>
      </c>
      <c r="G2">
        <v>0.96519999999999995</v>
      </c>
      <c r="H2">
        <v>0.9516</v>
      </c>
      <c r="I2">
        <v>676002</v>
      </c>
      <c r="J2">
        <v>24393</v>
      </c>
      <c r="K2">
        <v>44414</v>
      </c>
      <c r="L2">
        <v>66957</v>
      </c>
      <c r="M2" t="s">
        <v>190</v>
      </c>
      <c r="N2">
        <v>0.22020000000000001</v>
      </c>
      <c r="O2">
        <v>0.79500000000000004</v>
      </c>
      <c r="P2">
        <v>0.5363</v>
      </c>
      <c r="Q2">
        <v>0.64049999999999996</v>
      </c>
      <c r="R2">
        <v>0.92410000000000003</v>
      </c>
      <c r="S2">
        <v>0.97609999999999997</v>
      </c>
      <c r="T2">
        <v>0.94940000000000002</v>
      </c>
      <c r="U2">
        <v>168905</v>
      </c>
      <c r="V2">
        <v>4135</v>
      </c>
      <c r="W2">
        <v>13865</v>
      </c>
      <c r="X2">
        <v>16037</v>
      </c>
      <c r="Y2" t="s">
        <v>191</v>
      </c>
      <c r="Z2">
        <v>0.2424</v>
      </c>
      <c r="AA2">
        <v>0.83489999999999998</v>
      </c>
      <c r="AB2">
        <v>0.58040000000000003</v>
      </c>
      <c r="AC2">
        <v>0.68479999999999996</v>
      </c>
      <c r="AD2">
        <v>0.9133</v>
      </c>
      <c r="AE2">
        <v>0.97470000000000001</v>
      </c>
      <c r="AF2">
        <v>0.94299999999999995</v>
      </c>
      <c r="AG2">
        <v>158334</v>
      </c>
      <c r="AH2">
        <v>4110</v>
      </c>
      <c r="AI2">
        <v>15025</v>
      </c>
      <c r="AJ2">
        <v>20784</v>
      </c>
      <c r="AK2" t="s">
        <v>192</v>
      </c>
    </row>
    <row r="3" spans="1:37" x14ac:dyDescent="0.25">
      <c r="A3">
        <v>2</v>
      </c>
      <c r="B3">
        <v>0.19209999999999999</v>
      </c>
      <c r="C3">
        <v>0.74319999999999997</v>
      </c>
      <c r="D3">
        <v>0.60860000000000003</v>
      </c>
      <c r="E3">
        <v>0.66920000000000002</v>
      </c>
      <c r="F3">
        <v>0.9395</v>
      </c>
      <c r="G3">
        <v>0.96660000000000001</v>
      </c>
      <c r="H3">
        <v>0.95279999999999998</v>
      </c>
      <c r="I3">
        <v>676979</v>
      </c>
      <c r="J3">
        <v>23416</v>
      </c>
      <c r="K3">
        <v>43594</v>
      </c>
      <c r="L3">
        <v>67777</v>
      </c>
      <c r="M3" t="s">
        <v>193</v>
      </c>
      <c r="N3">
        <v>0.25190000000000001</v>
      </c>
      <c r="O3">
        <v>0.91830000000000001</v>
      </c>
      <c r="P3">
        <v>0.26950000000000002</v>
      </c>
      <c r="Q3">
        <v>0.41670000000000001</v>
      </c>
      <c r="R3">
        <v>0.88749999999999996</v>
      </c>
      <c r="S3">
        <v>0.99590000000000001</v>
      </c>
      <c r="T3">
        <v>0.93859999999999999</v>
      </c>
      <c r="U3">
        <v>172323</v>
      </c>
      <c r="V3">
        <v>717</v>
      </c>
      <c r="W3">
        <v>21843</v>
      </c>
      <c r="X3">
        <v>8059</v>
      </c>
      <c r="Y3" t="s">
        <v>191</v>
      </c>
      <c r="Z3">
        <v>0.29520000000000002</v>
      </c>
      <c r="AA3">
        <v>0.90620000000000001</v>
      </c>
      <c r="AB3">
        <v>0.29449999999999998</v>
      </c>
      <c r="AC3">
        <v>0.44450000000000001</v>
      </c>
      <c r="AD3">
        <v>0.86460000000000004</v>
      </c>
      <c r="AE3">
        <v>0.99329999999999996</v>
      </c>
      <c r="AF3">
        <v>0.92449999999999999</v>
      </c>
      <c r="AG3">
        <v>161352</v>
      </c>
      <c r="AH3">
        <v>1092</v>
      </c>
      <c r="AI3">
        <v>25264</v>
      </c>
      <c r="AJ3">
        <v>10545</v>
      </c>
      <c r="AK3" t="s">
        <v>192</v>
      </c>
    </row>
    <row r="4" spans="1:37" x14ac:dyDescent="0.25">
      <c r="A4">
        <v>3</v>
      </c>
      <c r="B4">
        <v>0.19</v>
      </c>
      <c r="C4">
        <v>0.74380000000000002</v>
      </c>
      <c r="D4">
        <v>0.61399999999999999</v>
      </c>
      <c r="E4">
        <v>0.67269999999999996</v>
      </c>
      <c r="F4">
        <v>0.94030000000000002</v>
      </c>
      <c r="G4">
        <v>0.96640000000000004</v>
      </c>
      <c r="H4">
        <v>0.95309999999999995</v>
      </c>
      <c r="I4">
        <v>676840</v>
      </c>
      <c r="J4">
        <v>23555</v>
      </c>
      <c r="K4">
        <v>42987</v>
      </c>
      <c r="L4">
        <v>68384</v>
      </c>
      <c r="M4" t="s">
        <v>194</v>
      </c>
      <c r="N4">
        <v>0.2243</v>
      </c>
      <c r="O4">
        <v>0.78169999999999995</v>
      </c>
      <c r="P4">
        <v>0.55469999999999997</v>
      </c>
      <c r="Q4">
        <v>0.64890000000000003</v>
      </c>
      <c r="R4">
        <v>0.92669999999999997</v>
      </c>
      <c r="S4">
        <v>0.97319999999999995</v>
      </c>
      <c r="T4">
        <v>0.94940000000000002</v>
      </c>
      <c r="U4">
        <v>168407</v>
      </c>
      <c r="V4">
        <v>4633</v>
      </c>
      <c r="W4">
        <v>13316</v>
      </c>
      <c r="X4">
        <v>16586</v>
      </c>
      <c r="Y4" t="s">
        <v>191</v>
      </c>
      <c r="Z4">
        <v>0.25009999999999999</v>
      </c>
      <c r="AA4">
        <v>0.8216</v>
      </c>
      <c r="AB4">
        <v>0.59550000000000003</v>
      </c>
      <c r="AC4">
        <v>0.69059999999999999</v>
      </c>
      <c r="AD4">
        <v>0.91590000000000005</v>
      </c>
      <c r="AE4">
        <v>0.97150000000000003</v>
      </c>
      <c r="AF4">
        <v>0.94289999999999996</v>
      </c>
      <c r="AG4">
        <v>157814</v>
      </c>
      <c r="AH4">
        <v>4630</v>
      </c>
      <c r="AI4">
        <v>14483</v>
      </c>
      <c r="AJ4">
        <v>21326</v>
      </c>
      <c r="AK4" t="s">
        <v>192</v>
      </c>
    </row>
    <row r="5" spans="1:37" x14ac:dyDescent="0.25">
      <c r="A5">
        <v>4</v>
      </c>
      <c r="B5">
        <v>0.18679999999999999</v>
      </c>
      <c r="C5">
        <v>0.74850000000000005</v>
      </c>
      <c r="D5">
        <v>0.62160000000000004</v>
      </c>
      <c r="E5">
        <v>0.67920000000000003</v>
      </c>
      <c r="F5">
        <v>0.94140000000000001</v>
      </c>
      <c r="G5">
        <v>0.96679999999999999</v>
      </c>
      <c r="H5">
        <v>0.95389999999999997</v>
      </c>
      <c r="I5">
        <v>677131</v>
      </c>
      <c r="J5">
        <v>23264</v>
      </c>
      <c r="K5">
        <v>42139</v>
      </c>
      <c r="L5">
        <v>69232</v>
      </c>
      <c r="M5" t="s">
        <v>195</v>
      </c>
      <c r="N5">
        <v>0.2581</v>
      </c>
      <c r="O5">
        <v>0.91579999999999995</v>
      </c>
      <c r="P5">
        <v>0.30919999999999997</v>
      </c>
      <c r="Q5">
        <v>0.46239999999999998</v>
      </c>
      <c r="R5">
        <v>0.89290000000000003</v>
      </c>
      <c r="S5">
        <v>0.99509999999999998</v>
      </c>
      <c r="T5">
        <v>0.94120000000000004</v>
      </c>
      <c r="U5">
        <v>172190</v>
      </c>
      <c r="V5">
        <v>850</v>
      </c>
      <c r="W5">
        <v>20655</v>
      </c>
      <c r="X5">
        <v>9247</v>
      </c>
      <c r="Y5" t="s">
        <v>191</v>
      </c>
      <c r="Z5">
        <v>0.29320000000000002</v>
      </c>
      <c r="AA5">
        <v>0.89770000000000005</v>
      </c>
      <c r="AB5">
        <v>0.33410000000000001</v>
      </c>
      <c r="AC5">
        <v>0.48699999999999999</v>
      </c>
      <c r="AD5">
        <v>0.87109999999999999</v>
      </c>
      <c r="AE5">
        <v>0.99160000000000004</v>
      </c>
      <c r="AF5">
        <v>0.9274</v>
      </c>
      <c r="AG5">
        <v>161081</v>
      </c>
      <c r="AH5">
        <v>1363</v>
      </c>
      <c r="AI5">
        <v>23845</v>
      </c>
      <c r="AJ5">
        <v>11964</v>
      </c>
      <c r="AK5" t="s">
        <v>192</v>
      </c>
    </row>
    <row r="6" spans="1:37" x14ac:dyDescent="0.25">
      <c r="A6">
        <v>5</v>
      </c>
      <c r="B6">
        <v>0.18629999999999999</v>
      </c>
      <c r="C6">
        <v>0.74860000000000004</v>
      </c>
      <c r="D6">
        <v>0.62639999999999996</v>
      </c>
      <c r="E6">
        <v>0.68210000000000004</v>
      </c>
      <c r="F6">
        <v>0.94210000000000005</v>
      </c>
      <c r="G6">
        <v>0.96660000000000001</v>
      </c>
      <c r="H6">
        <v>0.95420000000000005</v>
      </c>
      <c r="I6">
        <v>676971</v>
      </c>
      <c r="J6">
        <v>23424</v>
      </c>
      <c r="K6">
        <v>41609</v>
      </c>
      <c r="L6">
        <v>69762</v>
      </c>
      <c r="M6" t="s">
        <v>196</v>
      </c>
      <c r="N6">
        <v>0.221</v>
      </c>
      <c r="O6">
        <v>0.77239999999999998</v>
      </c>
      <c r="P6">
        <v>0.5716</v>
      </c>
      <c r="Q6">
        <v>0.65700000000000003</v>
      </c>
      <c r="R6">
        <v>0.92920000000000003</v>
      </c>
      <c r="S6">
        <v>0.97089999999999999</v>
      </c>
      <c r="T6">
        <v>0.9496</v>
      </c>
      <c r="U6">
        <v>168005</v>
      </c>
      <c r="V6">
        <v>5035</v>
      </c>
      <c r="W6">
        <v>12810</v>
      </c>
      <c r="X6">
        <v>17092</v>
      </c>
      <c r="Y6" t="s">
        <v>191</v>
      </c>
      <c r="Z6">
        <v>0.24329999999999999</v>
      </c>
      <c r="AA6">
        <v>0.80879999999999996</v>
      </c>
      <c r="AB6">
        <v>0.62139999999999995</v>
      </c>
      <c r="AC6">
        <v>0.70279999999999998</v>
      </c>
      <c r="AD6">
        <v>0.92059999999999997</v>
      </c>
      <c r="AE6">
        <v>0.96760000000000002</v>
      </c>
      <c r="AF6">
        <v>0.94350000000000001</v>
      </c>
      <c r="AG6">
        <v>157183</v>
      </c>
      <c r="AH6">
        <v>5261</v>
      </c>
      <c r="AI6">
        <v>13557</v>
      </c>
      <c r="AJ6">
        <v>22252</v>
      </c>
      <c r="AK6" t="s">
        <v>192</v>
      </c>
    </row>
    <row r="7" spans="1:37" x14ac:dyDescent="0.25">
      <c r="A7">
        <v>6</v>
      </c>
      <c r="B7">
        <v>0.18310000000000001</v>
      </c>
      <c r="C7">
        <v>0.75260000000000005</v>
      </c>
      <c r="D7">
        <v>0.63160000000000005</v>
      </c>
      <c r="E7">
        <v>0.68679999999999997</v>
      </c>
      <c r="F7">
        <v>0.94289999999999996</v>
      </c>
      <c r="G7">
        <v>0.96699999999999997</v>
      </c>
      <c r="H7">
        <v>0.95479999999999998</v>
      </c>
      <c r="I7">
        <v>677267</v>
      </c>
      <c r="J7">
        <v>23128</v>
      </c>
      <c r="K7">
        <v>41027</v>
      </c>
      <c r="L7">
        <v>70344</v>
      </c>
      <c r="M7" t="s">
        <v>196</v>
      </c>
      <c r="N7">
        <v>0.24249999999999999</v>
      </c>
      <c r="O7">
        <v>0.65159999999999996</v>
      </c>
      <c r="P7">
        <v>0.57879999999999998</v>
      </c>
      <c r="Q7">
        <v>0.61309999999999998</v>
      </c>
      <c r="R7">
        <v>0.92859999999999998</v>
      </c>
      <c r="S7">
        <v>0.94650000000000001</v>
      </c>
      <c r="T7">
        <v>0.9375</v>
      </c>
      <c r="U7">
        <v>163786</v>
      </c>
      <c r="V7">
        <v>9254</v>
      </c>
      <c r="W7">
        <v>12594</v>
      </c>
      <c r="X7">
        <v>17308</v>
      </c>
      <c r="Y7" t="s">
        <v>191</v>
      </c>
      <c r="Z7">
        <v>0.25180000000000002</v>
      </c>
      <c r="AA7">
        <v>0.77710000000000001</v>
      </c>
      <c r="AB7">
        <v>0.61229999999999996</v>
      </c>
      <c r="AC7">
        <v>0.68489999999999995</v>
      </c>
      <c r="AD7">
        <v>0.91839999999999999</v>
      </c>
      <c r="AE7">
        <v>0.96130000000000004</v>
      </c>
      <c r="AF7">
        <v>0.93930000000000002</v>
      </c>
      <c r="AG7">
        <v>156155</v>
      </c>
      <c r="AH7">
        <v>6289</v>
      </c>
      <c r="AI7">
        <v>13883</v>
      </c>
      <c r="AJ7">
        <v>21926</v>
      </c>
      <c r="AK7" t="s">
        <v>192</v>
      </c>
    </row>
    <row r="8" spans="1:37" x14ac:dyDescent="0.25">
      <c r="A8">
        <v>7</v>
      </c>
      <c r="B8">
        <v>0.18310000000000001</v>
      </c>
      <c r="C8">
        <v>0.75109999999999999</v>
      </c>
      <c r="D8">
        <v>0.63560000000000005</v>
      </c>
      <c r="E8">
        <v>0.6885</v>
      </c>
      <c r="F8">
        <v>0.94340000000000002</v>
      </c>
      <c r="G8">
        <v>0.96650000000000003</v>
      </c>
      <c r="H8">
        <v>0.95479999999999998</v>
      </c>
      <c r="I8">
        <v>676934</v>
      </c>
      <c r="J8">
        <v>23461</v>
      </c>
      <c r="K8">
        <v>40589</v>
      </c>
      <c r="L8">
        <v>70782</v>
      </c>
      <c r="M8" t="s">
        <v>197</v>
      </c>
      <c r="N8">
        <v>0.22989999999999999</v>
      </c>
      <c r="O8">
        <v>0.7319</v>
      </c>
      <c r="P8">
        <v>0.5625</v>
      </c>
      <c r="Q8">
        <v>0.6361</v>
      </c>
      <c r="R8">
        <v>0.92730000000000001</v>
      </c>
      <c r="S8">
        <v>0.96440000000000003</v>
      </c>
      <c r="T8">
        <v>0.94550000000000001</v>
      </c>
      <c r="U8">
        <v>166878</v>
      </c>
      <c r="V8">
        <v>6162</v>
      </c>
      <c r="W8">
        <v>13081</v>
      </c>
      <c r="X8">
        <v>16821</v>
      </c>
      <c r="Y8" t="s">
        <v>191</v>
      </c>
      <c r="Z8">
        <v>0.24829999999999999</v>
      </c>
      <c r="AA8">
        <v>0.81310000000000004</v>
      </c>
      <c r="AB8">
        <v>0.60609999999999997</v>
      </c>
      <c r="AC8">
        <v>0.69450000000000001</v>
      </c>
      <c r="AD8">
        <v>0.91779999999999995</v>
      </c>
      <c r="AE8">
        <v>0.96930000000000005</v>
      </c>
      <c r="AF8">
        <v>0.94279999999999997</v>
      </c>
      <c r="AG8">
        <v>157456</v>
      </c>
      <c r="AH8">
        <v>4988</v>
      </c>
      <c r="AI8">
        <v>14104</v>
      </c>
      <c r="AJ8">
        <v>21705</v>
      </c>
      <c r="AK8" t="s">
        <v>192</v>
      </c>
    </row>
    <row r="9" spans="1:37" x14ac:dyDescent="0.25">
      <c r="A9">
        <v>8</v>
      </c>
      <c r="B9">
        <v>0.17949999999999999</v>
      </c>
      <c r="C9">
        <v>0.75449999999999995</v>
      </c>
      <c r="D9">
        <v>0.64080000000000004</v>
      </c>
      <c r="E9">
        <v>0.69299999999999995</v>
      </c>
      <c r="F9">
        <v>0.94420000000000004</v>
      </c>
      <c r="G9">
        <v>0.96679999999999999</v>
      </c>
      <c r="H9">
        <v>0.95540000000000003</v>
      </c>
      <c r="I9">
        <v>677173</v>
      </c>
      <c r="J9">
        <v>23222</v>
      </c>
      <c r="K9">
        <v>40010</v>
      </c>
      <c r="L9">
        <v>71361</v>
      </c>
      <c r="M9" t="s">
        <v>196</v>
      </c>
      <c r="N9">
        <v>0.25240000000000001</v>
      </c>
      <c r="O9">
        <v>0.64090000000000003</v>
      </c>
      <c r="P9">
        <v>0.57530000000000003</v>
      </c>
      <c r="Q9">
        <v>0.60629999999999995</v>
      </c>
      <c r="R9">
        <v>0.92789999999999995</v>
      </c>
      <c r="S9">
        <v>0.94430000000000003</v>
      </c>
      <c r="T9">
        <v>0.93600000000000005</v>
      </c>
      <c r="U9">
        <v>163402</v>
      </c>
      <c r="V9">
        <v>9638</v>
      </c>
      <c r="W9">
        <v>12700</v>
      </c>
      <c r="X9">
        <v>17202</v>
      </c>
      <c r="Y9" t="s">
        <v>191</v>
      </c>
      <c r="Z9">
        <v>0.252</v>
      </c>
      <c r="AA9">
        <v>0.77139999999999997</v>
      </c>
      <c r="AB9">
        <v>0.62129999999999996</v>
      </c>
      <c r="AC9">
        <v>0.68830000000000002</v>
      </c>
      <c r="AD9">
        <v>0.91990000000000005</v>
      </c>
      <c r="AE9">
        <v>0.95940000000000003</v>
      </c>
      <c r="AF9">
        <v>0.93930000000000002</v>
      </c>
      <c r="AG9">
        <v>155852</v>
      </c>
      <c r="AH9">
        <v>6592</v>
      </c>
      <c r="AI9">
        <v>13562</v>
      </c>
      <c r="AJ9">
        <v>22247</v>
      </c>
      <c r="AK9" t="s">
        <v>192</v>
      </c>
    </row>
    <row r="10" spans="1:37" x14ac:dyDescent="0.25">
      <c r="A10">
        <v>9</v>
      </c>
      <c r="B10">
        <v>0.18090000000000001</v>
      </c>
      <c r="C10">
        <v>0.755</v>
      </c>
      <c r="D10">
        <v>0.6361</v>
      </c>
      <c r="E10">
        <v>0.6905</v>
      </c>
      <c r="F10">
        <v>0.94350000000000001</v>
      </c>
      <c r="G10">
        <v>0.96719999999999995</v>
      </c>
      <c r="H10">
        <v>0.95520000000000005</v>
      </c>
      <c r="I10">
        <v>677405</v>
      </c>
      <c r="J10">
        <v>22990</v>
      </c>
      <c r="K10">
        <v>40528</v>
      </c>
      <c r="L10">
        <v>70843</v>
      </c>
      <c r="M10" t="s">
        <v>197</v>
      </c>
      <c r="N10">
        <v>0.23469999999999999</v>
      </c>
      <c r="O10">
        <v>0.71130000000000004</v>
      </c>
      <c r="P10">
        <v>0.5645</v>
      </c>
      <c r="Q10">
        <v>0.62949999999999995</v>
      </c>
      <c r="R10">
        <v>0.92730000000000001</v>
      </c>
      <c r="S10">
        <v>0.96040000000000003</v>
      </c>
      <c r="T10">
        <v>0.94359999999999999</v>
      </c>
      <c r="U10">
        <v>166189</v>
      </c>
      <c r="V10">
        <v>6851</v>
      </c>
      <c r="W10">
        <v>13022</v>
      </c>
      <c r="X10">
        <v>16880</v>
      </c>
      <c r="Y10" t="s">
        <v>191</v>
      </c>
      <c r="Z10">
        <v>0.252</v>
      </c>
      <c r="AA10">
        <v>0.81130000000000002</v>
      </c>
      <c r="AB10">
        <v>0.60019999999999996</v>
      </c>
      <c r="AC10">
        <v>0.69</v>
      </c>
      <c r="AD10">
        <v>0.91669999999999996</v>
      </c>
      <c r="AE10">
        <v>0.96919999999999995</v>
      </c>
      <c r="AF10">
        <v>0.94220000000000004</v>
      </c>
      <c r="AG10">
        <v>157444</v>
      </c>
      <c r="AH10">
        <v>5000</v>
      </c>
      <c r="AI10">
        <v>14315</v>
      </c>
      <c r="AJ10">
        <v>21494</v>
      </c>
      <c r="AK10" t="s">
        <v>192</v>
      </c>
    </row>
    <row r="11" spans="1:37" x14ac:dyDescent="0.25">
      <c r="A11">
        <v>10</v>
      </c>
      <c r="B11">
        <v>0.1764</v>
      </c>
      <c r="C11">
        <v>0.76100000000000001</v>
      </c>
      <c r="D11">
        <v>0.64449999999999996</v>
      </c>
      <c r="E11">
        <v>0.69789999999999996</v>
      </c>
      <c r="F11">
        <v>0.94479999999999997</v>
      </c>
      <c r="G11">
        <v>0.96779999999999999</v>
      </c>
      <c r="H11">
        <v>0.95620000000000005</v>
      </c>
      <c r="I11">
        <v>677850</v>
      </c>
      <c r="J11">
        <v>22545</v>
      </c>
      <c r="K11">
        <v>39589</v>
      </c>
      <c r="L11">
        <v>71782</v>
      </c>
      <c r="M11" t="s">
        <v>196</v>
      </c>
      <c r="N11">
        <v>0.26529999999999998</v>
      </c>
      <c r="O11">
        <v>0.73919999999999997</v>
      </c>
      <c r="P11">
        <v>0.46150000000000002</v>
      </c>
      <c r="Q11">
        <v>0.56820000000000004</v>
      </c>
      <c r="R11">
        <v>0.91259999999999997</v>
      </c>
      <c r="S11">
        <v>0.97189999999999999</v>
      </c>
      <c r="T11">
        <v>0.94130000000000003</v>
      </c>
      <c r="U11">
        <v>168171</v>
      </c>
      <c r="V11">
        <v>4869</v>
      </c>
      <c r="W11">
        <v>16103</v>
      </c>
      <c r="X11">
        <v>13799</v>
      </c>
      <c r="Y11" t="s">
        <v>191</v>
      </c>
      <c r="Z11">
        <v>0.28770000000000001</v>
      </c>
      <c r="AA11">
        <v>0.83220000000000005</v>
      </c>
      <c r="AB11">
        <v>0.49280000000000002</v>
      </c>
      <c r="AC11">
        <v>0.61899999999999999</v>
      </c>
      <c r="AD11">
        <v>0.89739999999999998</v>
      </c>
      <c r="AE11">
        <v>0.97809999999999997</v>
      </c>
      <c r="AF11">
        <v>0.93600000000000005</v>
      </c>
      <c r="AG11">
        <v>158885</v>
      </c>
      <c r="AH11">
        <v>3559</v>
      </c>
      <c r="AI11">
        <v>18164</v>
      </c>
      <c r="AJ11">
        <v>17645</v>
      </c>
      <c r="AK11" t="s">
        <v>192</v>
      </c>
    </row>
    <row r="12" spans="1:37" x14ac:dyDescent="0.25">
      <c r="A12">
        <v>11</v>
      </c>
      <c r="B12">
        <v>0.17849999999999999</v>
      </c>
      <c r="C12">
        <v>0.75839999999999996</v>
      </c>
      <c r="D12">
        <v>0.64229999999999998</v>
      </c>
      <c r="E12">
        <v>0.69550000000000001</v>
      </c>
      <c r="F12">
        <v>0.94450000000000001</v>
      </c>
      <c r="G12">
        <v>0.96750000000000003</v>
      </c>
      <c r="H12">
        <v>0.95579999999999998</v>
      </c>
      <c r="I12">
        <v>677611</v>
      </c>
      <c r="J12">
        <v>22784</v>
      </c>
      <c r="K12">
        <v>39839</v>
      </c>
      <c r="L12">
        <v>71532</v>
      </c>
      <c r="M12" t="s">
        <v>198</v>
      </c>
      <c r="N12">
        <v>0.24210000000000001</v>
      </c>
      <c r="O12">
        <v>0.70979999999999999</v>
      </c>
      <c r="P12">
        <v>0.56020000000000003</v>
      </c>
      <c r="Q12">
        <v>0.62619999999999998</v>
      </c>
      <c r="R12">
        <v>0.92669999999999997</v>
      </c>
      <c r="S12">
        <v>0.96040000000000003</v>
      </c>
      <c r="T12">
        <v>0.94320000000000004</v>
      </c>
      <c r="U12">
        <v>166192</v>
      </c>
      <c r="V12">
        <v>6848</v>
      </c>
      <c r="W12">
        <v>13151</v>
      </c>
      <c r="X12">
        <v>16751</v>
      </c>
      <c r="Y12" t="s">
        <v>191</v>
      </c>
      <c r="Z12">
        <v>0.25869999999999999</v>
      </c>
      <c r="AA12">
        <v>0.80569999999999997</v>
      </c>
      <c r="AB12">
        <v>0.60070000000000001</v>
      </c>
      <c r="AC12">
        <v>0.68830000000000002</v>
      </c>
      <c r="AD12">
        <v>0.91669999999999996</v>
      </c>
      <c r="AE12">
        <v>0.96809999999999996</v>
      </c>
      <c r="AF12">
        <v>0.94169999999999998</v>
      </c>
      <c r="AG12">
        <v>157257</v>
      </c>
      <c r="AH12">
        <v>5187</v>
      </c>
      <c r="AI12">
        <v>14298</v>
      </c>
      <c r="AJ12">
        <v>21511</v>
      </c>
      <c r="AK12" t="s">
        <v>192</v>
      </c>
    </row>
    <row r="13" spans="1:37" x14ac:dyDescent="0.25">
      <c r="A13">
        <v>12</v>
      </c>
      <c r="B13">
        <v>0.17380000000000001</v>
      </c>
      <c r="C13">
        <v>0.76380000000000003</v>
      </c>
      <c r="D13">
        <v>0.65429999999999999</v>
      </c>
      <c r="E13">
        <v>0.70479999999999998</v>
      </c>
      <c r="F13">
        <v>0.94630000000000003</v>
      </c>
      <c r="G13">
        <v>0.96779999999999999</v>
      </c>
      <c r="H13">
        <v>0.95689999999999997</v>
      </c>
      <c r="I13">
        <v>677866</v>
      </c>
      <c r="J13">
        <v>22529</v>
      </c>
      <c r="K13">
        <v>38500</v>
      </c>
      <c r="L13">
        <v>72871</v>
      </c>
      <c r="M13" t="s">
        <v>194</v>
      </c>
      <c r="N13">
        <v>0.2828</v>
      </c>
      <c r="O13">
        <v>0.67079999999999995</v>
      </c>
      <c r="P13">
        <v>0.38290000000000002</v>
      </c>
      <c r="Q13">
        <v>0.48749999999999999</v>
      </c>
      <c r="R13">
        <v>0.90069999999999995</v>
      </c>
      <c r="S13">
        <v>0.96750000000000003</v>
      </c>
      <c r="T13">
        <v>0.93289999999999995</v>
      </c>
      <c r="U13">
        <v>167422</v>
      </c>
      <c r="V13">
        <v>5618</v>
      </c>
      <c r="W13">
        <v>18453</v>
      </c>
      <c r="X13">
        <v>11449</v>
      </c>
      <c r="Y13" t="s">
        <v>191</v>
      </c>
      <c r="Z13">
        <v>0.30730000000000002</v>
      </c>
      <c r="AA13">
        <v>0.82689999999999997</v>
      </c>
      <c r="AB13">
        <v>0.42659999999999998</v>
      </c>
      <c r="AC13">
        <v>0.56279999999999997</v>
      </c>
      <c r="AD13">
        <v>0.88580000000000003</v>
      </c>
      <c r="AE13">
        <v>0.98029999999999995</v>
      </c>
      <c r="AF13">
        <v>0.93069999999999997</v>
      </c>
      <c r="AG13">
        <v>159246</v>
      </c>
      <c r="AH13">
        <v>3198</v>
      </c>
      <c r="AI13">
        <v>20533</v>
      </c>
      <c r="AJ13">
        <v>15276</v>
      </c>
      <c r="AK13" t="s">
        <v>192</v>
      </c>
    </row>
    <row r="14" spans="1:37" x14ac:dyDescent="0.25">
      <c r="A14">
        <v>13</v>
      </c>
      <c r="B14">
        <v>0.1769</v>
      </c>
      <c r="C14">
        <v>0.75939999999999996</v>
      </c>
      <c r="D14">
        <v>0.64670000000000005</v>
      </c>
      <c r="E14">
        <v>0.69850000000000001</v>
      </c>
      <c r="F14">
        <v>0.94510000000000005</v>
      </c>
      <c r="G14">
        <v>0.96740000000000004</v>
      </c>
      <c r="H14">
        <v>0.95609999999999995</v>
      </c>
      <c r="I14">
        <v>677580</v>
      </c>
      <c r="J14">
        <v>22815</v>
      </c>
      <c r="K14">
        <v>39348</v>
      </c>
      <c r="L14">
        <v>72023</v>
      </c>
      <c r="M14" t="s">
        <v>199</v>
      </c>
      <c r="N14">
        <v>0.2457</v>
      </c>
      <c r="O14">
        <v>0.69699999999999995</v>
      </c>
      <c r="P14">
        <v>0.58389999999999997</v>
      </c>
      <c r="Q14">
        <v>0.63549999999999995</v>
      </c>
      <c r="R14">
        <v>0.93010000000000004</v>
      </c>
      <c r="S14">
        <v>0.95609999999999995</v>
      </c>
      <c r="T14">
        <v>0.94289999999999996</v>
      </c>
      <c r="U14">
        <v>165451</v>
      </c>
      <c r="V14">
        <v>7589</v>
      </c>
      <c r="W14">
        <v>12441</v>
      </c>
      <c r="X14">
        <v>17461</v>
      </c>
      <c r="Y14" t="s">
        <v>191</v>
      </c>
      <c r="Z14">
        <v>0.25380000000000003</v>
      </c>
      <c r="AA14">
        <v>0.79590000000000005</v>
      </c>
      <c r="AB14">
        <v>0.61950000000000005</v>
      </c>
      <c r="AC14">
        <v>0.69669999999999999</v>
      </c>
      <c r="AD14">
        <v>0.92</v>
      </c>
      <c r="AE14">
        <v>0.96499999999999997</v>
      </c>
      <c r="AF14">
        <v>0.94199999999999995</v>
      </c>
      <c r="AG14">
        <v>156754</v>
      </c>
      <c r="AH14">
        <v>5690</v>
      </c>
      <c r="AI14">
        <v>13626</v>
      </c>
      <c r="AJ14">
        <v>22183</v>
      </c>
      <c r="AK14" t="s">
        <v>192</v>
      </c>
    </row>
    <row r="15" spans="1:37" x14ac:dyDescent="0.25">
      <c r="A15">
        <v>14</v>
      </c>
      <c r="B15">
        <v>0.17130000000000001</v>
      </c>
      <c r="C15">
        <v>0.76529999999999998</v>
      </c>
      <c r="D15">
        <v>0.6603</v>
      </c>
      <c r="E15">
        <v>0.70889999999999997</v>
      </c>
      <c r="F15">
        <v>0.94710000000000005</v>
      </c>
      <c r="G15">
        <v>0.96779999999999999</v>
      </c>
      <c r="H15">
        <v>0.95740000000000003</v>
      </c>
      <c r="I15">
        <v>677837</v>
      </c>
      <c r="J15">
        <v>22558</v>
      </c>
      <c r="K15">
        <v>37828</v>
      </c>
      <c r="L15">
        <v>73543</v>
      </c>
      <c r="M15" t="s">
        <v>199</v>
      </c>
      <c r="N15">
        <v>0.2485</v>
      </c>
      <c r="O15">
        <v>0.73799999999999999</v>
      </c>
      <c r="P15">
        <v>0.51539999999999997</v>
      </c>
      <c r="Q15">
        <v>0.6069</v>
      </c>
      <c r="R15">
        <v>0.9204</v>
      </c>
      <c r="S15">
        <v>0.96840000000000004</v>
      </c>
      <c r="T15">
        <v>0.94379999999999997</v>
      </c>
      <c r="U15">
        <v>167570</v>
      </c>
      <c r="V15">
        <v>5470</v>
      </c>
      <c r="W15">
        <v>14492</v>
      </c>
      <c r="X15">
        <v>15410</v>
      </c>
      <c r="Y15" t="s">
        <v>191</v>
      </c>
      <c r="Z15">
        <v>0.27229999999999999</v>
      </c>
      <c r="AA15">
        <v>0.8226</v>
      </c>
      <c r="AB15">
        <v>0.54510000000000003</v>
      </c>
      <c r="AC15">
        <v>0.65569999999999995</v>
      </c>
      <c r="AD15">
        <v>0.90669999999999995</v>
      </c>
      <c r="AE15">
        <v>0.97409999999999997</v>
      </c>
      <c r="AF15">
        <v>0.93920000000000003</v>
      </c>
      <c r="AG15">
        <v>158234</v>
      </c>
      <c r="AH15">
        <v>4210</v>
      </c>
      <c r="AI15">
        <v>16289</v>
      </c>
      <c r="AJ15">
        <v>19520</v>
      </c>
      <c r="AK15" t="s">
        <v>192</v>
      </c>
    </row>
    <row r="16" spans="1:37" x14ac:dyDescent="0.25">
      <c r="A16">
        <v>15</v>
      </c>
      <c r="B16">
        <v>0.17519999999999999</v>
      </c>
      <c r="C16">
        <v>0.76219999999999999</v>
      </c>
      <c r="D16">
        <v>0.64710000000000001</v>
      </c>
      <c r="E16">
        <v>0.69989999999999997</v>
      </c>
      <c r="F16">
        <v>0.94520000000000004</v>
      </c>
      <c r="G16">
        <v>0.96789999999999998</v>
      </c>
      <c r="H16">
        <v>0.95640000000000003</v>
      </c>
      <c r="I16">
        <v>677910</v>
      </c>
      <c r="J16">
        <v>22485</v>
      </c>
      <c r="K16">
        <v>39303</v>
      </c>
      <c r="L16">
        <v>72068</v>
      </c>
      <c r="M16" t="s">
        <v>198</v>
      </c>
      <c r="N16">
        <v>0.2457</v>
      </c>
      <c r="O16">
        <v>0.71850000000000003</v>
      </c>
      <c r="P16">
        <v>0.54549999999999998</v>
      </c>
      <c r="Q16">
        <v>0.62019999999999997</v>
      </c>
      <c r="R16">
        <v>0.92459999999999998</v>
      </c>
      <c r="S16">
        <v>0.96309999999999996</v>
      </c>
      <c r="T16">
        <v>0.94340000000000002</v>
      </c>
      <c r="U16">
        <v>166649</v>
      </c>
      <c r="V16">
        <v>6391</v>
      </c>
      <c r="W16">
        <v>13589</v>
      </c>
      <c r="X16">
        <v>16313</v>
      </c>
      <c r="Y16" t="s">
        <v>191</v>
      </c>
      <c r="Z16">
        <v>0.26200000000000001</v>
      </c>
      <c r="AA16">
        <v>0.80310000000000004</v>
      </c>
      <c r="AB16">
        <v>0.57809999999999995</v>
      </c>
      <c r="AC16">
        <v>0.67230000000000001</v>
      </c>
      <c r="AD16">
        <v>0.91239999999999999</v>
      </c>
      <c r="AE16">
        <v>0.96879999999999999</v>
      </c>
      <c r="AF16">
        <v>0.93969999999999998</v>
      </c>
      <c r="AG16">
        <v>157369</v>
      </c>
      <c r="AH16">
        <v>5075</v>
      </c>
      <c r="AI16">
        <v>15107</v>
      </c>
      <c r="AJ16">
        <v>20702</v>
      </c>
      <c r="AK16" t="s">
        <v>192</v>
      </c>
    </row>
    <row r="17" spans="1:37" x14ac:dyDescent="0.25">
      <c r="A17">
        <v>16</v>
      </c>
      <c r="B17">
        <v>0.16930000000000001</v>
      </c>
      <c r="C17">
        <v>0.7702</v>
      </c>
      <c r="D17">
        <v>0.66159999999999997</v>
      </c>
      <c r="E17">
        <v>0.71179999999999999</v>
      </c>
      <c r="F17">
        <v>0.94740000000000002</v>
      </c>
      <c r="G17">
        <v>0.96860000000000002</v>
      </c>
      <c r="H17">
        <v>0.95789999999999997</v>
      </c>
      <c r="I17">
        <v>678407</v>
      </c>
      <c r="J17">
        <v>21988</v>
      </c>
      <c r="K17">
        <v>37690</v>
      </c>
      <c r="L17">
        <v>73681</v>
      </c>
      <c r="M17" t="s">
        <v>194</v>
      </c>
      <c r="N17">
        <v>0.2515</v>
      </c>
      <c r="O17">
        <v>0.67649999999999999</v>
      </c>
      <c r="P17">
        <v>0.60970000000000002</v>
      </c>
      <c r="Q17">
        <v>0.64139999999999997</v>
      </c>
      <c r="R17">
        <v>0.93369999999999997</v>
      </c>
      <c r="S17">
        <v>0.9496</v>
      </c>
      <c r="T17">
        <v>0.94159999999999999</v>
      </c>
      <c r="U17">
        <v>164321</v>
      </c>
      <c r="V17">
        <v>8719</v>
      </c>
      <c r="W17">
        <v>11670</v>
      </c>
      <c r="X17">
        <v>18232</v>
      </c>
      <c r="Y17" t="s">
        <v>191</v>
      </c>
      <c r="Z17">
        <v>0.27010000000000001</v>
      </c>
      <c r="AA17">
        <v>0.75990000000000002</v>
      </c>
      <c r="AB17">
        <v>0.63929999999999998</v>
      </c>
      <c r="AC17">
        <v>0.69440000000000002</v>
      </c>
      <c r="AD17">
        <v>0.92320000000000002</v>
      </c>
      <c r="AE17">
        <v>0.95550000000000002</v>
      </c>
      <c r="AF17">
        <v>0.93899999999999995</v>
      </c>
      <c r="AG17">
        <v>155210</v>
      </c>
      <c r="AH17">
        <v>7234</v>
      </c>
      <c r="AI17">
        <v>12918</v>
      </c>
      <c r="AJ17">
        <v>22891</v>
      </c>
      <c r="AK17" t="s">
        <v>192</v>
      </c>
    </row>
    <row r="18" spans="1:37" x14ac:dyDescent="0.25">
      <c r="A18">
        <v>17</v>
      </c>
      <c r="B18">
        <v>0.1739</v>
      </c>
      <c r="C18">
        <v>0.7631</v>
      </c>
      <c r="D18">
        <v>0.65569999999999995</v>
      </c>
      <c r="E18">
        <v>0.70530000000000004</v>
      </c>
      <c r="F18">
        <v>0.94650000000000001</v>
      </c>
      <c r="G18">
        <v>0.96760000000000002</v>
      </c>
      <c r="H18">
        <v>0.95689999999999997</v>
      </c>
      <c r="I18">
        <v>677719</v>
      </c>
      <c r="J18">
        <v>22676</v>
      </c>
      <c r="K18">
        <v>38344</v>
      </c>
      <c r="L18">
        <v>73027</v>
      </c>
      <c r="M18" t="s">
        <v>196</v>
      </c>
      <c r="N18">
        <v>0.25890000000000002</v>
      </c>
      <c r="O18">
        <v>0.68520000000000003</v>
      </c>
      <c r="P18">
        <v>0.55469999999999997</v>
      </c>
      <c r="Q18">
        <v>0.61309999999999998</v>
      </c>
      <c r="R18">
        <v>0.92549999999999999</v>
      </c>
      <c r="S18">
        <v>0.95599999999999996</v>
      </c>
      <c r="T18">
        <v>0.9405</v>
      </c>
      <c r="U18">
        <v>165420</v>
      </c>
      <c r="V18">
        <v>7620</v>
      </c>
      <c r="W18">
        <v>13316</v>
      </c>
      <c r="X18">
        <v>16586</v>
      </c>
      <c r="Y18" t="s">
        <v>191</v>
      </c>
      <c r="Z18">
        <v>0.26500000000000001</v>
      </c>
      <c r="AA18">
        <v>0.79669999999999996</v>
      </c>
      <c r="AB18">
        <v>0.58799999999999997</v>
      </c>
      <c r="AC18">
        <v>0.67659999999999998</v>
      </c>
      <c r="AD18">
        <v>0.91410000000000002</v>
      </c>
      <c r="AE18">
        <v>0.96689999999999998</v>
      </c>
      <c r="AF18">
        <v>0.93979999999999997</v>
      </c>
      <c r="AG18">
        <v>157071</v>
      </c>
      <c r="AH18">
        <v>5373</v>
      </c>
      <c r="AI18">
        <v>14754</v>
      </c>
      <c r="AJ18">
        <v>21055</v>
      </c>
      <c r="AK18" t="s">
        <v>192</v>
      </c>
    </row>
    <row r="19" spans="1:37" x14ac:dyDescent="0.25">
      <c r="A19">
        <v>18</v>
      </c>
      <c r="B19">
        <v>0.1678</v>
      </c>
      <c r="C19">
        <v>0.77029999999999998</v>
      </c>
      <c r="D19">
        <v>0.66830000000000001</v>
      </c>
      <c r="E19">
        <v>0.7157</v>
      </c>
      <c r="F19">
        <v>0.94840000000000002</v>
      </c>
      <c r="G19">
        <v>0.96830000000000005</v>
      </c>
      <c r="H19">
        <v>0.95820000000000005</v>
      </c>
      <c r="I19">
        <v>678205</v>
      </c>
      <c r="J19">
        <v>22190</v>
      </c>
      <c r="K19">
        <v>36937</v>
      </c>
      <c r="L19">
        <v>74434</v>
      </c>
      <c r="M19" t="s">
        <v>193</v>
      </c>
      <c r="N19">
        <v>0.24460000000000001</v>
      </c>
      <c r="O19">
        <v>0.81579999999999997</v>
      </c>
      <c r="P19">
        <v>0.3896</v>
      </c>
      <c r="Q19">
        <v>0.52739999999999998</v>
      </c>
      <c r="R19">
        <v>0.90329999999999999</v>
      </c>
      <c r="S19">
        <v>0.98480000000000001</v>
      </c>
      <c r="T19">
        <v>0.94230000000000003</v>
      </c>
      <c r="U19">
        <v>170409</v>
      </c>
      <c r="V19">
        <v>2631</v>
      </c>
      <c r="W19">
        <v>18252</v>
      </c>
      <c r="X19">
        <v>11650</v>
      </c>
      <c r="Y19" t="s">
        <v>191</v>
      </c>
      <c r="Z19">
        <v>0.28239999999999998</v>
      </c>
      <c r="AA19">
        <v>0.87319999999999998</v>
      </c>
      <c r="AB19">
        <v>0.41339999999999999</v>
      </c>
      <c r="AC19">
        <v>0.56110000000000004</v>
      </c>
      <c r="AD19">
        <v>0.8841</v>
      </c>
      <c r="AE19">
        <v>0.98680000000000001</v>
      </c>
      <c r="AF19">
        <v>0.93259999999999998</v>
      </c>
      <c r="AG19">
        <v>160295</v>
      </c>
      <c r="AH19">
        <v>2149</v>
      </c>
      <c r="AI19">
        <v>21006</v>
      </c>
      <c r="AJ19">
        <v>14803</v>
      </c>
      <c r="AK19" t="s">
        <v>192</v>
      </c>
    </row>
    <row r="20" spans="1:37" x14ac:dyDescent="0.25">
      <c r="A20">
        <v>19</v>
      </c>
      <c r="B20">
        <v>0.17280000000000001</v>
      </c>
      <c r="C20">
        <v>0.76549999999999996</v>
      </c>
      <c r="D20">
        <v>0.65590000000000004</v>
      </c>
      <c r="E20">
        <v>0.70650000000000002</v>
      </c>
      <c r="F20">
        <v>0.94650000000000001</v>
      </c>
      <c r="G20">
        <v>0.96799999999999997</v>
      </c>
      <c r="H20">
        <v>0.95720000000000005</v>
      </c>
      <c r="I20">
        <v>678014</v>
      </c>
      <c r="J20">
        <v>22381</v>
      </c>
      <c r="K20">
        <v>38322</v>
      </c>
      <c r="L20">
        <v>73049</v>
      </c>
      <c r="M20" t="s">
        <v>200</v>
      </c>
      <c r="N20">
        <v>0.2505</v>
      </c>
      <c r="O20">
        <v>0.71989999999999998</v>
      </c>
      <c r="P20">
        <v>0.5504</v>
      </c>
      <c r="Q20">
        <v>0.62390000000000001</v>
      </c>
      <c r="R20">
        <v>0.92530000000000001</v>
      </c>
      <c r="S20">
        <v>0.96299999999999997</v>
      </c>
      <c r="T20">
        <v>0.94379999999999997</v>
      </c>
      <c r="U20">
        <v>166637</v>
      </c>
      <c r="V20">
        <v>6403</v>
      </c>
      <c r="W20">
        <v>13443</v>
      </c>
      <c r="X20">
        <v>16459</v>
      </c>
      <c r="Y20" t="s">
        <v>191</v>
      </c>
      <c r="Z20">
        <v>0.2626</v>
      </c>
      <c r="AA20">
        <v>0.79959999999999998</v>
      </c>
      <c r="AB20">
        <v>0.58069999999999999</v>
      </c>
      <c r="AC20">
        <v>0.67279999999999995</v>
      </c>
      <c r="AD20">
        <v>0.91279999999999994</v>
      </c>
      <c r="AE20">
        <v>0.96789999999999998</v>
      </c>
      <c r="AF20">
        <v>0.93959999999999999</v>
      </c>
      <c r="AG20">
        <v>157231</v>
      </c>
      <c r="AH20">
        <v>5213</v>
      </c>
      <c r="AI20">
        <v>15014</v>
      </c>
      <c r="AJ20">
        <v>20795</v>
      </c>
      <c r="AK20" t="s">
        <v>192</v>
      </c>
    </row>
    <row r="21" spans="1:37" x14ac:dyDescent="0.25">
      <c r="A21">
        <v>20</v>
      </c>
      <c r="B21" t="s">
        <v>201</v>
      </c>
      <c r="C21" t="s">
        <v>202</v>
      </c>
      <c r="D21" t="s">
        <v>203</v>
      </c>
      <c r="E21" t="s">
        <v>204</v>
      </c>
      <c r="F21" t="s">
        <v>205</v>
      </c>
      <c r="G21" t="s">
        <v>82</v>
      </c>
      <c r="H21" t="s">
        <v>206</v>
      </c>
      <c r="I21" t="s">
        <v>207</v>
      </c>
      <c r="J21" t="s">
        <v>208</v>
      </c>
      <c r="K21" t="s">
        <v>209</v>
      </c>
      <c r="L21" t="s">
        <v>210</v>
      </c>
      <c r="M21" t="s">
        <v>196</v>
      </c>
      <c r="N21" t="s">
        <v>211</v>
      </c>
      <c r="O21" t="s">
        <v>212</v>
      </c>
      <c r="P21" t="s">
        <v>213</v>
      </c>
      <c r="Q21" t="s">
        <v>214</v>
      </c>
      <c r="R21" t="s">
        <v>215</v>
      </c>
      <c r="S21" t="s">
        <v>216</v>
      </c>
      <c r="T21" t="s">
        <v>217</v>
      </c>
      <c r="U21" t="s">
        <v>218</v>
      </c>
      <c r="V21" t="s">
        <v>219</v>
      </c>
      <c r="W21" t="s">
        <v>220</v>
      </c>
      <c r="X21" t="s">
        <v>221</v>
      </c>
      <c r="Y21" t="s">
        <v>191</v>
      </c>
      <c r="Z21" t="s">
        <v>222</v>
      </c>
      <c r="AA21" t="s">
        <v>223</v>
      </c>
      <c r="AB21" t="s">
        <v>224</v>
      </c>
      <c r="AC21" t="s">
        <v>225</v>
      </c>
      <c r="AD21" t="s">
        <v>226</v>
      </c>
      <c r="AE21" t="s">
        <v>227</v>
      </c>
      <c r="AF21" t="s">
        <v>228</v>
      </c>
      <c r="AG21" t="s">
        <v>229</v>
      </c>
      <c r="AH21" t="s">
        <v>230</v>
      </c>
      <c r="AI21" t="s">
        <v>231</v>
      </c>
      <c r="AJ21" t="s">
        <v>232</v>
      </c>
      <c r="AK21" t="s">
        <v>192</v>
      </c>
    </row>
  </sheetData>
  <conditionalFormatting sqref="A1:AK1048576">
    <cfRule type="expression" dxfId="0" priority="1">
      <formula>$Q1=MAX($Q:$Q)</formula>
    </cfRule>
  </conditionalFormatting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M41"/>
  <sheetViews>
    <sheetView workbookViewId="0"/>
  </sheetViews>
  <sheetFormatPr defaultRowHeight="15" x14ac:dyDescent="0.25"/>
  <cols>
    <col min="1" max="1" width="13.85546875" bestFit="1" customWidth="1"/>
    <col min="2" max="2" width="8" bestFit="1" customWidth="1"/>
    <col min="3" max="3" width="7.7109375" bestFit="1" customWidth="1"/>
    <col min="4" max="4" width="8" bestFit="1" customWidth="1"/>
    <col min="5" max="5" width="7.7109375" bestFit="1" customWidth="1"/>
    <col min="6" max="6" width="15.7109375" bestFit="1" customWidth="1"/>
    <col min="7" max="7" width="12.85546875" bestFit="1" customWidth="1"/>
    <col min="8" max="8" width="9.5703125" bestFit="1" customWidth="1"/>
    <col min="9" max="9" width="15.7109375" bestFit="1" customWidth="1"/>
    <col min="10" max="10" width="12.85546875" bestFit="1" customWidth="1"/>
    <col min="11" max="11" width="9.5703125" bestFit="1" customWidth="1"/>
    <col min="12" max="13" width="40.7109375" customWidth="1"/>
  </cols>
  <sheetData>
    <row r="1" spans="1:13" x14ac:dyDescent="0.25">
      <c r="A1" s="30" t="s">
        <v>233</v>
      </c>
      <c r="B1" s="30" t="s">
        <v>27</v>
      </c>
      <c r="C1" s="30" t="s">
        <v>28</v>
      </c>
      <c r="D1" s="30" t="s">
        <v>29</v>
      </c>
      <c r="E1" s="30" t="s">
        <v>30</v>
      </c>
      <c r="F1" s="30" t="s">
        <v>31</v>
      </c>
      <c r="G1" s="30" t="s">
        <v>32</v>
      </c>
      <c r="H1" s="30" t="s">
        <v>33</v>
      </c>
      <c r="I1" s="30" t="s">
        <v>34</v>
      </c>
      <c r="J1" s="30" t="s">
        <v>35</v>
      </c>
      <c r="K1" s="30" t="s">
        <v>36</v>
      </c>
      <c r="L1" s="30" t="s">
        <v>234</v>
      </c>
      <c r="M1" s="30" t="s">
        <v>235</v>
      </c>
    </row>
    <row r="2" spans="1:13" ht="125.1" customHeight="1" x14ac:dyDescent="0.25">
      <c r="A2" t="s">
        <v>236</v>
      </c>
      <c r="B2">
        <v>1549</v>
      </c>
      <c r="C2">
        <v>10</v>
      </c>
      <c r="D2">
        <v>10</v>
      </c>
      <c r="E2">
        <v>615</v>
      </c>
      <c r="F2">
        <v>0.99360000000000004</v>
      </c>
      <c r="G2">
        <v>0.99360000000000004</v>
      </c>
      <c r="H2">
        <v>0.99360000000000004</v>
      </c>
      <c r="I2">
        <v>0.98399999999999999</v>
      </c>
      <c r="J2">
        <v>0.98399999999999999</v>
      </c>
      <c r="K2">
        <v>0.98399999999999999</v>
      </c>
    </row>
    <row r="3" spans="1:13" ht="125.1" customHeight="1" x14ac:dyDescent="0.25">
      <c r="A3" t="s">
        <v>237</v>
      </c>
      <c r="B3">
        <v>1544</v>
      </c>
      <c r="C3">
        <v>26</v>
      </c>
      <c r="D3">
        <v>7</v>
      </c>
      <c r="E3">
        <v>285</v>
      </c>
      <c r="F3">
        <v>0.99550000000000005</v>
      </c>
      <c r="G3">
        <v>0.98340000000000005</v>
      </c>
      <c r="H3">
        <v>0.98939999999999995</v>
      </c>
      <c r="I3">
        <v>0.91639999999999999</v>
      </c>
      <c r="J3">
        <v>0.97599999999999998</v>
      </c>
      <c r="K3">
        <v>0.94530000000000003</v>
      </c>
    </row>
    <row r="4" spans="1:13" ht="125.1" customHeight="1" x14ac:dyDescent="0.25">
      <c r="A4" t="s">
        <v>238</v>
      </c>
      <c r="B4">
        <v>1541</v>
      </c>
      <c r="C4">
        <v>15</v>
      </c>
      <c r="D4">
        <v>363</v>
      </c>
      <c r="E4">
        <v>19</v>
      </c>
      <c r="F4">
        <v>0.80930000000000002</v>
      </c>
      <c r="G4">
        <v>0.99039999999999995</v>
      </c>
      <c r="H4">
        <v>0.89080000000000004</v>
      </c>
      <c r="I4">
        <v>0.55879999999999996</v>
      </c>
      <c r="J4">
        <v>4.9700000000000001E-2</v>
      </c>
      <c r="K4">
        <v>9.1300000000000006E-2</v>
      </c>
    </row>
    <row r="5" spans="1:13" ht="125.1" customHeight="1" x14ac:dyDescent="0.25">
      <c r="A5" t="s">
        <v>239</v>
      </c>
      <c r="B5">
        <v>7685</v>
      </c>
      <c r="C5">
        <v>138</v>
      </c>
      <c r="D5">
        <v>52</v>
      </c>
      <c r="E5">
        <v>701</v>
      </c>
      <c r="F5">
        <v>0.99329999999999996</v>
      </c>
      <c r="G5">
        <v>0.98240000000000005</v>
      </c>
      <c r="H5">
        <v>0.98780000000000001</v>
      </c>
      <c r="I5">
        <v>0.83550000000000002</v>
      </c>
      <c r="J5">
        <v>0.93089999999999995</v>
      </c>
      <c r="K5">
        <v>0.88070000000000004</v>
      </c>
    </row>
    <row r="6" spans="1:13" ht="125.1" customHeight="1" x14ac:dyDescent="0.25">
      <c r="A6" t="s">
        <v>240</v>
      </c>
      <c r="B6">
        <v>2303</v>
      </c>
      <c r="C6">
        <v>71</v>
      </c>
      <c r="D6">
        <v>23</v>
      </c>
      <c r="E6">
        <v>339</v>
      </c>
      <c r="F6">
        <v>0.99009999999999998</v>
      </c>
      <c r="G6">
        <v>0.97009999999999996</v>
      </c>
      <c r="H6">
        <v>0.98</v>
      </c>
      <c r="I6">
        <v>0.82679999999999998</v>
      </c>
      <c r="J6">
        <v>0.9365</v>
      </c>
      <c r="K6">
        <v>0.87819999999999998</v>
      </c>
    </row>
    <row r="7" spans="1:13" ht="125.1" customHeight="1" x14ac:dyDescent="0.25">
      <c r="A7" t="s">
        <v>241</v>
      </c>
      <c r="B7">
        <v>2218</v>
      </c>
      <c r="C7">
        <v>1</v>
      </c>
      <c r="D7">
        <v>589</v>
      </c>
      <c r="E7">
        <v>6</v>
      </c>
      <c r="F7">
        <v>0.79020000000000001</v>
      </c>
      <c r="G7">
        <v>0.99950000000000006</v>
      </c>
      <c r="H7">
        <v>0.88260000000000005</v>
      </c>
      <c r="I7">
        <v>0.85709999999999997</v>
      </c>
      <c r="J7">
        <v>1.01E-2</v>
      </c>
      <c r="K7">
        <v>1.9900000000000001E-2</v>
      </c>
    </row>
    <row r="8" spans="1:13" ht="125.1" customHeight="1" x14ac:dyDescent="0.25">
      <c r="A8" t="s">
        <v>242</v>
      </c>
      <c r="B8">
        <v>2414</v>
      </c>
      <c r="C8">
        <v>4</v>
      </c>
      <c r="D8">
        <v>11</v>
      </c>
      <c r="E8">
        <v>262</v>
      </c>
      <c r="F8">
        <v>0.99550000000000005</v>
      </c>
      <c r="G8">
        <v>0.99829999999999997</v>
      </c>
      <c r="H8">
        <v>0.99690000000000001</v>
      </c>
      <c r="I8">
        <v>0.98499999999999999</v>
      </c>
      <c r="J8">
        <v>0.9597</v>
      </c>
      <c r="K8">
        <v>0.97219999999999995</v>
      </c>
    </row>
    <row r="9" spans="1:13" ht="125.1" customHeight="1" x14ac:dyDescent="0.25">
      <c r="A9" t="s">
        <v>243</v>
      </c>
      <c r="B9">
        <v>4794</v>
      </c>
      <c r="C9">
        <v>282</v>
      </c>
      <c r="D9">
        <v>17</v>
      </c>
      <c r="E9">
        <v>674</v>
      </c>
      <c r="F9">
        <v>0.99650000000000005</v>
      </c>
      <c r="G9">
        <v>0.94440000000000002</v>
      </c>
      <c r="H9">
        <v>0.9698</v>
      </c>
      <c r="I9">
        <v>0.70499999999999996</v>
      </c>
      <c r="J9">
        <v>0.97540000000000004</v>
      </c>
      <c r="K9">
        <v>0.81850000000000001</v>
      </c>
    </row>
    <row r="10" spans="1:13" ht="125.1" customHeight="1" x14ac:dyDescent="0.25">
      <c r="A10" t="s">
        <v>244</v>
      </c>
      <c r="B10">
        <v>3934</v>
      </c>
      <c r="C10">
        <v>126</v>
      </c>
      <c r="D10">
        <v>17</v>
      </c>
      <c r="E10">
        <v>964</v>
      </c>
      <c r="F10">
        <v>0.99570000000000003</v>
      </c>
      <c r="G10">
        <v>0.96899999999999997</v>
      </c>
      <c r="H10">
        <v>0.98209999999999997</v>
      </c>
      <c r="I10">
        <v>0.88439999999999996</v>
      </c>
      <c r="J10">
        <v>0.98270000000000002</v>
      </c>
      <c r="K10">
        <v>0.93100000000000005</v>
      </c>
    </row>
    <row r="11" spans="1:13" ht="125.1" customHeight="1" x14ac:dyDescent="0.25">
      <c r="A11" t="s">
        <v>245</v>
      </c>
      <c r="B11">
        <v>22544</v>
      </c>
      <c r="C11">
        <v>401</v>
      </c>
      <c r="D11">
        <v>291</v>
      </c>
      <c r="E11">
        <v>3972</v>
      </c>
      <c r="F11">
        <v>0.98729999999999996</v>
      </c>
      <c r="G11">
        <v>0.98250000000000004</v>
      </c>
      <c r="H11">
        <v>0.9849</v>
      </c>
      <c r="I11">
        <v>0.9083</v>
      </c>
      <c r="J11">
        <v>0.93169999999999997</v>
      </c>
      <c r="K11">
        <v>0.91990000000000005</v>
      </c>
    </row>
    <row r="12" spans="1:13" ht="125.1" customHeight="1" x14ac:dyDescent="0.25">
      <c r="A12" t="s">
        <v>246</v>
      </c>
      <c r="B12">
        <v>3086</v>
      </c>
      <c r="C12">
        <v>34</v>
      </c>
      <c r="D12">
        <v>116</v>
      </c>
      <c r="E12">
        <v>488</v>
      </c>
      <c r="F12">
        <v>0.96379999999999999</v>
      </c>
      <c r="G12">
        <v>0.98909999999999998</v>
      </c>
      <c r="H12">
        <v>0.97629999999999995</v>
      </c>
      <c r="I12">
        <v>0.93489999999999995</v>
      </c>
      <c r="J12">
        <v>0.80789999999999995</v>
      </c>
      <c r="K12">
        <v>0.86680000000000001</v>
      </c>
    </row>
    <row r="13" spans="1:13" ht="125.1" customHeight="1" x14ac:dyDescent="0.25">
      <c r="A13" t="s">
        <v>247</v>
      </c>
      <c r="B13">
        <v>2900</v>
      </c>
      <c r="C13">
        <v>12</v>
      </c>
      <c r="D13">
        <v>2</v>
      </c>
      <c r="E13">
        <v>326</v>
      </c>
      <c r="F13">
        <v>0.99929999999999997</v>
      </c>
      <c r="G13">
        <v>0.99590000000000001</v>
      </c>
      <c r="H13">
        <v>0.99760000000000004</v>
      </c>
      <c r="I13">
        <v>0.96450000000000002</v>
      </c>
      <c r="J13">
        <v>0.99390000000000001</v>
      </c>
      <c r="K13">
        <v>0.97899999999999998</v>
      </c>
    </row>
    <row r="14" spans="1:13" ht="125.1" customHeight="1" x14ac:dyDescent="0.25">
      <c r="A14" t="s">
        <v>248</v>
      </c>
      <c r="B14">
        <v>1049</v>
      </c>
      <c r="C14">
        <v>7</v>
      </c>
      <c r="D14">
        <v>0</v>
      </c>
      <c r="E14">
        <v>204</v>
      </c>
      <c r="F14">
        <v>1</v>
      </c>
      <c r="G14">
        <v>0.99339999999999995</v>
      </c>
      <c r="H14">
        <v>0.99670000000000003</v>
      </c>
      <c r="I14">
        <v>0.96679999999999999</v>
      </c>
      <c r="J14">
        <v>1</v>
      </c>
      <c r="K14">
        <v>0.98309999999999997</v>
      </c>
    </row>
    <row r="15" spans="1:13" ht="125.1" customHeight="1" x14ac:dyDescent="0.25">
      <c r="A15" t="s">
        <v>249</v>
      </c>
      <c r="B15">
        <v>4067</v>
      </c>
      <c r="C15">
        <v>162</v>
      </c>
      <c r="D15">
        <v>16</v>
      </c>
      <c r="E15">
        <v>1001</v>
      </c>
      <c r="F15">
        <v>0.99609999999999999</v>
      </c>
      <c r="G15">
        <v>0.9617</v>
      </c>
      <c r="H15">
        <v>0.97860000000000003</v>
      </c>
      <c r="I15">
        <v>0.86070000000000002</v>
      </c>
      <c r="J15">
        <v>0.98429999999999995</v>
      </c>
      <c r="K15">
        <v>0.91830000000000001</v>
      </c>
    </row>
    <row r="16" spans="1:13" ht="125.1" customHeight="1" x14ac:dyDescent="0.25">
      <c r="A16" t="s">
        <v>250</v>
      </c>
      <c r="B16">
        <v>908</v>
      </c>
      <c r="C16">
        <v>42</v>
      </c>
      <c r="D16">
        <v>0</v>
      </c>
      <c r="E16">
        <v>240</v>
      </c>
      <c r="F16">
        <v>1</v>
      </c>
      <c r="G16">
        <v>0.95579999999999998</v>
      </c>
      <c r="H16">
        <v>0.97740000000000005</v>
      </c>
      <c r="I16">
        <v>0.85109999999999997</v>
      </c>
      <c r="J16">
        <v>1</v>
      </c>
      <c r="K16">
        <v>0.91949999999999998</v>
      </c>
    </row>
    <row r="17" spans="1:11" ht="125.1" customHeight="1" x14ac:dyDescent="0.25">
      <c r="A17" t="s">
        <v>251</v>
      </c>
      <c r="B17">
        <v>1137</v>
      </c>
      <c r="C17">
        <v>41</v>
      </c>
      <c r="D17">
        <v>0</v>
      </c>
      <c r="E17">
        <v>298</v>
      </c>
      <c r="F17">
        <v>1</v>
      </c>
      <c r="G17">
        <v>0.96519999999999995</v>
      </c>
      <c r="H17">
        <v>0.98229999999999995</v>
      </c>
      <c r="I17">
        <v>0.87909999999999999</v>
      </c>
      <c r="J17">
        <v>1</v>
      </c>
      <c r="K17">
        <v>0.93559999999999999</v>
      </c>
    </row>
    <row r="18" spans="1:11" ht="125.1" customHeight="1" x14ac:dyDescent="0.25">
      <c r="A18" t="s">
        <v>252</v>
      </c>
      <c r="B18">
        <v>1606</v>
      </c>
      <c r="C18">
        <v>37</v>
      </c>
      <c r="D18">
        <v>9</v>
      </c>
      <c r="E18">
        <v>532</v>
      </c>
      <c r="F18">
        <v>0.99439999999999995</v>
      </c>
      <c r="G18">
        <v>0.97750000000000004</v>
      </c>
      <c r="H18">
        <v>0.9859</v>
      </c>
      <c r="I18">
        <v>0.93500000000000005</v>
      </c>
      <c r="J18">
        <v>0.98340000000000005</v>
      </c>
      <c r="K18">
        <v>0.95860000000000001</v>
      </c>
    </row>
    <row r="19" spans="1:11" ht="125.1" customHeight="1" x14ac:dyDescent="0.25">
      <c r="A19" t="s">
        <v>253</v>
      </c>
      <c r="B19">
        <v>4832</v>
      </c>
      <c r="C19">
        <v>140</v>
      </c>
      <c r="D19">
        <v>7</v>
      </c>
      <c r="E19">
        <v>1024</v>
      </c>
      <c r="F19">
        <v>0.99860000000000004</v>
      </c>
      <c r="G19">
        <v>0.9718</v>
      </c>
      <c r="H19">
        <v>0.98499999999999999</v>
      </c>
      <c r="I19">
        <v>0.87970000000000004</v>
      </c>
      <c r="J19">
        <v>0.99319999999999997</v>
      </c>
      <c r="K19">
        <v>0.93300000000000005</v>
      </c>
    </row>
    <row r="20" spans="1:11" ht="125.1" customHeight="1" x14ac:dyDescent="0.25">
      <c r="A20" t="s">
        <v>254</v>
      </c>
      <c r="B20">
        <v>815</v>
      </c>
      <c r="C20">
        <v>8</v>
      </c>
      <c r="D20">
        <v>5</v>
      </c>
      <c r="E20">
        <v>504</v>
      </c>
      <c r="F20">
        <v>0.99390000000000001</v>
      </c>
      <c r="G20">
        <v>0.99029999999999996</v>
      </c>
      <c r="H20">
        <v>0.99209999999999998</v>
      </c>
      <c r="I20">
        <v>0.98440000000000005</v>
      </c>
      <c r="J20">
        <v>0.99019999999999997</v>
      </c>
      <c r="K20">
        <v>0.98729999999999996</v>
      </c>
    </row>
    <row r="21" spans="1:11" ht="125.1" customHeight="1" x14ac:dyDescent="0.25">
      <c r="A21" t="s">
        <v>255</v>
      </c>
      <c r="B21">
        <v>1718</v>
      </c>
      <c r="C21">
        <v>47</v>
      </c>
      <c r="D21">
        <v>9</v>
      </c>
      <c r="E21">
        <v>294</v>
      </c>
      <c r="F21">
        <v>0.99480000000000002</v>
      </c>
      <c r="G21">
        <v>0.97340000000000004</v>
      </c>
      <c r="H21">
        <v>0.98399999999999999</v>
      </c>
      <c r="I21">
        <v>0.86219999999999997</v>
      </c>
      <c r="J21">
        <v>0.97030000000000005</v>
      </c>
      <c r="K21">
        <v>0.91300000000000003</v>
      </c>
    </row>
    <row r="22" spans="1:11" ht="125.1" customHeight="1" x14ac:dyDescent="0.25">
      <c r="A22" t="s">
        <v>256</v>
      </c>
      <c r="B22">
        <v>599</v>
      </c>
      <c r="C22">
        <v>26</v>
      </c>
      <c r="D22">
        <v>2</v>
      </c>
      <c r="E22">
        <v>660</v>
      </c>
      <c r="F22">
        <v>0.99670000000000003</v>
      </c>
      <c r="G22">
        <v>0.95840000000000003</v>
      </c>
      <c r="H22">
        <v>0.97719999999999996</v>
      </c>
      <c r="I22">
        <v>0.96209999999999996</v>
      </c>
      <c r="J22">
        <v>0.997</v>
      </c>
      <c r="K22">
        <v>0.97919999999999996</v>
      </c>
    </row>
    <row r="23" spans="1:11" ht="125.1" customHeight="1" x14ac:dyDescent="0.25">
      <c r="A23" t="s">
        <v>257</v>
      </c>
      <c r="B23">
        <v>1906</v>
      </c>
      <c r="C23">
        <v>168</v>
      </c>
      <c r="D23">
        <v>54</v>
      </c>
      <c r="E23">
        <v>240</v>
      </c>
      <c r="F23">
        <v>0.97240000000000004</v>
      </c>
      <c r="G23">
        <v>0.91900000000000004</v>
      </c>
      <c r="H23">
        <v>0.94499999999999995</v>
      </c>
      <c r="I23">
        <v>0.58819999999999995</v>
      </c>
      <c r="J23">
        <v>0.81630000000000003</v>
      </c>
      <c r="K23">
        <v>0.68379999999999996</v>
      </c>
    </row>
    <row r="24" spans="1:11" ht="125.1" customHeight="1" x14ac:dyDescent="0.25">
      <c r="A24" t="s">
        <v>258</v>
      </c>
      <c r="B24">
        <v>7208</v>
      </c>
      <c r="C24">
        <v>23</v>
      </c>
      <c r="D24">
        <v>12</v>
      </c>
      <c r="E24">
        <v>2151</v>
      </c>
      <c r="F24">
        <v>0.99829999999999997</v>
      </c>
      <c r="G24">
        <v>0.99680000000000002</v>
      </c>
      <c r="H24">
        <v>0.99760000000000004</v>
      </c>
      <c r="I24">
        <v>0.98939999999999995</v>
      </c>
      <c r="J24">
        <v>0.99450000000000005</v>
      </c>
      <c r="K24">
        <v>0.9919</v>
      </c>
    </row>
    <row r="25" spans="1:11" ht="125.1" customHeight="1" x14ac:dyDescent="0.25">
      <c r="A25" t="s">
        <v>259</v>
      </c>
      <c r="B25">
        <v>1403</v>
      </c>
      <c r="C25">
        <v>4</v>
      </c>
      <c r="D25">
        <v>8</v>
      </c>
      <c r="E25">
        <v>457</v>
      </c>
      <c r="F25">
        <v>0.99429999999999996</v>
      </c>
      <c r="G25">
        <v>0.99719999999999998</v>
      </c>
      <c r="H25">
        <v>0.99570000000000003</v>
      </c>
      <c r="I25">
        <v>0.99129999999999996</v>
      </c>
      <c r="J25">
        <v>0.98280000000000001</v>
      </c>
      <c r="K25">
        <v>0.98699999999999999</v>
      </c>
    </row>
    <row r="26" spans="1:11" ht="125.1" customHeight="1" x14ac:dyDescent="0.25">
      <c r="A26" t="s">
        <v>260</v>
      </c>
      <c r="B26">
        <v>981</v>
      </c>
      <c r="C26">
        <v>8</v>
      </c>
      <c r="D26">
        <v>34</v>
      </c>
      <c r="E26">
        <v>1005</v>
      </c>
      <c r="F26">
        <v>0.96650000000000003</v>
      </c>
      <c r="G26">
        <v>0.9919</v>
      </c>
      <c r="H26">
        <v>0.97899999999999998</v>
      </c>
      <c r="I26">
        <v>0.99209999999999998</v>
      </c>
      <c r="J26">
        <v>0.96730000000000005</v>
      </c>
      <c r="K26">
        <v>0.97950000000000004</v>
      </c>
    </row>
    <row r="27" spans="1:11" ht="125.1" customHeight="1" x14ac:dyDescent="0.25">
      <c r="A27" t="s">
        <v>261</v>
      </c>
      <c r="B27">
        <v>18711</v>
      </c>
      <c r="C27">
        <v>151</v>
      </c>
      <c r="D27">
        <v>30</v>
      </c>
      <c r="E27">
        <v>2303</v>
      </c>
      <c r="F27">
        <v>0.99839999999999995</v>
      </c>
      <c r="G27">
        <v>0.99199999999999999</v>
      </c>
      <c r="H27">
        <v>0.99519999999999997</v>
      </c>
      <c r="I27">
        <v>0.9385</v>
      </c>
      <c r="J27">
        <v>0.98709999999999998</v>
      </c>
      <c r="K27">
        <v>0.96220000000000006</v>
      </c>
    </row>
    <row r="28" spans="1:11" ht="125.1" customHeight="1" x14ac:dyDescent="0.25">
      <c r="A28" t="s">
        <v>262</v>
      </c>
      <c r="B28">
        <v>13636</v>
      </c>
      <c r="C28">
        <v>51</v>
      </c>
      <c r="D28">
        <v>342</v>
      </c>
      <c r="E28">
        <v>4691</v>
      </c>
      <c r="F28">
        <v>0.97550000000000003</v>
      </c>
      <c r="G28">
        <v>0.99629999999999996</v>
      </c>
      <c r="H28">
        <v>0.98580000000000001</v>
      </c>
      <c r="I28">
        <v>0.98919999999999997</v>
      </c>
      <c r="J28">
        <v>0.93200000000000005</v>
      </c>
      <c r="K28">
        <v>0.95979999999999999</v>
      </c>
    </row>
    <row r="29" spans="1:11" ht="125.1" customHeight="1" x14ac:dyDescent="0.25">
      <c r="A29" t="s">
        <v>263</v>
      </c>
      <c r="B29">
        <v>3507</v>
      </c>
      <c r="C29">
        <v>30</v>
      </c>
      <c r="D29">
        <v>68</v>
      </c>
      <c r="E29">
        <v>629</v>
      </c>
      <c r="F29">
        <v>0.98099999999999998</v>
      </c>
      <c r="G29">
        <v>0.99150000000000005</v>
      </c>
      <c r="H29">
        <v>0.98619999999999997</v>
      </c>
      <c r="I29">
        <v>0.95450000000000002</v>
      </c>
      <c r="J29">
        <v>0.90239999999999998</v>
      </c>
      <c r="K29">
        <v>0.92769999999999997</v>
      </c>
    </row>
    <row r="30" spans="1:11" ht="125.1" customHeight="1" x14ac:dyDescent="0.25">
      <c r="A30" t="s">
        <v>264</v>
      </c>
      <c r="B30">
        <v>4274</v>
      </c>
      <c r="C30">
        <v>112</v>
      </c>
      <c r="D30">
        <v>22</v>
      </c>
      <c r="E30">
        <v>1610</v>
      </c>
      <c r="F30">
        <v>0.99490000000000001</v>
      </c>
      <c r="G30">
        <v>0.97450000000000003</v>
      </c>
      <c r="H30">
        <v>0.98460000000000003</v>
      </c>
      <c r="I30">
        <v>0.93500000000000005</v>
      </c>
      <c r="J30">
        <v>0.98650000000000004</v>
      </c>
      <c r="K30">
        <v>0.96</v>
      </c>
    </row>
    <row r="31" spans="1:11" ht="125.1" customHeight="1" x14ac:dyDescent="0.25">
      <c r="A31" t="s">
        <v>265</v>
      </c>
      <c r="B31">
        <v>2307</v>
      </c>
      <c r="C31">
        <v>1</v>
      </c>
      <c r="D31">
        <v>71</v>
      </c>
      <c r="E31">
        <v>726</v>
      </c>
      <c r="F31">
        <v>0.97009999999999996</v>
      </c>
      <c r="G31">
        <v>0.99960000000000004</v>
      </c>
      <c r="H31">
        <v>0.98460000000000003</v>
      </c>
      <c r="I31">
        <v>0.99860000000000004</v>
      </c>
      <c r="J31">
        <v>0.91090000000000004</v>
      </c>
      <c r="K31">
        <v>0.95279999999999998</v>
      </c>
    </row>
    <row r="32" spans="1:11" ht="125.1" customHeight="1" x14ac:dyDescent="0.25">
      <c r="A32" t="s">
        <v>266</v>
      </c>
      <c r="B32">
        <v>3377</v>
      </c>
      <c r="C32">
        <v>85</v>
      </c>
      <c r="D32">
        <v>7</v>
      </c>
      <c r="E32">
        <v>626</v>
      </c>
      <c r="F32">
        <v>0.99790000000000001</v>
      </c>
      <c r="G32">
        <v>0.97540000000000004</v>
      </c>
      <c r="H32">
        <v>0.98660000000000003</v>
      </c>
      <c r="I32">
        <v>0.88049999999999995</v>
      </c>
      <c r="J32">
        <v>0.9889</v>
      </c>
      <c r="K32">
        <v>0.93149999999999999</v>
      </c>
    </row>
    <row r="33" spans="1:11" ht="125.1" customHeight="1" x14ac:dyDescent="0.25">
      <c r="A33" t="s">
        <v>267</v>
      </c>
      <c r="B33">
        <v>1135</v>
      </c>
      <c r="C33">
        <v>48</v>
      </c>
      <c r="D33">
        <v>5</v>
      </c>
      <c r="E33">
        <v>132</v>
      </c>
      <c r="F33">
        <v>0.99560000000000004</v>
      </c>
      <c r="G33">
        <v>0.95940000000000003</v>
      </c>
      <c r="H33">
        <v>0.97719999999999996</v>
      </c>
      <c r="I33">
        <v>0.73329999999999995</v>
      </c>
      <c r="J33">
        <v>0.96350000000000002</v>
      </c>
      <c r="K33">
        <v>0.83279999999999998</v>
      </c>
    </row>
    <row r="34" spans="1:11" ht="125.1" customHeight="1" x14ac:dyDescent="0.25">
      <c r="A34" t="s">
        <v>268</v>
      </c>
      <c r="B34">
        <v>7231</v>
      </c>
      <c r="C34">
        <v>48</v>
      </c>
      <c r="D34">
        <v>9</v>
      </c>
      <c r="E34">
        <v>1136</v>
      </c>
      <c r="F34">
        <v>0.99880000000000002</v>
      </c>
      <c r="G34">
        <v>0.99339999999999995</v>
      </c>
      <c r="H34">
        <v>0.99609999999999999</v>
      </c>
      <c r="I34">
        <v>0.95950000000000002</v>
      </c>
      <c r="J34">
        <v>0.99209999999999998</v>
      </c>
      <c r="K34">
        <v>0.97550000000000003</v>
      </c>
    </row>
    <row r="35" spans="1:11" ht="125.1" customHeight="1" x14ac:dyDescent="0.25">
      <c r="A35" t="s">
        <v>269</v>
      </c>
      <c r="B35">
        <v>886</v>
      </c>
      <c r="C35">
        <v>41</v>
      </c>
      <c r="D35">
        <v>32</v>
      </c>
      <c r="E35">
        <v>581</v>
      </c>
      <c r="F35">
        <v>0.96509999999999996</v>
      </c>
      <c r="G35">
        <v>0.95579999999999998</v>
      </c>
      <c r="H35">
        <v>0.96040000000000003</v>
      </c>
      <c r="I35">
        <v>0.93410000000000004</v>
      </c>
      <c r="J35">
        <v>0.94779999999999998</v>
      </c>
      <c r="K35">
        <v>0.94089999999999996</v>
      </c>
    </row>
    <row r="36" spans="1:11" ht="125.1" customHeight="1" x14ac:dyDescent="0.25">
      <c r="A36" t="s">
        <v>270</v>
      </c>
      <c r="B36">
        <v>3121</v>
      </c>
      <c r="C36">
        <v>1</v>
      </c>
      <c r="D36">
        <v>0</v>
      </c>
      <c r="E36">
        <v>497</v>
      </c>
      <c r="F36">
        <v>1</v>
      </c>
      <c r="G36">
        <v>0.99970000000000003</v>
      </c>
      <c r="H36">
        <v>0.99980000000000002</v>
      </c>
      <c r="I36">
        <v>0.998</v>
      </c>
      <c r="J36">
        <v>1</v>
      </c>
      <c r="K36">
        <v>0.999</v>
      </c>
    </row>
    <row r="37" spans="1:11" ht="125.1" customHeight="1" x14ac:dyDescent="0.25">
      <c r="A37" t="s">
        <v>271</v>
      </c>
      <c r="B37">
        <v>747</v>
      </c>
      <c r="C37">
        <v>7</v>
      </c>
      <c r="D37">
        <v>1</v>
      </c>
      <c r="E37">
        <v>707</v>
      </c>
      <c r="F37">
        <v>0.99870000000000003</v>
      </c>
      <c r="G37">
        <v>0.99070000000000003</v>
      </c>
      <c r="H37">
        <v>0.99470000000000003</v>
      </c>
      <c r="I37">
        <v>0.99019999999999997</v>
      </c>
      <c r="J37">
        <v>0.99860000000000004</v>
      </c>
      <c r="K37">
        <v>0.99439999999999995</v>
      </c>
    </row>
    <row r="38" spans="1:11" ht="125.1" customHeight="1" x14ac:dyDescent="0.25">
      <c r="A38" t="s">
        <v>272</v>
      </c>
      <c r="B38">
        <v>4072</v>
      </c>
      <c r="C38">
        <v>69</v>
      </c>
      <c r="D38">
        <v>25</v>
      </c>
      <c r="E38">
        <v>658</v>
      </c>
      <c r="F38">
        <v>0.99390000000000001</v>
      </c>
      <c r="G38">
        <v>0.98329999999999995</v>
      </c>
      <c r="H38">
        <v>0.98860000000000003</v>
      </c>
      <c r="I38">
        <v>0.90510000000000002</v>
      </c>
      <c r="J38">
        <v>0.96340000000000003</v>
      </c>
      <c r="K38">
        <v>0.93330000000000002</v>
      </c>
    </row>
    <row r="39" spans="1:11" ht="125.1" customHeight="1" x14ac:dyDescent="0.25">
      <c r="A39" t="s">
        <v>273</v>
      </c>
      <c r="B39">
        <v>2554</v>
      </c>
      <c r="C39">
        <v>70</v>
      </c>
      <c r="D39">
        <v>63</v>
      </c>
      <c r="E39">
        <v>553</v>
      </c>
      <c r="F39">
        <v>0.97589999999999999</v>
      </c>
      <c r="G39">
        <v>0.97330000000000005</v>
      </c>
      <c r="H39">
        <v>0.97460000000000002</v>
      </c>
      <c r="I39">
        <v>0.88759999999999994</v>
      </c>
      <c r="J39">
        <v>0.89770000000000005</v>
      </c>
      <c r="K39">
        <v>0.89270000000000005</v>
      </c>
    </row>
    <row r="40" spans="1:11" ht="125.1" customHeight="1" x14ac:dyDescent="0.25">
      <c r="A40" t="s">
        <v>274</v>
      </c>
      <c r="B40">
        <v>4482</v>
      </c>
      <c r="C40">
        <v>15</v>
      </c>
      <c r="D40">
        <v>58</v>
      </c>
      <c r="E40">
        <v>533</v>
      </c>
      <c r="F40">
        <v>0.98719999999999997</v>
      </c>
      <c r="G40">
        <v>0.99670000000000003</v>
      </c>
      <c r="H40">
        <v>0.9919</v>
      </c>
      <c r="I40">
        <v>0.97260000000000002</v>
      </c>
      <c r="J40">
        <v>0.90190000000000003</v>
      </c>
      <c r="K40">
        <v>0.93589999999999995</v>
      </c>
    </row>
    <row r="41" spans="1:11" ht="125.1" customHeight="1" x14ac:dyDescent="0.25">
      <c r="A41" t="s">
        <v>275</v>
      </c>
      <c r="B41">
        <v>5071</v>
      </c>
      <c r="C41">
        <v>30</v>
      </c>
      <c r="D41">
        <v>97</v>
      </c>
      <c r="E41">
        <v>682</v>
      </c>
      <c r="F41">
        <v>0.98119999999999996</v>
      </c>
      <c r="G41">
        <v>0.99409999999999998</v>
      </c>
      <c r="H41">
        <v>0.98760000000000003</v>
      </c>
      <c r="I41">
        <v>0.95789999999999997</v>
      </c>
      <c r="J41">
        <v>0.87549999999999994</v>
      </c>
      <c r="K41">
        <v>0.91479999999999995</v>
      </c>
    </row>
  </sheetData>
  <pageMargins left="0.75" right="0.75" top="1" bottom="1" header="0.5" footer="0.5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M41"/>
  <sheetViews>
    <sheetView workbookViewId="0"/>
  </sheetViews>
  <sheetFormatPr defaultRowHeight="15" x14ac:dyDescent="0.25"/>
  <cols>
    <col min="1" max="1" width="13.85546875" bestFit="1" customWidth="1"/>
    <col min="2" max="2" width="8" bestFit="1" customWidth="1"/>
    <col min="3" max="3" width="7.7109375" bestFit="1" customWidth="1"/>
    <col min="4" max="4" width="8" bestFit="1" customWidth="1"/>
    <col min="5" max="5" width="7.7109375" bestFit="1" customWidth="1"/>
    <col min="6" max="6" width="15.7109375" bestFit="1" customWidth="1"/>
    <col min="7" max="7" width="12.85546875" bestFit="1" customWidth="1"/>
    <col min="8" max="8" width="9.5703125" bestFit="1" customWidth="1"/>
    <col min="9" max="9" width="15.7109375" bestFit="1" customWidth="1"/>
    <col min="10" max="10" width="12.85546875" bestFit="1" customWidth="1"/>
    <col min="11" max="11" width="9.5703125" bestFit="1" customWidth="1"/>
    <col min="12" max="13" width="40.7109375" customWidth="1"/>
  </cols>
  <sheetData>
    <row r="1" spans="1:13" x14ac:dyDescent="0.25">
      <c r="A1" s="30" t="s">
        <v>233</v>
      </c>
      <c r="B1" s="30" t="s">
        <v>27</v>
      </c>
      <c r="C1" s="30" t="s">
        <v>28</v>
      </c>
      <c r="D1" s="30" t="s">
        <v>29</v>
      </c>
      <c r="E1" s="30" t="s">
        <v>30</v>
      </c>
      <c r="F1" s="30" t="s">
        <v>31</v>
      </c>
      <c r="G1" s="30" t="s">
        <v>32</v>
      </c>
      <c r="H1" s="30" t="s">
        <v>33</v>
      </c>
      <c r="I1" s="30" t="s">
        <v>34</v>
      </c>
      <c r="J1" s="30" t="s">
        <v>35</v>
      </c>
      <c r="K1" s="30" t="s">
        <v>36</v>
      </c>
      <c r="L1" s="30" t="s">
        <v>234</v>
      </c>
      <c r="M1" s="30" t="s">
        <v>235</v>
      </c>
    </row>
    <row r="2" spans="1:13" ht="125.1" customHeight="1" x14ac:dyDescent="0.25">
      <c r="A2" t="s">
        <v>236</v>
      </c>
      <c r="B2">
        <v>1548</v>
      </c>
      <c r="C2">
        <v>11</v>
      </c>
      <c r="D2">
        <v>4</v>
      </c>
      <c r="E2">
        <v>621</v>
      </c>
      <c r="F2">
        <v>0.99739999999999995</v>
      </c>
      <c r="G2">
        <v>0.9929</v>
      </c>
      <c r="H2">
        <v>0.99519999999999997</v>
      </c>
      <c r="I2">
        <v>0.98260000000000003</v>
      </c>
      <c r="J2">
        <v>0.99360000000000004</v>
      </c>
      <c r="K2">
        <v>0.98809999999999998</v>
      </c>
    </row>
    <row r="3" spans="1:13" ht="125.1" customHeight="1" x14ac:dyDescent="0.25">
      <c r="A3" t="s">
        <v>237</v>
      </c>
      <c r="B3">
        <v>1535</v>
      </c>
      <c r="C3">
        <v>35</v>
      </c>
      <c r="D3">
        <v>8</v>
      </c>
      <c r="E3">
        <v>284</v>
      </c>
      <c r="F3">
        <v>0.99480000000000002</v>
      </c>
      <c r="G3">
        <v>0.97770000000000001</v>
      </c>
      <c r="H3">
        <v>0.98619999999999997</v>
      </c>
      <c r="I3">
        <v>0.89029999999999998</v>
      </c>
      <c r="J3">
        <v>0.97260000000000002</v>
      </c>
      <c r="K3">
        <v>0.92959999999999998</v>
      </c>
    </row>
    <row r="4" spans="1:13" ht="125.1" customHeight="1" x14ac:dyDescent="0.25">
      <c r="A4" t="s">
        <v>238</v>
      </c>
      <c r="B4">
        <v>1542</v>
      </c>
      <c r="C4">
        <v>14</v>
      </c>
      <c r="D4">
        <v>381</v>
      </c>
      <c r="E4">
        <v>1</v>
      </c>
      <c r="F4">
        <v>0.80189999999999995</v>
      </c>
      <c r="G4">
        <v>0.99099999999999999</v>
      </c>
      <c r="H4">
        <v>0.88649999999999995</v>
      </c>
      <c r="I4">
        <v>6.6699999999999995E-2</v>
      </c>
      <c r="J4">
        <v>2.5999999999999999E-3</v>
      </c>
      <c r="K4">
        <v>5.0000000000000001E-3</v>
      </c>
    </row>
    <row r="5" spans="1:13" ht="125.1" customHeight="1" x14ac:dyDescent="0.25">
      <c r="A5" t="s">
        <v>239</v>
      </c>
      <c r="B5">
        <v>7662</v>
      </c>
      <c r="C5">
        <v>161</v>
      </c>
      <c r="D5">
        <v>1</v>
      </c>
      <c r="E5">
        <v>752</v>
      </c>
      <c r="F5">
        <v>0.99990000000000001</v>
      </c>
      <c r="G5">
        <v>0.97940000000000005</v>
      </c>
      <c r="H5">
        <v>0.98950000000000005</v>
      </c>
      <c r="I5">
        <v>0.82369999999999999</v>
      </c>
      <c r="J5">
        <v>0.99870000000000003</v>
      </c>
      <c r="K5">
        <v>0.90280000000000005</v>
      </c>
    </row>
    <row r="6" spans="1:13" ht="125.1" customHeight="1" x14ac:dyDescent="0.25">
      <c r="A6" t="s">
        <v>240</v>
      </c>
      <c r="B6">
        <v>2305</v>
      </c>
      <c r="C6">
        <v>69</v>
      </c>
      <c r="D6">
        <v>14</v>
      </c>
      <c r="E6">
        <v>348</v>
      </c>
      <c r="F6">
        <v>0.99399999999999999</v>
      </c>
      <c r="G6">
        <v>0.97089999999999999</v>
      </c>
      <c r="H6">
        <v>0.98229999999999995</v>
      </c>
      <c r="I6">
        <v>0.83450000000000002</v>
      </c>
      <c r="J6">
        <v>0.96130000000000004</v>
      </c>
      <c r="K6">
        <v>0.89349999999999996</v>
      </c>
    </row>
    <row r="7" spans="1:13" ht="125.1" customHeight="1" x14ac:dyDescent="0.25">
      <c r="A7" t="s">
        <v>241</v>
      </c>
      <c r="B7">
        <v>2218</v>
      </c>
      <c r="C7">
        <v>1</v>
      </c>
      <c r="D7">
        <v>594</v>
      </c>
      <c r="E7">
        <v>1</v>
      </c>
      <c r="F7">
        <v>0.78879999999999995</v>
      </c>
      <c r="G7">
        <v>0.99950000000000006</v>
      </c>
      <c r="H7">
        <v>0.88170000000000004</v>
      </c>
      <c r="I7">
        <v>0.5</v>
      </c>
      <c r="J7">
        <v>1.6999999999999999E-3</v>
      </c>
      <c r="K7">
        <v>3.3999999999999998E-3</v>
      </c>
    </row>
    <row r="8" spans="1:13" ht="125.1" customHeight="1" x14ac:dyDescent="0.25">
      <c r="A8" t="s">
        <v>242</v>
      </c>
      <c r="B8">
        <v>2409</v>
      </c>
      <c r="C8">
        <v>9</v>
      </c>
      <c r="D8">
        <v>8</v>
      </c>
      <c r="E8">
        <v>265</v>
      </c>
      <c r="F8">
        <v>0.99670000000000003</v>
      </c>
      <c r="G8">
        <v>0.99629999999999996</v>
      </c>
      <c r="H8">
        <v>0.99650000000000005</v>
      </c>
      <c r="I8">
        <v>0.96719999999999995</v>
      </c>
      <c r="J8">
        <v>0.97070000000000001</v>
      </c>
      <c r="K8">
        <v>0.96889999999999998</v>
      </c>
    </row>
    <row r="9" spans="1:13" ht="125.1" customHeight="1" x14ac:dyDescent="0.25">
      <c r="A9" t="s">
        <v>243</v>
      </c>
      <c r="B9">
        <v>4840</v>
      </c>
      <c r="C9">
        <v>236</v>
      </c>
      <c r="D9">
        <v>15</v>
      </c>
      <c r="E9">
        <v>676</v>
      </c>
      <c r="F9">
        <v>0.99690000000000001</v>
      </c>
      <c r="G9">
        <v>0.95350000000000001</v>
      </c>
      <c r="H9">
        <v>0.97470000000000001</v>
      </c>
      <c r="I9">
        <v>0.74119999999999997</v>
      </c>
      <c r="J9">
        <v>0.97829999999999995</v>
      </c>
      <c r="K9">
        <v>0.84340000000000004</v>
      </c>
    </row>
    <row r="10" spans="1:13" ht="125.1" customHeight="1" x14ac:dyDescent="0.25">
      <c r="A10" t="s">
        <v>244</v>
      </c>
      <c r="B10">
        <v>3931</v>
      </c>
      <c r="C10">
        <v>129</v>
      </c>
      <c r="D10">
        <v>5</v>
      </c>
      <c r="E10">
        <v>976</v>
      </c>
      <c r="F10">
        <v>0.99870000000000003</v>
      </c>
      <c r="G10">
        <v>0.96819999999999995</v>
      </c>
      <c r="H10">
        <v>0.98319999999999996</v>
      </c>
      <c r="I10">
        <v>0.88329999999999997</v>
      </c>
      <c r="J10">
        <v>0.99490000000000001</v>
      </c>
      <c r="K10">
        <v>0.93579999999999997</v>
      </c>
    </row>
    <row r="11" spans="1:13" ht="125.1" customHeight="1" x14ac:dyDescent="0.25">
      <c r="A11" t="s">
        <v>245</v>
      </c>
      <c r="B11">
        <v>22588</v>
      </c>
      <c r="C11">
        <v>357</v>
      </c>
      <c r="D11">
        <v>289</v>
      </c>
      <c r="E11">
        <v>3974</v>
      </c>
      <c r="F11">
        <v>0.98740000000000006</v>
      </c>
      <c r="G11">
        <v>0.98440000000000005</v>
      </c>
      <c r="H11">
        <v>0.9859</v>
      </c>
      <c r="I11">
        <v>0.91759999999999997</v>
      </c>
      <c r="J11">
        <v>0.93220000000000003</v>
      </c>
      <c r="K11">
        <v>0.92479999999999996</v>
      </c>
    </row>
    <row r="12" spans="1:13" ht="125.1" customHeight="1" x14ac:dyDescent="0.25">
      <c r="A12" t="s">
        <v>246</v>
      </c>
      <c r="B12">
        <v>3102</v>
      </c>
      <c r="C12">
        <v>18</v>
      </c>
      <c r="D12">
        <v>115</v>
      </c>
      <c r="E12">
        <v>489</v>
      </c>
      <c r="F12">
        <v>0.96430000000000005</v>
      </c>
      <c r="G12">
        <v>0.99419999999999997</v>
      </c>
      <c r="H12">
        <v>0.97899999999999998</v>
      </c>
      <c r="I12">
        <v>0.96450000000000002</v>
      </c>
      <c r="J12">
        <v>0.80959999999999999</v>
      </c>
      <c r="K12">
        <v>0.88029999999999997</v>
      </c>
    </row>
    <row r="13" spans="1:13" ht="125.1" customHeight="1" x14ac:dyDescent="0.25">
      <c r="A13" t="s">
        <v>247</v>
      </c>
      <c r="B13">
        <v>2900</v>
      </c>
      <c r="C13">
        <v>12</v>
      </c>
      <c r="D13">
        <v>8</v>
      </c>
      <c r="E13">
        <v>320</v>
      </c>
      <c r="F13">
        <v>0.99719999999999998</v>
      </c>
      <c r="G13">
        <v>0.99590000000000001</v>
      </c>
      <c r="H13">
        <v>0.99660000000000004</v>
      </c>
      <c r="I13">
        <v>0.96389999999999998</v>
      </c>
      <c r="J13">
        <v>0.97560000000000002</v>
      </c>
      <c r="K13">
        <v>0.96970000000000001</v>
      </c>
    </row>
    <row r="14" spans="1:13" ht="125.1" customHeight="1" x14ac:dyDescent="0.25">
      <c r="A14" t="s">
        <v>248</v>
      </c>
      <c r="B14">
        <v>1044</v>
      </c>
      <c r="C14">
        <v>12</v>
      </c>
      <c r="D14">
        <v>0</v>
      </c>
      <c r="E14">
        <v>204</v>
      </c>
      <c r="F14">
        <v>1</v>
      </c>
      <c r="G14">
        <v>0.98860000000000003</v>
      </c>
      <c r="H14">
        <v>0.99429999999999996</v>
      </c>
      <c r="I14">
        <v>0.94440000000000002</v>
      </c>
      <c r="J14">
        <v>1</v>
      </c>
      <c r="K14">
        <v>0.97140000000000004</v>
      </c>
    </row>
    <row r="15" spans="1:13" ht="125.1" customHeight="1" x14ac:dyDescent="0.25">
      <c r="A15" t="s">
        <v>249</v>
      </c>
      <c r="B15">
        <v>4096</v>
      </c>
      <c r="C15">
        <v>133</v>
      </c>
      <c r="D15">
        <v>11</v>
      </c>
      <c r="E15">
        <v>1006</v>
      </c>
      <c r="F15">
        <v>0.99729999999999996</v>
      </c>
      <c r="G15">
        <v>0.96860000000000002</v>
      </c>
      <c r="H15">
        <v>0.98270000000000002</v>
      </c>
      <c r="I15">
        <v>0.88319999999999999</v>
      </c>
      <c r="J15">
        <v>0.98919999999999997</v>
      </c>
      <c r="K15">
        <v>0.93320000000000003</v>
      </c>
    </row>
    <row r="16" spans="1:13" ht="125.1" customHeight="1" x14ac:dyDescent="0.25">
      <c r="A16" t="s">
        <v>250</v>
      </c>
      <c r="B16">
        <v>914</v>
      </c>
      <c r="C16">
        <v>36</v>
      </c>
      <c r="D16">
        <v>0</v>
      </c>
      <c r="E16">
        <v>240</v>
      </c>
      <c r="F16">
        <v>1</v>
      </c>
      <c r="G16">
        <v>0.96209999999999996</v>
      </c>
      <c r="H16">
        <v>0.98070000000000002</v>
      </c>
      <c r="I16">
        <v>0.86960000000000004</v>
      </c>
      <c r="J16">
        <v>1</v>
      </c>
      <c r="K16">
        <v>0.93020000000000003</v>
      </c>
    </row>
    <row r="17" spans="1:11" ht="125.1" customHeight="1" x14ac:dyDescent="0.25">
      <c r="A17" t="s">
        <v>251</v>
      </c>
      <c r="B17">
        <v>1140</v>
      </c>
      <c r="C17">
        <v>38</v>
      </c>
      <c r="D17">
        <v>0</v>
      </c>
      <c r="E17">
        <v>298</v>
      </c>
      <c r="F17">
        <v>1</v>
      </c>
      <c r="G17">
        <v>0.9677</v>
      </c>
      <c r="H17">
        <v>0.98360000000000003</v>
      </c>
      <c r="I17">
        <v>0.88690000000000002</v>
      </c>
      <c r="J17">
        <v>1</v>
      </c>
      <c r="K17">
        <v>0.94010000000000005</v>
      </c>
    </row>
    <row r="18" spans="1:11" ht="125.1" customHeight="1" x14ac:dyDescent="0.25">
      <c r="A18" t="s">
        <v>252</v>
      </c>
      <c r="B18">
        <v>1603</v>
      </c>
      <c r="C18">
        <v>40</v>
      </c>
      <c r="D18">
        <v>8</v>
      </c>
      <c r="E18">
        <v>533</v>
      </c>
      <c r="F18">
        <v>0.995</v>
      </c>
      <c r="G18">
        <v>0.97570000000000001</v>
      </c>
      <c r="H18">
        <v>0.98519999999999996</v>
      </c>
      <c r="I18">
        <v>0.93020000000000003</v>
      </c>
      <c r="J18">
        <v>0.98519999999999996</v>
      </c>
      <c r="K18">
        <v>0.95689999999999997</v>
      </c>
    </row>
    <row r="19" spans="1:11" ht="125.1" customHeight="1" x14ac:dyDescent="0.25">
      <c r="A19" t="s">
        <v>253</v>
      </c>
      <c r="B19">
        <v>4820</v>
      </c>
      <c r="C19">
        <v>152</v>
      </c>
      <c r="D19">
        <v>4</v>
      </c>
      <c r="E19">
        <v>1027</v>
      </c>
      <c r="F19">
        <v>0.99919999999999998</v>
      </c>
      <c r="G19">
        <v>0.96940000000000004</v>
      </c>
      <c r="H19">
        <v>0.98409999999999997</v>
      </c>
      <c r="I19">
        <v>0.87109999999999999</v>
      </c>
      <c r="J19">
        <v>0.99609999999999999</v>
      </c>
      <c r="K19">
        <v>0.9294</v>
      </c>
    </row>
    <row r="20" spans="1:11" ht="125.1" customHeight="1" x14ac:dyDescent="0.25">
      <c r="A20" t="s">
        <v>254</v>
      </c>
      <c r="B20">
        <v>816</v>
      </c>
      <c r="C20">
        <v>7</v>
      </c>
      <c r="D20">
        <v>4</v>
      </c>
      <c r="E20">
        <v>505</v>
      </c>
      <c r="F20">
        <v>0.99509999999999998</v>
      </c>
      <c r="G20">
        <v>0.99150000000000005</v>
      </c>
      <c r="H20">
        <v>0.99329999999999996</v>
      </c>
      <c r="I20">
        <v>0.98629999999999995</v>
      </c>
      <c r="J20">
        <v>0.99209999999999998</v>
      </c>
      <c r="K20">
        <v>0.98919999999999997</v>
      </c>
    </row>
    <row r="21" spans="1:11" ht="125.1" customHeight="1" x14ac:dyDescent="0.25">
      <c r="A21" t="s">
        <v>255</v>
      </c>
      <c r="B21">
        <v>1712</v>
      </c>
      <c r="C21">
        <v>53</v>
      </c>
      <c r="D21">
        <v>6</v>
      </c>
      <c r="E21">
        <v>297</v>
      </c>
      <c r="F21">
        <v>0.99650000000000005</v>
      </c>
      <c r="G21">
        <v>0.97</v>
      </c>
      <c r="H21">
        <v>0.98309999999999997</v>
      </c>
      <c r="I21">
        <v>0.84860000000000002</v>
      </c>
      <c r="J21">
        <v>0.98019999999999996</v>
      </c>
      <c r="K21">
        <v>0.90959999999999996</v>
      </c>
    </row>
    <row r="22" spans="1:11" ht="125.1" customHeight="1" x14ac:dyDescent="0.25">
      <c r="A22" t="s">
        <v>256</v>
      </c>
      <c r="B22">
        <v>609</v>
      </c>
      <c r="C22">
        <v>16</v>
      </c>
      <c r="D22">
        <v>4</v>
      </c>
      <c r="E22">
        <v>658</v>
      </c>
      <c r="F22">
        <v>0.99350000000000005</v>
      </c>
      <c r="G22">
        <v>0.97440000000000004</v>
      </c>
      <c r="H22">
        <v>0.98380000000000001</v>
      </c>
      <c r="I22">
        <v>0.97629999999999995</v>
      </c>
      <c r="J22">
        <v>0.99399999999999999</v>
      </c>
      <c r="K22">
        <v>0.98499999999999999</v>
      </c>
    </row>
    <row r="23" spans="1:11" ht="125.1" customHeight="1" x14ac:dyDescent="0.25">
      <c r="A23" t="s">
        <v>257</v>
      </c>
      <c r="B23">
        <v>2039</v>
      </c>
      <c r="C23">
        <v>35</v>
      </c>
      <c r="D23">
        <v>194</v>
      </c>
      <c r="E23">
        <v>100</v>
      </c>
      <c r="F23">
        <v>0.91310000000000002</v>
      </c>
      <c r="G23">
        <v>0.98309999999999997</v>
      </c>
      <c r="H23">
        <v>0.94679999999999997</v>
      </c>
      <c r="I23">
        <v>0.74070000000000003</v>
      </c>
      <c r="J23">
        <v>0.34010000000000001</v>
      </c>
      <c r="K23">
        <v>0.4662</v>
      </c>
    </row>
    <row r="24" spans="1:11" ht="125.1" customHeight="1" x14ac:dyDescent="0.25">
      <c r="A24" t="s">
        <v>258</v>
      </c>
      <c r="B24">
        <v>7212</v>
      </c>
      <c r="C24">
        <v>19</v>
      </c>
      <c r="D24">
        <v>7</v>
      </c>
      <c r="E24">
        <v>2156</v>
      </c>
      <c r="F24">
        <v>0.999</v>
      </c>
      <c r="G24">
        <v>0.99739999999999995</v>
      </c>
      <c r="H24">
        <v>0.99819999999999998</v>
      </c>
      <c r="I24">
        <v>0.99129999999999996</v>
      </c>
      <c r="J24">
        <v>0.99680000000000002</v>
      </c>
      <c r="K24">
        <v>0.99399999999999999</v>
      </c>
    </row>
    <row r="25" spans="1:11" ht="125.1" customHeight="1" x14ac:dyDescent="0.25">
      <c r="A25" t="s">
        <v>259</v>
      </c>
      <c r="B25">
        <v>1403</v>
      </c>
      <c r="C25">
        <v>4</v>
      </c>
      <c r="D25">
        <v>5</v>
      </c>
      <c r="E25">
        <v>460</v>
      </c>
      <c r="F25">
        <v>0.99639999999999995</v>
      </c>
      <c r="G25">
        <v>0.99719999999999998</v>
      </c>
      <c r="H25">
        <v>0.99680000000000002</v>
      </c>
      <c r="I25">
        <v>0.99139999999999995</v>
      </c>
      <c r="J25">
        <v>0.98919999999999997</v>
      </c>
      <c r="K25">
        <v>0.99029999999999996</v>
      </c>
    </row>
    <row r="26" spans="1:11" ht="125.1" customHeight="1" x14ac:dyDescent="0.25">
      <c r="A26" t="s">
        <v>260</v>
      </c>
      <c r="B26">
        <v>986</v>
      </c>
      <c r="C26">
        <v>3</v>
      </c>
      <c r="D26">
        <v>29</v>
      </c>
      <c r="E26">
        <v>1010</v>
      </c>
      <c r="F26">
        <v>0.97140000000000004</v>
      </c>
      <c r="G26">
        <v>0.997</v>
      </c>
      <c r="H26">
        <v>0.98399999999999999</v>
      </c>
      <c r="I26">
        <v>0.997</v>
      </c>
      <c r="J26">
        <v>0.97209999999999996</v>
      </c>
      <c r="K26">
        <v>0.98440000000000005</v>
      </c>
    </row>
    <row r="27" spans="1:11" ht="125.1" customHeight="1" x14ac:dyDescent="0.25">
      <c r="A27" t="s">
        <v>261</v>
      </c>
      <c r="B27">
        <v>18699</v>
      </c>
      <c r="C27">
        <v>163</v>
      </c>
      <c r="D27">
        <v>42</v>
      </c>
      <c r="E27">
        <v>2291</v>
      </c>
      <c r="F27">
        <v>0.99780000000000002</v>
      </c>
      <c r="G27">
        <v>0.99139999999999995</v>
      </c>
      <c r="H27">
        <v>0.99450000000000005</v>
      </c>
      <c r="I27">
        <v>0.93359999999999999</v>
      </c>
      <c r="J27">
        <v>0.98199999999999998</v>
      </c>
      <c r="K27">
        <v>0.95720000000000005</v>
      </c>
    </row>
    <row r="28" spans="1:11" ht="125.1" customHeight="1" x14ac:dyDescent="0.25">
      <c r="A28" t="s">
        <v>262</v>
      </c>
      <c r="B28">
        <v>13631</v>
      </c>
      <c r="C28">
        <v>56</v>
      </c>
      <c r="D28">
        <v>328</v>
      </c>
      <c r="E28">
        <v>4705</v>
      </c>
      <c r="F28">
        <v>0.97650000000000003</v>
      </c>
      <c r="G28">
        <v>0.99590000000000001</v>
      </c>
      <c r="H28">
        <v>0.98609999999999998</v>
      </c>
      <c r="I28">
        <v>0.98819999999999997</v>
      </c>
      <c r="J28">
        <v>0.93479999999999996</v>
      </c>
      <c r="K28">
        <v>0.96079999999999999</v>
      </c>
    </row>
    <row r="29" spans="1:11" ht="125.1" customHeight="1" x14ac:dyDescent="0.25">
      <c r="A29" t="s">
        <v>263</v>
      </c>
      <c r="B29">
        <v>3518</v>
      </c>
      <c r="C29">
        <v>19</v>
      </c>
      <c r="D29">
        <v>75</v>
      </c>
      <c r="E29">
        <v>622</v>
      </c>
      <c r="F29">
        <v>0.97909999999999997</v>
      </c>
      <c r="G29">
        <v>0.99460000000000004</v>
      </c>
      <c r="H29">
        <v>0.98680000000000001</v>
      </c>
      <c r="I29">
        <v>0.97040000000000004</v>
      </c>
      <c r="J29">
        <v>0.89239999999999997</v>
      </c>
      <c r="K29">
        <v>0.92969999999999997</v>
      </c>
    </row>
    <row r="30" spans="1:11" ht="125.1" customHeight="1" x14ac:dyDescent="0.25">
      <c r="A30" t="s">
        <v>264</v>
      </c>
      <c r="B30">
        <v>4275</v>
      </c>
      <c r="C30">
        <v>111</v>
      </c>
      <c r="D30">
        <v>15</v>
      </c>
      <c r="E30">
        <v>1617</v>
      </c>
      <c r="F30">
        <v>0.99650000000000005</v>
      </c>
      <c r="G30">
        <v>0.97470000000000001</v>
      </c>
      <c r="H30">
        <v>0.98550000000000004</v>
      </c>
      <c r="I30">
        <v>0.93579999999999997</v>
      </c>
      <c r="J30">
        <v>0.99080000000000001</v>
      </c>
      <c r="K30">
        <v>0.96250000000000002</v>
      </c>
    </row>
    <row r="31" spans="1:11" ht="125.1" customHeight="1" x14ac:dyDescent="0.25">
      <c r="A31" t="s">
        <v>265</v>
      </c>
      <c r="B31">
        <v>2308</v>
      </c>
      <c r="C31">
        <v>0</v>
      </c>
      <c r="D31">
        <v>111</v>
      </c>
      <c r="E31">
        <v>686</v>
      </c>
      <c r="F31">
        <v>0.95409999999999995</v>
      </c>
      <c r="G31">
        <v>1</v>
      </c>
      <c r="H31">
        <v>0.97650000000000003</v>
      </c>
      <c r="I31">
        <v>1</v>
      </c>
      <c r="J31">
        <v>0.86070000000000002</v>
      </c>
      <c r="K31">
        <v>0.92520000000000002</v>
      </c>
    </row>
    <row r="32" spans="1:11" ht="125.1" customHeight="1" x14ac:dyDescent="0.25">
      <c r="A32" t="s">
        <v>266</v>
      </c>
      <c r="B32">
        <v>3369</v>
      </c>
      <c r="C32">
        <v>93</v>
      </c>
      <c r="D32">
        <v>8</v>
      </c>
      <c r="E32">
        <v>625</v>
      </c>
      <c r="F32">
        <v>0.99760000000000004</v>
      </c>
      <c r="G32">
        <v>0.97309999999999997</v>
      </c>
      <c r="H32">
        <v>0.98519999999999996</v>
      </c>
      <c r="I32">
        <v>0.87050000000000005</v>
      </c>
      <c r="J32">
        <v>0.98740000000000006</v>
      </c>
      <c r="K32">
        <v>0.92520000000000002</v>
      </c>
    </row>
    <row r="33" spans="1:11" ht="125.1" customHeight="1" x14ac:dyDescent="0.25">
      <c r="A33" t="s">
        <v>267</v>
      </c>
      <c r="B33">
        <v>1132</v>
      </c>
      <c r="C33">
        <v>51</v>
      </c>
      <c r="D33">
        <v>0</v>
      </c>
      <c r="E33">
        <v>137</v>
      </c>
      <c r="F33">
        <v>1</v>
      </c>
      <c r="G33">
        <v>0.95689999999999997</v>
      </c>
      <c r="H33">
        <v>0.97799999999999998</v>
      </c>
      <c r="I33">
        <v>0.72870000000000001</v>
      </c>
      <c r="J33">
        <v>1</v>
      </c>
      <c r="K33">
        <v>0.84309999999999996</v>
      </c>
    </row>
    <row r="34" spans="1:11" ht="125.1" customHeight="1" x14ac:dyDescent="0.25">
      <c r="A34" t="s">
        <v>268</v>
      </c>
      <c r="B34">
        <v>7221</v>
      </c>
      <c r="C34">
        <v>58</v>
      </c>
      <c r="D34">
        <v>17</v>
      </c>
      <c r="E34">
        <v>1128</v>
      </c>
      <c r="F34">
        <v>0.99770000000000003</v>
      </c>
      <c r="G34">
        <v>0.99199999999999999</v>
      </c>
      <c r="H34">
        <v>0.99480000000000002</v>
      </c>
      <c r="I34">
        <v>0.95109999999999995</v>
      </c>
      <c r="J34">
        <v>0.98519999999999996</v>
      </c>
      <c r="K34">
        <v>0.96779999999999999</v>
      </c>
    </row>
    <row r="35" spans="1:11" ht="125.1" customHeight="1" x14ac:dyDescent="0.25">
      <c r="A35" t="s">
        <v>269</v>
      </c>
      <c r="B35">
        <v>894</v>
      </c>
      <c r="C35">
        <v>33</v>
      </c>
      <c r="D35">
        <v>68</v>
      </c>
      <c r="E35">
        <v>545</v>
      </c>
      <c r="F35">
        <v>0.92930000000000001</v>
      </c>
      <c r="G35">
        <v>0.96440000000000003</v>
      </c>
      <c r="H35">
        <v>0.94650000000000001</v>
      </c>
      <c r="I35">
        <v>0.94289999999999996</v>
      </c>
      <c r="J35">
        <v>0.8891</v>
      </c>
      <c r="K35">
        <v>0.91520000000000001</v>
      </c>
    </row>
    <row r="36" spans="1:11" ht="125.1" customHeight="1" x14ac:dyDescent="0.25">
      <c r="A36" t="s">
        <v>270</v>
      </c>
      <c r="B36">
        <v>3118</v>
      </c>
      <c r="C36">
        <v>4</v>
      </c>
      <c r="D36">
        <v>0</v>
      </c>
      <c r="E36">
        <v>497</v>
      </c>
      <c r="F36">
        <v>1</v>
      </c>
      <c r="G36">
        <v>0.99870000000000003</v>
      </c>
      <c r="H36">
        <v>0.99939999999999996</v>
      </c>
      <c r="I36">
        <v>0.99199999999999999</v>
      </c>
      <c r="J36">
        <v>1</v>
      </c>
      <c r="K36">
        <v>0.996</v>
      </c>
    </row>
    <row r="37" spans="1:11" ht="125.1" customHeight="1" x14ac:dyDescent="0.25">
      <c r="A37" t="s">
        <v>271</v>
      </c>
      <c r="B37">
        <v>753</v>
      </c>
      <c r="C37">
        <v>1</v>
      </c>
      <c r="D37">
        <v>1</v>
      </c>
      <c r="E37">
        <v>707</v>
      </c>
      <c r="F37">
        <v>0.99870000000000003</v>
      </c>
      <c r="G37">
        <v>0.99870000000000003</v>
      </c>
      <c r="H37">
        <v>0.99870000000000003</v>
      </c>
      <c r="I37">
        <v>0.99860000000000004</v>
      </c>
      <c r="J37">
        <v>0.99860000000000004</v>
      </c>
      <c r="K37">
        <v>0.99860000000000004</v>
      </c>
    </row>
    <row r="38" spans="1:11" ht="125.1" customHeight="1" x14ac:dyDescent="0.25">
      <c r="A38" t="s">
        <v>272</v>
      </c>
      <c r="B38">
        <v>4083</v>
      </c>
      <c r="C38">
        <v>58</v>
      </c>
      <c r="D38">
        <v>25</v>
      </c>
      <c r="E38">
        <v>658</v>
      </c>
      <c r="F38">
        <v>0.99390000000000001</v>
      </c>
      <c r="G38">
        <v>0.98599999999999999</v>
      </c>
      <c r="H38">
        <v>0.9899</v>
      </c>
      <c r="I38">
        <v>0.91900000000000004</v>
      </c>
      <c r="J38">
        <v>0.96340000000000003</v>
      </c>
      <c r="K38">
        <v>0.94069999999999998</v>
      </c>
    </row>
    <row r="39" spans="1:11" ht="125.1" customHeight="1" x14ac:dyDescent="0.25">
      <c r="A39" t="s">
        <v>273</v>
      </c>
      <c r="B39">
        <v>2551</v>
      </c>
      <c r="C39">
        <v>73</v>
      </c>
      <c r="D39">
        <v>45</v>
      </c>
      <c r="E39">
        <v>571</v>
      </c>
      <c r="F39">
        <v>0.98270000000000002</v>
      </c>
      <c r="G39">
        <v>0.97219999999999995</v>
      </c>
      <c r="H39">
        <v>0.97740000000000005</v>
      </c>
      <c r="I39">
        <v>0.88660000000000005</v>
      </c>
      <c r="J39">
        <v>0.92689999999999995</v>
      </c>
      <c r="K39">
        <v>0.90629999999999999</v>
      </c>
    </row>
    <row r="40" spans="1:11" ht="125.1" customHeight="1" x14ac:dyDescent="0.25">
      <c r="A40" t="s">
        <v>274</v>
      </c>
      <c r="B40">
        <v>4483</v>
      </c>
      <c r="C40">
        <v>14</v>
      </c>
      <c r="D40">
        <v>47</v>
      </c>
      <c r="E40">
        <v>544</v>
      </c>
      <c r="F40">
        <v>0.98960000000000004</v>
      </c>
      <c r="G40">
        <v>0.99690000000000001</v>
      </c>
      <c r="H40">
        <v>0.99319999999999997</v>
      </c>
      <c r="I40">
        <v>0.97489999999999999</v>
      </c>
      <c r="J40">
        <v>0.92049999999999998</v>
      </c>
      <c r="K40">
        <v>0.94689999999999996</v>
      </c>
    </row>
    <row r="41" spans="1:11" ht="125.1" customHeight="1" x14ac:dyDescent="0.25">
      <c r="A41" t="s">
        <v>275</v>
      </c>
      <c r="B41">
        <v>5081</v>
      </c>
      <c r="C41">
        <v>20</v>
      </c>
      <c r="D41">
        <v>103</v>
      </c>
      <c r="E41">
        <v>676</v>
      </c>
      <c r="F41">
        <v>0.98009999999999997</v>
      </c>
      <c r="G41">
        <v>0.99609999999999999</v>
      </c>
      <c r="H41">
        <v>0.98799999999999999</v>
      </c>
      <c r="I41">
        <v>0.97130000000000005</v>
      </c>
      <c r="J41">
        <v>0.86780000000000002</v>
      </c>
      <c r="K41">
        <v>0.91659999999999997</v>
      </c>
    </row>
  </sheetData>
  <pageMargins left="0.75" right="0.75" top="1" bottom="1" header="0.5" footer="0.5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M41"/>
  <sheetViews>
    <sheetView workbookViewId="0"/>
  </sheetViews>
  <sheetFormatPr defaultRowHeight="15" x14ac:dyDescent="0.25"/>
  <cols>
    <col min="1" max="1" width="13.85546875" bestFit="1" customWidth="1"/>
    <col min="2" max="2" width="8" bestFit="1" customWidth="1"/>
    <col min="3" max="3" width="7.7109375" bestFit="1" customWidth="1"/>
    <col min="4" max="4" width="8" bestFit="1" customWidth="1"/>
    <col min="5" max="5" width="7.7109375" bestFit="1" customWidth="1"/>
    <col min="6" max="6" width="15.7109375" bestFit="1" customWidth="1"/>
    <col min="7" max="7" width="12.85546875" bestFit="1" customWidth="1"/>
    <col min="8" max="8" width="9.5703125" bestFit="1" customWidth="1"/>
    <col min="9" max="9" width="15.7109375" bestFit="1" customWidth="1"/>
    <col min="10" max="10" width="12.85546875" bestFit="1" customWidth="1"/>
    <col min="11" max="11" width="9.5703125" bestFit="1" customWidth="1"/>
    <col min="12" max="13" width="40.7109375" customWidth="1"/>
  </cols>
  <sheetData>
    <row r="1" spans="1:13" x14ac:dyDescent="0.25">
      <c r="A1" s="30" t="s">
        <v>233</v>
      </c>
      <c r="B1" s="30" t="s">
        <v>27</v>
      </c>
      <c r="C1" s="30" t="s">
        <v>28</v>
      </c>
      <c r="D1" s="30" t="s">
        <v>29</v>
      </c>
      <c r="E1" s="30" t="s">
        <v>30</v>
      </c>
      <c r="F1" s="30" t="s">
        <v>31</v>
      </c>
      <c r="G1" s="30" t="s">
        <v>32</v>
      </c>
      <c r="H1" s="30" t="s">
        <v>33</v>
      </c>
      <c r="I1" s="30" t="s">
        <v>34</v>
      </c>
      <c r="J1" s="30" t="s">
        <v>35</v>
      </c>
      <c r="K1" s="30" t="s">
        <v>36</v>
      </c>
      <c r="L1" s="30" t="s">
        <v>234</v>
      </c>
      <c r="M1" s="30" t="s">
        <v>235</v>
      </c>
    </row>
    <row r="2" spans="1:13" ht="125.1" customHeight="1" x14ac:dyDescent="0.25">
      <c r="A2" t="s">
        <v>236</v>
      </c>
      <c r="B2">
        <v>1356</v>
      </c>
      <c r="C2">
        <v>203</v>
      </c>
      <c r="D2">
        <v>257</v>
      </c>
      <c r="E2">
        <v>368</v>
      </c>
      <c r="F2">
        <v>0.8407</v>
      </c>
      <c r="G2">
        <v>0.86980000000000002</v>
      </c>
      <c r="H2">
        <v>0.85499999999999998</v>
      </c>
      <c r="I2">
        <v>0.64449999999999996</v>
      </c>
      <c r="J2">
        <v>0.58879999999999999</v>
      </c>
      <c r="K2">
        <v>0.61539999999999995</v>
      </c>
    </row>
    <row r="3" spans="1:13" ht="125.1" customHeight="1" x14ac:dyDescent="0.25">
      <c r="A3" t="s">
        <v>237</v>
      </c>
      <c r="B3">
        <v>1517</v>
      </c>
      <c r="C3">
        <v>53</v>
      </c>
      <c r="D3">
        <v>101</v>
      </c>
      <c r="E3">
        <v>191</v>
      </c>
      <c r="F3">
        <v>0.93759999999999999</v>
      </c>
      <c r="G3">
        <v>0.96619999999999995</v>
      </c>
      <c r="H3">
        <v>0.95169999999999999</v>
      </c>
      <c r="I3">
        <v>0.78280000000000005</v>
      </c>
      <c r="J3">
        <v>0.65410000000000001</v>
      </c>
      <c r="K3">
        <v>0.7127</v>
      </c>
    </row>
    <row r="4" spans="1:13" ht="125.1" customHeight="1" x14ac:dyDescent="0.25">
      <c r="A4" t="s">
        <v>238</v>
      </c>
      <c r="B4">
        <v>1556</v>
      </c>
      <c r="C4">
        <v>0</v>
      </c>
      <c r="D4">
        <v>382</v>
      </c>
      <c r="E4">
        <v>0</v>
      </c>
      <c r="F4">
        <v>0.80289999999999995</v>
      </c>
      <c r="G4">
        <v>1</v>
      </c>
      <c r="H4">
        <v>0.89070000000000005</v>
      </c>
      <c r="I4">
        <v>0</v>
      </c>
      <c r="J4">
        <v>0</v>
      </c>
      <c r="K4">
        <v>0</v>
      </c>
    </row>
    <row r="5" spans="1:13" ht="125.1" customHeight="1" x14ac:dyDescent="0.25">
      <c r="A5" t="s">
        <v>239</v>
      </c>
      <c r="B5">
        <v>7746</v>
      </c>
      <c r="C5">
        <v>77</v>
      </c>
      <c r="D5">
        <v>749</v>
      </c>
      <c r="E5">
        <v>4</v>
      </c>
      <c r="F5">
        <v>0.91180000000000005</v>
      </c>
      <c r="G5">
        <v>0.99019999999999997</v>
      </c>
      <c r="H5">
        <v>0.94940000000000002</v>
      </c>
      <c r="I5">
        <v>4.9399999999999999E-2</v>
      </c>
      <c r="J5">
        <v>5.3E-3</v>
      </c>
      <c r="K5">
        <v>9.5999999999999992E-3</v>
      </c>
    </row>
    <row r="6" spans="1:13" ht="125.1" customHeight="1" x14ac:dyDescent="0.25">
      <c r="A6" t="s">
        <v>240</v>
      </c>
      <c r="B6">
        <v>2303</v>
      </c>
      <c r="C6">
        <v>71</v>
      </c>
      <c r="D6">
        <v>241</v>
      </c>
      <c r="E6">
        <v>121</v>
      </c>
      <c r="F6">
        <v>0.90529999999999999</v>
      </c>
      <c r="G6">
        <v>0.97009999999999996</v>
      </c>
      <c r="H6">
        <v>0.93659999999999999</v>
      </c>
      <c r="I6">
        <v>0.63019999999999998</v>
      </c>
      <c r="J6">
        <v>0.33429999999999999</v>
      </c>
      <c r="K6">
        <v>0.43680000000000002</v>
      </c>
    </row>
    <row r="7" spans="1:13" ht="125.1" customHeight="1" x14ac:dyDescent="0.25">
      <c r="A7" t="s">
        <v>241</v>
      </c>
      <c r="B7">
        <v>2219</v>
      </c>
      <c r="C7">
        <v>0</v>
      </c>
      <c r="D7">
        <v>595</v>
      </c>
      <c r="E7">
        <v>0</v>
      </c>
      <c r="F7">
        <v>0.78859999999999997</v>
      </c>
      <c r="G7">
        <v>1</v>
      </c>
      <c r="H7">
        <v>0.88180000000000003</v>
      </c>
      <c r="I7">
        <v>0</v>
      </c>
      <c r="J7">
        <v>0</v>
      </c>
      <c r="K7">
        <v>0</v>
      </c>
    </row>
    <row r="8" spans="1:13" ht="125.1" customHeight="1" x14ac:dyDescent="0.25">
      <c r="A8" t="s">
        <v>242</v>
      </c>
      <c r="B8">
        <v>2203</v>
      </c>
      <c r="C8">
        <v>215</v>
      </c>
      <c r="D8">
        <v>107</v>
      </c>
      <c r="E8">
        <v>166</v>
      </c>
      <c r="F8">
        <v>0.95369999999999999</v>
      </c>
      <c r="G8">
        <v>0.91110000000000002</v>
      </c>
      <c r="H8">
        <v>0.93189999999999995</v>
      </c>
      <c r="I8">
        <v>0.43569999999999998</v>
      </c>
      <c r="J8">
        <v>0.60809999999999997</v>
      </c>
      <c r="K8">
        <v>0.50760000000000005</v>
      </c>
    </row>
    <row r="9" spans="1:13" ht="125.1" customHeight="1" x14ac:dyDescent="0.25">
      <c r="A9" t="s">
        <v>243</v>
      </c>
      <c r="B9">
        <v>4886</v>
      </c>
      <c r="C9">
        <v>190</v>
      </c>
      <c r="D9">
        <v>254</v>
      </c>
      <c r="E9">
        <v>437</v>
      </c>
      <c r="F9">
        <v>0.9506</v>
      </c>
      <c r="G9">
        <v>0.96260000000000001</v>
      </c>
      <c r="H9">
        <v>0.95650000000000002</v>
      </c>
      <c r="I9">
        <v>0.69699999999999995</v>
      </c>
      <c r="J9">
        <v>0.63239999999999996</v>
      </c>
      <c r="K9">
        <v>0.66310000000000002</v>
      </c>
    </row>
    <row r="10" spans="1:13" ht="125.1" customHeight="1" x14ac:dyDescent="0.25">
      <c r="A10" t="s">
        <v>244</v>
      </c>
      <c r="B10">
        <v>3885</v>
      </c>
      <c r="C10">
        <v>175</v>
      </c>
      <c r="D10">
        <v>311</v>
      </c>
      <c r="E10">
        <v>670</v>
      </c>
      <c r="F10">
        <v>0.92589999999999995</v>
      </c>
      <c r="G10">
        <v>0.95689999999999997</v>
      </c>
      <c r="H10">
        <v>0.94110000000000005</v>
      </c>
      <c r="I10">
        <v>0.79290000000000005</v>
      </c>
      <c r="J10">
        <v>0.68300000000000005</v>
      </c>
      <c r="K10">
        <v>0.73380000000000001</v>
      </c>
    </row>
    <row r="11" spans="1:13" ht="125.1" customHeight="1" x14ac:dyDescent="0.25">
      <c r="A11" t="s">
        <v>245</v>
      </c>
      <c r="B11">
        <v>22139</v>
      </c>
      <c r="C11">
        <v>806</v>
      </c>
      <c r="D11">
        <v>1992</v>
      </c>
      <c r="E11">
        <v>2271</v>
      </c>
      <c r="F11">
        <v>0.91749999999999998</v>
      </c>
      <c r="G11">
        <v>0.96489999999999998</v>
      </c>
      <c r="H11">
        <v>0.94059999999999999</v>
      </c>
      <c r="I11">
        <v>0.73809999999999998</v>
      </c>
      <c r="J11">
        <v>0.53269999999999995</v>
      </c>
      <c r="K11">
        <v>0.61880000000000002</v>
      </c>
    </row>
    <row r="12" spans="1:13" ht="125.1" customHeight="1" x14ac:dyDescent="0.25">
      <c r="A12" t="s">
        <v>246</v>
      </c>
      <c r="B12">
        <v>2997</v>
      </c>
      <c r="C12">
        <v>123</v>
      </c>
      <c r="D12">
        <v>254</v>
      </c>
      <c r="E12">
        <v>350</v>
      </c>
      <c r="F12">
        <v>0.92190000000000005</v>
      </c>
      <c r="G12">
        <v>0.96060000000000001</v>
      </c>
      <c r="H12">
        <v>0.94079999999999997</v>
      </c>
      <c r="I12">
        <v>0.74</v>
      </c>
      <c r="J12">
        <v>0.57950000000000002</v>
      </c>
      <c r="K12">
        <v>0.65</v>
      </c>
    </row>
    <row r="13" spans="1:13" ht="125.1" customHeight="1" x14ac:dyDescent="0.25">
      <c r="A13" t="s">
        <v>247</v>
      </c>
      <c r="B13">
        <v>2698</v>
      </c>
      <c r="C13">
        <v>214</v>
      </c>
      <c r="D13">
        <v>66</v>
      </c>
      <c r="E13">
        <v>262</v>
      </c>
      <c r="F13">
        <v>0.97609999999999997</v>
      </c>
      <c r="G13">
        <v>0.92649999999999999</v>
      </c>
      <c r="H13">
        <v>0.95069999999999999</v>
      </c>
      <c r="I13">
        <v>0.5504</v>
      </c>
      <c r="J13">
        <v>0.79879999999999995</v>
      </c>
      <c r="K13">
        <v>0.65169999999999995</v>
      </c>
    </row>
    <row r="14" spans="1:13" ht="125.1" customHeight="1" x14ac:dyDescent="0.25">
      <c r="A14" t="s">
        <v>248</v>
      </c>
      <c r="B14">
        <v>1029</v>
      </c>
      <c r="C14">
        <v>27</v>
      </c>
      <c r="D14">
        <v>63</v>
      </c>
      <c r="E14">
        <v>141</v>
      </c>
      <c r="F14">
        <v>0.94230000000000003</v>
      </c>
      <c r="G14">
        <v>0.97440000000000004</v>
      </c>
      <c r="H14">
        <v>0.95809999999999995</v>
      </c>
      <c r="I14">
        <v>0.83930000000000005</v>
      </c>
      <c r="J14">
        <v>0.69120000000000004</v>
      </c>
      <c r="K14">
        <v>0.7581</v>
      </c>
    </row>
    <row r="15" spans="1:13" ht="125.1" customHeight="1" x14ac:dyDescent="0.25">
      <c r="A15" t="s">
        <v>249</v>
      </c>
      <c r="B15">
        <v>3822</v>
      </c>
      <c r="C15">
        <v>407</v>
      </c>
      <c r="D15">
        <v>179</v>
      </c>
      <c r="E15">
        <v>838</v>
      </c>
      <c r="F15">
        <v>0.95530000000000004</v>
      </c>
      <c r="G15">
        <v>0.90380000000000005</v>
      </c>
      <c r="H15">
        <v>0.92879999999999996</v>
      </c>
      <c r="I15">
        <v>0.67310000000000003</v>
      </c>
      <c r="J15">
        <v>0.82399999999999995</v>
      </c>
      <c r="K15">
        <v>0.7409</v>
      </c>
    </row>
    <row r="16" spans="1:13" ht="125.1" customHeight="1" x14ac:dyDescent="0.25">
      <c r="A16" t="s">
        <v>250</v>
      </c>
      <c r="B16">
        <v>917</v>
      </c>
      <c r="C16">
        <v>33</v>
      </c>
      <c r="D16">
        <v>54</v>
      </c>
      <c r="E16">
        <v>186</v>
      </c>
      <c r="F16">
        <v>0.94440000000000002</v>
      </c>
      <c r="G16">
        <v>0.96530000000000005</v>
      </c>
      <c r="H16">
        <v>0.95469999999999999</v>
      </c>
      <c r="I16">
        <v>0.84930000000000005</v>
      </c>
      <c r="J16">
        <v>0.77500000000000002</v>
      </c>
      <c r="K16">
        <v>0.8105</v>
      </c>
    </row>
    <row r="17" spans="1:11" ht="125.1" customHeight="1" x14ac:dyDescent="0.25">
      <c r="A17" t="s">
        <v>251</v>
      </c>
      <c r="B17">
        <v>1126</v>
      </c>
      <c r="C17">
        <v>52</v>
      </c>
      <c r="D17">
        <v>35</v>
      </c>
      <c r="E17">
        <v>263</v>
      </c>
      <c r="F17">
        <v>0.96989999999999998</v>
      </c>
      <c r="G17">
        <v>0.95589999999999997</v>
      </c>
      <c r="H17">
        <v>0.96279999999999999</v>
      </c>
      <c r="I17">
        <v>0.83489999999999998</v>
      </c>
      <c r="J17">
        <v>0.88260000000000005</v>
      </c>
      <c r="K17">
        <v>0.85809999999999997</v>
      </c>
    </row>
    <row r="18" spans="1:11" ht="125.1" customHeight="1" x14ac:dyDescent="0.25">
      <c r="A18" t="s">
        <v>252</v>
      </c>
      <c r="B18">
        <v>1573</v>
      </c>
      <c r="C18">
        <v>70</v>
      </c>
      <c r="D18">
        <v>111</v>
      </c>
      <c r="E18">
        <v>430</v>
      </c>
      <c r="F18">
        <v>0.93410000000000004</v>
      </c>
      <c r="G18">
        <v>0.95740000000000003</v>
      </c>
      <c r="H18">
        <v>0.9456</v>
      </c>
      <c r="I18">
        <v>0.86</v>
      </c>
      <c r="J18">
        <v>0.79479999999999995</v>
      </c>
      <c r="K18">
        <v>0.82609999999999995</v>
      </c>
    </row>
    <row r="19" spans="1:11" ht="125.1" customHeight="1" x14ac:dyDescent="0.25">
      <c r="A19" t="s">
        <v>253</v>
      </c>
      <c r="B19">
        <v>4740</v>
      </c>
      <c r="C19">
        <v>232</v>
      </c>
      <c r="D19">
        <v>689</v>
      </c>
      <c r="E19">
        <v>342</v>
      </c>
      <c r="F19">
        <v>0.87309999999999999</v>
      </c>
      <c r="G19">
        <v>0.95330000000000004</v>
      </c>
      <c r="H19">
        <v>0.91149999999999998</v>
      </c>
      <c r="I19">
        <v>0.5958</v>
      </c>
      <c r="J19">
        <v>0.33169999999999999</v>
      </c>
      <c r="K19">
        <v>0.42620000000000002</v>
      </c>
    </row>
    <row r="20" spans="1:11" ht="125.1" customHeight="1" x14ac:dyDescent="0.25">
      <c r="A20" t="s">
        <v>254</v>
      </c>
      <c r="B20">
        <v>763</v>
      </c>
      <c r="C20">
        <v>60</v>
      </c>
      <c r="D20">
        <v>119</v>
      </c>
      <c r="E20">
        <v>390</v>
      </c>
      <c r="F20">
        <v>0.86509999999999998</v>
      </c>
      <c r="G20">
        <v>0.92710000000000004</v>
      </c>
      <c r="H20">
        <v>0.89500000000000002</v>
      </c>
      <c r="I20">
        <v>0.86670000000000003</v>
      </c>
      <c r="J20">
        <v>0.76619999999999999</v>
      </c>
      <c r="K20">
        <v>0.81330000000000002</v>
      </c>
    </row>
    <row r="21" spans="1:11" ht="125.1" customHeight="1" x14ac:dyDescent="0.25">
      <c r="A21" t="s">
        <v>255</v>
      </c>
      <c r="B21">
        <v>1594</v>
      </c>
      <c r="C21">
        <v>171</v>
      </c>
      <c r="D21">
        <v>95</v>
      </c>
      <c r="E21">
        <v>208</v>
      </c>
      <c r="F21">
        <v>0.94379999999999997</v>
      </c>
      <c r="G21">
        <v>0.90310000000000001</v>
      </c>
      <c r="H21">
        <v>0.92300000000000004</v>
      </c>
      <c r="I21">
        <v>0.54879999999999995</v>
      </c>
      <c r="J21">
        <v>0.6865</v>
      </c>
      <c r="K21">
        <v>0.61</v>
      </c>
    </row>
    <row r="22" spans="1:11" ht="125.1" customHeight="1" x14ac:dyDescent="0.25">
      <c r="A22" t="s">
        <v>256</v>
      </c>
      <c r="B22">
        <v>621</v>
      </c>
      <c r="C22">
        <v>4</v>
      </c>
      <c r="D22">
        <v>143</v>
      </c>
      <c r="E22">
        <v>519</v>
      </c>
      <c r="F22">
        <v>0.81279999999999997</v>
      </c>
      <c r="G22">
        <v>0.99360000000000004</v>
      </c>
      <c r="H22">
        <v>0.89419999999999999</v>
      </c>
      <c r="I22">
        <v>0.99239999999999995</v>
      </c>
      <c r="J22">
        <v>0.78400000000000003</v>
      </c>
      <c r="K22">
        <v>0.87590000000000001</v>
      </c>
    </row>
    <row r="23" spans="1:11" ht="125.1" customHeight="1" x14ac:dyDescent="0.25">
      <c r="A23" t="s">
        <v>257</v>
      </c>
      <c r="B23">
        <v>2039</v>
      </c>
      <c r="C23">
        <v>35</v>
      </c>
      <c r="D23">
        <v>204</v>
      </c>
      <c r="E23">
        <v>90</v>
      </c>
      <c r="F23">
        <v>0.90910000000000002</v>
      </c>
      <c r="G23">
        <v>0.98309999999999997</v>
      </c>
      <c r="H23">
        <v>0.9446</v>
      </c>
      <c r="I23">
        <v>0.72</v>
      </c>
      <c r="J23">
        <v>0.30609999999999998</v>
      </c>
      <c r="K23">
        <v>0.42959999999999998</v>
      </c>
    </row>
    <row r="24" spans="1:11" ht="125.1" customHeight="1" x14ac:dyDescent="0.25">
      <c r="A24" t="s">
        <v>258</v>
      </c>
      <c r="B24">
        <v>6929</v>
      </c>
      <c r="C24">
        <v>302</v>
      </c>
      <c r="D24">
        <v>416</v>
      </c>
      <c r="E24">
        <v>1747</v>
      </c>
      <c r="F24">
        <v>0.94340000000000002</v>
      </c>
      <c r="G24">
        <v>0.95820000000000005</v>
      </c>
      <c r="H24">
        <v>0.95069999999999999</v>
      </c>
      <c r="I24">
        <v>0.85260000000000002</v>
      </c>
      <c r="J24">
        <v>0.80769999999999997</v>
      </c>
      <c r="K24">
        <v>0.82950000000000002</v>
      </c>
    </row>
    <row r="25" spans="1:11" ht="125.1" customHeight="1" x14ac:dyDescent="0.25">
      <c r="A25" t="s">
        <v>259</v>
      </c>
      <c r="B25">
        <v>1379</v>
      </c>
      <c r="C25">
        <v>28</v>
      </c>
      <c r="D25">
        <v>155</v>
      </c>
      <c r="E25">
        <v>310</v>
      </c>
      <c r="F25">
        <v>0.89900000000000002</v>
      </c>
      <c r="G25">
        <v>0.98009999999999997</v>
      </c>
      <c r="H25">
        <v>0.93779999999999997</v>
      </c>
      <c r="I25">
        <v>0.91720000000000002</v>
      </c>
      <c r="J25">
        <v>0.66669999999999996</v>
      </c>
      <c r="K25">
        <v>0.77210000000000001</v>
      </c>
    </row>
    <row r="26" spans="1:11" ht="125.1" customHeight="1" x14ac:dyDescent="0.25">
      <c r="A26" t="s">
        <v>260</v>
      </c>
      <c r="B26">
        <v>929</v>
      </c>
      <c r="C26">
        <v>60</v>
      </c>
      <c r="D26">
        <v>173</v>
      </c>
      <c r="E26">
        <v>866</v>
      </c>
      <c r="F26">
        <v>0.84299999999999997</v>
      </c>
      <c r="G26">
        <v>0.93930000000000002</v>
      </c>
      <c r="H26">
        <v>0.88859999999999995</v>
      </c>
      <c r="I26">
        <v>0.93520000000000003</v>
      </c>
      <c r="J26">
        <v>0.83350000000000002</v>
      </c>
      <c r="K26">
        <v>0.88139999999999996</v>
      </c>
    </row>
    <row r="27" spans="1:11" ht="125.1" customHeight="1" x14ac:dyDescent="0.25">
      <c r="A27" t="s">
        <v>261</v>
      </c>
      <c r="B27">
        <v>18537</v>
      </c>
      <c r="C27">
        <v>325</v>
      </c>
      <c r="D27">
        <v>658</v>
      </c>
      <c r="E27">
        <v>1675</v>
      </c>
      <c r="F27">
        <v>0.9657</v>
      </c>
      <c r="G27">
        <v>0.98280000000000001</v>
      </c>
      <c r="H27">
        <v>0.97419999999999995</v>
      </c>
      <c r="I27">
        <v>0.83750000000000002</v>
      </c>
      <c r="J27">
        <v>0.71799999999999997</v>
      </c>
      <c r="K27">
        <v>0.77310000000000001</v>
      </c>
    </row>
    <row r="28" spans="1:11" ht="125.1" customHeight="1" x14ac:dyDescent="0.25">
      <c r="A28" t="s">
        <v>262</v>
      </c>
      <c r="B28">
        <v>13405</v>
      </c>
      <c r="C28">
        <v>282</v>
      </c>
      <c r="D28">
        <v>1484</v>
      </c>
      <c r="E28">
        <v>3549</v>
      </c>
      <c r="F28">
        <v>0.90029999999999999</v>
      </c>
      <c r="G28">
        <v>0.97940000000000005</v>
      </c>
      <c r="H28">
        <v>0.93820000000000003</v>
      </c>
      <c r="I28">
        <v>0.9264</v>
      </c>
      <c r="J28">
        <v>0.70509999999999995</v>
      </c>
      <c r="K28">
        <v>0.80079999999999996</v>
      </c>
    </row>
    <row r="29" spans="1:11" ht="125.1" customHeight="1" x14ac:dyDescent="0.25">
      <c r="A29" t="s">
        <v>263</v>
      </c>
      <c r="B29">
        <v>3523</v>
      </c>
      <c r="C29">
        <v>14</v>
      </c>
      <c r="D29">
        <v>423</v>
      </c>
      <c r="E29">
        <v>274</v>
      </c>
      <c r="F29">
        <v>0.89280000000000004</v>
      </c>
      <c r="G29">
        <v>0.996</v>
      </c>
      <c r="H29">
        <v>0.94159999999999999</v>
      </c>
      <c r="I29">
        <v>0.95140000000000002</v>
      </c>
      <c r="J29">
        <v>0.3931</v>
      </c>
      <c r="K29">
        <v>0.55630000000000002</v>
      </c>
    </row>
    <row r="30" spans="1:11" ht="125.1" customHeight="1" x14ac:dyDescent="0.25">
      <c r="A30" t="s">
        <v>264</v>
      </c>
      <c r="B30">
        <v>4265</v>
      </c>
      <c r="C30">
        <v>121</v>
      </c>
      <c r="D30">
        <v>471</v>
      </c>
      <c r="E30">
        <v>1161</v>
      </c>
      <c r="F30">
        <v>0.90049999999999997</v>
      </c>
      <c r="G30">
        <v>0.97240000000000004</v>
      </c>
      <c r="H30">
        <v>0.93510000000000004</v>
      </c>
      <c r="I30">
        <v>0.90559999999999996</v>
      </c>
      <c r="J30">
        <v>0.71140000000000003</v>
      </c>
      <c r="K30">
        <v>0.79679999999999995</v>
      </c>
    </row>
    <row r="31" spans="1:11" ht="125.1" customHeight="1" x14ac:dyDescent="0.25">
      <c r="A31" t="s">
        <v>265</v>
      </c>
      <c r="B31">
        <v>2297</v>
      </c>
      <c r="C31">
        <v>11</v>
      </c>
      <c r="D31">
        <v>593</v>
      </c>
      <c r="E31">
        <v>204</v>
      </c>
      <c r="F31">
        <v>0.79479999999999995</v>
      </c>
      <c r="G31">
        <v>0.99519999999999997</v>
      </c>
      <c r="H31">
        <v>0.88380000000000003</v>
      </c>
      <c r="I31">
        <v>0.94879999999999998</v>
      </c>
      <c r="J31">
        <v>0.25600000000000001</v>
      </c>
      <c r="K31">
        <v>0.4032</v>
      </c>
    </row>
    <row r="32" spans="1:11" ht="125.1" customHeight="1" x14ac:dyDescent="0.25">
      <c r="A32" t="s">
        <v>266</v>
      </c>
      <c r="B32">
        <v>3300</v>
      </c>
      <c r="C32">
        <v>162</v>
      </c>
      <c r="D32">
        <v>96</v>
      </c>
      <c r="E32">
        <v>537</v>
      </c>
      <c r="F32">
        <v>0.97170000000000001</v>
      </c>
      <c r="G32">
        <v>0.95320000000000005</v>
      </c>
      <c r="H32">
        <v>0.96240000000000003</v>
      </c>
      <c r="I32">
        <v>0.76819999999999999</v>
      </c>
      <c r="J32">
        <v>0.84830000000000005</v>
      </c>
      <c r="K32">
        <v>0.80630000000000002</v>
      </c>
    </row>
    <row r="33" spans="1:11" ht="125.1" customHeight="1" x14ac:dyDescent="0.25">
      <c r="A33" t="s">
        <v>267</v>
      </c>
      <c r="B33">
        <v>1074</v>
      </c>
      <c r="C33">
        <v>109</v>
      </c>
      <c r="D33">
        <v>68</v>
      </c>
      <c r="E33">
        <v>69</v>
      </c>
      <c r="F33">
        <v>0.9405</v>
      </c>
      <c r="G33">
        <v>0.90790000000000004</v>
      </c>
      <c r="H33">
        <v>0.92390000000000005</v>
      </c>
      <c r="I33">
        <v>0.3876</v>
      </c>
      <c r="J33">
        <v>0.50360000000000005</v>
      </c>
      <c r="K33">
        <v>0.43809999999999999</v>
      </c>
    </row>
    <row r="34" spans="1:11" ht="125.1" customHeight="1" x14ac:dyDescent="0.25">
      <c r="A34" t="s">
        <v>268</v>
      </c>
      <c r="B34">
        <v>6936</v>
      </c>
      <c r="C34">
        <v>343</v>
      </c>
      <c r="D34">
        <v>301</v>
      </c>
      <c r="E34">
        <v>844</v>
      </c>
      <c r="F34">
        <v>0.95840000000000003</v>
      </c>
      <c r="G34">
        <v>0.95289999999999997</v>
      </c>
      <c r="H34">
        <v>0.9556</v>
      </c>
      <c r="I34">
        <v>0.71099999999999997</v>
      </c>
      <c r="J34">
        <v>0.73709999999999998</v>
      </c>
      <c r="K34">
        <v>0.7238</v>
      </c>
    </row>
    <row r="35" spans="1:11" ht="125.1" customHeight="1" x14ac:dyDescent="0.25">
      <c r="A35" t="s">
        <v>269</v>
      </c>
      <c r="B35">
        <v>901</v>
      </c>
      <c r="C35">
        <v>26</v>
      </c>
      <c r="D35">
        <v>185</v>
      </c>
      <c r="E35">
        <v>428</v>
      </c>
      <c r="F35">
        <v>0.82969999999999999</v>
      </c>
      <c r="G35">
        <v>0.97199999999999998</v>
      </c>
      <c r="H35">
        <v>0.8952</v>
      </c>
      <c r="I35">
        <v>0.94269999999999998</v>
      </c>
      <c r="J35">
        <v>0.69820000000000004</v>
      </c>
      <c r="K35">
        <v>0.80220000000000002</v>
      </c>
    </row>
    <row r="36" spans="1:11" ht="125.1" customHeight="1" x14ac:dyDescent="0.25">
      <c r="A36" t="s">
        <v>270</v>
      </c>
      <c r="B36">
        <v>2993</v>
      </c>
      <c r="C36">
        <v>129</v>
      </c>
      <c r="D36">
        <v>54</v>
      </c>
      <c r="E36">
        <v>443</v>
      </c>
      <c r="F36">
        <v>0.98229999999999995</v>
      </c>
      <c r="G36">
        <v>0.9587</v>
      </c>
      <c r="H36">
        <v>0.97030000000000005</v>
      </c>
      <c r="I36">
        <v>0.77449999999999997</v>
      </c>
      <c r="J36">
        <v>0.89129999999999998</v>
      </c>
      <c r="K36">
        <v>0.82879999999999998</v>
      </c>
    </row>
    <row r="37" spans="1:11" ht="125.1" customHeight="1" x14ac:dyDescent="0.25">
      <c r="A37" t="s">
        <v>271</v>
      </c>
      <c r="B37">
        <v>742</v>
      </c>
      <c r="C37">
        <v>12</v>
      </c>
      <c r="D37">
        <v>94</v>
      </c>
      <c r="E37">
        <v>614</v>
      </c>
      <c r="F37">
        <v>0.88759999999999994</v>
      </c>
      <c r="G37">
        <v>0.98409999999999997</v>
      </c>
      <c r="H37">
        <v>0.93330000000000002</v>
      </c>
      <c r="I37">
        <v>0.98080000000000001</v>
      </c>
      <c r="J37">
        <v>0.86719999999999997</v>
      </c>
      <c r="K37">
        <v>0.92049999999999998</v>
      </c>
    </row>
    <row r="38" spans="1:11" ht="125.1" customHeight="1" x14ac:dyDescent="0.25">
      <c r="A38" t="s">
        <v>272</v>
      </c>
      <c r="B38">
        <v>4069</v>
      </c>
      <c r="C38">
        <v>72</v>
      </c>
      <c r="D38">
        <v>263</v>
      </c>
      <c r="E38">
        <v>420</v>
      </c>
      <c r="F38">
        <v>0.93930000000000002</v>
      </c>
      <c r="G38">
        <v>0.98260000000000003</v>
      </c>
      <c r="H38">
        <v>0.96050000000000002</v>
      </c>
      <c r="I38">
        <v>0.85370000000000001</v>
      </c>
      <c r="J38">
        <v>0.6149</v>
      </c>
      <c r="K38">
        <v>0.71489999999999998</v>
      </c>
    </row>
    <row r="39" spans="1:11" ht="125.1" customHeight="1" x14ac:dyDescent="0.25">
      <c r="A39" t="s">
        <v>273</v>
      </c>
      <c r="B39">
        <v>2618</v>
      </c>
      <c r="C39">
        <v>6</v>
      </c>
      <c r="D39">
        <v>335</v>
      </c>
      <c r="E39">
        <v>281</v>
      </c>
      <c r="F39">
        <v>0.88660000000000005</v>
      </c>
      <c r="G39">
        <v>0.99770000000000003</v>
      </c>
      <c r="H39">
        <v>0.93889999999999996</v>
      </c>
      <c r="I39">
        <v>0.97909999999999997</v>
      </c>
      <c r="J39">
        <v>0.45619999999999999</v>
      </c>
      <c r="K39">
        <v>0.62239999999999995</v>
      </c>
    </row>
    <row r="40" spans="1:11" ht="125.1" customHeight="1" x14ac:dyDescent="0.25">
      <c r="A40" t="s">
        <v>274</v>
      </c>
      <c r="B40">
        <v>4472</v>
      </c>
      <c r="C40">
        <v>25</v>
      </c>
      <c r="D40">
        <v>390</v>
      </c>
      <c r="E40">
        <v>201</v>
      </c>
      <c r="F40">
        <v>0.91979999999999995</v>
      </c>
      <c r="G40">
        <v>0.99439999999999995</v>
      </c>
      <c r="H40">
        <v>0.95569999999999999</v>
      </c>
      <c r="I40">
        <v>0.88939999999999997</v>
      </c>
      <c r="J40">
        <v>0.34010000000000001</v>
      </c>
      <c r="K40">
        <v>0.49199999999999999</v>
      </c>
    </row>
    <row r="41" spans="1:11" ht="125.1" customHeight="1" x14ac:dyDescent="0.25">
      <c r="A41" t="s">
        <v>275</v>
      </c>
      <c r="B41">
        <v>5085</v>
      </c>
      <c r="C41">
        <v>16</v>
      </c>
      <c r="D41">
        <v>397</v>
      </c>
      <c r="E41">
        <v>382</v>
      </c>
      <c r="F41">
        <v>0.92759999999999998</v>
      </c>
      <c r="G41">
        <v>0.99690000000000001</v>
      </c>
      <c r="H41">
        <v>0.96099999999999997</v>
      </c>
      <c r="I41">
        <v>0.95979999999999999</v>
      </c>
      <c r="J41">
        <v>0.4904</v>
      </c>
      <c r="K41">
        <v>0.64910000000000001</v>
      </c>
    </row>
  </sheetData>
  <pageMargins left="0.75" right="0.75" top="1" bottom="1" header="0.5" footer="0.5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M41"/>
  <sheetViews>
    <sheetView workbookViewId="0"/>
  </sheetViews>
  <sheetFormatPr defaultRowHeight="15" x14ac:dyDescent="0.25"/>
  <cols>
    <col min="1" max="1" width="13.85546875" bestFit="1" customWidth="1"/>
    <col min="2" max="2" width="8" bestFit="1" customWidth="1"/>
    <col min="3" max="3" width="7.7109375" bestFit="1" customWidth="1"/>
    <col min="4" max="4" width="8" bestFit="1" customWidth="1"/>
    <col min="5" max="5" width="7.7109375" bestFit="1" customWidth="1"/>
    <col min="6" max="6" width="15.7109375" bestFit="1" customWidth="1"/>
    <col min="7" max="7" width="12.85546875" bestFit="1" customWidth="1"/>
    <col min="8" max="8" width="9.5703125" bestFit="1" customWidth="1"/>
    <col min="9" max="9" width="15.7109375" bestFit="1" customWidth="1"/>
    <col min="10" max="10" width="12.85546875" bestFit="1" customWidth="1"/>
    <col min="11" max="11" width="9.5703125" bestFit="1" customWidth="1"/>
    <col min="12" max="13" width="40.7109375" customWidth="1"/>
  </cols>
  <sheetData>
    <row r="1" spans="1:13" x14ac:dyDescent="0.25">
      <c r="A1" s="30" t="s">
        <v>233</v>
      </c>
      <c r="B1" s="30" t="s">
        <v>27</v>
      </c>
      <c r="C1" s="30" t="s">
        <v>28</v>
      </c>
      <c r="D1" s="30" t="s">
        <v>29</v>
      </c>
      <c r="E1" s="30" t="s">
        <v>30</v>
      </c>
      <c r="F1" s="30" t="s">
        <v>31</v>
      </c>
      <c r="G1" s="30" t="s">
        <v>32</v>
      </c>
      <c r="H1" s="30" t="s">
        <v>33</v>
      </c>
      <c r="I1" s="30" t="s">
        <v>34</v>
      </c>
      <c r="J1" s="30" t="s">
        <v>35</v>
      </c>
      <c r="K1" s="30" t="s">
        <v>36</v>
      </c>
      <c r="L1" s="30" t="s">
        <v>234</v>
      </c>
      <c r="M1" s="30" t="s">
        <v>235</v>
      </c>
    </row>
    <row r="2" spans="1:13" ht="125.1" customHeight="1" x14ac:dyDescent="0.25">
      <c r="A2" t="s">
        <v>236</v>
      </c>
      <c r="B2">
        <v>1243</v>
      </c>
      <c r="C2">
        <v>316</v>
      </c>
      <c r="D2">
        <v>183</v>
      </c>
      <c r="E2">
        <v>442</v>
      </c>
      <c r="F2">
        <v>0.87170000000000003</v>
      </c>
      <c r="G2">
        <v>0.79730000000000001</v>
      </c>
      <c r="H2">
        <v>0.83279999999999998</v>
      </c>
      <c r="I2">
        <v>0.58309999999999995</v>
      </c>
      <c r="J2">
        <v>0.70720000000000005</v>
      </c>
      <c r="K2">
        <v>0.63919999999999999</v>
      </c>
    </row>
    <row r="3" spans="1:13" ht="125.1" customHeight="1" x14ac:dyDescent="0.25">
      <c r="A3" t="s">
        <v>237</v>
      </c>
      <c r="B3">
        <v>1482</v>
      </c>
      <c r="C3">
        <v>88</v>
      </c>
      <c r="D3">
        <v>49</v>
      </c>
      <c r="E3">
        <v>243</v>
      </c>
      <c r="F3">
        <v>0.96799999999999997</v>
      </c>
      <c r="G3">
        <v>0.94389999999999996</v>
      </c>
      <c r="H3">
        <v>0.95579999999999998</v>
      </c>
      <c r="I3">
        <v>0.73409999999999997</v>
      </c>
      <c r="J3">
        <v>0.83220000000000005</v>
      </c>
      <c r="K3">
        <v>0.78010000000000002</v>
      </c>
    </row>
    <row r="4" spans="1:13" ht="125.1" customHeight="1" x14ac:dyDescent="0.25">
      <c r="A4" t="s">
        <v>238</v>
      </c>
      <c r="B4">
        <v>1556</v>
      </c>
      <c r="C4">
        <v>0</v>
      </c>
      <c r="D4">
        <v>382</v>
      </c>
      <c r="E4">
        <v>0</v>
      </c>
      <c r="F4">
        <v>0.80289999999999995</v>
      </c>
      <c r="G4">
        <v>1</v>
      </c>
      <c r="H4">
        <v>0.89070000000000005</v>
      </c>
      <c r="I4">
        <v>0</v>
      </c>
      <c r="J4">
        <v>0</v>
      </c>
      <c r="K4">
        <v>0</v>
      </c>
    </row>
    <row r="5" spans="1:13" ht="125.1" customHeight="1" x14ac:dyDescent="0.25">
      <c r="A5" t="s">
        <v>239</v>
      </c>
      <c r="B5">
        <v>7644</v>
      </c>
      <c r="C5">
        <v>179</v>
      </c>
      <c r="D5">
        <v>748</v>
      </c>
      <c r="E5">
        <v>5</v>
      </c>
      <c r="F5">
        <v>0.91090000000000004</v>
      </c>
      <c r="G5">
        <v>0.97709999999999997</v>
      </c>
      <c r="H5">
        <v>0.94279999999999997</v>
      </c>
      <c r="I5">
        <v>2.7199999999999998E-2</v>
      </c>
      <c r="J5">
        <v>6.6E-3</v>
      </c>
      <c r="K5">
        <v>1.0699999999999999E-2</v>
      </c>
    </row>
    <row r="6" spans="1:13" ht="125.1" customHeight="1" x14ac:dyDescent="0.25">
      <c r="A6" t="s">
        <v>240</v>
      </c>
      <c r="B6">
        <v>2255</v>
      </c>
      <c r="C6">
        <v>119</v>
      </c>
      <c r="D6">
        <v>178</v>
      </c>
      <c r="E6">
        <v>184</v>
      </c>
      <c r="F6">
        <v>0.92679999999999996</v>
      </c>
      <c r="G6">
        <v>0.94989999999999997</v>
      </c>
      <c r="H6">
        <v>0.93820000000000003</v>
      </c>
      <c r="I6">
        <v>0.60729999999999995</v>
      </c>
      <c r="J6">
        <v>0.50829999999999997</v>
      </c>
      <c r="K6">
        <v>0.5534</v>
      </c>
    </row>
    <row r="7" spans="1:13" ht="125.1" customHeight="1" x14ac:dyDescent="0.25">
      <c r="A7" t="s">
        <v>241</v>
      </c>
      <c r="B7">
        <v>2219</v>
      </c>
      <c r="C7">
        <v>0</v>
      </c>
      <c r="D7">
        <v>595</v>
      </c>
      <c r="E7">
        <v>0</v>
      </c>
      <c r="F7">
        <v>0.78859999999999997</v>
      </c>
      <c r="G7">
        <v>1</v>
      </c>
      <c r="H7">
        <v>0.88180000000000003</v>
      </c>
      <c r="I7">
        <v>0</v>
      </c>
      <c r="J7">
        <v>0</v>
      </c>
      <c r="K7">
        <v>0</v>
      </c>
    </row>
    <row r="8" spans="1:13" ht="125.1" customHeight="1" x14ac:dyDescent="0.25">
      <c r="A8" t="s">
        <v>242</v>
      </c>
      <c r="B8">
        <v>2122</v>
      </c>
      <c r="C8">
        <v>296</v>
      </c>
      <c r="D8">
        <v>70</v>
      </c>
      <c r="E8">
        <v>203</v>
      </c>
      <c r="F8">
        <v>0.96809999999999996</v>
      </c>
      <c r="G8">
        <v>0.87760000000000005</v>
      </c>
      <c r="H8">
        <v>0.92059999999999997</v>
      </c>
      <c r="I8">
        <v>0.40679999999999999</v>
      </c>
      <c r="J8">
        <v>0.74360000000000004</v>
      </c>
      <c r="K8">
        <v>0.52590000000000003</v>
      </c>
    </row>
    <row r="9" spans="1:13" ht="125.1" customHeight="1" x14ac:dyDescent="0.25">
      <c r="A9" t="s">
        <v>243</v>
      </c>
      <c r="B9">
        <v>4786</v>
      </c>
      <c r="C9">
        <v>290</v>
      </c>
      <c r="D9">
        <v>220</v>
      </c>
      <c r="E9">
        <v>471</v>
      </c>
      <c r="F9">
        <v>0.95609999999999995</v>
      </c>
      <c r="G9">
        <v>0.94289999999999996</v>
      </c>
      <c r="H9">
        <v>0.94940000000000002</v>
      </c>
      <c r="I9">
        <v>0.61890000000000001</v>
      </c>
      <c r="J9">
        <v>0.68159999999999998</v>
      </c>
      <c r="K9">
        <v>0.64880000000000004</v>
      </c>
    </row>
    <row r="10" spans="1:13" ht="125.1" customHeight="1" x14ac:dyDescent="0.25">
      <c r="A10" t="s">
        <v>244</v>
      </c>
      <c r="B10">
        <v>3794</v>
      </c>
      <c r="C10">
        <v>266</v>
      </c>
      <c r="D10">
        <v>246</v>
      </c>
      <c r="E10">
        <v>735</v>
      </c>
      <c r="F10">
        <v>0.93910000000000005</v>
      </c>
      <c r="G10">
        <v>0.9345</v>
      </c>
      <c r="H10">
        <v>0.93679999999999997</v>
      </c>
      <c r="I10">
        <v>0.73429999999999995</v>
      </c>
      <c r="J10">
        <v>0.74919999999999998</v>
      </c>
      <c r="K10">
        <v>0.74170000000000003</v>
      </c>
    </row>
    <row r="11" spans="1:13" ht="125.1" customHeight="1" x14ac:dyDescent="0.25">
      <c r="A11" t="s">
        <v>245</v>
      </c>
      <c r="B11">
        <v>21676</v>
      </c>
      <c r="C11">
        <v>1269</v>
      </c>
      <c r="D11">
        <v>1482</v>
      </c>
      <c r="E11">
        <v>2781</v>
      </c>
      <c r="F11">
        <v>0.93600000000000005</v>
      </c>
      <c r="G11">
        <v>0.94469999999999998</v>
      </c>
      <c r="H11">
        <v>0.94030000000000002</v>
      </c>
      <c r="I11">
        <v>0.68669999999999998</v>
      </c>
      <c r="J11">
        <v>0.65239999999999998</v>
      </c>
      <c r="K11">
        <v>0.66910000000000003</v>
      </c>
    </row>
    <row r="12" spans="1:13" ht="125.1" customHeight="1" x14ac:dyDescent="0.25">
      <c r="A12" t="s">
        <v>246</v>
      </c>
      <c r="B12">
        <v>2955</v>
      </c>
      <c r="C12">
        <v>165</v>
      </c>
      <c r="D12">
        <v>230</v>
      </c>
      <c r="E12">
        <v>374</v>
      </c>
      <c r="F12">
        <v>0.92779999999999996</v>
      </c>
      <c r="G12">
        <v>0.94710000000000005</v>
      </c>
      <c r="H12">
        <v>0.93740000000000001</v>
      </c>
      <c r="I12">
        <v>0.69389999999999996</v>
      </c>
      <c r="J12">
        <v>0.61919999999999997</v>
      </c>
      <c r="K12">
        <v>0.65439999999999998</v>
      </c>
    </row>
    <row r="13" spans="1:13" ht="125.1" customHeight="1" x14ac:dyDescent="0.25">
      <c r="A13" t="s">
        <v>247</v>
      </c>
      <c r="B13">
        <v>2570</v>
      </c>
      <c r="C13">
        <v>342</v>
      </c>
      <c r="D13">
        <v>64</v>
      </c>
      <c r="E13">
        <v>264</v>
      </c>
      <c r="F13">
        <v>0.97570000000000001</v>
      </c>
      <c r="G13">
        <v>0.88260000000000005</v>
      </c>
      <c r="H13">
        <v>0.92679999999999996</v>
      </c>
      <c r="I13">
        <v>0.43559999999999999</v>
      </c>
      <c r="J13">
        <v>0.80489999999999995</v>
      </c>
      <c r="K13">
        <v>0.56530000000000002</v>
      </c>
    </row>
    <row r="14" spans="1:13" ht="125.1" customHeight="1" x14ac:dyDescent="0.25">
      <c r="A14" t="s">
        <v>248</v>
      </c>
      <c r="B14">
        <v>1003</v>
      </c>
      <c r="C14">
        <v>53</v>
      </c>
      <c r="D14">
        <v>54</v>
      </c>
      <c r="E14">
        <v>150</v>
      </c>
      <c r="F14">
        <v>0.94889999999999997</v>
      </c>
      <c r="G14">
        <v>0.94979999999999998</v>
      </c>
      <c r="H14">
        <v>0.94940000000000002</v>
      </c>
      <c r="I14">
        <v>0.7389</v>
      </c>
      <c r="J14">
        <v>0.73529999999999995</v>
      </c>
      <c r="K14">
        <v>0.73709999999999998</v>
      </c>
    </row>
    <row r="15" spans="1:13" ht="125.1" customHeight="1" x14ac:dyDescent="0.25">
      <c r="A15" t="s">
        <v>249</v>
      </c>
      <c r="B15">
        <v>3717</v>
      </c>
      <c r="C15">
        <v>512</v>
      </c>
      <c r="D15">
        <v>146</v>
      </c>
      <c r="E15">
        <v>871</v>
      </c>
      <c r="F15">
        <v>0.96220000000000006</v>
      </c>
      <c r="G15">
        <v>0.87890000000000001</v>
      </c>
      <c r="H15">
        <v>0.91869999999999996</v>
      </c>
      <c r="I15">
        <v>0.62980000000000003</v>
      </c>
      <c r="J15">
        <v>0.85640000000000005</v>
      </c>
      <c r="K15">
        <v>0.7258</v>
      </c>
    </row>
    <row r="16" spans="1:13" ht="125.1" customHeight="1" x14ac:dyDescent="0.25">
      <c r="A16" t="s">
        <v>250</v>
      </c>
      <c r="B16">
        <v>889</v>
      </c>
      <c r="C16">
        <v>61</v>
      </c>
      <c r="D16">
        <v>53</v>
      </c>
      <c r="E16">
        <v>187</v>
      </c>
      <c r="F16">
        <v>0.94369999999999998</v>
      </c>
      <c r="G16">
        <v>0.93579999999999997</v>
      </c>
      <c r="H16">
        <v>0.93969999999999998</v>
      </c>
      <c r="I16">
        <v>0.754</v>
      </c>
      <c r="J16">
        <v>0.7792</v>
      </c>
      <c r="K16">
        <v>0.76639999999999997</v>
      </c>
    </row>
    <row r="17" spans="1:11" ht="125.1" customHeight="1" x14ac:dyDescent="0.25">
      <c r="A17" t="s">
        <v>251</v>
      </c>
      <c r="B17">
        <v>1050</v>
      </c>
      <c r="C17">
        <v>128</v>
      </c>
      <c r="D17">
        <v>22</v>
      </c>
      <c r="E17">
        <v>276</v>
      </c>
      <c r="F17">
        <v>0.97950000000000004</v>
      </c>
      <c r="G17">
        <v>0.89129999999999998</v>
      </c>
      <c r="H17">
        <v>0.93330000000000002</v>
      </c>
      <c r="I17">
        <v>0.68320000000000003</v>
      </c>
      <c r="J17">
        <v>0.92620000000000002</v>
      </c>
      <c r="K17">
        <v>0.7863</v>
      </c>
    </row>
    <row r="18" spans="1:11" ht="125.1" customHeight="1" x14ac:dyDescent="0.25">
      <c r="A18" t="s">
        <v>252</v>
      </c>
      <c r="B18">
        <v>1529</v>
      </c>
      <c r="C18">
        <v>114</v>
      </c>
      <c r="D18">
        <v>39</v>
      </c>
      <c r="E18">
        <v>502</v>
      </c>
      <c r="F18">
        <v>0.97509999999999997</v>
      </c>
      <c r="G18">
        <v>0.93059999999999998</v>
      </c>
      <c r="H18">
        <v>0.95240000000000002</v>
      </c>
      <c r="I18">
        <v>0.81489999999999996</v>
      </c>
      <c r="J18">
        <v>0.92789999999999995</v>
      </c>
      <c r="K18">
        <v>0.86780000000000002</v>
      </c>
    </row>
    <row r="19" spans="1:11" ht="125.1" customHeight="1" x14ac:dyDescent="0.25">
      <c r="A19" t="s">
        <v>253</v>
      </c>
      <c r="B19">
        <v>4631</v>
      </c>
      <c r="C19">
        <v>341</v>
      </c>
      <c r="D19">
        <v>672</v>
      </c>
      <c r="E19">
        <v>359</v>
      </c>
      <c r="F19">
        <v>0.87329999999999997</v>
      </c>
      <c r="G19">
        <v>0.93140000000000001</v>
      </c>
      <c r="H19">
        <v>0.90139999999999998</v>
      </c>
      <c r="I19">
        <v>0.51290000000000002</v>
      </c>
      <c r="J19">
        <v>0.34820000000000001</v>
      </c>
      <c r="K19">
        <v>0.4148</v>
      </c>
    </row>
    <row r="20" spans="1:11" ht="125.1" customHeight="1" x14ac:dyDescent="0.25">
      <c r="A20" t="s">
        <v>254</v>
      </c>
      <c r="B20">
        <v>742</v>
      </c>
      <c r="C20">
        <v>81</v>
      </c>
      <c r="D20">
        <v>50</v>
      </c>
      <c r="E20">
        <v>459</v>
      </c>
      <c r="F20">
        <v>0.93689999999999996</v>
      </c>
      <c r="G20">
        <v>0.90159999999999996</v>
      </c>
      <c r="H20">
        <v>0.91890000000000005</v>
      </c>
      <c r="I20">
        <v>0.85</v>
      </c>
      <c r="J20">
        <v>0.90180000000000005</v>
      </c>
      <c r="K20">
        <v>0.87509999999999999</v>
      </c>
    </row>
    <row r="21" spans="1:11" ht="125.1" customHeight="1" x14ac:dyDescent="0.25">
      <c r="A21" t="s">
        <v>255</v>
      </c>
      <c r="B21">
        <v>1562</v>
      </c>
      <c r="C21">
        <v>203</v>
      </c>
      <c r="D21">
        <v>87</v>
      </c>
      <c r="E21">
        <v>216</v>
      </c>
      <c r="F21">
        <v>0.94720000000000004</v>
      </c>
      <c r="G21">
        <v>0.88500000000000001</v>
      </c>
      <c r="H21">
        <v>0.91510000000000002</v>
      </c>
      <c r="I21">
        <v>0.51549999999999996</v>
      </c>
      <c r="J21">
        <v>0.71289999999999998</v>
      </c>
      <c r="K21">
        <v>0.59830000000000005</v>
      </c>
    </row>
    <row r="22" spans="1:11" ht="125.1" customHeight="1" x14ac:dyDescent="0.25">
      <c r="A22" t="s">
        <v>256</v>
      </c>
      <c r="B22">
        <v>613</v>
      </c>
      <c r="C22">
        <v>12</v>
      </c>
      <c r="D22">
        <v>103</v>
      </c>
      <c r="E22">
        <v>559</v>
      </c>
      <c r="F22">
        <v>0.85609999999999997</v>
      </c>
      <c r="G22">
        <v>0.98080000000000001</v>
      </c>
      <c r="H22">
        <v>0.91420000000000001</v>
      </c>
      <c r="I22">
        <v>0.97899999999999998</v>
      </c>
      <c r="J22">
        <v>0.84440000000000004</v>
      </c>
      <c r="K22">
        <v>0.90669999999999995</v>
      </c>
    </row>
    <row r="23" spans="1:11" ht="125.1" customHeight="1" x14ac:dyDescent="0.25">
      <c r="A23" t="s">
        <v>257</v>
      </c>
      <c r="B23">
        <v>2074</v>
      </c>
      <c r="C23">
        <v>0</v>
      </c>
      <c r="D23">
        <v>294</v>
      </c>
      <c r="E23">
        <v>0</v>
      </c>
      <c r="F23">
        <v>0.87580000000000002</v>
      </c>
      <c r="G23">
        <v>1</v>
      </c>
      <c r="H23">
        <v>0.93379999999999996</v>
      </c>
      <c r="I23">
        <v>0</v>
      </c>
      <c r="J23">
        <v>0</v>
      </c>
      <c r="K23">
        <v>0</v>
      </c>
    </row>
    <row r="24" spans="1:11" ht="125.1" customHeight="1" x14ac:dyDescent="0.25">
      <c r="A24" t="s">
        <v>258</v>
      </c>
      <c r="B24">
        <v>6777</v>
      </c>
      <c r="C24">
        <v>454</v>
      </c>
      <c r="D24">
        <v>290</v>
      </c>
      <c r="E24">
        <v>1873</v>
      </c>
      <c r="F24">
        <v>0.95899999999999996</v>
      </c>
      <c r="G24">
        <v>0.93720000000000003</v>
      </c>
      <c r="H24">
        <v>0.94799999999999995</v>
      </c>
      <c r="I24">
        <v>0.80489999999999995</v>
      </c>
      <c r="J24">
        <v>0.8659</v>
      </c>
      <c r="K24">
        <v>0.83430000000000004</v>
      </c>
    </row>
    <row r="25" spans="1:11" ht="125.1" customHeight="1" x14ac:dyDescent="0.25">
      <c r="A25" t="s">
        <v>259</v>
      </c>
      <c r="B25">
        <v>1354</v>
      </c>
      <c r="C25">
        <v>53</v>
      </c>
      <c r="D25">
        <v>110</v>
      </c>
      <c r="E25">
        <v>355</v>
      </c>
      <c r="F25">
        <v>0.92490000000000006</v>
      </c>
      <c r="G25">
        <v>0.96230000000000004</v>
      </c>
      <c r="H25">
        <v>0.94320000000000004</v>
      </c>
      <c r="I25">
        <v>0.87009999999999998</v>
      </c>
      <c r="J25">
        <v>0.76339999999999997</v>
      </c>
      <c r="K25">
        <v>0.81330000000000002</v>
      </c>
    </row>
    <row r="26" spans="1:11" ht="125.1" customHeight="1" x14ac:dyDescent="0.25">
      <c r="A26" t="s">
        <v>260</v>
      </c>
      <c r="B26">
        <v>911</v>
      </c>
      <c r="C26">
        <v>78</v>
      </c>
      <c r="D26">
        <v>141</v>
      </c>
      <c r="E26">
        <v>898</v>
      </c>
      <c r="F26">
        <v>0.86599999999999999</v>
      </c>
      <c r="G26">
        <v>0.92110000000000003</v>
      </c>
      <c r="H26">
        <v>0.89270000000000005</v>
      </c>
      <c r="I26">
        <v>0.92010000000000003</v>
      </c>
      <c r="J26">
        <v>0.86429999999999996</v>
      </c>
      <c r="K26">
        <v>0.89129999999999998</v>
      </c>
    </row>
    <row r="27" spans="1:11" ht="125.1" customHeight="1" x14ac:dyDescent="0.25">
      <c r="A27" t="s">
        <v>261</v>
      </c>
      <c r="B27">
        <v>18311</v>
      </c>
      <c r="C27">
        <v>551</v>
      </c>
      <c r="D27">
        <v>438</v>
      </c>
      <c r="E27">
        <v>1895</v>
      </c>
      <c r="F27">
        <v>0.97660000000000002</v>
      </c>
      <c r="G27">
        <v>0.9708</v>
      </c>
      <c r="H27">
        <v>0.97370000000000001</v>
      </c>
      <c r="I27">
        <v>0.77470000000000006</v>
      </c>
      <c r="J27">
        <v>0.81230000000000002</v>
      </c>
      <c r="K27">
        <v>0.79310000000000003</v>
      </c>
    </row>
    <row r="28" spans="1:11" ht="125.1" customHeight="1" x14ac:dyDescent="0.25">
      <c r="A28" t="s">
        <v>262</v>
      </c>
      <c r="B28">
        <v>13160</v>
      </c>
      <c r="C28">
        <v>527</v>
      </c>
      <c r="D28">
        <v>1087</v>
      </c>
      <c r="E28">
        <v>3946</v>
      </c>
      <c r="F28">
        <v>0.92369999999999997</v>
      </c>
      <c r="G28">
        <v>0.96150000000000002</v>
      </c>
      <c r="H28">
        <v>0.94220000000000004</v>
      </c>
      <c r="I28">
        <v>0.88219999999999998</v>
      </c>
      <c r="J28">
        <v>0.78400000000000003</v>
      </c>
      <c r="K28">
        <v>0.83020000000000005</v>
      </c>
    </row>
    <row r="29" spans="1:11" ht="125.1" customHeight="1" x14ac:dyDescent="0.25">
      <c r="A29" t="s">
        <v>263</v>
      </c>
      <c r="B29">
        <v>3515</v>
      </c>
      <c r="C29">
        <v>22</v>
      </c>
      <c r="D29">
        <v>374</v>
      </c>
      <c r="E29">
        <v>323</v>
      </c>
      <c r="F29">
        <v>0.90380000000000005</v>
      </c>
      <c r="G29">
        <v>0.99380000000000002</v>
      </c>
      <c r="H29">
        <v>0.94669999999999999</v>
      </c>
      <c r="I29">
        <v>0.93620000000000003</v>
      </c>
      <c r="J29">
        <v>0.46339999999999998</v>
      </c>
      <c r="K29">
        <v>0.62</v>
      </c>
    </row>
    <row r="30" spans="1:11" ht="125.1" customHeight="1" x14ac:dyDescent="0.25">
      <c r="A30" t="s">
        <v>264</v>
      </c>
      <c r="B30">
        <v>4115</v>
      </c>
      <c r="C30">
        <v>271</v>
      </c>
      <c r="D30">
        <v>283</v>
      </c>
      <c r="E30">
        <v>1349</v>
      </c>
      <c r="F30">
        <v>0.93569999999999998</v>
      </c>
      <c r="G30">
        <v>0.93820000000000003</v>
      </c>
      <c r="H30">
        <v>0.93689999999999996</v>
      </c>
      <c r="I30">
        <v>0.8327</v>
      </c>
      <c r="J30">
        <v>0.8266</v>
      </c>
      <c r="K30">
        <v>0.8296</v>
      </c>
    </row>
    <row r="31" spans="1:11" ht="125.1" customHeight="1" x14ac:dyDescent="0.25">
      <c r="A31" t="s">
        <v>265</v>
      </c>
      <c r="B31">
        <v>2272</v>
      </c>
      <c r="C31">
        <v>36</v>
      </c>
      <c r="D31">
        <v>545</v>
      </c>
      <c r="E31">
        <v>252</v>
      </c>
      <c r="F31">
        <v>0.80649999999999999</v>
      </c>
      <c r="G31">
        <v>0.98440000000000005</v>
      </c>
      <c r="H31">
        <v>0.88660000000000005</v>
      </c>
      <c r="I31">
        <v>0.875</v>
      </c>
      <c r="J31">
        <v>0.31619999999999998</v>
      </c>
      <c r="K31">
        <v>0.46450000000000002</v>
      </c>
    </row>
    <row r="32" spans="1:11" ht="125.1" customHeight="1" x14ac:dyDescent="0.25">
      <c r="A32" t="s">
        <v>266</v>
      </c>
      <c r="B32">
        <v>3228</v>
      </c>
      <c r="C32">
        <v>234</v>
      </c>
      <c r="D32">
        <v>44</v>
      </c>
      <c r="E32">
        <v>589</v>
      </c>
      <c r="F32">
        <v>0.98660000000000003</v>
      </c>
      <c r="G32">
        <v>0.93240000000000001</v>
      </c>
      <c r="H32">
        <v>0.9587</v>
      </c>
      <c r="I32">
        <v>0.7157</v>
      </c>
      <c r="J32">
        <v>0.93049999999999999</v>
      </c>
      <c r="K32">
        <v>0.80910000000000004</v>
      </c>
    </row>
    <row r="33" spans="1:11" ht="125.1" customHeight="1" x14ac:dyDescent="0.25">
      <c r="A33" t="s">
        <v>267</v>
      </c>
      <c r="B33">
        <v>1032</v>
      </c>
      <c r="C33">
        <v>151</v>
      </c>
      <c r="D33">
        <v>51</v>
      </c>
      <c r="E33">
        <v>86</v>
      </c>
      <c r="F33">
        <v>0.95289999999999997</v>
      </c>
      <c r="G33">
        <v>0.87239999999999995</v>
      </c>
      <c r="H33">
        <v>0.91090000000000004</v>
      </c>
      <c r="I33">
        <v>0.3629</v>
      </c>
      <c r="J33">
        <v>0.62770000000000004</v>
      </c>
      <c r="K33">
        <v>0.45989999999999998</v>
      </c>
    </row>
    <row r="34" spans="1:11" ht="125.1" customHeight="1" x14ac:dyDescent="0.25">
      <c r="A34" t="s">
        <v>268</v>
      </c>
      <c r="B34">
        <v>6746</v>
      </c>
      <c r="C34">
        <v>533</v>
      </c>
      <c r="D34">
        <v>212</v>
      </c>
      <c r="E34">
        <v>933</v>
      </c>
      <c r="F34">
        <v>0.96950000000000003</v>
      </c>
      <c r="G34">
        <v>0.92679999999999996</v>
      </c>
      <c r="H34">
        <v>0.94769999999999999</v>
      </c>
      <c r="I34">
        <v>0.63639999999999997</v>
      </c>
      <c r="J34">
        <v>0.81479999999999997</v>
      </c>
      <c r="K34">
        <v>0.7147</v>
      </c>
    </row>
    <row r="35" spans="1:11" ht="125.1" customHeight="1" x14ac:dyDescent="0.25">
      <c r="A35" t="s">
        <v>269</v>
      </c>
      <c r="B35">
        <v>867</v>
      </c>
      <c r="C35">
        <v>60</v>
      </c>
      <c r="D35">
        <v>143</v>
      </c>
      <c r="E35">
        <v>470</v>
      </c>
      <c r="F35">
        <v>0.85840000000000005</v>
      </c>
      <c r="G35">
        <v>0.93530000000000002</v>
      </c>
      <c r="H35">
        <v>0.8952</v>
      </c>
      <c r="I35">
        <v>0.88680000000000003</v>
      </c>
      <c r="J35">
        <v>0.76670000000000005</v>
      </c>
      <c r="K35">
        <v>0.82240000000000002</v>
      </c>
    </row>
    <row r="36" spans="1:11" ht="125.1" customHeight="1" x14ac:dyDescent="0.25">
      <c r="A36" t="s">
        <v>270</v>
      </c>
      <c r="B36">
        <v>2947</v>
      </c>
      <c r="C36">
        <v>175</v>
      </c>
      <c r="D36">
        <v>24</v>
      </c>
      <c r="E36">
        <v>473</v>
      </c>
      <c r="F36">
        <v>0.9919</v>
      </c>
      <c r="G36">
        <v>0.94389999999999996</v>
      </c>
      <c r="H36">
        <v>0.96730000000000005</v>
      </c>
      <c r="I36">
        <v>0.72989999999999999</v>
      </c>
      <c r="J36">
        <v>0.95169999999999999</v>
      </c>
      <c r="K36">
        <v>0.82620000000000005</v>
      </c>
    </row>
    <row r="37" spans="1:11" ht="125.1" customHeight="1" x14ac:dyDescent="0.25">
      <c r="A37" t="s">
        <v>271</v>
      </c>
      <c r="B37">
        <v>698</v>
      </c>
      <c r="C37">
        <v>56</v>
      </c>
      <c r="D37">
        <v>57</v>
      </c>
      <c r="E37">
        <v>651</v>
      </c>
      <c r="F37">
        <v>0.92449999999999999</v>
      </c>
      <c r="G37">
        <v>0.92569999999999997</v>
      </c>
      <c r="H37">
        <v>0.92510000000000003</v>
      </c>
      <c r="I37">
        <v>0.92079999999999995</v>
      </c>
      <c r="J37">
        <v>0.91949999999999998</v>
      </c>
      <c r="K37">
        <v>0.92010000000000003</v>
      </c>
    </row>
    <row r="38" spans="1:11" ht="125.1" customHeight="1" x14ac:dyDescent="0.25">
      <c r="A38" t="s">
        <v>272</v>
      </c>
      <c r="B38">
        <v>4023</v>
      </c>
      <c r="C38">
        <v>118</v>
      </c>
      <c r="D38">
        <v>186</v>
      </c>
      <c r="E38">
        <v>497</v>
      </c>
      <c r="F38">
        <v>0.95579999999999998</v>
      </c>
      <c r="G38">
        <v>0.97150000000000003</v>
      </c>
      <c r="H38">
        <v>0.96360000000000001</v>
      </c>
      <c r="I38">
        <v>0.80810000000000004</v>
      </c>
      <c r="J38">
        <v>0.72770000000000001</v>
      </c>
      <c r="K38">
        <v>0.76580000000000004</v>
      </c>
    </row>
    <row r="39" spans="1:11" ht="125.1" customHeight="1" x14ac:dyDescent="0.25">
      <c r="A39" t="s">
        <v>273</v>
      </c>
      <c r="B39">
        <v>2595</v>
      </c>
      <c r="C39">
        <v>29</v>
      </c>
      <c r="D39">
        <v>263</v>
      </c>
      <c r="E39">
        <v>353</v>
      </c>
      <c r="F39">
        <v>0.90800000000000003</v>
      </c>
      <c r="G39">
        <v>0.9889</v>
      </c>
      <c r="H39">
        <v>0.94669999999999999</v>
      </c>
      <c r="I39">
        <v>0.92410000000000003</v>
      </c>
      <c r="J39">
        <v>0.57310000000000005</v>
      </c>
      <c r="K39">
        <v>0.70740000000000003</v>
      </c>
    </row>
    <row r="40" spans="1:11" ht="125.1" customHeight="1" x14ac:dyDescent="0.25">
      <c r="A40" t="s">
        <v>274</v>
      </c>
      <c r="B40">
        <v>4447</v>
      </c>
      <c r="C40">
        <v>50</v>
      </c>
      <c r="D40">
        <v>341</v>
      </c>
      <c r="E40">
        <v>250</v>
      </c>
      <c r="F40">
        <v>0.92879999999999996</v>
      </c>
      <c r="G40">
        <v>0.9889</v>
      </c>
      <c r="H40">
        <v>0.95789999999999997</v>
      </c>
      <c r="I40">
        <v>0.83330000000000004</v>
      </c>
      <c r="J40">
        <v>0.42299999999999999</v>
      </c>
      <c r="K40">
        <v>0.56120000000000003</v>
      </c>
    </row>
    <row r="41" spans="1:11" ht="125.1" customHeight="1" x14ac:dyDescent="0.25">
      <c r="A41" t="s">
        <v>275</v>
      </c>
      <c r="B41">
        <v>5069</v>
      </c>
      <c r="C41">
        <v>32</v>
      </c>
      <c r="D41">
        <v>322</v>
      </c>
      <c r="E41">
        <v>457</v>
      </c>
      <c r="F41">
        <v>0.94030000000000002</v>
      </c>
      <c r="G41">
        <v>0.99370000000000003</v>
      </c>
      <c r="H41">
        <v>0.96630000000000005</v>
      </c>
      <c r="I41">
        <v>0.93459999999999999</v>
      </c>
      <c r="J41">
        <v>0.58660000000000001</v>
      </c>
      <c r="K41">
        <v>0.7208</v>
      </c>
    </row>
  </sheetData>
  <pageMargins left="0.75" right="0.75" top="1" bottom="1" header="0.5" footer="0.5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C000"/>
  </sheetPr>
  <dimension ref="A1:M41"/>
  <sheetViews>
    <sheetView workbookViewId="0"/>
  </sheetViews>
  <sheetFormatPr defaultRowHeight="15" x14ac:dyDescent="0.25"/>
  <cols>
    <col min="1" max="1" width="13.85546875" bestFit="1" customWidth="1"/>
    <col min="2" max="2" width="8" bestFit="1" customWidth="1"/>
    <col min="3" max="3" width="7.7109375" bestFit="1" customWidth="1"/>
    <col min="4" max="4" width="8" bestFit="1" customWidth="1"/>
    <col min="5" max="5" width="7.7109375" bestFit="1" customWidth="1"/>
    <col min="6" max="6" width="15.7109375" bestFit="1" customWidth="1"/>
    <col min="7" max="7" width="12.85546875" bestFit="1" customWidth="1"/>
    <col min="8" max="8" width="9.5703125" bestFit="1" customWidth="1"/>
    <col min="9" max="9" width="15.7109375" bestFit="1" customWidth="1"/>
    <col min="10" max="10" width="12.85546875" bestFit="1" customWidth="1"/>
    <col min="11" max="11" width="9.5703125" bestFit="1" customWidth="1"/>
    <col min="12" max="13" width="40.7109375" customWidth="1"/>
  </cols>
  <sheetData>
    <row r="1" spans="1:13" x14ac:dyDescent="0.25">
      <c r="A1" s="31" t="s">
        <v>233</v>
      </c>
      <c r="B1" s="31" t="s">
        <v>27</v>
      </c>
      <c r="C1" s="31" t="s">
        <v>28</v>
      </c>
      <c r="D1" s="31" t="s">
        <v>29</v>
      </c>
      <c r="E1" s="31" t="s">
        <v>30</v>
      </c>
      <c r="F1" s="31" t="s">
        <v>31</v>
      </c>
      <c r="G1" s="31" t="s">
        <v>32</v>
      </c>
      <c r="H1" s="31" t="s">
        <v>33</v>
      </c>
      <c r="I1" s="31" t="s">
        <v>34</v>
      </c>
      <c r="J1" s="31" t="s">
        <v>35</v>
      </c>
      <c r="K1" s="31" t="s">
        <v>36</v>
      </c>
      <c r="L1" s="31" t="s">
        <v>234</v>
      </c>
      <c r="M1" s="31" t="s">
        <v>235</v>
      </c>
    </row>
    <row r="2" spans="1:13" ht="125.1" customHeight="1" x14ac:dyDescent="0.25">
      <c r="A2" t="s">
        <v>236</v>
      </c>
      <c r="B2">
        <v>1541</v>
      </c>
      <c r="C2">
        <v>18</v>
      </c>
      <c r="D2">
        <v>34</v>
      </c>
      <c r="E2">
        <v>591</v>
      </c>
      <c r="F2" s="33">
        <v>0.9784126984126984</v>
      </c>
      <c r="G2" s="33">
        <v>0.9884541372674791</v>
      </c>
      <c r="H2" s="33">
        <v>0.98340778557753672</v>
      </c>
      <c r="I2" s="33">
        <v>0.97044334975369462</v>
      </c>
      <c r="J2" s="33">
        <v>0.9456</v>
      </c>
      <c r="K2" s="33">
        <v>0.95786061588330629</v>
      </c>
    </row>
    <row r="3" spans="1:13" ht="125.1" customHeight="1" x14ac:dyDescent="0.25">
      <c r="A3" t="s">
        <v>237</v>
      </c>
      <c r="B3">
        <v>1535</v>
      </c>
      <c r="C3">
        <v>35</v>
      </c>
      <c r="D3">
        <v>141</v>
      </c>
      <c r="E3">
        <v>151</v>
      </c>
      <c r="F3" s="33">
        <v>0.91587112171837703</v>
      </c>
      <c r="G3" s="33">
        <v>0.97770700636942676</v>
      </c>
      <c r="H3" s="33">
        <v>0.9457794208256316</v>
      </c>
      <c r="I3" s="33">
        <v>0.81182795698924726</v>
      </c>
      <c r="J3" s="33">
        <v>0.51712328767123283</v>
      </c>
      <c r="K3" s="33">
        <v>0.63179916317991636</v>
      </c>
    </row>
    <row r="4" spans="1:13" ht="125.1" customHeight="1" x14ac:dyDescent="0.25">
      <c r="A4" t="s">
        <v>238</v>
      </c>
      <c r="B4">
        <v>1548</v>
      </c>
      <c r="C4">
        <v>8</v>
      </c>
      <c r="D4">
        <v>366</v>
      </c>
      <c r="E4">
        <v>16</v>
      </c>
      <c r="F4" s="33">
        <v>0.80877742946708464</v>
      </c>
      <c r="G4" s="33">
        <v>0.99485861182519275</v>
      </c>
      <c r="H4" s="33">
        <v>0.89221902017291066</v>
      </c>
      <c r="I4" s="33">
        <v>0.66666666666666663</v>
      </c>
      <c r="J4" s="33">
        <v>4.1884816753926697E-2</v>
      </c>
      <c r="K4" s="33">
        <v>7.8817733990147784E-2</v>
      </c>
    </row>
    <row r="5" spans="1:13" ht="125.1" customHeight="1" x14ac:dyDescent="0.25">
      <c r="A5" t="s">
        <v>239</v>
      </c>
      <c r="B5">
        <v>7618</v>
      </c>
      <c r="C5">
        <v>205</v>
      </c>
      <c r="D5">
        <v>67</v>
      </c>
      <c r="E5">
        <v>686</v>
      </c>
      <c r="F5" s="33">
        <v>0.99128171763175021</v>
      </c>
      <c r="G5" s="33">
        <v>0.97379521922536116</v>
      </c>
      <c r="H5" s="33">
        <v>0.98246066546298683</v>
      </c>
      <c r="I5" s="33">
        <v>0.7699214365881033</v>
      </c>
      <c r="J5" s="33">
        <v>0.91102257636122175</v>
      </c>
      <c r="K5" s="33">
        <v>0.83454987834549876</v>
      </c>
    </row>
    <row r="6" spans="1:13" ht="125.1" customHeight="1" x14ac:dyDescent="0.25">
      <c r="A6" t="s">
        <v>240</v>
      </c>
      <c r="B6">
        <v>2365</v>
      </c>
      <c r="C6">
        <v>9</v>
      </c>
      <c r="D6">
        <v>152</v>
      </c>
      <c r="E6">
        <v>210</v>
      </c>
      <c r="F6" s="33">
        <v>0.93961064759634483</v>
      </c>
      <c r="G6" s="33">
        <v>0.99620893007582145</v>
      </c>
      <c r="H6" s="33">
        <v>0.9670823962379882</v>
      </c>
      <c r="I6" s="33">
        <v>0.95890410958904104</v>
      </c>
      <c r="J6" s="33">
        <v>0.58011049723756902</v>
      </c>
      <c r="K6" s="33">
        <v>0.72289156626506024</v>
      </c>
    </row>
    <row r="7" spans="1:13" ht="125.1" customHeight="1" x14ac:dyDescent="0.25">
      <c r="A7" t="s">
        <v>241</v>
      </c>
      <c r="B7">
        <v>2187</v>
      </c>
      <c r="C7">
        <v>32</v>
      </c>
      <c r="D7">
        <v>573</v>
      </c>
      <c r="E7">
        <v>22</v>
      </c>
      <c r="F7" s="33">
        <v>0.79239130434782612</v>
      </c>
      <c r="G7" s="33">
        <v>0.98557908968003605</v>
      </c>
      <c r="H7" s="33">
        <v>0.87848965655754163</v>
      </c>
      <c r="I7" s="33">
        <v>0.40740740740740738</v>
      </c>
      <c r="J7" s="33">
        <v>3.6974789915966387E-2</v>
      </c>
      <c r="K7" s="33">
        <v>6.7796610169491525E-2</v>
      </c>
    </row>
    <row r="8" spans="1:13" ht="125.1" customHeight="1" x14ac:dyDescent="0.25">
      <c r="A8" t="s">
        <v>242</v>
      </c>
      <c r="B8">
        <v>2416</v>
      </c>
      <c r="C8">
        <v>2</v>
      </c>
      <c r="D8">
        <v>92</v>
      </c>
      <c r="E8">
        <v>181</v>
      </c>
      <c r="F8" s="33">
        <v>0.96331738437001591</v>
      </c>
      <c r="G8" s="33">
        <v>0.99917287014061207</v>
      </c>
      <c r="H8" s="33">
        <v>0.98091758018676412</v>
      </c>
      <c r="I8" s="33">
        <v>0.98907103825136611</v>
      </c>
      <c r="J8" s="33">
        <v>0.66300366300366298</v>
      </c>
      <c r="K8" s="33">
        <v>0.79385964912280704</v>
      </c>
    </row>
    <row r="9" spans="1:13" ht="125.1" customHeight="1" x14ac:dyDescent="0.25">
      <c r="A9" t="s">
        <v>243</v>
      </c>
      <c r="B9">
        <v>4790</v>
      </c>
      <c r="C9">
        <v>286</v>
      </c>
      <c r="D9">
        <v>148</v>
      </c>
      <c r="E9">
        <v>543</v>
      </c>
      <c r="F9" s="33">
        <v>0.97002835155933576</v>
      </c>
      <c r="G9" s="33">
        <v>0.94365642237982661</v>
      </c>
      <c r="H9" s="33">
        <v>0.95666067505492314</v>
      </c>
      <c r="I9" s="33">
        <v>0.6550060313630881</v>
      </c>
      <c r="J9" s="33">
        <v>0.7858176555716353</v>
      </c>
      <c r="K9" s="33">
        <v>0.71447368421052626</v>
      </c>
    </row>
    <row r="10" spans="1:13" ht="125.1" customHeight="1" x14ac:dyDescent="0.25">
      <c r="A10" t="s">
        <v>244</v>
      </c>
      <c r="B10">
        <v>3820</v>
      </c>
      <c r="C10">
        <v>240</v>
      </c>
      <c r="D10">
        <v>23</v>
      </c>
      <c r="E10">
        <v>958</v>
      </c>
      <c r="F10" s="33">
        <v>0.99401509237574814</v>
      </c>
      <c r="G10" s="33">
        <v>0.94088669950738912</v>
      </c>
      <c r="H10" s="33">
        <v>0.96672149816525366</v>
      </c>
      <c r="I10" s="33">
        <v>0.79966611018363942</v>
      </c>
      <c r="J10" s="33">
        <v>0.97655453618756372</v>
      </c>
      <c r="K10" s="33">
        <v>0.87930243230839833</v>
      </c>
    </row>
    <row r="11" spans="1:13" ht="125.1" customHeight="1" x14ac:dyDescent="0.25">
      <c r="A11" t="s">
        <v>245</v>
      </c>
      <c r="B11">
        <v>21655</v>
      </c>
      <c r="C11">
        <v>1290</v>
      </c>
      <c r="D11">
        <v>960</v>
      </c>
      <c r="E11">
        <v>3303</v>
      </c>
      <c r="F11" s="33">
        <v>0.95755029847446382</v>
      </c>
      <c r="G11" s="33">
        <v>0.94377860100239708</v>
      </c>
      <c r="H11" s="33">
        <v>0.95061457418788409</v>
      </c>
      <c r="I11" s="33">
        <v>0.71913781841933377</v>
      </c>
      <c r="J11" s="33">
        <v>0.77480647431386351</v>
      </c>
      <c r="K11" s="33">
        <v>0.74593495934959353</v>
      </c>
    </row>
    <row r="12" spans="1:13" ht="125.1" customHeight="1" x14ac:dyDescent="0.25">
      <c r="A12" t="s">
        <v>246</v>
      </c>
      <c r="B12">
        <v>3066</v>
      </c>
      <c r="C12">
        <v>54</v>
      </c>
      <c r="D12">
        <v>239</v>
      </c>
      <c r="E12">
        <v>365</v>
      </c>
      <c r="F12" s="33">
        <v>0.92768532526475034</v>
      </c>
      <c r="G12" s="33">
        <v>0.98269230769230764</v>
      </c>
      <c r="H12" s="33">
        <v>0.95439688715953308</v>
      </c>
      <c r="I12" s="33">
        <v>0.87112171837708829</v>
      </c>
      <c r="J12" s="33">
        <v>0.60430463576158944</v>
      </c>
      <c r="K12" s="33">
        <v>0.7135874877810362</v>
      </c>
    </row>
    <row r="13" spans="1:13" ht="125.1" customHeight="1" x14ac:dyDescent="0.25">
      <c r="A13" t="s">
        <v>247</v>
      </c>
      <c r="B13">
        <v>2905</v>
      </c>
      <c r="C13">
        <v>7</v>
      </c>
      <c r="D13">
        <v>86</v>
      </c>
      <c r="E13">
        <v>242</v>
      </c>
      <c r="F13" s="33">
        <v>0.97124707455700432</v>
      </c>
      <c r="G13" s="33">
        <v>0.99759615384615385</v>
      </c>
      <c r="H13" s="33">
        <v>0.98424529900050817</v>
      </c>
      <c r="I13" s="33">
        <v>0.9718875502008032</v>
      </c>
      <c r="J13" s="33">
        <v>0.73780487804878048</v>
      </c>
      <c r="K13" s="33">
        <v>0.83882149046793764</v>
      </c>
    </row>
    <row r="14" spans="1:13" ht="125.1" customHeight="1" x14ac:dyDescent="0.25">
      <c r="A14" t="s">
        <v>248</v>
      </c>
      <c r="B14">
        <v>1043</v>
      </c>
      <c r="C14">
        <v>13</v>
      </c>
      <c r="D14">
        <v>45</v>
      </c>
      <c r="E14">
        <v>159</v>
      </c>
      <c r="F14" s="33">
        <v>0.95863970588235292</v>
      </c>
      <c r="G14" s="33">
        <v>0.98768939393939392</v>
      </c>
      <c r="H14" s="33">
        <v>0.97294776119402981</v>
      </c>
      <c r="I14" s="33">
        <v>0.92441860465116277</v>
      </c>
      <c r="J14" s="33">
        <v>0.77941176470588236</v>
      </c>
      <c r="K14" s="33">
        <v>0.8457446808510638</v>
      </c>
    </row>
    <row r="15" spans="1:13" ht="125.1" customHeight="1" x14ac:dyDescent="0.25">
      <c r="A15" t="s">
        <v>249</v>
      </c>
      <c r="B15">
        <v>3961</v>
      </c>
      <c r="C15">
        <v>268</v>
      </c>
      <c r="D15">
        <v>33</v>
      </c>
      <c r="E15">
        <v>984</v>
      </c>
      <c r="F15" s="33">
        <v>0.99173760640961439</v>
      </c>
      <c r="G15" s="33">
        <v>0.93662804445495385</v>
      </c>
      <c r="H15" s="33">
        <v>0.96339535449349389</v>
      </c>
      <c r="I15" s="33">
        <v>0.78594249201277955</v>
      </c>
      <c r="J15" s="33">
        <v>0.96755162241887904</v>
      </c>
      <c r="K15" s="33">
        <v>0.86734244160423091</v>
      </c>
    </row>
    <row r="16" spans="1:13" ht="125.1" customHeight="1" x14ac:dyDescent="0.25">
      <c r="A16" t="s">
        <v>250</v>
      </c>
      <c r="B16">
        <v>923</v>
      </c>
      <c r="C16">
        <v>27</v>
      </c>
      <c r="D16">
        <v>26</v>
      </c>
      <c r="E16">
        <v>214</v>
      </c>
      <c r="F16" s="33">
        <v>0.9726027397260274</v>
      </c>
      <c r="G16" s="33">
        <v>0.9715789473684211</v>
      </c>
      <c r="H16" s="33">
        <v>0.9720905739863086</v>
      </c>
      <c r="I16" s="33">
        <v>0.88796680497925307</v>
      </c>
      <c r="J16" s="33">
        <v>0.89166666666666672</v>
      </c>
      <c r="K16" s="33">
        <v>0.88981288981288986</v>
      </c>
    </row>
    <row r="17" spans="1:11" ht="125.1" customHeight="1" x14ac:dyDescent="0.25">
      <c r="A17" t="s">
        <v>251</v>
      </c>
      <c r="B17">
        <v>1127</v>
      </c>
      <c r="C17">
        <v>51</v>
      </c>
      <c r="D17">
        <v>41</v>
      </c>
      <c r="E17">
        <v>257</v>
      </c>
      <c r="F17" s="33">
        <v>0.9648972602739726</v>
      </c>
      <c r="G17" s="33">
        <v>0.95670628183361628</v>
      </c>
      <c r="H17" s="33">
        <v>0.96078431372549022</v>
      </c>
      <c r="I17" s="33">
        <v>0.83441558441558439</v>
      </c>
      <c r="J17" s="33">
        <v>0.86241610738255037</v>
      </c>
      <c r="K17" s="33">
        <v>0.84818481848184824</v>
      </c>
    </row>
    <row r="18" spans="1:11" ht="125.1" customHeight="1" x14ac:dyDescent="0.25">
      <c r="A18" t="s">
        <v>252</v>
      </c>
      <c r="B18">
        <v>1614</v>
      </c>
      <c r="C18">
        <v>29</v>
      </c>
      <c r="D18">
        <v>21</v>
      </c>
      <c r="E18">
        <v>520</v>
      </c>
      <c r="F18" s="33">
        <v>0.98715596330275235</v>
      </c>
      <c r="G18" s="33">
        <v>0.98234936092513692</v>
      </c>
      <c r="H18" s="33">
        <v>0.98474679682733379</v>
      </c>
      <c r="I18" s="33">
        <v>0.94717668488160289</v>
      </c>
      <c r="J18" s="33">
        <v>0.96118299445471345</v>
      </c>
      <c r="K18" s="33">
        <v>0.95412844036697253</v>
      </c>
    </row>
    <row r="19" spans="1:11" ht="125.1" customHeight="1" x14ac:dyDescent="0.25">
      <c r="A19" t="s">
        <v>253</v>
      </c>
      <c r="B19">
        <v>4837</v>
      </c>
      <c r="C19">
        <v>135</v>
      </c>
      <c r="D19">
        <v>636</v>
      </c>
      <c r="E19">
        <v>395</v>
      </c>
      <c r="F19" s="33">
        <v>0.88379316645349904</v>
      </c>
      <c r="G19" s="33">
        <v>0.97284794851166534</v>
      </c>
      <c r="H19" s="33">
        <v>0.92618477740545713</v>
      </c>
      <c r="I19" s="33">
        <v>0.74528301886792447</v>
      </c>
      <c r="J19" s="33">
        <v>0.38312318137730361</v>
      </c>
      <c r="K19" s="33">
        <v>0.50608584240871235</v>
      </c>
    </row>
    <row r="20" spans="1:11" ht="125.1" customHeight="1" x14ac:dyDescent="0.25">
      <c r="A20" t="s">
        <v>254</v>
      </c>
      <c r="B20">
        <v>446</v>
      </c>
      <c r="C20">
        <v>377</v>
      </c>
      <c r="D20">
        <v>0</v>
      </c>
      <c r="E20">
        <v>509</v>
      </c>
      <c r="F20" s="33">
        <v>1</v>
      </c>
      <c r="G20" s="33">
        <v>0.54191980558930741</v>
      </c>
      <c r="H20" s="33">
        <v>0.70291568163908591</v>
      </c>
      <c r="I20" s="33">
        <v>0.5744920993227991</v>
      </c>
      <c r="J20" s="33">
        <v>1</v>
      </c>
      <c r="K20" s="33">
        <v>0.72974910394265236</v>
      </c>
    </row>
    <row r="21" spans="1:11" ht="125.1" customHeight="1" x14ac:dyDescent="0.25">
      <c r="A21" t="s">
        <v>255</v>
      </c>
      <c r="B21">
        <v>1683</v>
      </c>
      <c r="C21">
        <v>82</v>
      </c>
      <c r="D21">
        <v>37</v>
      </c>
      <c r="E21">
        <v>266</v>
      </c>
      <c r="F21" s="33">
        <v>0.97848837209302331</v>
      </c>
      <c r="G21" s="33">
        <v>0.95354107648725217</v>
      </c>
      <c r="H21" s="33">
        <v>0.96585365853658534</v>
      </c>
      <c r="I21" s="33">
        <v>0.76436781609195403</v>
      </c>
      <c r="J21" s="33">
        <v>0.87788778877887785</v>
      </c>
      <c r="K21" s="33">
        <v>0.81720430107526887</v>
      </c>
    </row>
    <row r="22" spans="1:11" ht="125.1" customHeight="1" x14ac:dyDescent="0.25">
      <c r="A22" t="s">
        <v>256</v>
      </c>
      <c r="B22">
        <v>510</v>
      </c>
      <c r="C22">
        <v>115</v>
      </c>
      <c r="D22">
        <v>30</v>
      </c>
      <c r="E22">
        <v>632</v>
      </c>
      <c r="F22" s="33">
        <v>0.94444444444444442</v>
      </c>
      <c r="G22" s="33">
        <v>0.81599999999999995</v>
      </c>
      <c r="H22" s="33">
        <v>0.87553648068669532</v>
      </c>
      <c r="I22" s="33">
        <v>0.84605087014725566</v>
      </c>
      <c r="J22" s="33">
        <v>0.9546827794561934</v>
      </c>
      <c r="K22" s="33">
        <v>0.89709013484740951</v>
      </c>
    </row>
    <row r="23" spans="1:11" ht="125.1" customHeight="1" x14ac:dyDescent="0.25">
      <c r="A23" t="s">
        <v>257</v>
      </c>
      <c r="B23">
        <v>1858</v>
      </c>
      <c r="C23">
        <v>216</v>
      </c>
      <c r="D23">
        <v>286</v>
      </c>
      <c r="E23">
        <v>8</v>
      </c>
      <c r="F23" s="33">
        <v>0.86660447761194026</v>
      </c>
      <c r="G23" s="33">
        <v>0.89585342333654772</v>
      </c>
      <c r="H23" s="33">
        <v>0.88098624940730208</v>
      </c>
      <c r="I23" s="33">
        <v>3.5714285714285712E-2</v>
      </c>
      <c r="J23" s="33">
        <v>2.7210884353741499E-2</v>
      </c>
      <c r="K23" s="33">
        <v>3.0888030888030889E-2</v>
      </c>
    </row>
    <row r="24" spans="1:11" ht="125.1" customHeight="1" x14ac:dyDescent="0.25">
      <c r="A24" t="s">
        <v>258</v>
      </c>
      <c r="B24">
        <v>7149</v>
      </c>
      <c r="C24">
        <v>82</v>
      </c>
      <c r="D24">
        <v>82</v>
      </c>
      <c r="E24">
        <v>2081</v>
      </c>
      <c r="F24" s="33">
        <v>0.98865993638500904</v>
      </c>
      <c r="G24" s="33">
        <v>0.98865993638500904</v>
      </c>
      <c r="H24" s="33">
        <v>0.98865993638500904</v>
      </c>
      <c r="I24" s="33">
        <v>0.9620896902450301</v>
      </c>
      <c r="J24" s="33">
        <v>0.9620896902450301</v>
      </c>
      <c r="K24" s="33">
        <v>0.9620896902450301</v>
      </c>
    </row>
    <row r="25" spans="1:11" ht="125.1" customHeight="1" x14ac:dyDescent="0.25">
      <c r="A25" t="s">
        <v>259</v>
      </c>
      <c r="B25">
        <v>1382</v>
      </c>
      <c r="C25">
        <v>25</v>
      </c>
      <c r="D25">
        <v>24</v>
      </c>
      <c r="E25">
        <v>441</v>
      </c>
      <c r="F25" s="33">
        <v>0.98293029871977244</v>
      </c>
      <c r="G25" s="33">
        <v>0.98223169864960913</v>
      </c>
      <c r="H25" s="33">
        <v>0.98258087451119802</v>
      </c>
      <c r="I25" s="33">
        <v>0.94635193133047213</v>
      </c>
      <c r="J25" s="33">
        <v>0.94838709677419353</v>
      </c>
      <c r="K25" s="33">
        <v>0.94736842105263153</v>
      </c>
    </row>
    <row r="26" spans="1:11" ht="125.1" customHeight="1" x14ac:dyDescent="0.25">
      <c r="A26" t="s">
        <v>260</v>
      </c>
      <c r="B26">
        <v>958</v>
      </c>
      <c r="C26">
        <v>31</v>
      </c>
      <c r="D26">
        <v>27</v>
      </c>
      <c r="E26">
        <v>1012</v>
      </c>
      <c r="F26" s="33">
        <v>0.97258883248730965</v>
      </c>
      <c r="G26" s="33">
        <v>0.96865520728008092</v>
      </c>
      <c r="H26" s="33">
        <v>0.97061803444782169</v>
      </c>
      <c r="I26" s="33">
        <v>0.97027804410354745</v>
      </c>
      <c r="J26" s="33">
        <v>0.97401347449470643</v>
      </c>
      <c r="K26" s="33">
        <v>0.97214217098943323</v>
      </c>
    </row>
    <row r="27" spans="1:11" ht="125.1" customHeight="1" x14ac:dyDescent="0.25">
      <c r="A27" t="s">
        <v>261</v>
      </c>
      <c r="B27">
        <v>18683</v>
      </c>
      <c r="C27">
        <v>179</v>
      </c>
      <c r="D27">
        <v>258</v>
      </c>
      <c r="E27">
        <v>2075</v>
      </c>
      <c r="F27" s="33">
        <v>0.98637875508156914</v>
      </c>
      <c r="G27" s="33">
        <v>0.99051002014632594</v>
      </c>
      <c r="H27" s="33">
        <v>0.98844007089384445</v>
      </c>
      <c r="I27" s="33">
        <v>0.92058562555456969</v>
      </c>
      <c r="J27" s="33">
        <v>0.88941277325332191</v>
      </c>
      <c r="K27" s="33">
        <v>0.90473076084586879</v>
      </c>
    </row>
    <row r="28" spans="1:11" ht="125.1" customHeight="1" x14ac:dyDescent="0.25">
      <c r="A28" t="s">
        <v>262</v>
      </c>
      <c r="B28">
        <v>13592</v>
      </c>
      <c r="C28">
        <v>95</v>
      </c>
      <c r="D28">
        <v>882</v>
      </c>
      <c r="E28">
        <v>4151</v>
      </c>
      <c r="F28" s="33">
        <v>0.93906314771314081</v>
      </c>
      <c r="G28" s="33">
        <v>0.99305910718199752</v>
      </c>
      <c r="H28" s="33">
        <v>0.96530662973615988</v>
      </c>
      <c r="I28" s="33">
        <v>0.97762600094206309</v>
      </c>
      <c r="J28" s="33">
        <v>0.82475660639777471</v>
      </c>
      <c r="K28" s="33">
        <v>0.8947084815174049</v>
      </c>
    </row>
    <row r="29" spans="1:11" ht="125.1" customHeight="1" x14ac:dyDescent="0.25">
      <c r="A29" t="s">
        <v>263</v>
      </c>
      <c r="B29">
        <v>3359</v>
      </c>
      <c r="C29">
        <v>178</v>
      </c>
      <c r="D29">
        <v>259</v>
      </c>
      <c r="E29">
        <v>438</v>
      </c>
      <c r="F29" s="33">
        <v>0.9284134881149807</v>
      </c>
      <c r="G29" s="33">
        <v>0.94967486570540005</v>
      </c>
      <c r="H29" s="33">
        <v>0.93892382948986719</v>
      </c>
      <c r="I29" s="33">
        <v>0.71103896103896103</v>
      </c>
      <c r="J29" s="33">
        <v>0.6284074605451937</v>
      </c>
      <c r="K29" s="33">
        <v>0.66717440974866715</v>
      </c>
    </row>
    <row r="30" spans="1:11" ht="125.1" customHeight="1" x14ac:dyDescent="0.25">
      <c r="A30" t="s">
        <v>264</v>
      </c>
      <c r="B30">
        <v>3991</v>
      </c>
      <c r="C30">
        <v>395</v>
      </c>
      <c r="D30">
        <v>209</v>
      </c>
      <c r="E30">
        <v>1423</v>
      </c>
      <c r="F30" s="33">
        <v>0.95023809523809522</v>
      </c>
      <c r="G30" s="33">
        <v>0.90994072047423624</v>
      </c>
      <c r="H30" s="33">
        <v>0.92965292336361516</v>
      </c>
      <c r="I30" s="33">
        <v>0.78272827282728275</v>
      </c>
      <c r="J30" s="33">
        <v>0.87193627450980393</v>
      </c>
      <c r="K30" s="33">
        <v>0.82492753623188408</v>
      </c>
    </row>
    <row r="31" spans="1:11" ht="125.1" customHeight="1" x14ac:dyDescent="0.25">
      <c r="A31" t="s">
        <v>265</v>
      </c>
      <c r="B31">
        <v>2280</v>
      </c>
      <c r="C31">
        <v>28</v>
      </c>
      <c r="D31">
        <v>197</v>
      </c>
      <c r="E31">
        <v>600</v>
      </c>
      <c r="F31" s="33">
        <v>0.92046830843762617</v>
      </c>
      <c r="G31" s="33">
        <v>0.98786828422876949</v>
      </c>
      <c r="H31" s="33">
        <v>0.95297805642633227</v>
      </c>
      <c r="I31" s="33">
        <v>0.95541401273885351</v>
      </c>
      <c r="J31" s="33">
        <v>0.75282308657465491</v>
      </c>
      <c r="K31" s="33">
        <v>0.84210526315789469</v>
      </c>
    </row>
    <row r="32" spans="1:11" ht="125.1" customHeight="1" x14ac:dyDescent="0.25">
      <c r="A32" t="s">
        <v>266</v>
      </c>
      <c r="B32">
        <v>3211</v>
      </c>
      <c r="C32">
        <v>251</v>
      </c>
      <c r="D32">
        <v>26</v>
      </c>
      <c r="E32">
        <v>607</v>
      </c>
      <c r="F32" s="33">
        <v>0.99196787148594379</v>
      </c>
      <c r="G32" s="33">
        <v>0.92749855574812246</v>
      </c>
      <c r="H32" s="33">
        <v>0.95865054485744139</v>
      </c>
      <c r="I32" s="33">
        <v>0.70745920745920743</v>
      </c>
      <c r="J32" s="33">
        <v>0.95892575039494465</v>
      </c>
      <c r="K32" s="33">
        <v>0.81421864520456066</v>
      </c>
    </row>
    <row r="33" spans="1:11" ht="125.1" customHeight="1" x14ac:dyDescent="0.25">
      <c r="A33" t="s">
        <v>267</v>
      </c>
      <c r="B33">
        <v>1129</v>
      </c>
      <c r="C33">
        <v>54</v>
      </c>
      <c r="D33">
        <v>26</v>
      </c>
      <c r="E33">
        <v>111</v>
      </c>
      <c r="F33" s="33">
        <v>0.97748917748917752</v>
      </c>
      <c r="G33" s="33">
        <v>0.95435333896872354</v>
      </c>
      <c r="H33" s="33">
        <v>0.96578272027373824</v>
      </c>
      <c r="I33" s="33">
        <v>0.67272727272727273</v>
      </c>
      <c r="J33" s="33">
        <v>0.81021897810218979</v>
      </c>
      <c r="K33" s="33">
        <v>0.73509933774834435</v>
      </c>
    </row>
    <row r="34" spans="1:11" ht="125.1" customHeight="1" x14ac:dyDescent="0.25">
      <c r="A34" t="s">
        <v>268</v>
      </c>
      <c r="B34">
        <v>7104</v>
      </c>
      <c r="C34">
        <v>175</v>
      </c>
      <c r="D34">
        <v>74</v>
      </c>
      <c r="E34">
        <v>1071</v>
      </c>
      <c r="F34" s="33">
        <v>0.98969072164948457</v>
      </c>
      <c r="G34" s="33">
        <v>0.9759582360214315</v>
      </c>
      <c r="H34" s="33">
        <v>0.98277650964930485</v>
      </c>
      <c r="I34" s="33">
        <v>0.8595505617977528</v>
      </c>
      <c r="J34" s="33">
        <v>0.93537117903930134</v>
      </c>
      <c r="K34" s="33">
        <v>0.89585947302383939</v>
      </c>
    </row>
    <row r="35" spans="1:11" ht="125.1" customHeight="1" x14ac:dyDescent="0.25">
      <c r="A35" t="s">
        <v>269</v>
      </c>
      <c r="B35">
        <v>860</v>
      </c>
      <c r="C35">
        <v>67</v>
      </c>
      <c r="D35">
        <v>126</v>
      </c>
      <c r="E35">
        <v>487</v>
      </c>
      <c r="F35" s="33">
        <v>0.87221095334685594</v>
      </c>
      <c r="G35" s="33">
        <v>0.92772384034519961</v>
      </c>
      <c r="H35" s="33">
        <v>0.89911134343962362</v>
      </c>
      <c r="I35" s="33">
        <v>0.87906137184115518</v>
      </c>
      <c r="J35" s="33">
        <v>0.79445350734094622</v>
      </c>
      <c r="K35" s="33">
        <v>0.83461868037703513</v>
      </c>
    </row>
    <row r="36" spans="1:11" ht="125.1" customHeight="1" x14ac:dyDescent="0.25">
      <c r="A36" t="s">
        <v>270</v>
      </c>
      <c r="B36">
        <v>3120</v>
      </c>
      <c r="C36">
        <v>2</v>
      </c>
      <c r="D36">
        <v>24</v>
      </c>
      <c r="E36">
        <v>473</v>
      </c>
      <c r="F36" s="33">
        <v>0.99236641221374045</v>
      </c>
      <c r="G36" s="33">
        <v>0.99935938500960919</v>
      </c>
      <c r="H36" s="33">
        <v>0.99585062240663902</v>
      </c>
      <c r="I36" s="33">
        <v>0.99578947368421056</v>
      </c>
      <c r="J36" s="33">
        <v>0.95171026156941652</v>
      </c>
      <c r="K36" s="33">
        <v>0.97325102880658432</v>
      </c>
    </row>
    <row r="37" spans="1:11" ht="125.1" customHeight="1" x14ac:dyDescent="0.25">
      <c r="A37" t="s">
        <v>271</v>
      </c>
      <c r="B37">
        <v>729</v>
      </c>
      <c r="C37">
        <v>25</v>
      </c>
      <c r="D37">
        <v>5</v>
      </c>
      <c r="E37">
        <v>703</v>
      </c>
      <c r="F37" s="33">
        <v>0.99318801089918252</v>
      </c>
      <c r="G37" s="33">
        <v>0.96684350132625996</v>
      </c>
      <c r="H37" s="33">
        <v>0.97983870967741937</v>
      </c>
      <c r="I37" s="33">
        <v>0.96565934065934067</v>
      </c>
      <c r="J37" s="33">
        <v>0.99293785310734461</v>
      </c>
      <c r="K37" s="33">
        <v>0.97910863509749302</v>
      </c>
    </row>
    <row r="38" spans="1:11" ht="125.1" customHeight="1" x14ac:dyDescent="0.25">
      <c r="A38" t="s">
        <v>272</v>
      </c>
      <c r="B38">
        <v>3976</v>
      </c>
      <c r="C38">
        <v>165</v>
      </c>
      <c r="D38">
        <v>82</v>
      </c>
      <c r="E38">
        <v>601</v>
      </c>
      <c r="F38" s="33">
        <v>0.97979300147856085</v>
      </c>
      <c r="G38" s="33">
        <v>0.96015455204056988</v>
      </c>
      <c r="H38" s="33">
        <v>0.96987437492377115</v>
      </c>
      <c r="I38" s="33">
        <v>0.78459530026109658</v>
      </c>
      <c r="J38" s="33">
        <v>0.87994143484626652</v>
      </c>
      <c r="K38" s="33">
        <v>0.82953761214630783</v>
      </c>
    </row>
    <row r="39" spans="1:11" ht="125.1" customHeight="1" x14ac:dyDescent="0.25">
      <c r="A39" t="s">
        <v>273</v>
      </c>
      <c r="B39">
        <v>2529</v>
      </c>
      <c r="C39">
        <v>95</v>
      </c>
      <c r="D39">
        <v>219</v>
      </c>
      <c r="E39">
        <v>397</v>
      </c>
      <c r="F39" s="33">
        <v>0.92030567685589515</v>
      </c>
      <c r="G39" s="33">
        <v>0.96379573170731703</v>
      </c>
      <c r="H39" s="33">
        <v>0.94154877140729709</v>
      </c>
      <c r="I39" s="33">
        <v>0.80691056910569103</v>
      </c>
      <c r="J39" s="33">
        <v>0.64448051948051943</v>
      </c>
      <c r="K39" s="33">
        <v>0.71660649819494582</v>
      </c>
    </row>
    <row r="40" spans="1:11" ht="125.1" customHeight="1" x14ac:dyDescent="0.25">
      <c r="A40" t="s">
        <v>274</v>
      </c>
      <c r="B40">
        <v>4470</v>
      </c>
      <c r="C40">
        <v>27</v>
      </c>
      <c r="D40">
        <v>390</v>
      </c>
      <c r="E40">
        <v>201</v>
      </c>
      <c r="F40" s="33">
        <v>0.91975308641975306</v>
      </c>
      <c r="G40" s="33">
        <v>0.99399599733155442</v>
      </c>
      <c r="H40" s="33">
        <v>0.95543443411349793</v>
      </c>
      <c r="I40" s="33">
        <v>0.88157894736842102</v>
      </c>
      <c r="J40" s="33">
        <v>0.34010152284263961</v>
      </c>
      <c r="K40" s="33">
        <v>0.49084249084249082</v>
      </c>
    </row>
    <row r="41" spans="1:11" ht="125.1" customHeight="1" x14ac:dyDescent="0.25">
      <c r="A41" t="s">
        <v>275</v>
      </c>
      <c r="B41">
        <v>4853</v>
      </c>
      <c r="C41">
        <v>248</v>
      </c>
      <c r="D41">
        <v>242</v>
      </c>
      <c r="E41">
        <v>537</v>
      </c>
      <c r="F41" s="33">
        <v>0.95250245338567219</v>
      </c>
      <c r="G41" s="33">
        <v>0.95138208194471674</v>
      </c>
      <c r="H41" s="33">
        <v>0.95194193801490778</v>
      </c>
      <c r="I41" s="33">
        <v>0.68407643312101907</v>
      </c>
      <c r="J41" s="33">
        <v>0.68934531450577663</v>
      </c>
      <c r="K41" s="33">
        <v>0.6867007672634271</v>
      </c>
    </row>
  </sheetData>
  <pageMargins left="0.75" right="0.75" top="1" bottom="1" header="0.5" footer="0.5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A1:M41"/>
  <sheetViews>
    <sheetView workbookViewId="0"/>
  </sheetViews>
  <sheetFormatPr defaultRowHeight="15" x14ac:dyDescent="0.25"/>
  <cols>
    <col min="1" max="1" width="13.85546875" bestFit="1" customWidth="1"/>
    <col min="2" max="2" width="8" bestFit="1" customWidth="1"/>
    <col min="3" max="3" width="7.7109375" bestFit="1" customWidth="1"/>
    <col min="4" max="4" width="8" bestFit="1" customWidth="1"/>
    <col min="5" max="5" width="7.7109375" bestFit="1" customWidth="1"/>
    <col min="6" max="6" width="15.7109375" bestFit="1" customWidth="1"/>
    <col min="7" max="7" width="12.85546875" bestFit="1" customWidth="1"/>
    <col min="8" max="8" width="9.5703125" bestFit="1" customWidth="1"/>
    <col min="9" max="9" width="15.7109375" bestFit="1" customWidth="1"/>
    <col min="10" max="10" width="12.85546875" bestFit="1" customWidth="1"/>
    <col min="11" max="11" width="9.5703125" bestFit="1" customWidth="1"/>
    <col min="12" max="13" width="40.7109375" customWidth="1"/>
  </cols>
  <sheetData>
    <row r="1" spans="1:13" x14ac:dyDescent="0.25">
      <c r="A1" s="32" t="s">
        <v>233</v>
      </c>
      <c r="B1" s="32" t="s">
        <v>27</v>
      </c>
      <c r="C1" s="32" t="s">
        <v>28</v>
      </c>
      <c r="D1" s="32" t="s">
        <v>29</v>
      </c>
      <c r="E1" s="32" t="s">
        <v>30</v>
      </c>
      <c r="F1" s="32" t="s">
        <v>31</v>
      </c>
      <c r="G1" s="32" t="s">
        <v>32</v>
      </c>
      <c r="H1" s="32" t="s">
        <v>33</v>
      </c>
      <c r="I1" s="32" t="s">
        <v>34</v>
      </c>
      <c r="J1" s="32" t="s">
        <v>35</v>
      </c>
      <c r="K1" s="32" t="s">
        <v>36</v>
      </c>
      <c r="L1" s="32" t="s">
        <v>234</v>
      </c>
      <c r="M1" s="32" t="s">
        <v>235</v>
      </c>
    </row>
    <row r="2" spans="1:13" ht="125.1" customHeight="1" x14ac:dyDescent="0.25">
      <c r="A2" t="s">
        <v>236</v>
      </c>
      <c r="B2">
        <v>921</v>
      </c>
      <c r="C2">
        <v>638</v>
      </c>
      <c r="D2">
        <v>35</v>
      </c>
      <c r="E2">
        <v>590</v>
      </c>
      <c r="F2" s="33">
        <v>0.96338912133891208</v>
      </c>
      <c r="G2" s="33">
        <v>0.59076330981398328</v>
      </c>
      <c r="H2" s="33">
        <v>0.73240556660039757</v>
      </c>
      <c r="I2" s="33">
        <v>0.48045602605863191</v>
      </c>
      <c r="J2" s="33">
        <v>0.94399999999999995</v>
      </c>
      <c r="K2" s="33">
        <v>0.63680518078791148</v>
      </c>
    </row>
    <row r="3" spans="1:13" ht="125.1" customHeight="1" x14ac:dyDescent="0.25">
      <c r="A3" t="s">
        <v>237</v>
      </c>
      <c r="B3">
        <v>1456</v>
      </c>
      <c r="C3">
        <v>114</v>
      </c>
      <c r="D3">
        <v>145</v>
      </c>
      <c r="E3">
        <v>147</v>
      </c>
      <c r="F3" s="33">
        <v>0.90943160524672084</v>
      </c>
      <c r="G3" s="33">
        <v>0.92738853503184715</v>
      </c>
      <c r="H3" s="33">
        <v>0.91832229580573954</v>
      </c>
      <c r="I3" s="33">
        <v>0.56321839080459768</v>
      </c>
      <c r="J3" s="33">
        <v>0.50342465753424659</v>
      </c>
      <c r="K3" s="33">
        <v>0.53164556962025311</v>
      </c>
    </row>
    <row r="4" spans="1:13" ht="125.1" customHeight="1" x14ac:dyDescent="0.25">
      <c r="A4" t="s">
        <v>238</v>
      </c>
      <c r="B4">
        <v>1170</v>
      </c>
      <c r="C4">
        <v>386</v>
      </c>
      <c r="D4">
        <v>367</v>
      </c>
      <c r="E4">
        <v>15</v>
      </c>
      <c r="F4" s="33">
        <v>0.76122316200390372</v>
      </c>
      <c r="G4" s="33">
        <v>0.75192802056555275</v>
      </c>
      <c r="H4" s="33">
        <v>0.75654704170708054</v>
      </c>
      <c r="I4" s="33">
        <v>3.7406483790523692E-2</v>
      </c>
      <c r="J4" s="33">
        <v>3.9267015706806283E-2</v>
      </c>
      <c r="K4" s="33">
        <v>3.8314176245210732E-2</v>
      </c>
    </row>
    <row r="5" spans="1:13" ht="125.1" customHeight="1" x14ac:dyDescent="0.25">
      <c r="A5" t="s">
        <v>239</v>
      </c>
      <c r="B5">
        <v>4980</v>
      </c>
      <c r="C5">
        <v>2843</v>
      </c>
      <c r="D5">
        <v>70</v>
      </c>
      <c r="E5">
        <v>683</v>
      </c>
      <c r="F5" s="33">
        <v>0.98613861386138613</v>
      </c>
      <c r="G5" s="33">
        <v>0.63658443052537395</v>
      </c>
      <c r="H5" s="33">
        <v>0.77371242134700535</v>
      </c>
      <c r="I5" s="33">
        <v>0.19370391378332391</v>
      </c>
      <c r="J5" s="33">
        <v>0.90703851261620183</v>
      </c>
      <c r="K5" s="33">
        <v>0.31923346576302869</v>
      </c>
    </row>
    <row r="6" spans="1:13" ht="125.1" customHeight="1" x14ac:dyDescent="0.25">
      <c r="A6" t="s">
        <v>240</v>
      </c>
      <c r="B6">
        <v>1998</v>
      </c>
      <c r="C6">
        <v>376</v>
      </c>
      <c r="D6">
        <v>169</v>
      </c>
      <c r="E6">
        <v>193</v>
      </c>
      <c r="F6" s="33">
        <v>0.92201199815413015</v>
      </c>
      <c r="G6" s="33">
        <v>0.84161752316764948</v>
      </c>
      <c r="H6" s="33">
        <v>0.87998238273508034</v>
      </c>
      <c r="I6" s="33">
        <v>0.33919156414762741</v>
      </c>
      <c r="J6" s="33">
        <v>0.53314917127071826</v>
      </c>
      <c r="K6" s="33">
        <v>0.4146079484425349</v>
      </c>
    </row>
    <row r="7" spans="1:13" ht="125.1" customHeight="1" x14ac:dyDescent="0.25">
      <c r="A7" t="s">
        <v>241</v>
      </c>
      <c r="B7">
        <v>1261</v>
      </c>
      <c r="C7">
        <v>958</v>
      </c>
      <c r="D7">
        <v>575</v>
      </c>
      <c r="E7">
        <v>20</v>
      </c>
      <c r="F7" s="33">
        <v>0.6868191721132898</v>
      </c>
      <c r="G7" s="33">
        <v>0.5682739972960793</v>
      </c>
      <c r="H7" s="33">
        <v>0.6219482120838471</v>
      </c>
      <c r="I7" s="33">
        <v>2.0449897750511249E-2</v>
      </c>
      <c r="J7" s="33">
        <v>3.3613445378151259E-2</v>
      </c>
      <c r="K7" s="33">
        <v>2.5429116338207249E-2</v>
      </c>
    </row>
    <row r="8" spans="1:13" ht="125.1" customHeight="1" x14ac:dyDescent="0.25">
      <c r="A8" t="s">
        <v>242</v>
      </c>
      <c r="B8">
        <v>1873</v>
      </c>
      <c r="C8">
        <v>545</v>
      </c>
      <c r="D8">
        <v>104</v>
      </c>
      <c r="E8">
        <v>169</v>
      </c>
      <c r="F8" s="33">
        <v>0.947395042994436</v>
      </c>
      <c r="G8" s="33">
        <v>0.77460711331679077</v>
      </c>
      <c r="H8" s="33">
        <v>0.85233219567690555</v>
      </c>
      <c r="I8" s="33">
        <v>0.23669467787114851</v>
      </c>
      <c r="J8" s="33">
        <v>0.61904761904761907</v>
      </c>
      <c r="K8" s="33">
        <v>0.34245187436676799</v>
      </c>
    </row>
    <row r="9" spans="1:13" ht="125.1" customHeight="1" x14ac:dyDescent="0.25">
      <c r="A9" t="s">
        <v>243</v>
      </c>
      <c r="B9">
        <v>4279</v>
      </c>
      <c r="C9">
        <v>797</v>
      </c>
      <c r="D9">
        <v>155</v>
      </c>
      <c r="E9">
        <v>536</v>
      </c>
      <c r="F9" s="33">
        <v>0.96504285069914297</v>
      </c>
      <c r="G9" s="33">
        <v>0.84298660362490152</v>
      </c>
      <c r="H9" s="33">
        <v>0.89989484752891691</v>
      </c>
      <c r="I9" s="33">
        <v>0.4021005251312828</v>
      </c>
      <c r="J9" s="33">
        <v>0.77568740955137483</v>
      </c>
      <c r="K9" s="33">
        <v>0.52964426877470361</v>
      </c>
    </row>
    <row r="10" spans="1:13" ht="125.1" customHeight="1" x14ac:dyDescent="0.25">
      <c r="A10" t="s">
        <v>244</v>
      </c>
      <c r="B10">
        <v>2926</v>
      </c>
      <c r="C10">
        <v>1134</v>
      </c>
      <c r="D10">
        <v>29</v>
      </c>
      <c r="E10">
        <v>952</v>
      </c>
      <c r="F10" s="33">
        <v>0.99018612521150595</v>
      </c>
      <c r="G10" s="33">
        <v>0.72068965517241379</v>
      </c>
      <c r="H10" s="33">
        <v>0.83421240199572344</v>
      </c>
      <c r="I10" s="33">
        <v>0.4563758389261745</v>
      </c>
      <c r="J10" s="33">
        <v>0.97043832823649334</v>
      </c>
      <c r="K10" s="33">
        <v>0.62080208672970327</v>
      </c>
    </row>
    <row r="11" spans="1:13" ht="125.1" customHeight="1" x14ac:dyDescent="0.25">
      <c r="A11" t="s">
        <v>245</v>
      </c>
      <c r="B11">
        <v>18180</v>
      </c>
      <c r="C11">
        <v>4765</v>
      </c>
      <c r="D11">
        <v>993</v>
      </c>
      <c r="E11">
        <v>3270</v>
      </c>
      <c r="F11" s="33">
        <v>0.94820841808793621</v>
      </c>
      <c r="G11" s="33">
        <v>0.7923294835476139</v>
      </c>
      <c r="H11" s="33">
        <v>0.8632888551213258</v>
      </c>
      <c r="I11" s="33">
        <v>0.40696950840074669</v>
      </c>
      <c r="J11" s="33">
        <v>0.7670654468684025</v>
      </c>
      <c r="K11" s="33">
        <v>0.5317937876077411</v>
      </c>
    </row>
    <row r="12" spans="1:13" ht="125.1" customHeight="1" x14ac:dyDescent="0.25">
      <c r="A12" t="s">
        <v>246</v>
      </c>
      <c r="B12">
        <v>2823</v>
      </c>
      <c r="C12">
        <v>297</v>
      </c>
      <c r="D12">
        <v>245</v>
      </c>
      <c r="E12">
        <v>359</v>
      </c>
      <c r="F12" s="33">
        <v>0.9201434159061278</v>
      </c>
      <c r="G12" s="33">
        <v>0.90480769230769231</v>
      </c>
      <c r="H12" s="33">
        <v>0.91241111829347121</v>
      </c>
      <c r="I12" s="33">
        <v>0.5472560975609756</v>
      </c>
      <c r="J12" s="33">
        <v>0.5943708609271523</v>
      </c>
      <c r="K12" s="33">
        <v>0.56984126984126982</v>
      </c>
    </row>
    <row r="13" spans="1:13" ht="125.1" customHeight="1" x14ac:dyDescent="0.25">
      <c r="A13" t="s">
        <v>247</v>
      </c>
      <c r="B13">
        <v>2226</v>
      </c>
      <c r="C13">
        <v>686</v>
      </c>
      <c r="D13">
        <v>90</v>
      </c>
      <c r="E13">
        <v>238</v>
      </c>
      <c r="F13" s="33">
        <v>0.96113989637305697</v>
      </c>
      <c r="G13" s="33">
        <v>0.76442307692307687</v>
      </c>
      <c r="H13" s="33">
        <v>0.85156847742922726</v>
      </c>
      <c r="I13" s="33">
        <v>0.25757575757575762</v>
      </c>
      <c r="J13" s="33">
        <v>0.72560975609756095</v>
      </c>
      <c r="K13" s="33">
        <v>0.38019169329073482</v>
      </c>
    </row>
    <row r="14" spans="1:13" ht="125.1" customHeight="1" x14ac:dyDescent="0.25">
      <c r="A14" t="s">
        <v>248</v>
      </c>
      <c r="B14">
        <v>890</v>
      </c>
      <c r="C14">
        <v>166</v>
      </c>
      <c r="D14">
        <v>49</v>
      </c>
      <c r="E14">
        <v>155</v>
      </c>
      <c r="F14" s="33">
        <v>0.94781682641107556</v>
      </c>
      <c r="G14" s="33">
        <v>0.84280303030303028</v>
      </c>
      <c r="H14" s="33">
        <v>0.89223057644110271</v>
      </c>
      <c r="I14" s="33">
        <v>0.48286604361370722</v>
      </c>
      <c r="J14" s="33">
        <v>0.75980392156862742</v>
      </c>
      <c r="K14" s="33">
        <v>0.59047619047619049</v>
      </c>
    </row>
    <row r="15" spans="1:13" ht="125.1" customHeight="1" x14ac:dyDescent="0.25">
      <c r="A15" t="s">
        <v>249</v>
      </c>
      <c r="B15">
        <v>2797</v>
      </c>
      <c r="C15">
        <v>1432</v>
      </c>
      <c r="D15">
        <v>35</v>
      </c>
      <c r="E15">
        <v>982</v>
      </c>
      <c r="F15" s="33">
        <v>0.98764124293785316</v>
      </c>
      <c r="G15" s="33">
        <v>0.66138567037124618</v>
      </c>
      <c r="H15" s="33">
        <v>0.79223905962328278</v>
      </c>
      <c r="I15" s="33">
        <v>0.40679370339685172</v>
      </c>
      <c r="J15" s="33">
        <v>0.96558505408062933</v>
      </c>
      <c r="K15" s="33">
        <v>0.57242786359661901</v>
      </c>
    </row>
    <row r="16" spans="1:13" ht="125.1" customHeight="1" x14ac:dyDescent="0.25">
      <c r="A16" t="s">
        <v>250</v>
      </c>
      <c r="B16">
        <v>713</v>
      </c>
      <c r="C16">
        <v>237</v>
      </c>
      <c r="D16">
        <v>26</v>
      </c>
      <c r="E16">
        <v>214</v>
      </c>
      <c r="F16" s="33">
        <v>0.96481732070365356</v>
      </c>
      <c r="G16" s="33">
        <v>0.75052631578947371</v>
      </c>
      <c r="H16" s="33">
        <v>0.84428656009473058</v>
      </c>
      <c r="I16" s="33">
        <v>0.4745011086474501</v>
      </c>
      <c r="J16" s="33">
        <v>0.89166666666666672</v>
      </c>
      <c r="K16" s="33">
        <v>0.61939218523878437</v>
      </c>
    </row>
    <row r="17" spans="1:11" ht="125.1" customHeight="1" x14ac:dyDescent="0.25">
      <c r="A17" t="s">
        <v>251</v>
      </c>
      <c r="B17">
        <v>1019</v>
      </c>
      <c r="C17">
        <v>159</v>
      </c>
      <c r="D17">
        <v>46</v>
      </c>
      <c r="E17">
        <v>252</v>
      </c>
      <c r="F17" s="33">
        <v>0.95680751173708922</v>
      </c>
      <c r="G17" s="33">
        <v>0.86502546689303905</v>
      </c>
      <c r="H17" s="33">
        <v>0.90860454748105213</v>
      </c>
      <c r="I17" s="33">
        <v>0.61313868613138689</v>
      </c>
      <c r="J17" s="33">
        <v>0.84563758389261745</v>
      </c>
      <c r="K17" s="33">
        <v>0.71086036671368125</v>
      </c>
    </row>
    <row r="18" spans="1:11" ht="125.1" customHeight="1" x14ac:dyDescent="0.25">
      <c r="A18" t="s">
        <v>252</v>
      </c>
      <c r="B18">
        <v>1212</v>
      </c>
      <c r="C18">
        <v>431</v>
      </c>
      <c r="D18">
        <v>21</v>
      </c>
      <c r="E18">
        <v>520</v>
      </c>
      <c r="F18" s="33">
        <v>0.98296836982968372</v>
      </c>
      <c r="G18" s="33">
        <v>0.73767498478393179</v>
      </c>
      <c r="H18" s="33">
        <v>0.84283727399165509</v>
      </c>
      <c r="I18" s="33">
        <v>0.54679284963196639</v>
      </c>
      <c r="J18" s="33">
        <v>0.96118299445471345</v>
      </c>
      <c r="K18" s="33">
        <v>0.69705093833780163</v>
      </c>
    </row>
    <row r="19" spans="1:11" ht="125.1" customHeight="1" x14ac:dyDescent="0.25">
      <c r="A19" t="s">
        <v>253</v>
      </c>
      <c r="B19">
        <v>4043</v>
      </c>
      <c r="C19">
        <v>929</v>
      </c>
      <c r="D19">
        <v>645</v>
      </c>
      <c r="E19">
        <v>386</v>
      </c>
      <c r="F19" s="33">
        <v>0.86241467576791808</v>
      </c>
      <c r="G19" s="33">
        <v>0.81315366049879323</v>
      </c>
      <c r="H19" s="33">
        <v>0.83706004140786749</v>
      </c>
      <c r="I19" s="33">
        <v>0.2935361216730038</v>
      </c>
      <c r="J19" s="33">
        <v>0.37439379243452958</v>
      </c>
      <c r="K19" s="33">
        <v>0.3290707587382779</v>
      </c>
    </row>
    <row r="20" spans="1:11" ht="125.1" customHeight="1" x14ac:dyDescent="0.25">
      <c r="A20" t="s">
        <v>254</v>
      </c>
      <c r="B20">
        <v>3</v>
      </c>
      <c r="C20">
        <v>820</v>
      </c>
      <c r="D20">
        <v>0</v>
      </c>
      <c r="E20">
        <v>509</v>
      </c>
      <c r="F20" s="33">
        <v>1</v>
      </c>
      <c r="G20" s="33">
        <v>3.6452004860267309E-3</v>
      </c>
      <c r="H20" s="33">
        <v>7.2639225181598066E-3</v>
      </c>
      <c r="I20" s="33">
        <v>0.38299473288186608</v>
      </c>
      <c r="J20" s="33">
        <v>1</v>
      </c>
      <c r="K20" s="33">
        <v>0.55386289445048964</v>
      </c>
    </row>
    <row r="21" spans="1:11" ht="125.1" customHeight="1" x14ac:dyDescent="0.25">
      <c r="A21" t="s">
        <v>255</v>
      </c>
      <c r="B21">
        <v>1375</v>
      </c>
      <c r="C21">
        <v>390</v>
      </c>
      <c r="D21">
        <v>39</v>
      </c>
      <c r="E21">
        <v>264</v>
      </c>
      <c r="F21" s="33">
        <v>0.97241867043847241</v>
      </c>
      <c r="G21" s="33">
        <v>0.77903682719546741</v>
      </c>
      <c r="H21" s="33">
        <v>0.86505190311418689</v>
      </c>
      <c r="I21" s="33">
        <v>0.40366972477064222</v>
      </c>
      <c r="J21" s="33">
        <v>0.87128712871287128</v>
      </c>
      <c r="K21" s="33">
        <v>0.55172413793103448</v>
      </c>
    </row>
    <row r="22" spans="1:11" ht="125.1" customHeight="1" x14ac:dyDescent="0.25">
      <c r="A22" t="s">
        <v>256</v>
      </c>
      <c r="B22">
        <v>253</v>
      </c>
      <c r="C22">
        <v>372</v>
      </c>
      <c r="D22">
        <v>32</v>
      </c>
      <c r="E22">
        <v>630</v>
      </c>
      <c r="F22" s="33">
        <v>0.88771929824561402</v>
      </c>
      <c r="G22" s="33">
        <v>0.40479999999999999</v>
      </c>
      <c r="H22" s="33">
        <v>0.55604395604395607</v>
      </c>
      <c r="I22" s="33">
        <v>0.62874251497005984</v>
      </c>
      <c r="J22" s="33">
        <v>0.95166163141993954</v>
      </c>
      <c r="K22" s="33">
        <v>0.75721153846153844</v>
      </c>
    </row>
    <row r="23" spans="1:11" ht="125.1" customHeight="1" x14ac:dyDescent="0.25">
      <c r="A23" t="s">
        <v>257</v>
      </c>
      <c r="B23">
        <v>1363</v>
      </c>
      <c r="C23">
        <v>711</v>
      </c>
      <c r="D23">
        <v>288</v>
      </c>
      <c r="E23">
        <v>6</v>
      </c>
      <c r="F23" s="33">
        <v>0.82556026650514835</v>
      </c>
      <c r="G23" s="33">
        <v>0.65718418514946964</v>
      </c>
      <c r="H23" s="33">
        <v>0.73181208053691271</v>
      </c>
      <c r="I23" s="33">
        <v>8.368200836820083E-3</v>
      </c>
      <c r="J23" s="33">
        <v>2.0408163265306121E-2</v>
      </c>
      <c r="K23" s="33">
        <v>1.1869436201780419E-2</v>
      </c>
    </row>
    <row r="24" spans="1:11" ht="125.1" customHeight="1" x14ac:dyDescent="0.25">
      <c r="A24" t="s">
        <v>258</v>
      </c>
      <c r="B24">
        <v>5378</v>
      </c>
      <c r="C24">
        <v>1853</v>
      </c>
      <c r="D24">
        <v>86</v>
      </c>
      <c r="E24">
        <v>2077</v>
      </c>
      <c r="F24" s="33">
        <v>0.98426061493411421</v>
      </c>
      <c r="G24" s="33">
        <v>0.74374222099294707</v>
      </c>
      <c r="H24" s="33">
        <v>0.84726270185112251</v>
      </c>
      <c r="I24" s="33">
        <v>0.52849872773536899</v>
      </c>
      <c r="J24" s="33">
        <v>0.96024040684234857</v>
      </c>
      <c r="K24" s="33">
        <v>0.68176596093878217</v>
      </c>
    </row>
    <row r="25" spans="1:11" ht="125.1" customHeight="1" x14ac:dyDescent="0.25">
      <c r="A25" t="s">
        <v>259</v>
      </c>
      <c r="B25">
        <v>1120</v>
      </c>
      <c r="C25">
        <v>287</v>
      </c>
      <c r="D25">
        <v>28</v>
      </c>
      <c r="E25">
        <v>437</v>
      </c>
      <c r="F25" s="33">
        <v>0.97560975609756095</v>
      </c>
      <c r="G25" s="33">
        <v>0.79601990049751248</v>
      </c>
      <c r="H25" s="33">
        <v>0.87671232876712324</v>
      </c>
      <c r="I25" s="33">
        <v>0.60359116022099446</v>
      </c>
      <c r="J25" s="33">
        <v>0.93978494623655917</v>
      </c>
      <c r="K25" s="33">
        <v>0.73507148864592098</v>
      </c>
    </row>
    <row r="26" spans="1:11" ht="125.1" customHeight="1" x14ac:dyDescent="0.25">
      <c r="A26" t="s">
        <v>260</v>
      </c>
      <c r="B26">
        <v>557</v>
      </c>
      <c r="C26">
        <v>432</v>
      </c>
      <c r="D26">
        <v>27</v>
      </c>
      <c r="E26">
        <v>1012</v>
      </c>
      <c r="F26" s="33">
        <v>0.95376712328767121</v>
      </c>
      <c r="G26" s="33">
        <v>0.56319514661274017</v>
      </c>
      <c r="H26" s="33">
        <v>0.70820089001907183</v>
      </c>
      <c r="I26" s="33">
        <v>0.70083102493074789</v>
      </c>
      <c r="J26" s="33">
        <v>0.97401347449470643</v>
      </c>
      <c r="K26" s="33">
        <v>0.81514297221103504</v>
      </c>
    </row>
    <row r="27" spans="1:11" ht="125.1" customHeight="1" x14ac:dyDescent="0.25">
      <c r="A27" t="s">
        <v>261</v>
      </c>
      <c r="B27">
        <v>15477</v>
      </c>
      <c r="C27">
        <v>3385</v>
      </c>
      <c r="D27">
        <v>273</v>
      </c>
      <c r="E27">
        <v>2060</v>
      </c>
      <c r="F27" s="33">
        <v>0.98266666666666669</v>
      </c>
      <c r="G27" s="33">
        <v>0.82053864913582863</v>
      </c>
      <c r="H27" s="33">
        <v>0.89431411071304745</v>
      </c>
      <c r="I27" s="33">
        <v>0.37832874196510557</v>
      </c>
      <c r="J27" s="33">
        <v>0.88298328332618947</v>
      </c>
      <c r="K27" s="33">
        <v>0.52969915145281565</v>
      </c>
    </row>
    <row r="28" spans="1:11" ht="125.1" customHeight="1" x14ac:dyDescent="0.25">
      <c r="A28" t="s">
        <v>262</v>
      </c>
      <c r="B28">
        <v>11386</v>
      </c>
      <c r="C28">
        <v>2301</v>
      </c>
      <c r="D28">
        <v>909</v>
      </c>
      <c r="E28">
        <v>4124</v>
      </c>
      <c r="F28" s="33">
        <v>0.92606750711671415</v>
      </c>
      <c r="G28" s="33">
        <v>0.8318842697450135</v>
      </c>
      <c r="H28" s="33">
        <v>0.87645292895081206</v>
      </c>
      <c r="I28" s="33">
        <v>0.6418677042801556</v>
      </c>
      <c r="J28" s="33">
        <v>0.81939201271607387</v>
      </c>
      <c r="K28" s="33">
        <v>0.71984639553150642</v>
      </c>
    </row>
    <row r="29" spans="1:11" ht="125.1" customHeight="1" x14ac:dyDescent="0.25">
      <c r="A29" t="s">
        <v>263</v>
      </c>
      <c r="B29">
        <v>2361</v>
      </c>
      <c r="C29">
        <v>1176</v>
      </c>
      <c r="D29">
        <v>269</v>
      </c>
      <c r="E29">
        <v>428</v>
      </c>
      <c r="F29" s="33">
        <v>0.8977186311787072</v>
      </c>
      <c r="G29" s="33">
        <v>0.6675148430873622</v>
      </c>
      <c r="H29" s="33">
        <v>0.76568834117074758</v>
      </c>
      <c r="I29" s="33">
        <v>0.26683291770573558</v>
      </c>
      <c r="J29" s="33">
        <v>0.61406025824964128</v>
      </c>
      <c r="K29" s="33">
        <v>0.3720121686223381</v>
      </c>
    </row>
    <row r="30" spans="1:11" ht="125.1" customHeight="1" x14ac:dyDescent="0.25">
      <c r="A30" t="s">
        <v>264</v>
      </c>
      <c r="B30">
        <v>3404</v>
      </c>
      <c r="C30">
        <v>982</v>
      </c>
      <c r="D30">
        <v>219</v>
      </c>
      <c r="E30">
        <v>1413</v>
      </c>
      <c r="F30" s="33">
        <v>0.93955285674855094</v>
      </c>
      <c r="G30" s="33">
        <v>0.77610579115367073</v>
      </c>
      <c r="H30" s="33">
        <v>0.85004370083655889</v>
      </c>
      <c r="I30" s="33">
        <v>0.58997912317327761</v>
      </c>
      <c r="J30" s="33">
        <v>0.8658088235294118</v>
      </c>
      <c r="K30" s="33">
        <v>0.70176309908120194</v>
      </c>
    </row>
    <row r="31" spans="1:11" ht="125.1" customHeight="1" x14ac:dyDescent="0.25">
      <c r="A31" t="s">
        <v>265</v>
      </c>
      <c r="B31">
        <v>1893</v>
      </c>
      <c r="C31">
        <v>415</v>
      </c>
      <c r="D31">
        <v>207</v>
      </c>
      <c r="E31">
        <v>590</v>
      </c>
      <c r="F31" s="33">
        <v>0.90142857142857147</v>
      </c>
      <c r="G31" s="33">
        <v>0.82019064124783359</v>
      </c>
      <c r="H31" s="33">
        <v>0.85889292196007261</v>
      </c>
      <c r="I31" s="33">
        <v>0.58706467661691542</v>
      </c>
      <c r="J31" s="33">
        <v>0.740276035131744</v>
      </c>
      <c r="K31" s="33">
        <v>0.65482796892341844</v>
      </c>
    </row>
    <row r="32" spans="1:11" ht="125.1" customHeight="1" x14ac:dyDescent="0.25">
      <c r="A32" t="s">
        <v>266</v>
      </c>
      <c r="B32">
        <v>2836</v>
      </c>
      <c r="C32">
        <v>626</v>
      </c>
      <c r="D32">
        <v>28</v>
      </c>
      <c r="E32">
        <v>605</v>
      </c>
      <c r="F32" s="33">
        <v>0.99022346368715086</v>
      </c>
      <c r="G32" s="33">
        <v>0.81917966493356442</v>
      </c>
      <c r="H32" s="33">
        <v>0.89661713563073031</v>
      </c>
      <c r="I32" s="33">
        <v>0.49147034930950451</v>
      </c>
      <c r="J32" s="33">
        <v>0.95576619273301733</v>
      </c>
      <c r="K32" s="33">
        <v>0.64914163090128751</v>
      </c>
    </row>
    <row r="33" spans="1:11" ht="125.1" customHeight="1" x14ac:dyDescent="0.25">
      <c r="A33" t="s">
        <v>267</v>
      </c>
      <c r="B33">
        <v>838</v>
      </c>
      <c r="C33">
        <v>345</v>
      </c>
      <c r="D33">
        <v>30</v>
      </c>
      <c r="E33">
        <v>107</v>
      </c>
      <c r="F33" s="33">
        <v>0.96543778801843316</v>
      </c>
      <c r="G33" s="33">
        <v>0.70836855452240066</v>
      </c>
      <c r="H33" s="33">
        <v>0.81716235982447583</v>
      </c>
      <c r="I33" s="33">
        <v>0.23672566371681419</v>
      </c>
      <c r="J33" s="33">
        <v>0.78102189781021902</v>
      </c>
      <c r="K33" s="33">
        <v>0.36332767402376909</v>
      </c>
    </row>
    <row r="34" spans="1:11" ht="125.1" customHeight="1" x14ac:dyDescent="0.25">
      <c r="A34" t="s">
        <v>268</v>
      </c>
      <c r="B34">
        <v>4149</v>
      </c>
      <c r="C34">
        <v>3130</v>
      </c>
      <c r="D34">
        <v>83</v>
      </c>
      <c r="E34">
        <v>1062</v>
      </c>
      <c r="F34" s="33">
        <v>0.98038752362948955</v>
      </c>
      <c r="G34" s="33">
        <v>0.56999587855474654</v>
      </c>
      <c r="H34" s="33">
        <v>0.72087568412822522</v>
      </c>
      <c r="I34" s="33">
        <v>0.25333969465648848</v>
      </c>
      <c r="J34" s="33">
        <v>0.92751091703056765</v>
      </c>
      <c r="K34" s="33">
        <v>0.39797639123102868</v>
      </c>
    </row>
    <row r="35" spans="1:11" ht="125.1" customHeight="1" x14ac:dyDescent="0.25">
      <c r="A35" t="s">
        <v>269</v>
      </c>
      <c r="B35">
        <v>792</v>
      </c>
      <c r="C35">
        <v>135</v>
      </c>
      <c r="D35">
        <v>132</v>
      </c>
      <c r="E35">
        <v>481</v>
      </c>
      <c r="F35" s="33">
        <v>0.8571428571428571</v>
      </c>
      <c r="G35" s="33">
        <v>0.85436893203883491</v>
      </c>
      <c r="H35" s="33">
        <v>0.85575364667747167</v>
      </c>
      <c r="I35" s="33">
        <v>0.7808441558441559</v>
      </c>
      <c r="J35" s="33">
        <v>0.78466557911908641</v>
      </c>
      <c r="K35" s="33">
        <v>0.78275020341741253</v>
      </c>
    </row>
    <row r="36" spans="1:11" ht="125.1" customHeight="1" x14ac:dyDescent="0.25">
      <c r="A36" t="s">
        <v>270</v>
      </c>
      <c r="B36">
        <v>2683</v>
      </c>
      <c r="C36">
        <v>439</v>
      </c>
      <c r="D36">
        <v>25</v>
      </c>
      <c r="E36">
        <v>472</v>
      </c>
      <c r="F36" s="33">
        <v>0.99076809453471193</v>
      </c>
      <c r="G36" s="33">
        <v>0.85938500960922481</v>
      </c>
      <c r="H36" s="33">
        <v>0.92041166380789019</v>
      </c>
      <c r="I36" s="33">
        <v>0.5181119648737651</v>
      </c>
      <c r="J36" s="33">
        <v>0.94969818913480886</v>
      </c>
      <c r="K36" s="33">
        <v>0.67045454545454541</v>
      </c>
    </row>
    <row r="37" spans="1:11" ht="125.1" customHeight="1" x14ac:dyDescent="0.25">
      <c r="A37" t="s">
        <v>271</v>
      </c>
      <c r="B37">
        <v>157</v>
      </c>
      <c r="C37">
        <v>597</v>
      </c>
      <c r="D37">
        <v>5</v>
      </c>
      <c r="E37">
        <v>703</v>
      </c>
      <c r="F37" s="33">
        <v>0.96913580246913578</v>
      </c>
      <c r="G37" s="33">
        <v>0.2082228116710875</v>
      </c>
      <c r="H37" s="33">
        <v>0.34279475982532748</v>
      </c>
      <c r="I37" s="33">
        <v>0.54076923076923078</v>
      </c>
      <c r="J37" s="33">
        <v>0.99293785310734461</v>
      </c>
      <c r="K37" s="33">
        <v>0.70019920318725104</v>
      </c>
    </row>
    <row r="38" spans="1:11" ht="125.1" customHeight="1" x14ac:dyDescent="0.25">
      <c r="A38" t="s">
        <v>272</v>
      </c>
      <c r="B38">
        <v>3185</v>
      </c>
      <c r="C38">
        <v>956</v>
      </c>
      <c r="D38">
        <v>89</v>
      </c>
      <c r="E38">
        <v>594</v>
      </c>
      <c r="F38" s="33">
        <v>0.97281612706169818</v>
      </c>
      <c r="G38" s="33">
        <v>0.76913788939869598</v>
      </c>
      <c r="H38" s="33">
        <v>0.8590694538098449</v>
      </c>
      <c r="I38" s="33">
        <v>0.38322580645161292</v>
      </c>
      <c r="J38" s="33">
        <v>0.86969253294289894</v>
      </c>
      <c r="K38" s="33">
        <v>0.53201970443349755</v>
      </c>
    </row>
    <row r="39" spans="1:11" ht="125.1" customHeight="1" x14ac:dyDescent="0.25">
      <c r="A39" t="s">
        <v>273</v>
      </c>
      <c r="B39">
        <v>2391</v>
      </c>
      <c r="C39">
        <v>233</v>
      </c>
      <c r="D39">
        <v>222</v>
      </c>
      <c r="E39">
        <v>394</v>
      </c>
      <c r="F39" s="33">
        <v>0.9150401836969001</v>
      </c>
      <c r="G39" s="33">
        <v>0.91120426829268297</v>
      </c>
      <c r="H39" s="33">
        <v>0.9131181974412832</v>
      </c>
      <c r="I39" s="33">
        <v>0.62838915470494416</v>
      </c>
      <c r="J39" s="33">
        <v>0.63961038961038963</v>
      </c>
      <c r="K39" s="33">
        <v>0.63395012067578438</v>
      </c>
    </row>
    <row r="40" spans="1:11" ht="125.1" customHeight="1" x14ac:dyDescent="0.25">
      <c r="A40" t="s">
        <v>274</v>
      </c>
      <c r="B40">
        <v>4342</v>
      </c>
      <c r="C40">
        <v>155</v>
      </c>
      <c r="D40">
        <v>399</v>
      </c>
      <c r="E40">
        <v>192</v>
      </c>
      <c r="F40" s="33">
        <v>0.91584053997047032</v>
      </c>
      <c r="G40" s="33">
        <v>0.96553257727373809</v>
      </c>
      <c r="H40" s="33">
        <v>0.94003030959082057</v>
      </c>
      <c r="I40" s="33">
        <v>0.55331412103746402</v>
      </c>
      <c r="J40" s="33">
        <v>0.32487309644670048</v>
      </c>
      <c r="K40" s="33">
        <v>0.40938166311300639</v>
      </c>
    </row>
    <row r="41" spans="1:11" ht="125.1" customHeight="1" x14ac:dyDescent="0.25">
      <c r="A41" t="s">
        <v>275</v>
      </c>
      <c r="B41">
        <v>4208</v>
      </c>
      <c r="C41">
        <v>893</v>
      </c>
      <c r="D41">
        <v>252</v>
      </c>
      <c r="E41">
        <v>527</v>
      </c>
      <c r="F41" s="33">
        <v>0.94349775784753365</v>
      </c>
      <c r="G41" s="33">
        <v>0.82493628700254851</v>
      </c>
      <c r="H41" s="33">
        <v>0.88024265244221311</v>
      </c>
      <c r="I41" s="33">
        <v>0.37112676056338029</v>
      </c>
      <c r="J41" s="33">
        <v>0.67650834403080873</v>
      </c>
      <c r="K41" s="33">
        <v>0.47930877671668942</v>
      </c>
    </row>
  </sheetData>
  <pageMargins left="0.75" right="0.75" top="1" bottom="1" header="0.5" footer="0.5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C000"/>
  </sheetPr>
  <dimension ref="A1:M41"/>
  <sheetViews>
    <sheetView workbookViewId="0"/>
  </sheetViews>
  <sheetFormatPr defaultRowHeight="15" x14ac:dyDescent="0.25"/>
  <cols>
    <col min="1" max="1" width="13.85546875" bestFit="1" customWidth="1"/>
    <col min="2" max="2" width="8" bestFit="1" customWidth="1"/>
    <col min="3" max="3" width="7.7109375" bestFit="1" customWidth="1"/>
    <col min="4" max="4" width="8" bestFit="1" customWidth="1"/>
    <col min="5" max="5" width="7.7109375" bestFit="1" customWidth="1"/>
    <col min="6" max="6" width="15.7109375" bestFit="1" customWidth="1"/>
    <col min="7" max="7" width="12.85546875" bestFit="1" customWidth="1"/>
    <col min="8" max="8" width="9.5703125" bestFit="1" customWidth="1"/>
    <col min="9" max="9" width="15.7109375" bestFit="1" customWidth="1"/>
    <col min="10" max="10" width="12.85546875" bestFit="1" customWidth="1"/>
    <col min="11" max="11" width="9.5703125" bestFit="1" customWidth="1"/>
    <col min="12" max="13" width="40.7109375" customWidth="1"/>
  </cols>
  <sheetData>
    <row r="1" spans="1:13" x14ac:dyDescent="0.25">
      <c r="A1" s="32" t="s">
        <v>233</v>
      </c>
      <c r="B1" s="32" t="s">
        <v>27</v>
      </c>
      <c r="C1" s="32" t="s">
        <v>28</v>
      </c>
      <c r="D1" s="32" t="s">
        <v>29</v>
      </c>
      <c r="E1" s="32" t="s">
        <v>30</v>
      </c>
      <c r="F1" s="32" t="s">
        <v>31</v>
      </c>
      <c r="G1" s="32" t="s">
        <v>32</v>
      </c>
      <c r="H1" s="32" t="s">
        <v>33</v>
      </c>
      <c r="I1" s="32" t="s">
        <v>34</v>
      </c>
      <c r="J1" s="32" t="s">
        <v>35</v>
      </c>
      <c r="K1" s="32" t="s">
        <v>36</v>
      </c>
      <c r="L1" s="32" t="s">
        <v>234</v>
      </c>
      <c r="M1" s="32" t="s">
        <v>235</v>
      </c>
    </row>
    <row r="2" spans="1:13" ht="125.1" customHeight="1" x14ac:dyDescent="0.25">
      <c r="A2" t="s">
        <v>236</v>
      </c>
      <c r="B2">
        <v>1549</v>
      </c>
      <c r="C2">
        <v>10</v>
      </c>
      <c r="D2">
        <v>31</v>
      </c>
      <c r="E2">
        <v>594</v>
      </c>
      <c r="F2" s="33">
        <v>0.98037974683544304</v>
      </c>
      <c r="G2" s="33">
        <v>0.99358563181526616</v>
      </c>
      <c r="H2" s="33">
        <v>0.98693851545078048</v>
      </c>
      <c r="I2" s="33">
        <v>0.98344370860927155</v>
      </c>
      <c r="J2" s="33">
        <v>0.95040000000000002</v>
      </c>
      <c r="K2" s="33">
        <v>0.96663954434499588</v>
      </c>
    </row>
    <row r="3" spans="1:13" ht="125.1" customHeight="1" x14ac:dyDescent="0.25">
      <c r="A3" t="s">
        <v>237</v>
      </c>
      <c r="B3">
        <v>1543</v>
      </c>
      <c r="C3">
        <v>27</v>
      </c>
      <c r="D3">
        <v>163</v>
      </c>
      <c r="E3">
        <v>129</v>
      </c>
      <c r="F3" s="33">
        <v>0.90445486518171159</v>
      </c>
      <c r="G3" s="33">
        <v>0.98280254777070064</v>
      </c>
      <c r="H3" s="33">
        <v>0.94200244200244199</v>
      </c>
      <c r="I3" s="33">
        <v>0.82692307692307687</v>
      </c>
      <c r="J3" s="33">
        <v>0.44178082191780821</v>
      </c>
      <c r="K3" s="33">
        <v>0.5758928571428571</v>
      </c>
    </row>
    <row r="4" spans="1:13" ht="125.1" customHeight="1" x14ac:dyDescent="0.25">
      <c r="A4" t="s">
        <v>238</v>
      </c>
      <c r="B4">
        <v>1549</v>
      </c>
      <c r="C4">
        <v>7</v>
      </c>
      <c r="D4">
        <v>370</v>
      </c>
      <c r="E4">
        <v>12</v>
      </c>
      <c r="F4" s="33">
        <v>0.80719124544033349</v>
      </c>
      <c r="G4" s="33">
        <v>0.99550128534704374</v>
      </c>
      <c r="H4" s="33">
        <v>0.89151079136690647</v>
      </c>
      <c r="I4" s="33">
        <v>0.63157894736842102</v>
      </c>
      <c r="J4" s="33">
        <v>3.1413612565445018E-2</v>
      </c>
      <c r="K4" s="33">
        <v>5.9850374064837897E-2</v>
      </c>
    </row>
    <row r="5" spans="1:13" ht="125.1" customHeight="1" x14ac:dyDescent="0.25">
      <c r="A5" t="s">
        <v>239</v>
      </c>
      <c r="B5">
        <v>7689</v>
      </c>
      <c r="C5">
        <v>134</v>
      </c>
      <c r="D5">
        <v>97</v>
      </c>
      <c r="E5">
        <v>656</v>
      </c>
      <c r="F5" s="33">
        <v>0.98754174158746466</v>
      </c>
      <c r="G5" s="33">
        <v>0.98287102134730919</v>
      </c>
      <c r="H5" s="33">
        <v>0.985200845665962</v>
      </c>
      <c r="I5" s="33">
        <v>0.83037974683544302</v>
      </c>
      <c r="J5" s="33">
        <v>0.87118193891102258</v>
      </c>
      <c r="K5" s="33">
        <v>0.85029163966299415</v>
      </c>
    </row>
    <row r="6" spans="1:13" ht="125.1" customHeight="1" x14ac:dyDescent="0.25">
      <c r="A6" t="s">
        <v>240</v>
      </c>
      <c r="B6">
        <v>2367</v>
      </c>
      <c r="C6">
        <v>7</v>
      </c>
      <c r="D6">
        <v>183</v>
      </c>
      <c r="E6">
        <v>179</v>
      </c>
      <c r="F6" s="33">
        <v>0.92823529411764705</v>
      </c>
      <c r="G6" s="33">
        <v>0.99705139005897225</v>
      </c>
      <c r="H6" s="33">
        <v>0.96141348497156787</v>
      </c>
      <c r="I6" s="33">
        <v>0.9623655913978495</v>
      </c>
      <c r="J6" s="33">
        <v>0.49447513812154698</v>
      </c>
      <c r="K6" s="33">
        <v>0.65328467153284675</v>
      </c>
    </row>
    <row r="7" spans="1:13" ht="125.1" customHeight="1" x14ac:dyDescent="0.25">
      <c r="A7" t="s">
        <v>241</v>
      </c>
      <c r="B7">
        <v>2199</v>
      </c>
      <c r="C7">
        <v>20</v>
      </c>
      <c r="D7">
        <v>588</v>
      </c>
      <c r="E7">
        <v>7</v>
      </c>
      <c r="F7" s="33">
        <v>0.78902045209903127</v>
      </c>
      <c r="G7" s="33">
        <v>0.99098693105002256</v>
      </c>
      <c r="H7" s="33">
        <v>0.87854574510587291</v>
      </c>
      <c r="I7" s="33">
        <v>0.25925925925925919</v>
      </c>
      <c r="J7" s="33">
        <v>1.1764705882352939E-2</v>
      </c>
      <c r="K7" s="33">
        <v>2.2508038585209E-2</v>
      </c>
    </row>
    <row r="8" spans="1:13" ht="125.1" customHeight="1" x14ac:dyDescent="0.25">
      <c r="A8" t="s">
        <v>242</v>
      </c>
      <c r="B8">
        <v>2417</v>
      </c>
      <c r="C8">
        <v>1</v>
      </c>
      <c r="D8">
        <v>84</v>
      </c>
      <c r="E8">
        <v>189</v>
      </c>
      <c r="F8" s="33">
        <v>0.96641343462614959</v>
      </c>
      <c r="G8" s="33">
        <v>0.99958643507030609</v>
      </c>
      <c r="H8" s="33">
        <v>0.98272006505387277</v>
      </c>
      <c r="I8" s="33">
        <v>0.99473684210526314</v>
      </c>
      <c r="J8" s="33">
        <v>0.69230769230769229</v>
      </c>
      <c r="K8" s="33">
        <v>0.81641468682505403</v>
      </c>
    </row>
    <row r="9" spans="1:13" ht="125.1" customHeight="1" x14ac:dyDescent="0.25">
      <c r="A9" t="s">
        <v>243</v>
      </c>
      <c r="B9">
        <v>4868</v>
      </c>
      <c r="C9">
        <v>208</v>
      </c>
      <c r="D9">
        <v>205</v>
      </c>
      <c r="E9">
        <v>486</v>
      </c>
      <c r="F9" s="33">
        <v>0.95958998620145874</v>
      </c>
      <c r="G9" s="33">
        <v>0.95902285263987397</v>
      </c>
      <c r="H9" s="33">
        <v>0.95930633559956646</v>
      </c>
      <c r="I9" s="33">
        <v>0.70028818443804031</v>
      </c>
      <c r="J9" s="33">
        <v>0.70332850940665703</v>
      </c>
      <c r="K9" s="33">
        <v>0.70180505415162453</v>
      </c>
    </row>
    <row r="10" spans="1:13" ht="125.1" customHeight="1" x14ac:dyDescent="0.25">
      <c r="A10" t="s">
        <v>244</v>
      </c>
      <c r="B10">
        <v>3891</v>
      </c>
      <c r="C10">
        <v>169</v>
      </c>
      <c r="D10">
        <v>50</v>
      </c>
      <c r="E10">
        <v>931</v>
      </c>
      <c r="F10" s="33">
        <v>0.98731286475513824</v>
      </c>
      <c r="G10" s="33">
        <v>0.95837438423645316</v>
      </c>
      <c r="H10" s="33">
        <v>0.97262842144731909</v>
      </c>
      <c r="I10" s="33">
        <v>0.84636363636363632</v>
      </c>
      <c r="J10" s="33">
        <v>0.94903160040774714</v>
      </c>
      <c r="K10" s="33">
        <v>0.89476213358962042</v>
      </c>
    </row>
    <row r="11" spans="1:13" ht="125.1" customHeight="1" x14ac:dyDescent="0.25">
      <c r="A11" t="s">
        <v>245</v>
      </c>
      <c r="B11">
        <v>22018</v>
      </c>
      <c r="C11">
        <v>927</v>
      </c>
      <c r="D11">
        <v>1092</v>
      </c>
      <c r="E11">
        <v>3171</v>
      </c>
      <c r="F11" s="33">
        <v>0.95274772825616616</v>
      </c>
      <c r="G11" s="33">
        <v>0.95959904118544348</v>
      </c>
      <c r="H11" s="33">
        <v>0.95616111171425466</v>
      </c>
      <c r="I11" s="33">
        <v>0.77379209370424595</v>
      </c>
      <c r="J11" s="33">
        <v>0.74384236453201968</v>
      </c>
      <c r="K11" s="33">
        <v>0.75852170792967344</v>
      </c>
    </row>
    <row r="12" spans="1:13" ht="125.1" customHeight="1" x14ac:dyDescent="0.25">
      <c r="A12" t="s">
        <v>246</v>
      </c>
      <c r="B12">
        <v>3079</v>
      </c>
      <c r="C12">
        <v>41</v>
      </c>
      <c r="D12">
        <v>272</v>
      </c>
      <c r="E12">
        <v>332</v>
      </c>
      <c r="F12" s="33">
        <v>0.91883019994031634</v>
      </c>
      <c r="G12" s="33">
        <v>0.98685897435897441</v>
      </c>
      <c r="H12" s="33">
        <v>0.95163035079585845</v>
      </c>
      <c r="I12" s="33">
        <v>0.89008042895442363</v>
      </c>
      <c r="J12" s="33">
        <v>0.54966887417218546</v>
      </c>
      <c r="K12" s="33">
        <v>0.67963152507676561</v>
      </c>
    </row>
    <row r="13" spans="1:13" ht="125.1" customHeight="1" x14ac:dyDescent="0.25">
      <c r="A13" t="s">
        <v>247</v>
      </c>
      <c r="B13">
        <v>2906</v>
      </c>
      <c r="C13">
        <v>6</v>
      </c>
      <c r="D13">
        <v>99</v>
      </c>
      <c r="E13">
        <v>229</v>
      </c>
      <c r="F13" s="33">
        <v>0.96705490848585696</v>
      </c>
      <c r="G13" s="33">
        <v>0.99793956043956045</v>
      </c>
      <c r="H13" s="33">
        <v>0.98225452087206355</v>
      </c>
      <c r="I13" s="33">
        <v>0.97446808510638294</v>
      </c>
      <c r="J13" s="33">
        <v>0.69817073170731703</v>
      </c>
      <c r="K13" s="33">
        <v>0.81349911190053281</v>
      </c>
    </row>
    <row r="14" spans="1:13" ht="125.1" customHeight="1" x14ac:dyDescent="0.25">
      <c r="A14" t="s">
        <v>248</v>
      </c>
      <c r="B14">
        <v>1046</v>
      </c>
      <c r="C14">
        <v>10</v>
      </c>
      <c r="D14">
        <v>45</v>
      </c>
      <c r="E14">
        <v>159</v>
      </c>
      <c r="F14" s="33">
        <v>0.95875343721356554</v>
      </c>
      <c r="G14" s="33">
        <v>0.99053030303030298</v>
      </c>
      <c r="H14" s="33">
        <v>0.97438285980437822</v>
      </c>
      <c r="I14" s="33">
        <v>0.94082840236686394</v>
      </c>
      <c r="J14" s="33">
        <v>0.77941176470588236</v>
      </c>
      <c r="K14" s="33">
        <v>0.85254691689008044</v>
      </c>
    </row>
    <row r="15" spans="1:13" ht="125.1" customHeight="1" x14ac:dyDescent="0.25">
      <c r="A15" t="s">
        <v>249</v>
      </c>
      <c r="B15">
        <v>4010</v>
      </c>
      <c r="C15">
        <v>219</v>
      </c>
      <c r="D15">
        <v>42</v>
      </c>
      <c r="E15">
        <v>975</v>
      </c>
      <c r="F15" s="33">
        <v>0.98963474827245801</v>
      </c>
      <c r="G15" s="33">
        <v>0.94821470796878693</v>
      </c>
      <c r="H15" s="33">
        <v>0.96848206738316633</v>
      </c>
      <c r="I15" s="33">
        <v>0.81658291457286436</v>
      </c>
      <c r="J15" s="33">
        <v>0.95870206489675514</v>
      </c>
      <c r="K15" s="33">
        <v>0.88195386702849388</v>
      </c>
    </row>
    <row r="16" spans="1:13" ht="125.1" customHeight="1" x14ac:dyDescent="0.25">
      <c r="A16" t="s">
        <v>250</v>
      </c>
      <c r="B16">
        <v>937</v>
      </c>
      <c r="C16">
        <v>13</v>
      </c>
      <c r="D16">
        <v>33</v>
      </c>
      <c r="E16">
        <v>207</v>
      </c>
      <c r="F16" s="33">
        <v>0.96597938144329898</v>
      </c>
      <c r="G16" s="33">
        <v>0.98631578947368426</v>
      </c>
      <c r="H16" s="33">
        <v>0.9760416666666667</v>
      </c>
      <c r="I16" s="33">
        <v>0.94090909090909092</v>
      </c>
      <c r="J16" s="33">
        <v>0.86250000000000004</v>
      </c>
      <c r="K16" s="33">
        <v>0.9</v>
      </c>
    </row>
    <row r="17" spans="1:11" ht="125.1" customHeight="1" x14ac:dyDescent="0.25">
      <c r="A17" t="s">
        <v>251</v>
      </c>
      <c r="B17">
        <v>1127</v>
      </c>
      <c r="C17">
        <v>51</v>
      </c>
      <c r="D17">
        <v>31</v>
      </c>
      <c r="E17">
        <v>267</v>
      </c>
      <c r="F17" s="33">
        <v>0.97322970639032813</v>
      </c>
      <c r="G17" s="33">
        <v>0.95670628183361628</v>
      </c>
      <c r="H17" s="33">
        <v>0.9648972602739726</v>
      </c>
      <c r="I17" s="33">
        <v>0.839622641509434</v>
      </c>
      <c r="J17" s="33">
        <v>0.89597315436241609</v>
      </c>
      <c r="K17" s="33">
        <v>0.86688311688311692</v>
      </c>
    </row>
    <row r="18" spans="1:11" ht="125.1" customHeight="1" x14ac:dyDescent="0.25">
      <c r="A18" t="s">
        <v>252</v>
      </c>
      <c r="B18">
        <v>1619</v>
      </c>
      <c r="C18">
        <v>24</v>
      </c>
      <c r="D18">
        <v>26</v>
      </c>
      <c r="E18">
        <v>515</v>
      </c>
      <c r="F18" s="33">
        <v>0.98419452887537995</v>
      </c>
      <c r="G18" s="33">
        <v>0.98539257455873397</v>
      </c>
      <c r="H18" s="33">
        <v>0.98479318734793186</v>
      </c>
      <c r="I18" s="33">
        <v>0.95547309833024119</v>
      </c>
      <c r="J18" s="33">
        <v>0.95194085027726427</v>
      </c>
      <c r="K18" s="33">
        <v>0.95370370370370372</v>
      </c>
    </row>
    <row r="19" spans="1:11" ht="125.1" customHeight="1" x14ac:dyDescent="0.25">
      <c r="A19" t="s">
        <v>253</v>
      </c>
      <c r="B19">
        <v>4853</v>
      </c>
      <c r="C19">
        <v>119</v>
      </c>
      <c r="D19">
        <v>644</v>
      </c>
      <c r="E19">
        <v>387</v>
      </c>
      <c r="F19" s="33">
        <v>0.88284518828451886</v>
      </c>
      <c r="G19" s="33">
        <v>0.97606596942880131</v>
      </c>
      <c r="H19" s="33">
        <v>0.92711815837233735</v>
      </c>
      <c r="I19" s="33">
        <v>0.7648221343873518</v>
      </c>
      <c r="J19" s="33">
        <v>0.37536372453928218</v>
      </c>
      <c r="K19" s="33">
        <v>0.50357839947950556</v>
      </c>
    </row>
    <row r="20" spans="1:11" ht="125.1" customHeight="1" x14ac:dyDescent="0.25">
      <c r="A20" t="s">
        <v>254</v>
      </c>
      <c r="B20">
        <v>446</v>
      </c>
      <c r="C20">
        <v>377</v>
      </c>
      <c r="D20">
        <v>0</v>
      </c>
      <c r="E20">
        <v>509</v>
      </c>
      <c r="F20" s="33">
        <v>1</v>
      </c>
      <c r="G20" s="33">
        <v>0.54191980558930741</v>
      </c>
      <c r="H20" s="33">
        <v>0.70291568163908591</v>
      </c>
      <c r="I20" s="33">
        <v>0.5744920993227991</v>
      </c>
      <c r="J20" s="33">
        <v>1</v>
      </c>
      <c r="K20" s="33">
        <v>0.72974910394265236</v>
      </c>
    </row>
    <row r="21" spans="1:11" ht="125.1" customHeight="1" x14ac:dyDescent="0.25">
      <c r="A21" t="s">
        <v>255</v>
      </c>
      <c r="B21">
        <v>1720</v>
      </c>
      <c r="C21">
        <v>45</v>
      </c>
      <c r="D21">
        <v>48</v>
      </c>
      <c r="E21">
        <v>255</v>
      </c>
      <c r="F21" s="33">
        <v>0.97285067873303166</v>
      </c>
      <c r="G21" s="33">
        <v>0.9745042492917847</v>
      </c>
      <c r="H21" s="33">
        <v>0.97367676195867536</v>
      </c>
      <c r="I21" s="33">
        <v>0.85</v>
      </c>
      <c r="J21" s="33">
        <v>0.84158415841584155</v>
      </c>
      <c r="K21" s="33">
        <v>0.845771144278607</v>
      </c>
    </row>
    <row r="22" spans="1:11" ht="125.1" customHeight="1" x14ac:dyDescent="0.25">
      <c r="A22" t="s">
        <v>256</v>
      </c>
      <c r="B22">
        <v>537</v>
      </c>
      <c r="C22">
        <v>88</v>
      </c>
      <c r="D22">
        <v>39</v>
      </c>
      <c r="E22">
        <v>623</v>
      </c>
      <c r="F22" s="33">
        <v>0.93229166666666663</v>
      </c>
      <c r="G22" s="33">
        <v>0.85919999999999996</v>
      </c>
      <c r="H22" s="33">
        <v>0.89425478767693589</v>
      </c>
      <c r="I22" s="33">
        <v>0.87623066104078762</v>
      </c>
      <c r="J22" s="33">
        <v>0.94108761329305135</v>
      </c>
      <c r="K22" s="33">
        <v>0.90750182083029862</v>
      </c>
    </row>
    <row r="23" spans="1:11" ht="125.1" customHeight="1" x14ac:dyDescent="0.25">
      <c r="A23" t="s">
        <v>257</v>
      </c>
      <c r="B23">
        <v>1920</v>
      </c>
      <c r="C23">
        <v>154</v>
      </c>
      <c r="D23">
        <v>289</v>
      </c>
      <c r="E23">
        <v>5</v>
      </c>
      <c r="F23" s="33">
        <v>0.86917157084653685</v>
      </c>
      <c r="G23" s="33">
        <v>0.92574734811957571</v>
      </c>
      <c r="H23" s="33">
        <v>0.89656782628998366</v>
      </c>
      <c r="I23" s="33">
        <v>3.1446540880503138E-2</v>
      </c>
      <c r="J23" s="33">
        <v>1.700680272108844E-2</v>
      </c>
      <c r="K23" s="33">
        <v>2.2075055187637971E-2</v>
      </c>
    </row>
    <row r="24" spans="1:11" ht="125.1" customHeight="1" x14ac:dyDescent="0.25">
      <c r="A24" t="s">
        <v>258</v>
      </c>
      <c r="B24">
        <v>7175</v>
      </c>
      <c r="C24">
        <v>56</v>
      </c>
      <c r="D24">
        <v>84</v>
      </c>
      <c r="E24">
        <v>2079</v>
      </c>
      <c r="F24" s="33">
        <v>0.98842815814850526</v>
      </c>
      <c r="G24" s="33">
        <v>0.99225556631171341</v>
      </c>
      <c r="H24" s="33">
        <v>0.99033816425120769</v>
      </c>
      <c r="I24" s="33">
        <v>0.97377049180327868</v>
      </c>
      <c r="J24" s="33">
        <v>0.96116504854368934</v>
      </c>
      <c r="K24" s="33">
        <v>0.96742671009771986</v>
      </c>
    </row>
    <row r="25" spans="1:11" ht="125.1" customHeight="1" x14ac:dyDescent="0.25">
      <c r="A25" t="s">
        <v>259</v>
      </c>
      <c r="B25">
        <v>1387</v>
      </c>
      <c r="C25">
        <v>20</v>
      </c>
      <c r="D25">
        <v>35</v>
      </c>
      <c r="E25">
        <v>430</v>
      </c>
      <c r="F25" s="33">
        <v>0.97538677918424754</v>
      </c>
      <c r="G25" s="33">
        <v>0.98578535891968733</v>
      </c>
      <c r="H25" s="33">
        <v>0.98055850123718624</v>
      </c>
      <c r="I25" s="33">
        <v>0.9555555555555556</v>
      </c>
      <c r="J25" s="33">
        <v>0.92473118279569888</v>
      </c>
      <c r="K25" s="33">
        <v>0.93989071038251371</v>
      </c>
    </row>
    <row r="26" spans="1:11" ht="125.1" customHeight="1" x14ac:dyDescent="0.25">
      <c r="A26" t="s">
        <v>260</v>
      </c>
      <c r="B26">
        <v>967</v>
      </c>
      <c r="C26">
        <v>22</v>
      </c>
      <c r="D26">
        <v>46</v>
      </c>
      <c r="E26">
        <v>993</v>
      </c>
      <c r="F26" s="33">
        <v>0.95459032576505431</v>
      </c>
      <c r="G26" s="33">
        <v>0.9777553083923155</v>
      </c>
      <c r="H26" s="33">
        <v>0.96603396603396607</v>
      </c>
      <c r="I26" s="33">
        <v>0.97832512315270936</v>
      </c>
      <c r="J26" s="33">
        <v>0.95572666025024067</v>
      </c>
      <c r="K26" s="33">
        <v>0.9668938656280428</v>
      </c>
    </row>
    <row r="27" spans="1:11" ht="125.1" customHeight="1" x14ac:dyDescent="0.25">
      <c r="A27" t="s">
        <v>261</v>
      </c>
      <c r="B27">
        <v>18720</v>
      </c>
      <c r="C27">
        <v>142</v>
      </c>
      <c r="D27">
        <v>296</v>
      </c>
      <c r="E27">
        <v>2037</v>
      </c>
      <c r="F27" s="33">
        <v>0.98443416070677325</v>
      </c>
      <c r="G27" s="33">
        <v>0.99247163609373346</v>
      </c>
      <c r="H27" s="33">
        <v>0.98843655948043718</v>
      </c>
      <c r="I27" s="33">
        <v>0.93483249196879303</v>
      </c>
      <c r="J27" s="33">
        <v>0.87312473210458641</v>
      </c>
      <c r="K27" s="33">
        <v>0.90292553191489366</v>
      </c>
    </row>
    <row r="28" spans="1:11" ht="125.1" customHeight="1" x14ac:dyDescent="0.25">
      <c r="A28" t="s">
        <v>262</v>
      </c>
      <c r="B28">
        <v>13617</v>
      </c>
      <c r="C28">
        <v>70</v>
      </c>
      <c r="D28">
        <v>980</v>
      </c>
      <c r="E28">
        <v>4053</v>
      </c>
      <c r="F28" s="33">
        <v>0.93286291703774749</v>
      </c>
      <c r="G28" s="33">
        <v>0.99488565792357708</v>
      </c>
      <c r="H28" s="33">
        <v>0.96287653797199835</v>
      </c>
      <c r="I28" s="33">
        <v>0.98302207130730046</v>
      </c>
      <c r="J28" s="33">
        <v>0.80528511821974968</v>
      </c>
      <c r="K28" s="33">
        <v>0.88532110091743121</v>
      </c>
    </row>
    <row r="29" spans="1:11" ht="125.1" customHeight="1" x14ac:dyDescent="0.25">
      <c r="A29" t="s">
        <v>263</v>
      </c>
      <c r="B29">
        <v>3398</v>
      </c>
      <c r="C29">
        <v>139</v>
      </c>
      <c r="D29">
        <v>302</v>
      </c>
      <c r="E29">
        <v>395</v>
      </c>
      <c r="F29" s="33">
        <v>0.91837837837837832</v>
      </c>
      <c r="G29" s="33">
        <v>0.96070115917444165</v>
      </c>
      <c r="H29" s="33">
        <v>0.93906314771314081</v>
      </c>
      <c r="I29" s="33">
        <v>0.73970037453183524</v>
      </c>
      <c r="J29" s="33">
        <v>0.56671449067431856</v>
      </c>
      <c r="K29" s="33">
        <v>0.6417546709991877</v>
      </c>
    </row>
    <row r="30" spans="1:11" ht="125.1" customHeight="1" x14ac:dyDescent="0.25">
      <c r="A30" t="s">
        <v>264</v>
      </c>
      <c r="B30">
        <v>4141</v>
      </c>
      <c r="C30">
        <v>245</v>
      </c>
      <c r="D30">
        <v>208</v>
      </c>
      <c r="E30">
        <v>1424</v>
      </c>
      <c r="F30" s="33">
        <v>0.95217291331340537</v>
      </c>
      <c r="G30" s="33">
        <v>0.94414044687642495</v>
      </c>
      <c r="H30" s="33">
        <v>0.94813966800228966</v>
      </c>
      <c r="I30" s="33">
        <v>0.85320551228280406</v>
      </c>
      <c r="J30" s="33">
        <v>0.87254901960784315</v>
      </c>
      <c r="K30" s="33">
        <v>0.86276885792184188</v>
      </c>
    </row>
    <row r="31" spans="1:11" ht="125.1" customHeight="1" x14ac:dyDescent="0.25">
      <c r="A31" t="s">
        <v>265</v>
      </c>
      <c r="B31">
        <v>2296</v>
      </c>
      <c r="C31">
        <v>12</v>
      </c>
      <c r="D31">
        <v>231</v>
      </c>
      <c r="E31">
        <v>566</v>
      </c>
      <c r="F31" s="33">
        <v>0.90858725761772852</v>
      </c>
      <c r="G31" s="33">
        <v>0.99480069324090126</v>
      </c>
      <c r="H31" s="33">
        <v>0.94974146845915197</v>
      </c>
      <c r="I31" s="33">
        <v>0.97923875432525953</v>
      </c>
      <c r="J31" s="33">
        <v>0.7101631116687579</v>
      </c>
      <c r="K31" s="33">
        <v>0.82327272727272727</v>
      </c>
    </row>
    <row r="32" spans="1:11" ht="125.1" customHeight="1" x14ac:dyDescent="0.25">
      <c r="A32" t="s">
        <v>266</v>
      </c>
      <c r="B32">
        <v>3273</v>
      </c>
      <c r="C32">
        <v>189</v>
      </c>
      <c r="D32">
        <v>32</v>
      </c>
      <c r="E32">
        <v>601</v>
      </c>
      <c r="F32" s="33">
        <v>0.99031770045385781</v>
      </c>
      <c r="G32" s="33">
        <v>0.94540727902946275</v>
      </c>
      <c r="H32" s="33">
        <v>0.96734151027043003</v>
      </c>
      <c r="I32" s="33">
        <v>0.76075949367088602</v>
      </c>
      <c r="J32" s="33">
        <v>0.94944707740916268</v>
      </c>
      <c r="K32" s="33">
        <v>0.84469430780042165</v>
      </c>
    </row>
    <row r="33" spans="1:11" ht="125.1" customHeight="1" x14ac:dyDescent="0.25">
      <c r="A33" t="s">
        <v>267</v>
      </c>
      <c r="B33">
        <v>1131</v>
      </c>
      <c r="C33">
        <v>52</v>
      </c>
      <c r="D33">
        <v>27</v>
      </c>
      <c r="E33">
        <v>110</v>
      </c>
      <c r="F33" s="33">
        <v>0.97668393782383423</v>
      </c>
      <c r="G33" s="33">
        <v>0.95604395604395609</v>
      </c>
      <c r="H33" s="33">
        <v>0.96625373771892353</v>
      </c>
      <c r="I33" s="33">
        <v>0.67901234567901236</v>
      </c>
      <c r="J33" s="33">
        <v>0.8029197080291971</v>
      </c>
      <c r="K33" s="33">
        <v>0.73578595317725748</v>
      </c>
    </row>
    <row r="34" spans="1:11" ht="125.1" customHeight="1" x14ac:dyDescent="0.25">
      <c r="A34" t="s">
        <v>268</v>
      </c>
      <c r="B34">
        <v>7105</v>
      </c>
      <c r="C34">
        <v>174</v>
      </c>
      <c r="D34">
        <v>75</v>
      </c>
      <c r="E34">
        <v>1070</v>
      </c>
      <c r="F34" s="33">
        <v>0.98955431754874656</v>
      </c>
      <c r="G34" s="33">
        <v>0.9760956175298805</v>
      </c>
      <c r="H34" s="33">
        <v>0.98277889203956015</v>
      </c>
      <c r="I34" s="33">
        <v>0.86012861736334401</v>
      </c>
      <c r="J34" s="33">
        <v>0.93449781659388642</v>
      </c>
      <c r="K34" s="33">
        <v>0.89577228966094602</v>
      </c>
    </row>
    <row r="35" spans="1:11" ht="125.1" customHeight="1" x14ac:dyDescent="0.25">
      <c r="A35" t="s">
        <v>269</v>
      </c>
      <c r="B35">
        <v>867</v>
      </c>
      <c r="C35">
        <v>60</v>
      </c>
      <c r="D35">
        <v>140</v>
      </c>
      <c r="E35">
        <v>473</v>
      </c>
      <c r="F35" s="33">
        <v>0.86097318768619657</v>
      </c>
      <c r="G35" s="33">
        <v>0.93527508090614886</v>
      </c>
      <c r="H35" s="33">
        <v>0.89658738366080659</v>
      </c>
      <c r="I35" s="33">
        <v>0.88742964352720455</v>
      </c>
      <c r="J35" s="33">
        <v>0.77161500815660689</v>
      </c>
      <c r="K35" s="33">
        <v>0.82547993019197208</v>
      </c>
    </row>
    <row r="36" spans="1:11" ht="125.1" customHeight="1" x14ac:dyDescent="0.25">
      <c r="A36" t="s">
        <v>270</v>
      </c>
      <c r="B36">
        <v>3122</v>
      </c>
      <c r="C36">
        <v>0</v>
      </c>
      <c r="D36">
        <v>30</v>
      </c>
      <c r="E36">
        <v>467</v>
      </c>
      <c r="F36" s="33">
        <v>0.99048223350253806</v>
      </c>
      <c r="G36" s="33">
        <v>1</v>
      </c>
      <c r="H36" s="33">
        <v>0.99521836149187126</v>
      </c>
      <c r="I36" s="33">
        <v>1</v>
      </c>
      <c r="J36" s="33">
        <v>0.93963782696177067</v>
      </c>
      <c r="K36" s="33">
        <v>0.96887966804979253</v>
      </c>
    </row>
    <row r="37" spans="1:11" ht="125.1" customHeight="1" x14ac:dyDescent="0.25">
      <c r="A37" t="s">
        <v>271</v>
      </c>
      <c r="B37">
        <v>738</v>
      </c>
      <c r="C37">
        <v>16</v>
      </c>
      <c r="D37">
        <v>11</v>
      </c>
      <c r="E37">
        <v>697</v>
      </c>
      <c r="F37" s="33">
        <v>0.9853137516688919</v>
      </c>
      <c r="G37" s="33">
        <v>0.97877984084880632</v>
      </c>
      <c r="H37" s="33">
        <v>0.98203592814371254</v>
      </c>
      <c r="I37" s="33">
        <v>0.97755960729312763</v>
      </c>
      <c r="J37" s="33">
        <v>0.9844632768361582</v>
      </c>
      <c r="K37" s="33">
        <v>0.98099929627023219</v>
      </c>
    </row>
    <row r="38" spans="1:11" ht="125.1" customHeight="1" x14ac:dyDescent="0.25">
      <c r="A38" t="s">
        <v>272</v>
      </c>
      <c r="B38">
        <v>4019</v>
      </c>
      <c r="C38">
        <v>122</v>
      </c>
      <c r="D38">
        <v>91</v>
      </c>
      <c r="E38">
        <v>592</v>
      </c>
      <c r="F38" s="33">
        <v>0.97785888077858885</v>
      </c>
      <c r="G38" s="33">
        <v>0.97053851726636076</v>
      </c>
      <c r="H38" s="33">
        <v>0.97418494727911764</v>
      </c>
      <c r="I38" s="33">
        <v>0.82913165266106448</v>
      </c>
      <c r="J38" s="33">
        <v>0.86676427525622257</v>
      </c>
      <c r="K38" s="33">
        <v>0.8475304223335719</v>
      </c>
    </row>
    <row r="39" spans="1:11" ht="125.1" customHeight="1" x14ac:dyDescent="0.25">
      <c r="A39" t="s">
        <v>273</v>
      </c>
      <c r="B39">
        <v>2551</v>
      </c>
      <c r="C39">
        <v>73</v>
      </c>
      <c r="D39">
        <v>227</v>
      </c>
      <c r="E39">
        <v>389</v>
      </c>
      <c r="F39" s="33">
        <v>0.91828653707703378</v>
      </c>
      <c r="G39" s="33">
        <v>0.97217987804878048</v>
      </c>
      <c r="H39" s="33">
        <v>0.94446501295816365</v>
      </c>
      <c r="I39" s="33">
        <v>0.84199134199134196</v>
      </c>
      <c r="J39" s="33">
        <v>0.63149350649350644</v>
      </c>
      <c r="K39" s="33">
        <v>0.72170686456400746</v>
      </c>
    </row>
    <row r="40" spans="1:11" ht="125.1" customHeight="1" x14ac:dyDescent="0.25">
      <c r="A40" t="s">
        <v>274</v>
      </c>
      <c r="B40">
        <v>4486</v>
      </c>
      <c r="C40">
        <v>11</v>
      </c>
      <c r="D40">
        <v>416</v>
      </c>
      <c r="E40">
        <v>175</v>
      </c>
      <c r="F40" s="33">
        <v>0.9151366789065688</v>
      </c>
      <c r="G40" s="33">
        <v>0.99755392483878136</v>
      </c>
      <c r="H40" s="33">
        <v>0.95456963506756043</v>
      </c>
      <c r="I40" s="33">
        <v>0.94086021505376349</v>
      </c>
      <c r="J40" s="33">
        <v>0.29610829103214892</v>
      </c>
      <c r="K40" s="33">
        <v>0.45045045045045051</v>
      </c>
    </row>
    <row r="41" spans="1:11" ht="125.1" customHeight="1" x14ac:dyDescent="0.25">
      <c r="A41" t="s">
        <v>275</v>
      </c>
      <c r="B41">
        <v>4932</v>
      </c>
      <c r="C41">
        <v>169</v>
      </c>
      <c r="D41">
        <v>278</v>
      </c>
      <c r="E41">
        <v>501</v>
      </c>
      <c r="F41" s="33">
        <v>0.94664107485604609</v>
      </c>
      <c r="G41" s="33">
        <v>0.96686924132523033</v>
      </c>
      <c r="H41" s="33">
        <v>0.95664823974396274</v>
      </c>
      <c r="I41" s="33">
        <v>0.74776119402985075</v>
      </c>
      <c r="J41" s="33">
        <v>0.64313222079589216</v>
      </c>
      <c r="K41" s="33">
        <v>0.69151138716356109</v>
      </c>
    </row>
  </sheetData>
  <pageMargins left="0.75" right="0.75" top="1" bottom="1" header="0.5" footer="0.5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C000"/>
  </sheetPr>
  <dimension ref="A1:M41"/>
  <sheetViews>
    <sheetView workbookViewId="0"/>
  </sheetViews>
  <sheetFormatPr defaultRowHeight="15" x14ac:dyDescent="0.25"/>
  <cols>
    <col min="1" max="1" width="13.85546875" bestFit="1" customWidth="1"/>
    <col min="2" max="2" width="8" bestFit="1" customWidth="1"/>
    <col min="3" max="3" width="7.7109375" bestFit="1" customWidth="1"/>
    <col min="4" max="4" width="8" bestFit="1" customWidth="1"/>
    <col min="5" max="5" width="7.7109375" bestFit="1" customWidth="1"/>
    <col min="6" max="6" width="15.7109375" bestFit="1" customWidth="1"/>
    <col min="7" max="7" width="12.85546875" bestFit="1" customWidth="1"/>
    <col min="8" max="8" width="9.5703125" bestFit="1" customWidth="1"/>
    <col min="9" max="9" width="15.7109375" bestFit="1" customWidth="1"/>
    <col min="10" max="10" width="12.85546875" bestFit="1" customWidth="1"/>
    <col min="11" max="11" width="9.5703125" bestFit="1" customWidth="1"/>
    <col min="12" max="13" width="40.7109375" customWidth="1"/>
  </cols>
  <sheetData>
    <row r="1" spans="1:13" x14ac:dyDescent="0.25">
      <c r="A1" s="32" t="s">
        <v>233</v>
      </c>
      <c r="B1" s="32" t="s">
        <v>27</v>
      </c>
      <c r="C1" s="32" t="s">
        <v>28</v>
      </c>
      <c r="D1" s="32" t="s">
        <v>29</v>
      </c>
      <c r="E1" s="32" t="s">
        <v>30</v>
      </c>
      <c r="F1" s="32" t="s">
        <v>31</v>
      </c>
      <c r="G1" s="32" t="s">
        <v>32</v>
      </c>
      <c r="H1" s="32" t="s">
        <v>33</v>
      </c>
      <c r="I1" s="32" t="s">
        <v>34</v>
      </c>
      <c r="J1" s="32" t="s">
        <v>35</v>
      </c>
      <c r="K1" s="32" t="s">
        <v>36</v>
      </c>
      <c r="L1" s="32" t="s">
        <v>234</v>
      </c>
      <c r="M1" s="32" t="s">
        <v>235</v>
      </c>
    </row>
    <row r="2" spans="1:13" ht="125.1" customHeight="1" x14ac:dyDescent="0.25">
      <c r="A2" t="s">
        <v>236</v>
      </c>
      <c r="B2">
        <v>938</v>
      </c>
      <c r="C2">
        <v>621</v>
      </c>
      <c r="D2">
        <v>40</v>
      </c>
      <c r="E2">
        <v>585</v>
      </c>
      <c r="F2" s="33">
        <v>0.95910020449897748</v>
      </c>
      <c r="G2" s="33">
        <v>0.60166773572803078</v>
      </c>
      <c r="H2" s="33">
        <v>0.73945605045329132</v>
      </c>
      <c r="I2" s="33">
        <v>0.48507462686567171</v>
      </c>
      <c r="J2" s="33">
        <v>0.93600000000000005</v>
      </c>
      <c r="K2" s="33">
        <v>0.63899508465319499</v>
      </c>
    </row>
    <row r="3" spans="1:13" ht="125.1" customHeight="1" x14ac:dyDescent="0.25">
      <c r="A3" t="s">
        <v>237</v>
      </c>
      <c r="B3">
        <v>1480</v>
      </c>
      <c r="C3">
        <v>90</v>
      </c>
      <c r="D3">
        <v>171</v>
      </c>
      <c r="E3">
        <v>121</v>
      </c>
      <c r="F3" s="33">
        <v>0.8964264082374318</v>
      </c>
      <c r="G3" s="33">
        <v>0.9426751592356688</v>
      </c>
      <c r="H3" s="33">
        <v>0.91896926420366343</v>
      </c>
      <c r="I3" s="33">
        <v>0.57345971563981046</v>
      </c>
      <c r="J3" s="33">
        <v>0.41438356164383561</v>
      </c>
      <c r="K3" s="33">
        <v>0.48111332007952279</v>
      </c>
    </row>
    <row r="4" spans="1:13" ht="125.1" customHeight="1" x14ac:dyDescent="0.25">
      <c r="A4" t="s">
        <v>238</v>
      </c>
      <c r="B4">
        <v>1221</v>
      </c>
      <c r="C4">
        <v>335</v>
      </c>
      <c r="D4">
        <v>371</v>
      </c>
      <c r="E4">
        <v>11</v>
      </c>
      <c r="F4" s="33">
        <v>0.76695979899497491</v>
      </c>
      <c r="G4" s="33">
        <v>0.78470437017994854</v>
      </c>
      <c r="H4" s="33">
        <v>0.77573062261753489</v>
      </c>
      <c r="I4" s="33">
        <v>3.1791907514450872E-2</v>
      </c>
      <c r="J4" s="33">
        <v>2.879581151832461E-2</v>
      </c>
      <c r="K4" s="33">
        <v>3.021978021978022E-2</v>
      </c>
    </row>
    <row r="5" spans="1:13" ht="125.1" customHeight="1" x14ac:dyDescent="0.25">
      <c r="A5" t="s">
        <v>239</v>
      </c>
      <c r="B5">
        <v>5227</v>
      </c>
      <c r="C5">
        <v>2596</v>
      </c>
      <c r="D5">
        <v>108</v>
      </c>
      <c r="E5">
        <v>645</v>
      </c>
      <c r="F5" s="33">
        <v>0.97975632614807873</v>
      </c>
      <c r="G5" s="33">
        <v>0.66815799565384126</v>
      </c>
      <c r="H5" s="33">
        <v>0.79449764401884782</v>
      </c>
      <c r="I5" s="33">
        <v>0.19901265041653809</v>
      </c>
      <c r="J5" s="33">
        <v>0.85657370517928288</v>
      </c>
      <c r="K5" s="33">
        <v>0.32298447671507258</v>
      </c>
    </row>
    <row r="6" spans="1:13" ht="125.1" customHeight="1" x14ac:dyDescent="0.25">
      <c r="A6" t="s">
        <v>240</v>
      </c>
      <c r="B6">
        <v>2041</v>
      </c>
      <c r="C6">
        <v>333</v>
      </c>
      <c r="D6">
        <v>211</v>
      </c>
      <c r="E6">
        <v>151</v>
      </c>
      <c r="F6" s="33">
        <v>0.90630550621669625</v>
      </c>
      <c r="G6" s="33">
        <v>0.85973041280539175</v>
      </c>
      <c r="H6" s="33">
        <v>0.88240380458279288</v>
      </c>
      <c r="I6" s="33">
        <v>0.31198347107438018</v>
      </c>
      <c r="J6" s="33">
        <v>0.41712707182320441</v>
      </c>
      <c r="K6" s="33">
        <v>0.35697399527186757</v>
      </c>
    </row>
    <row r="7" spans="1:13" ht="125.1" customHeight="1" x14ac:dyDescent="0.25">
      <c r="A7" t="s">
        <v>241</v>
      </c>
      <c r="B7">
        <v>1600</v>
      </c>
      <c r="C7">
        <v>619</v>
      </c>
      <c r="D7">
        <v>592</v>
      </c>
      <c r="E7">
        <v>3</v>
      </c>
      <c r="F7" s="33">
        <v>0.72992700729927007</v>
      </c>
      <c r="G7" s="33">
        <v>0.72104551599819744</v>
      </c>
      <c r="H7" s="33">
        <v>0.72545907957379274</v>
      </c>
      <c r="I7" s="33">
        <v>4.8231511254019296E-3</v>
      </c>
      <c r="J7" s="33">
        <v>5.0420168067226894E-3</v>
      </c>
      <c r="K7" s="33">
        <v>4.9301561216105166E-3</v>
      </c>
    </row>
    <row r="8" spans="1:13" ht="125.1" customHeight="1" x14ac:dyDescent="0.25">
      <c r="A8" t="s">
        <v>242</v>
      </c>
      <c r="B8">
        <v>1936</v>
      </c>
      <c r="C8">
        <v>482</v>
      </c>
      <c r="D8">
        <v>102</v>
      </c>
      <c r="E8">
        <v>171</v>
      </c>
      <c r="F8" s="33">
        <v>0.94995093228655547</v>
      </c>
      <c r="G8" s="33">
        <v>0.80066170388751035</v>
      </c>
      <c r="H8" s="33">
        <v>0.86894075403949733</v>
      </c>
      <c r="I8" s="33">
        <v>0.26186830015313928</v>
      </c>
      <c r="J8" s="33">
        <v>0.62637362637362637</v>
      </c>
      <c r="K8" s="33">
        <v>0.36933045356371491</v>
      </c>
    </row>
    <row r="9" spans="1:13" ht="125.1" customHeight="1" x14ac:dyDescent="0.25">
      <c r="A9" t="s">
        <v>243</v>
      </c>
      <c r="B9">
        <v>4448</v>
      </c>
      <c r="C9">
        <v>628</v>
      </c>
      <c r="D9">
        <v>227</v>
      </c>
      <c r="E9">
        <v>464</v>
      </c>
      <c r="F9" s="33">
        <v>0.95144385026737965</v>
      </c>
      <c r="G9" s="33">
        <v>0.87628053585500398</v>
      </c>
      <c r="H9" s="33">
        <v>0.91231668546815714</v>
      </c>
      <c r="I9" s="33">
        <v>0.4249084249084249</v>
      </c>
      <c r="J9" s="33">
        <v>0.67149059334298122</v>
      </c>
      <c r="K9" s="33">
        <v>0.52047111609646668</v>
      </c>
    </row>
    <row r="10" spans="1:13" ht="125.1" customHeight="1" x14ac:dyDescent="0.25">
      <c r="A10" t="s">
        <v>244</v>
      </c>
      <c r="B10">
        <v>3134</v>
      </c>
      <c r="C10">
        <v>926</v>
      </c>
      <c r="D10">
        <v>55</v>
      </c>
      <c r="E10">
        <v>926</v>
      </c>
      <c r="F10" s="33">
        <v>0.98275321417372219</v>
      </c>
      <c r="G10" s="33">
        <v>0.77192118226600981</v>
      </c>
      <c r="H10" s="33">
        <v>0.86467098910194506</v>
      </c>
      <c r="I10" s="33">
        <v>0.5</v>
      </c>
      <c r="J10" s="33">
        <v>0.94393476044852187</v>
      </c>
      <c r="K10" s="33">
        <v>0.65372396752559125</v>
      </c>
    </row>
    <row r="11" spans="1:13" ht="125.1" customHeight="1" x14ac:dyDescent="0.25">
      <c r="A11" t="s">
        <v>245</v>
      </c>
      <c r="B11">
        <v>18964</v>
      </c>
      <c r="C11">
        <v>3981</v>
      </c>
      <c r="D11">
        <v>1193</v>
      </c>
      <c r="E11">
        <v>3070</v>
      </c>
      <c r="F11" s="33">
        <v>0.94081460534801808</v>
      </c>
      <c r="G11" s="33">
        <v>0.82649814774460661</v>
      </c>
      <c r="H11" s="33">
        <v>0.87995916662799867</v>
      </c>
      <c r="I11" s="33">
        <v>0.43539923415118431</v>
      </c>
      <c r="J11" s="33">
        <v>0.72015012901712405</v>
      </c>
      <c r="K11" s="33">
        <v>0.54269047198161569</v>
      </c>
    </row>
    <row r="12" spans="1:13" ht="125.1" customHeight="1" x14ac:dyDescent="0.25">
      <c r="A12" t="s">
        <v>246</v>
      </c>
      <c r="B12">
        <v>2883</v>
      </c>
      <c r="C12">
        <v>237</v>
      </c>
      <c r="D12">
        <v>293</v>
      </c>
      <c r="E12">
        <v>311</v>
      </c>
      <c r="F12" s="33">
        <v>0.90774559193954663</v>
      </c>
      <c r="G12" s="33">
        <v>0.92403846153846159</v>
      </c>
      <c r="H12" s="33">
        <v>0.91581956797966968</v>
      </c>
      <c r="I12" s="33">
        <v>0.56751824817518248</v>
      </c>
      <c r="J12" s="33">
        <v>0.51490066225165565</v>
      </c>
      <c r="K12" s="33">
        <v>0.53993055555555558</v>
      </c>
    </row>
    <row r="13" spans="1:13" ht="125.1" customHeight="1" x14ac:dyDescent="0.25">
      <c r="A13" t="s">
        <v>247</v>
      </c>
      <c r="B13">
        <v>2338</v>
      </c>
      <c r="C13">
        <v>574</v>
      </c>
      <c r="D13">
        <v>103</v>
      </c>
      <c r="E13">
        <v>225</v>
      </c>
      <c r="F13" s="33">
        <v>0.95780417861532163</v>
      </c>
      <c r="G13" s="33">
        <v>0.80288461538461542</v>
      </c>
      <c r="H13" s="33">
        <v>0.87352886232019433</v>
      </c>
      <c r="I13" s="33">
        <v>0.28160200250312889</v>
      </c>
      <c r="J13" s="33">
        <v>0.68597560975609762</v>
      </c>
      <c r="K13" s="33">
        <v>0.39929015084294589</v>
      </c>
    </row>
    <row r="14" spans="1:13" ht="125.1" customHeight="1" x14ac:dyDescent="0.25">
      <c r="A14" t="s">
        <v>248</v>
      </c>
      <c r="B14">
        <v>926</v>
      </c>
      <c r="C14">
        <v>130</v>
      </c>
      <c r="D14">
        <v>50</v>
      </c>
      <c r="E14">
        <v>154</v>
      </c>
      <c r="F14" s="33">
        <v>0.94877049180327866</v>
      </c>
      <c r="G14" s="33">
        <v>0.87689393939393945</v>
      </c>
      <c r="H14" s="33">
        <v>0.91141732283464572</v>
      </c>
      <c r="I14" s="33">
        <v>0.54225352112676062</v>
      </c>
      <c r="J14" s="33">
        <v>0.75490196078431371</v>
      </c>
      <c r="K14" s="33">
        <v>0.63114754098360659</v>
      </c>
    </row>
    <row r="15" spans="1:13" ht="125.1" customHeight="1" x14ac:dyDescent="0.25">
      <c r="A15" t="s">
        <v>249</v>
      </c>
      <c r="B15">
        <v>3025</v>
      </c>
      <c r="C15">
        <v>1204</v>
      </c>
      <c r="D15">
        <v>49</v>
      </c>
      <c r="E15">
        <v>968</v>
      </c>
      <c r="F15" s="33">
        <v>0.98405985686402087</v>
      </c>
      <c r="G15" s="33">
        <v>0.71529912508867344</v>
      </c>
      <c r="H15" s="33">
        <v>0.82842667396960157</v>
      </c>
      <c r="I15" s="33">
        <v>0.44567219152854509</v>
      </c>
      <c r="J15" s="33">
        <v>0.95181907571288105</v>
      </c>
      <c r="K15" s="33">
        <v>0.60708686108497967</v>
      </c>
    </row>
    <row r="16" spans="1:13" ht="125.1" customHeight="1" x14ac:dyDescent="0.25">
      <c r="A16" t="s">
        <v>250</v>
      </c>
      <c r="B16">
        <v>767</v>
      </c>
      <c r="C16">
        <v>183</v>
      </c>
      <c r="D16">
        <v>41</v>
      </c>
      <c r="E16">
        <v>199</v>
      </c>
      <c r="F16" s="33">
        <v>0.94925742574257421</v>
      </c>
      <c r="G16" s="33">
        <v>0.80736842105263162</v>
      </c>
      <c r="H16" s="33">
        <v>0.87258248009101247</v>
      </c>
      <c r="I16" s="33">
        <v>0.52094240837696337</v>
      </c>
      <c r="J16" s="33">
        <v>0.82916666666666672</v>
      </c>
      <c r="K16" s="33">
        <v>0.63987138263665599</v>
      </c>
    </row>
    <row r="17" spans="1:11" ht="125.1" customHeight="1" x14ac:dyDescent="0.25">
      <c r="A17" t="s">
        <v>251</v>
      </c>
      <c r="B17">
        <v>1019</v>
      </c>
      <c r="C17">
        <v>159</v>
      </c>
      <c r="D17">
        <v>46</v>
      </c>
      <c r="E17">
        <v>252</v>
      </c>
      <c r="F17" s="33">
        <v>0.95680751173708922</v>
      </c>
      <c r="G17" s="33">
        <v>0.86502546689303905</v>
      </c>
      <c r="H17" s="33">
        <v>0.90860454748105213</v>
      </c>
      <c r="I17" s="33">
        <v>0.61313868613138689</v>
      </c>
      <c r="J17" s="33">
        <v>0.84563758389261745</v>
      </c>
      <c r="K17" s="33">
        <v>0.71086036671368125</v>
      </c>
    </row>
    <row r="18" spans="1:11" ht="125.1" customHeight="1" x14ac:dyDescent="0.25">
      <c r="A18" t="s">
        <v>252</v>
      </c>
      <c r="B18">
        <v>1237</v>
      </c>
      <c r="C18">
        <v>406</v>
      </c>
      <c r="D18">
        <v>34</v>
      </c>
      <c r="E18">
        <v>507</v>
      </c>
      <c r="F18" s="33">
        <v>0.97324940991345399</v>
      </c>
      <c r="G18" s="33">
        <v>0.75289105295191727</v>
      </c>
      <c r="H18" s="33">
        <v>0.84900480439258752</v>
      </c>
      <c r="I18" s="33">
        <v>0.55531215772179632</v>
      </c>
      <c r="J18" s="33">
        <v>0.93715341959334564</v>
      </c>
      <c r="K18" s="33">
        <v>0.69738651994497936</v>
      </c>
    </row>
    <row r="19" spans="1:11" ht="125.1" customHeight="1" x14ac:dyDescent="0.25">
      <c r="A19" t="s">
        <v>253</v>
      </c>
      <c r="B19">
        <v>4118</v>
      </c>
      <c r="C19">
        <v>854</v>
      </c>
      <c r="D19">
        <v>655</v>
      </c>
      <c r="E19">
        <v>376</v>
      </c>
      <c r="F19" s="33">
        <v>0.86276974649067673</v>
      </c>
      <c r="G19" s="33">
        <v>0.82823813354786802</v>
      </c>
      <c r="H19" s="33">
        <v>0.84515135967162647</v>
      </c>
      <c r="I19" s="33">
        <v>0.30569105691056908</v>
      </c>
      <c r="J19" s="33">
        <v>0.36469447138700289</v>
      </c>
      <c r="K19" s="33">
        <v>0.33259619637328608</v>
      </c>
    </row>
    <row r="20" spans="1:11" ht="125.1" customHeight="1" x14ac:dyDescent="0.25">
      <c r="A20" t="s">
        <v>254</v>
      </c>
      <c r="B20">
        <v>3</v>
      </c>
      <c r="C20">
        <v>820</v>
      </c>
      <c r="D20">
        <v>0</v>
      </c>
      <c r="E20">
        <v>509</v>
      </c>
      <c r="F20" s="33">
        <v>1</v>
      </c>
      <c r="G20" s="33">
        <v>3.6452004860267309E-3</v>
      </c>
      <c r="H20" s="33">
        <v>7.2639225181598066E-3</v>
      </c>
      <c r="I20" s="33">
        <v>0.38299473288186608</v>
      </c>
      <c r="J20" s="33">
        <v>1</v>
      </c>
      <c r="K20" s="33">
        <v>0.55386289445048964</v>
      </c>
    </row>
    <row r="21" spans="1:11" ht="125.1" customHeight="1" x14ac:dyDescent="0.25">
      <c r="A21" t="s">
        <v>255</v>
      </c>
      <c r="B21">
        <v>1431</v>
      </c>
      <c r="C21">
        <v>334</v>
      </c>
      <c r="D21">
        <v>51</v>
      </c>
      <c r="E21">
        <v>252</v>
      </c>
      <c r="F21" s="33">
        <v>0.96558704453441291</v>
      </c>
      <c r="G21" s="33">
        <v>0.8107648725212464</v>
      </c>
      <c r="H21" s="33">
        <v>0.88142901139513397</v>
      </c>
      <c r="I21" s="33">
        <v>0.43003412969283278</v>
      </c>
      <c r="J21" s="33">
        <v>0.83168316831683164</v>
      </c>
      <c r="K21" s="33">
        <v>0.56692913385826771</v>
      </c>
    </row>
    <row r="22" spans="1:11" ht="125.1" customHeight="1" x14ac:dyDescent="0.25">
      <c r="A22" t="s">
        <v>256</v>
      </c>
      <c r="B22">
        <v>321</v>
      </c>
      <c r="C22">
        <v>304</v>
      </c>
      <c r="D22">
        <v>46</v>
      </c>
      <c r="E22">
        <v>616</v>
      </c>
      <c r="F22" s="33">
        <v>0.87465940054495916</v>
      </c>
      <c r="G22" s="33">
        <v>0.51359999999999995</v>
      </c>
      <c r="H22" s="33">
        <v>0.64717741935483875</v>
      </c>
      <c r="I22" s="33">
        <v>0.66956521739130437</v>
      </c>
      <c r="J22" s="33">
        <v>0.93051359516616317</v>
      </c>
      <c r="K22" s="33">
        <v>0.77876106194690264</v>
      </c>
    </row>
    <row r="23" spans="1:11" ht="125.1" customHeight="1" x14ac:dyDescent="0.25">
      <c r="A23" t="s">
        <v>257</v>
      </c>
      <c r="B23">
        <v>1471</v>
      </c>
      <c r="C23">
        <v>603</v>
      </c>
      <c r="D23">
        <v>293</v>
      </c>
      <c r="E23">
        <v>1</v>
      </c>
      <c r="F23" s="33">
        <v>0.83390022675736963</v>
      </c>
      <c r="G23" s="33">
        <v>0.70925747348119572</v>
      </c>
      <c r="H23" s="33">
        <v>0.76654507556018758</v>
      </c>
      <c r="I23" s="33">
        <v>1.6556291390728479E-3</v>
      </c>
      <c r="J23" s="33">
        <v>3.4013605442176869E-3</v>
      </c>
      <c r="K23" s="33">
        <v>2.2271714922049001E-3</v>
      </c>
    </row>
    <row r="24" spans="1:11" ht="125.1" customHeight="1" x14ac:dyDescent="0.25">
      <c r="A24" t="s">
        <v>258</v>
      </c>
      <c r="B24">
        <v>5575</v>
      </c>
      <c r="C24">
        <v>1656</v>
      </c>
      <c r="D24">
        <v>98</v>
      </c>
      <c r="E24">
        <v>2065</v>
      </c>
      <c r="F24" s="33">
        <v>0.98272518949409482</v>
      </c>
      <c r="G24" s="33">
        <v>0.77098603236066932</v>
      </c>
      <c r="H24" s="33">
        <v>0.86407315561066333</v>
      </c>
      <c r="I24" s="33">
        <v>0.55495834453104009</v>
      </c>
      <c r="J24" s="33">
        <v>0.95469255663430419</v>
      </c>
      <c r="K24" s="33">
        <v>0.70190346702923179</v>
      </c>
    </row>
    <row r="25" spans="1:11" ht="125.1" customHeight="1" x14ac:dyDescent="0.25">
      <c r="A25" t="s">
        <v>259</v>
      </c>
      <c r="B25">
        <v>1157</v>
      </c>
      <c r="C25">
        <v>250</v>
      </c>
      <c r="D25">
        <v>44</v>
      </c>
      <c r="E25">
        <v>421</v>
      </c>
      <c r="F25" s="33">
        <v>0.96336386344712743</v>
      </c>
      <c r="G25" s="33">
        <v>0.82231698649609097</v>
      </c>
      <c r="H25" s="33">
        <v>0.88726993865030679</v>
      </c>
      <c r="I25" s="33">
        <v>0.6274217585692996</v>
      </c>
      <c r="J25" s="33">
        <v>0.90537634408602152</v>
      </c>
      <c r="K25" s="33">
        <v>0.74119718309859151</v>
      </c>
    </row>
    <row r="26" spans="1:11" ht="125.1" customHeight="1" x14ac:dyDescent="0.25">
      <c r="A26" t="s">
        <v>260</v>
      </c>
      <c r="B26">
        <v>619</v>
      </c>
      <c r="C26">
        <v>370</v>
      </c>
      <c r="D26">
        <v>55</v>
      </c>
      <c r="E26">
        <v>984</v>
      </c>
      <c r="F26" s="33">
        <v>0.91839762611275966</v>
      </c>
      <c r="G26" s="33">
        <v>0.62588473205257833</v>
      </c>
      <c r="H26" s="33">
        <v>0.7444377630787733</v>
      </c>
      <c r="I26" s="33">
        <v>0.72673559822747413</v>
      </c>
      <c r="J26" s="33">
        <v>0.9470644850818094</v>
      </c>
      <c r="K26" s="33">
        <v>0.82239866276640206</v>
      </c>
    </row>
    <row r="27" spans="1:11" ht="125.1" customHeight="1" x14ac:dyDescent="0.25">
      <c r="A27" t="s">
        <v>261</v>
      </c>
      <c r="B27">
        <v>15729</v>
      </c>
      <c r="C27">
        <v>3133</v>
      </c>
      <c r="D27">
        <v>329</v>
      </c>
      <c r="E27">
        <v>2004</v>
      </c>
      <c r="F27" s="33">
        <v>0.97951176983435051</v>
      </c>
      <c r="G27" s="33">
        <v>0.83389884423709049</v>
      </c>
      <c r="H27" s="33">
        <v>0.90085910652920964</v>
      </c>
      <c r="I27" s="33">
        <v>0.39011095970410747</v>
      </c>
      <c r="J27" s="33">
        <v>0.85897985426489498</v>
      </c>
      <c r="K27" s="33">
        <v>0.53654618473895588</v>
      </c>
    </row>
    <row r="28" spans="1:11" ht="125.1" customHeight="1" x14ac:dyDescent="0.25">
      <c r="A28" t="s">
        <v>262</v>
      </c>
      <c r="B28">
        <v>11627</v>
      </c>
      <c r="C28">
        <v>2060</v>
      </c>
      <c r="D28">
        <v>1061</v>
      </c>
      <c r="E28">
        <v>3972</v>
      </c>
      <c r="F28" s="33">
        <v>0.91637767969735184</v>
      </c>
      <c r="G28" s="33">
        <v>0.84949221889384086</v>
      </c>
      <c r="H28" s="33">
        <v>0.88166824644549768</v>
      </c>
      <c r="I28" s="33">
        <v>0.65848806366047741</v>
      </c>
      <c r="J28" s="33">
        <v>0.78919133717464729</v>
      </c>
      <c r="K28" s="33">
        <v>0.71793944871215543</v>
      </c>
    </row>
    <row r="29" spans="1:11" ht="125.1" customHeight="1" x14ac:dyDescent="0.25">
      <c r="A29" t="s">
        <v>263</v>
      </c>
      <c r="B29">
        <v>2632</v>
      </c>
      <c r="C29">
        <v>905</v>
      </c>
      <c r="D29">
        <v>326</v>
      </c>
      <c r="E29">
        <v>371</v>
      </c>
      <c r="F29" s="33">
        <v>0.88979039891818801</v>
      </c>
      <c r="G29" s="33">
        <v>0.74413344642352275</v>
      </c>
      <c r="H29" s="33">
        <v>0.81046959199384139</v>
      </c>
      <c r="I29" s="33">
        <v>0.29075235109717867</v>
      </c>
      <c r="J29" s="33">
        <v>0.53228120516499278</v>
      </c>
      <c r="K29" s="33">
        <v>0.37607704004054737</v>
      </c>
    </row>
    <row r="30" spans="1:11" ht="125.1" customHeight="1" x14ac:dyDescent="0.25">
      <c r="A30" t="s">
        <v>264</v>
      </c>
      <c r="B30">
        <v>3672</v>
      </c>
      <c r="C30">
        <v>714</v>
      </c>
      <c r="D30">
        <v>227</v>
      </c>
      <c r="E30">
        <v>1405</v>
      </c>
      <c r="F30" s="33">
        <v>0.94177994357527572</v>
      </c>
      <c r="G30" s="33">
        <v>0.83720930232558144</v>
      </c>
      <c r="H30" s="33">
        <v>0.88642124321062166</v>
      </c>
      <c r="I30" s="33">
        <v>0.66304860783388386</v>
      </c>
      <c r="J30" s="33">
        <v>0.86090686274509809</v>
      </c>
      <c r="K30" s="33">
        <v>0.7491335643828313</v>
      </c>
    </row>
    <row r="31" spans="1:11" ht="125.1" customHeight="1" x14ac:dyDescent="0.25">
      <c r="A31" t="s">
        <v>265</v>
      </c>
      <c r="B31">
        <v>1980</v>
      </c>
      <c r="C31">
        <v>328</v>
      </c>
      <c r="D31">
        <v>250</v>
      </c>
      <c r="E31">
        <v>547</v>
      </c>
      <c r="F31" s="33">
        <v>0.88789237668161436</v>
      </c>
      <c r="G31" s="33">
        <v>0.8578856152512998</v>
      </c>
      <c r="H31" s="33">
        <v>0.87263111502864699</v>
      </c>
      <c r="I31" s="33">
        <v>0.62514285714285711</v>
      </c>
      <c r="J31" s="33">
        <v>0.68632371392722713</v>
      </c>
      <c r="K31" s="33">
        <v>0.65430622009569372</v>
      </c>
    </row>
    <row r="32" spans="1:11" ht="125.1" customHeight="1" x14ac:dyDescent="0.25">
      <c r="A32" t="s">
        <v>266</v>
      </c>
      <c r="B32">
        <v>2928</v>
      </c>
      <c r="C32">
        <v>534</v>
      </c>
      <c r="D32">
        <v>44</v>
      </c>
      <c r="E32">
        <v>589</v>
      </c>
      <c r="F32" s="33">
        <v>0.9851951547779273</v>
      </c>
      <c r="G32" s="33">
        <v>0.84575389948006929</v>
      </c>
      <c r="H32" s="33">
        <v>0.91016474976686357</v>
      </c>
      <c r="I32" s="33">
        <v>0.52448797862867325</v>
      </c>
      <c r="J32" s="33">
        <v>0.93048973143759872</v>
      </c>
      <c r="K32" s="33">
        <v>0.67084282460136679</v>
      </c>
    </row>
    <row r="33" spans="1:11" ht="125.1" customHeight="1" x14ac:dyDescent="0.25">
      <c r="A33" t="s">
        <v>267</v>
      </c>
      <c r="B33">
        <v>852</v>
      </c>
      <c r="C33">
        <v>331</v>
      </c>
      <c r="D33">
        <v>30</v>
      </c>
      <c r="E33">
        <v>107</v>
      </c>
      <c r="F33" s="33">
        <v>0.96598639455782309</v>
      </c>
      <c r="G33" s="33">
        <v>0.72020287404902794</v>
      </c>
      <c r="H33" s="33">
        <v>0.82518159806295399</v>
      </c>
      <c r="I33" s="33">
        <v>0.24429223744292239</v>
      </c>
      <c r="J33" s="33">
        <v>0.78102189781021902</v>
      </c>
      <c r="K33" s="33">
        <v>0.37217391304347819</v>
      </c>
    </row>
    <row r="34" spans="1:11" ht="125.1" customHeight="1" x14ac:dyDescent="0.25">
      <c r="A34" t="s">
        <v>268</v>
      </c>
      <c r="B34">
        <v>4171</v>
      </c>
      <c r="C34">
        <v>3108</v>
      </c>
      <c r="D34">
        <v>86</v>
      </c>
      <c r="E34">
        <v>1059</v>
      </c>
      <c r="F34" s="33">
        <v>0.97979797979797978</v>
      </c>
      <c r="G34" s="33">
        <v>0.5730182717406237</v>
      </c>
      <c r="H34" s="33">
        <v>0.72312760055478498</v>
      </c>
      <c r="I34" s="33">
        <v>0.25413966882649391</v>
      </c>
      <c r="J34" s="33">
        <v>0.92489082969432312</v>
      </c>
      <c r="K34" s="33">
        <v>0.39871987951807231</v>
      </c>
    </row>
    <row r="35" spans="1:11" ht="125.1" customHeight="1" x14ac:dyDescent="0.25">
      <c r="A35" t="s">
        <v>269</v>
      </c>
      <c r="B35">
        <v>814</v>
      </c>
      <c r="C35">
        <v>113</v>
      </c>
      <c r="D35">
        <v>152</v>
      </c>
      <c r="E35">
        <v>461</v>
      </c>
      <c r="F35" s="33">
        <v>0.84265010351966874</v>
      </c>
      <c r="G35" s="33">
        <v>0.87810140237324708</v>
      </c>
      <c r="H35" s="33">
        <v>0.86001056524035924</v>
      </c>
      <c r="I35" s="33">
        <v>0.80313588850174211</v>
      </c>
      <c r="J35" s="33">
        <v>0.75203915171288749</v>
      </c>
      <c r="K35" s="33">
        <v>0.77674810446503795</v>
      </c>
    </row>
    <row r="36" spans="1:11" ht="125.1" customHeight="1" x14ac:dyDescent="0.25">
      <c r="A36" t="s">
        <v>270</v>
      </c>
      <c r="B36">
        <v>2703</v>
      </c>
      <c r="C36">
        <v>419</v>
      </c>
      <c r="D36">
        <v>33</v>
      </c>
      <c r="E36">
        <v>464</v>
      </c>
      <c r="F36" s="33">
        <v>0.98793859649122806</v>
      </c>
      <c r="G36" s="33">
        <v>0.86579115951313257</v>
      </c>
      <c r="H36" s="33">
        <v>0.9228405599180608</v>
      </c>
      <c r="I36" s="33">
        <v>0.52548131370328421</v>
      </c>
      <c r="J36" s="33">
        <v>0.9336016096579477</v>
      </c>
      <c r="K36" s="33">
        <v>0.672463768115942</v>
      </c>
    </row>
    <row r="37" spans="1:11" ht="125.1" customHeight="1" x14ac:dyDescent="0.25">
      <c r="A37" t="s">
        <v>271</v>
      </c>
      <c r="B37">
        <v>193</v>
      </c>
      <c r="C37">
        <v>561</v>
      </c>
      <c r="D37">
        <v>13</v>
      </c>
      <c r="E37">
        <v>695</v>
      </c>
      <c r="F37" s="33">
        <v>0.93689320388349517</v>
      </c>
      <c r="G37" s="33">
        <v>0.25596816976127318</v>
      </c>
      <c r="H37" s="33">
        <v>0.40208333333333329</v>
      </c>
      <c r="I37" s="33">
        <v>0.55334394904458595</v>
      </c>
      <c r="J37" s="33">
        <v>0.98163841807909602</v>
      </c>
      <c r="K37" s="33">
        <v>0.70773930753564152</v>
      </c>
    </row>
    <row r="38" spans="1:11" ht="125.1" customHeight="1" x14ac:dyDescent="0.25">
      <c r="A38" t="s">
        <v>272</v>
      </c>
      <c r="B38">
        <v>3279</v>
      </c>
      <c r="C38">
        <v>862</v>
      </c>
      <c r="D38">
        <v>96</v>
      </c>
      <c r="E38">
        <v>587</v>
      </c>
      <c r="F38" s="33">
        <v>0.97155555555555551</v>
      </c>
      <c r="G38" s="33">
        <v>0.79183772035740163</v>
      </c>
      <c r="H38" s="33">
        <v>0.8725385843533795</v>
      </c>
      <c r="I38" s="33">
        <v>0.4051069703243616</v>
      </c>
      <c r="J38" s="33">
        <v>0.85944363103953147</v>
      </c>
      <c r="K38" s="33">
        <v>0.55065666041275796</v>
      </c>
    </row>
    <row r="39" spans="1:11" ht="125.1" customHeight="1" x14ac:dyDescent="0.25">
      <c r="A39" t="s">
        <v>273</v>
      </c>
      <c r="B39">
        <v>2421</v>
      </c>
      <c r="C39">
        <v>203</v>
      </c>
      <c r="D39">
        <v>243</v>
      </c>
      <c r="E39">
        <v>373</v>
      </c>
      <c r="F39" s="33">
        <v>0.90878378378378377</v>
      </c>
      <c r="G39" s="33">
        <v>0.92263719512195119</v>
      </c>
      <c r="H39" s="33">
        <v>0.91565809379727681</v>
      </c>
      <c r="I39" s="33">
        <v>0.64756944444444442</v>
      </c>
      <c r="J39" s="33">
        <v>0.60551948051948057</v>
      </c>
      <c r="K39" s="33">
        <v>0.62583892617449666</v>
      </c>
    </row>
    <row r="40" spans="1:11" ht="125.1" customHeight="1" x14ac:dyDescent="0.25">
      <c r="A40" t="s">
        <v>274</v>
      </c>
      <c r="B40">
        <v>4376</v>
      </c>
      <c r="C40">
        <v>121</v>
      </c>
      <c r="D40">
        <v>440</v>
      </c>
      <c r="E40">
        <v>151</v>
      </c>
      <c r="F40" s="33">
        <v>0.90863787375415284</v>
      </c>
      <c r="G40" s="33">
        <v>0.9730931732265955</v>
      </c>
      <c r="H40" s="33">
        <v>0.93976162353699133</v>
      </c>
      <c r="I40" s="33">
        <v>0.55514705882352944</v>
      </c>
      <c r="J40" s="33">
        <v>0.25549915397631129</v>
      </c>
      <c r="K40" s="33">
        <v>0.34994206257242177</v>
      </c>
    </row>
    <row r="41" spans="1:11" ht="125.1" customHeight="1" x14ac:dyDescent="0.25">
      <c r="A41" t="s">
        <v>275</v>
      </c>
      <c r="B41">
        <v>4403</v>
      </c>
      <c r="C41">
        <v>698</v>
      </c>
      <c r="D41">
        <v>301</v>
      </c>
      <c r="E41">
        <v>478</v>
      </c>
      <c r="F41" s="33">
        <v>0.93601190476190477</v>
      </c>
      <c r="G41" s="33">
        <v>0.86316408547343659</v>
      </c>
      <c r="H41" s="33">
        <v>0.89811320754716983</v>
      </c>
      <c r="I41" s="33">
        <v>0.40646258503401361</v>
      </c>
      <c r="J41" s="33">
        <v>0.61360718870346598</v>
      </c>
      <c r="K41" s="33">
        <v>0.48900255754475702</v>
      </c>
    </row>
  </sheetData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Sommario</vt:lpstr>
      <vt:lpstr>all_data_256_05_05</vt:lpstr>
      <vt:lpstr>filtered_128_05_05</vt:lpstr>
      <vt:lpstr>filtered_256_05_05</vt:lpstr>
      <vt:lpstr>all_data_128_05_05</vt:lpstr>
      <vt:lpstr>test_filtered_128_05_05</vt:lpstr>
      <vt:lpstr>test_filtered_256_05_05</vt:lpstr>
      <vt:lpstr>test_all_data_128_05_05</vt:lpstr>
      <vt:lpstr>test_all_data_256_05_05</vt:lpstr>
      <vt:lpstr>dam-det_filtered_euclidean</vt:lpstr>
      <vt:lpstr>dam-det_all_data_euclidean</vt:lpstr>
      <vt:lpstr>dam-det_filtered_sam</vt:lpstr>
      <vt:lpstr>dam-det_all_data_sam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ARDITO LUCA</cp:lastModifiedBy>
  <dcterms:created xsi:type="dcterms:W3CDTF">2025-05-03T22:41:20Z</dcterms:created>
  <dcterms:modified xsi:type="dcterms:W3CDTF">2025-05-09T14:02:35Z</dcterms:modified>
</cp:coreProperties>
</file>