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ristina\Desktop\"/>
    </mc:Choice>
  </mc:AlternateContent>
  <xr:revisionPtr revIDLastSave="0" documentId="13_ncr:1_{91750F03-B18D-4E39-AD97-641F9A298B2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Data" sheetId="1" r:id="rId1"/>
    <sheet name="Operative_Cristina_Capocecera" sheetId="4" r:id="rId2"/>
    <sheet name="Test" sheetId="2" r:id="rId3"/>
    <sheet name="Pivot" sheetId="3" r:id="rId4"/>
  </sheets>
  <definedNames>
    <definedName name="_xlnm._FilterDatabase" localSheetId="1" hidden="1">Operative_Cristina_Capocecera!$A$1:$A$1000</definedName>
  </definedNames>
  <calcPr calcId="191029"/>
  <pivotCaches>
    <pivotCache cacheId="0" r:id="rId5"/>
    <pivotCache cacheId="1" r:id="rId6"/>
    <pivotCache cacheId="2" r:id="rId7"/>
    <pivotCache cacheId="3" r:id="rId8"/>
  </pivotCaches>
</workbook>
</file>

<file path=xl/calcChain.xml><?xml version="1.0" encoding="utf-8"?>
<calcChain xmlns="http://schemas.openxmlformats.org/spreadsheetml/2006/main">
  <c r="N307" i="4" l="1"/>
  <c r="Q303" i="4"/>
  <c r="O303" i="4"/>
  <c r="M30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2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4" i="4"/>
  <c r="N3" i="4"/>
  <c r="N2" i="4"/>
  <c r="B10" i="2" l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G298" i="4" s="1"/>
  <c r="F299" i="4"/>
  <c r="G299" i="4" s="1"/>
  <c r="F300" i="4"/>
  <c r="G300" i="4" s="1"/>
  <c r="F301" i="4"/>
  <c r="G301" i="4" s="1"/>
  <c r="F3" i="4"/>
  <c r="G3" i="4" s="1"/>
  <c r="F2" i="4"/>
  <c r="G2" i="4" s="1"/>
  <c r="B9" i="2" l="1"/>
  <c r="B17" i="2"/>
  <c r="F30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" i="4"/>
  <c r="S2" i="4"/>
  <c r="S303" i="4" s="1"/>
  <c r="B13" i="2"/>
  <c r="B6" i="2"/>
  <c r="B4" i="2" l="1"/>
</calcChain>
</file>

<file path=xl/sharedStrings.xml><?xml version="1.0" encoding="utf-8"?>
<sst xmlns="http://schemas.openxmlformats.org/spreadsheetml/2006/main" count="3886" uniqueCount="738">
  <si>
    <t>ID - Utente</t>
  </si>
  <si>
    <t>Indirizzo Airbnb</t>
  </si>
  <si>
    <t>Città Airbnb</t>
  </si>
  <si>
    <t>Costo a Notte (€)</t>
  </si>
  <si>
    <t>Numero Notti</t>
  </si>
  <si>
    <t>Paese di provenienza</t>
  </si>
  <si>
    <t>Data di Nascita</t>
  </si>
  <si>
    <t>Membri della Famiglia</t>
  </si>
  <si>
    <t>Valutazione</t>
  </si>
  <si>
    <t>Valutazione sull'attenzione all'ambiente della città</t>
  </si>
  <si>
    <t>Rent Mezzo - Auto</t>
  </si>
  <si>
    <t>Rent Mezzo - Biciletta</t>
  </si>
  <si>
    <t>Rent Mezzo - Monopattino</t>
  </si>
  <si>
    <t>Ap #257-5309 Fringilla. Avenue</t>
  </si>
  <si>
    <t>Ede</t>
  </si>
  <si>
    <t>France</t>
  </si>
  <si>
    <t>No</t>
  </si>
  <si>
    <t>Sì</t>
  </si>
  <si>
    <t>8531 Eget Rd.</t>
  </si>
  <si>
    <t>Drammen</t>
  </si>
  <si>
    <t>Netherlands</t>
  </si>
  <si>
    <t>P.O. Box 620, 4294 Habitant St.</t>
  </si>
  <si>
    <t>Gliwice</t>
  </si>
  <si>
    <t>Norway</t>
  </si>
  <si>
    <t>P.O. Box 570, 7035 Dui Rd.</t>
  </si>
  <si>
    <t>Bally</t>
  </si>
  <si>
    <t>Ukraine</t>
  </si>
  <si>
    <t>509-5668 Neque Ave</t>
  </si>
  <si>
    <t>Medio Atrato</t>
  </si>
  <si>
    <t>South Korea</t>
  </si>
  <si>
    <t>Ap #147-9766 A, Road</t>
  </si>
  <si>
    <t>Pacasmayo</t>
  </si>
  <si>
    <t>Ap #111-2125 Mollis. Av.</t>
  </si>
  <si>
    <t>Sarpsborg</t>
  </si>
  <si>
    <t>Vietnam</t>
  </si>
  <si>
    <t>3112 Sed Rd.</t>
  </si>
  <si>
    <t>Randburg</t>
  </si>
  <si>
    <t>Mexico</t>
  </si>
  <si>
    <t>637-1093 Mauris. Avenue</t>
  </si>
  <si>
    <t>Yenakiieve</t>
  </si>
  <si>
    <t>Colombia</t>
  </si>
  <si>
    <t>Ap #500-9652 Tellus Road</t>
  </si>
  <si>
    <t>Belfast</t>
  </si>
  <si>
    <t>755-4790 Risus, Street</t>
  </si>
  <si>
    <t>Dublin</t>
  </si>
  <si>
    <t>Australia</t>
  </si>
  <si>
    <t>4467 Non, Road</t>
  </si>
  <si>
    <t>Shillong</t>
  </si>
  <si>
    <t>China</t>
  </si>
  <si>
    <t>3075 Tempor Av.</t>
  </si>
  <si>
    <t>Central Water Catchment</t>
  </si>
  <si>
    <t>Ap #813-5826 Vestibulum, St.</t>
  </si>
  <si>
    <t>Olathe</t>
  </si>
  <si>
    <t>Indonesia</t>
  </si>
  <si>
    <t>936-1400 Cum Road</t>
  </si>
  <si>
    <t>Springfield</t>
  </si>
  <si>
    <t>Ap #851-3607 Semper Ave</t>
  </si>
  <si>
    <t>San Carlos</t>
  </si>
  <si>
    <t>Philippines</t>
  </si>
  <si>
    <t>532 Netus Road</t>
  </si>
  <si>
    <t>Morrinsville</t>
  </si>
  <si>
    <t>316 Arcu. Road</t>
  </si>
  <si>
    <t>Nevers</t>
  </si>
  <si>
    <t>Belgium</t>
  </si>
  <si>
    <t>Ap #353-4127 In Av.</t>
  </si>
  <si>
    <t>Germny</t>
  </si>
  <si>
    <t>383-5707 Lacus. Street</t>
  </si>
  <si>
    <t>Peru</t>
  </si>
  <si>
    <t>545 Semper St.</t>
  </si>
  <si>
    <t>Saintes</t>
  </si>
  <si>
    <t>Italy</t>
  </si>
  <si>
    <t>Ap #196-6494 Ac Road</t>
  </si>
  <si>
    <t>Kirkwall</t>
  </si>
  <si>
    <t>Russian Federation</t>
  </si>
  <si>
    <t>Ap #848-3365 Sed Av.</t>
  </si>
  <si>
    <t>Elx</t>
  </si>
  <si>
    <t>Pakistan</t>
  </si>
  <si>
    <t>6759 Augue Street</t>
  </si>
  <si>
    <t>Lisieux</t>
  </si>
  <si>
    <t>424-2497 Integer St.</t>
  </si>
  <si>
    <t>Purnea</t>
  </si>
  <si>
    <t>303-7208 Pharetra. St.</t>
  </si>
  <si>
    <t>United States</t>
  </si>
  <si>
    <t>P.O. Box 164, 5952 Vivamus Av.</t>
  </si>
  <si>
    <t>Dibrugarh</t>
  </si>
  <si>
    <t>Ap #444-2218 Nisi Road</t>
  </si>
  <si>
    <t>Contulmo</t>
  </si>
  <si>
    <t>Ap #977-5561 Non Ave</t>
  </si>
  <si>
    <t>Vanersborg</t>
  </si>
  <si>
    <t>Ap #831-8016 Aenean Street</t>
  </si>
  <si>
    <t>Ligosullo</t>
  </si>
  <si>
    <t>Chile</t>
  </si>
  <si>
    <t>7007 Nunc Ave</t>
  </si>
  <si>
    <t>Surigao City</t>
  </si>
  <si>
    <t>Turkey</t>
  </si>
  <si>
    <t>386-7912 Penatibus Rd.</t>
  </si>
  <si>
    <t>Scena/Schenna</t>
  </si>
  <si>
    <t>571-3079 Mauris. Rd.</t>
  </si>
  <si>
    <t>Hallein</t>
  </si>
  <si>
    <t>Ap #256-536 Dolor Rd.</t>
  </si>
  <si>
    <t>Whangarei</t>
  </si>
  <si>
    <t>Poland</t>
  </si>
  <si>
    <t>1535 Aliquam Street</t>
  </si>
  <si>
    <t>Raichur</t>
  </si>
  <si>
    <t>4709 Ut St.</t>
  </si>
  <si>
    <t>Ap #335-8006 Eget, Rd.</t>
  </si>
  <si>
    <t>Albany</t>
  </si>
  <si>
    <t>Ap #702-2747 Ut Ave</t>
  </si>
  <si>
    <t>Rahimyar Khan</t>
  </si>
  <si>
    <t>Ireland</t>
  </si>
  <si>
    <t>8040 Eu Ave</t>
  </si>
  <si>
    <t>Kuruman</t>
  </si>
  <si>
    <t>487-2377 Et Rd.</t>
  </si>
  <si>
    <t>Apartadó</t>
  </si>
  <si>
    <t>P.O. Box 305, 4592 Risus. Av.</t>
  </si>
  <si>
    <t>Leersum</t>
  </si>
  <si>
    <t>4059 Mauris Street</t>
  </si>
  <si>
    <t>Adana</t>
  </si>
  <si>
    <t>970-8387 Suspendisse Street</t>
  </si>
  <si>
    <t>Muradiye</t>
  </si>
  <si>
    <t>407-6919 Et, Ave</t>
  </si>
  <si>
    <t>Barranco Minas</t>
  </si>
  <si>
    <t>Ap #358-9082 Praesent Rd.</t>
  </si>
  <si>
    <t>Llaillay</t>
  </si>
  <si>
    <t>India</t>
  </si>
  <si>
    <t>9692 Lectus Road</t>
  </si>
  <si>
    <t>Darwin</t>
  </si>
  <si>
    <t>South Africa</t>
  </si>
  <si>
    <t>P.O. Box 816, 7077 Augue Road</t>
  </si>
  <si>
    <t>Wieze</t>
  </si>
  <si>
    <t>Canada</t>
  </si>
  <si>
    <t>562-9178 Tincidunt Rd.</t>
  </si>
  <si>
    <t>Machelen</t>
  </si>
  <si>
    <t>977-5838 Non St.</t>
  </si>
  <si>
    <t>Sengkang</t>
  </si>
  <si>
    <t>Ap #934-9893 Sed, St.</t>
  </si>
  <si>
    <t>Thabazimbi</t>
  </si>
  <si>
    <t>Costa Rica</t>
  </si>
  <si>
    <t>Ap #307-5764 Interdum Street</t>
  </si>
  <si>
    <t>Uyo</t>
  </si>
  <si>
    <t>Ap #946-1886 Morbi Ave</t>
  </si>
  <si>
    <t>Tarnów</t>
  </si>
  <si>
    <t>Nigeria</t>
  </si>
  <si>
    <t>1371 Aliquam Rd.</t>
  </si>
  <si>
    <t>Oslo</t>
  </si>
  <si>
    <t>191-7433 Enim St.</t>
  </si>
  <si>
    <t>Anapolis</t>
  </si>
  <si>
    <t>Spain</t>
  </si>
  <si>
    <t>272-3678 Massa. Avenue</t>
  </si>
  <si>
    <t>Montigny-las-Metz</t>
  </si>
  <si>
    <t>Ap #947-4789 Libero St.</t>
  </si>
  <si>
    <t>Corroy-le-Châeteau</t>
  </si>
  <si>
    <t>P.O. Box 415, 6144 Mauris St.</t>
  </si>
  <si>
    <t>Cusco</t>
  </si>
  <si>
    <t>678-5365 Enim. Avenue</t>
  </si>
  <si>
    <t>Haaloch</t>
  </si>
  <si>
    <t>Ap #541-3259 Egestas Ave</t>
  </si>
  <si>
    <t>Germiston</t>
  </si>
  <si>
    <t>482-6101 Donec Avenue</t>
  </si>
  <si>
    <t>Agartala</t>
  </si>
  <si>
    <t>P.O. Box 766, 1927 Consequat St.</t>
  </si>
  <si>
    <t>Koppervik</t>
  </si>
  <si>
    <t>P.O. Box 162, 4202 Sem. Street</t>
  </si>
  <si>
    <t>Yunnan</t>
  </si>
  <si>
    <t>Brazil</t>
  </si>
  <si>
    <t>P.O. Box 935, 4240 Sem. Street</t>
  </si>
  <si>
    <t>Tarakan</t>
  </si>
  <si>
    <t>Ap #893-7480 Ipsum St.</t>
  </si>
  <si>
    <t>PÄarbaÅŸÄ</t>
  </si>
  <si>
    <t>959-5475 Nascetur Rd.</t>
  </si>
  <si>
    <t>Tabaco</t>
  </si>
  <si>
    <t>Ap #763-4986 Mauris St.</t>
  </si>
  <si>
    <t>Andong</t>
  </si>
  <si>
    <t>P.O. Box 296, 7265 Sem, Avenue</t>
  </si>
  <si>
    <t>Loupoigne</t>
  </si>
  <si>
    <t>923-1112 Ornare, St.</t>
  </si>
  <si>
    <t>Beausejour</t>
  </si>
  <si>
    <t>P.O. Box 640, 7680 Odio. Rd.</t>
  </si>
  <si>
    <t>Ludlow</t>
  </si>
  <si>
    <t>United Kingdom</t>
  </si>
  <si>
    <t>708-9419 Congue, Street</t>
  </si>
  <si>
    <t>Tame</t>
  </si>
  <si>
    <t>P.O. Box 983, 6635 Nunc Av.</t>
  </si>
  <si>
    <t>Castanhal</t>
  </si>
  <si>
    <t>Germany</t>
  </si>
  <si>
    <t>573-8240 Nulla Rd.</t>
  </si>
  <si>
    <t>Salvador</t>
  </si>
  <si>
    <t>P.O. Box 318, 7990 Velit. Road</t>
  </si>
  <si>
    <t>Te Awamutu</t>
  </si>
  <si>
    <t>New Zealand</t>
  </si>
  <si>
    <t>692-4812 Aliquet Avenue</t>
  </si>
  <si>
    <t>Puntarenas</t>
  </si>
  <si>
    <t>183-5830 In, St.</t>
  </si>
  <si>
    <t>Anhui</t>
  </si>
  <si>
    <t>Austria</t>
  </si>
  <si>
    <t>P.O. Box 174, 6258 Rutrum Avenue</t>
  </si>
  <si>
    <t>Hunan</t>
  </si>
  <si>
    <t>Ap #332-5612 Elit. St.</t>
  </si>
  <si>
    <t>Saint-Louis</t>
  </si>
  <si>
    <t>2340 Leo. Avenue</t>
  </si>
  <si>
    <t>Jiangxi</t>
  </si>
  <si>
    <t>8082 Sit Rd.</t>
  </si>
  <si>
    <t>Kohima</t>
  </si>
  <si>
    <t>P.O. Box 328, 5467 Ultrices St.</t>
  </si>
  <si>
    <t>South Jakarta</t>
  </si>
  <si>
    <t>947-3701 Convallis St.</t>
  </si>
  <si>
    <t>Notodden</t>
  </si>
  <si>
    <t>Ap #469-5317 Ut, St.</t>
  </si>
  <si>
    <t>Oviedo</t>
  </si>
  <si>
    <t>187-4613 Amet Rd.</t>
  </si>
  <si>
    <t>Veenendaal</t>
  </si>
  <si>
    <t>Ap #829-6698 Neque St.</t>
  </si>
  <si>
    <t>SuwaÅ‚ki</t>
  </si>
  <si>
    <t>Ap #535-9361 Tincidunt. Avenue</t>
  </si>
  <si>
    <t>Natales</t>
  </si>
  <si>
    <t>273-5901 Urna Street</t>
  </si>
  <si>
    <t>Sicuani</t>
  </si>
  <si>
    <t>Ap #567-5426 Ut Road</t>
  </si>
  <si>
    <t>Vashkivtsi</t>
  </si>
  <si>
    <t>Ap #856-1109 Tellus Rd.</t>
  </si>
  <si>
    <t>Aizwal</t>
  </si>
  <si>
    <t>855-6620 Urna. Avenue</t>
  </si>
  <si>
    <t>Hái PhÃng</t>
  </si>
  <si>
    <t>Ap #885-7363 Pede. Road</t>
  </si>
  <si>
    <t>Yeongju</t>
  </si>
  <si>
    <t>Ap #383-1098 Curabitur Road</t>
  </si>
  <si>
    <t>Zele</t>
  </si>
  <si>
    <t>496-5978 Tellus. St.</t>
  </si>
  <si>
    <t>Dnipro</t>
  </si>
  <si>
    <t>973-2486 Tincidunt St.</t>
  </si>
  <si>
    <t>Limoges</t>
  </si>
  <si>
    <t>Ap #899-1389 Cubilia Rd.</t>
  </si>
  <si>
    <t>Melitopol</t>
  </si>
  <si>
    <t>6823 Nascetur Rd.</t>
  </si>
  <si>
    <t>Lansing</t>
  </si>
  <si>
    <t>402-1407 Metus. Street</t>
  </si>
  <si>
    <t>Seogwipo</t>
  </si>
  <si>
    <t>9396 Convallis, Av.</t>
  </si>
  <si>
    <t>Baybay</t>
  </si>
  <si>
    <t>447-9096 Eu, Rd.</t>
  </si>
  <si>
    <t>Sterling Heights</t>
  </si>
  <si>
    <t>P.O. Box 375, 5828 Orci St.</t>
  </si>
  <si>
    <t>Ingelheim</t>
  </si>
  <si>
    <t>P.O. Box 335, 473 Tortor St.</t>
  </si>
  <si>
    <t>AlingsÃs</t>
  </si>
  <si>
    <t>P.O. Box 295, 6026 Rutrum St.</t>
  </si>
  <si>
    <t>Singapore</t>
  </si>
  <si>
    <t>Ap #900-698 Erat St.</t>
  </si>
  <si>
    <t>Imphal</t>
  </si>
  <si>
    <t>P.O. Box 401, 1442 Varius Street</t>
  </si>
  <si>
    <t>Okene</t>
  </si>
  <si>
    <t>Ap #616-6051 Hendrerit. St.</t>
  </si>
  <si>
    <t>Virginia</t>
  </si>
  <si>
    <t>P.O. Box 401, 3984 Faucibus Av.</t>
  </si>
  <si>
    <t>Khushab</t>
  </si>
  <si>
    <t>Ap #994-264 Sem Rd.</t>
  </si>
  <si>
    <t>Jeongeup</t>
  </si>
  <si>
    <t>Ap #126-9569 Mauris Ave</t>
  </si>
  <si>
    <t>Tuy HÃa</t>
  </si>
  <si>
    <t>5710 Ornare Avenue</t>
  </si>
  <si>
    <t>Pondicherry</t>
  </si>
  <si>
    <t>P.O. Box 140, 4500 Arcu Street</t>
  </si>
  <si>
    <t>Berdiansk</t>
  </si>
  <si>
    <t>328-1038 Aliquam Rd.</t>
  </si>
  <si>
    <t>Lagos</t>
  </si>
  <si>
    <t>P.O. Box 871, 2952 Cursus Av.</t>
  </si>
  <si>
    <t>Serang</t>
  </si>
  <si>
    <t>890-1779 Augue Road</t>
  </si>
  <si>
    <t>Tibet</t>
  </si>
  <si>
    <t>P.O. Box 188, 463 Lectus Ave</t>
  </si>
  <si>
    <t>GÃteborg</t>
  </si>
  <si>
    <t>351-5197 Donec Avenue</t>
  </si>
  <si>
    <t>Leticia</t>
  </si>
  <si>
    <t>Ap #146-5874 Enim Rd.</t>
  </si>
  <si>
    <t>Tengah</t>
  </si>
  <si>
    <t>Ap #843-849 Augue St.</t>
  </si>
  <si>
    <t>Hilversum</t>
  </si>
  <si>
    <t>628-5064 Non Avenue</t>
  </si>
  <si>
    <t>North Waziristan</t>
  </si>
  <si>
    <t>546 Facilisis Rd.</t>
  </si>
  <si>
    <t>Gansu</t>
  </si>
  <si>
    <t>959-7239 Eu Av.</t>
  </si>
  <si>
    <t>Annapolis Royal</t>
  </si>
  <si>
    <t>P.O. Box 676, 4733 Mauris. Street</t>
  </si>
  <si>
    <t>Iquitos</t>
  </si>
  <si>
    <t>382 At Av.</t>
  </si>
  <si>
    <t>Pirmasens</t>
  </si>
  <si>
    <t>P.O. Box 199, 9620 Nullam Avenue</t>
  </si>
  <si>
    <t>Odda</t>
  </si>
  <si>
    <t>7128 In, Ave</t>
  </si>
  <si>
    <t>Lo Espejo</t>
  </si>
  <si>
    <t>Sweden</t>
  </si>
  <si>
    <t>Ap #268-111 Scelerisque St.</t>
  </si>
  <si>
    <t>Vienna</t>
  </si>
  <si>
    <t>606-1073 Integer Rd.</t>
  </si>
  <si>
    <t>LeÃn</t>
  </si>
  <si>
    <t>Ap #725-9500 Cum Street</t>
  </si>
  <si>
    <t>Warri</t>
  </si>
  <si>
    <t>Ap #290-5439 Arcu. Street</t>
  </si>
  <si>
    <t>VÃrnamo</t>
  </si>
  <si>
    <t>Ap #703-3573 Mauris Street</t>
  </si>
  <si>
    <t>Putre</t>
  </si>
  <si>
    <t>Ap #423-7312 Venenatis Street</t>
  </si>
  <si>
    <t>NÃssjÃu</t>
  </si>
  <si>
    <t>Ap #319-1152 Diam. Av.</t>
  </si>
  <si>
    <t>Brechin</t>
  </si>
  <si>
    <t>Ap #986-5608 Nonummy Ave</t>
  </si>
  <si>
    <t>Tokoroa</t>
  </si>
  <si>
    <t>Ap #589-8863 Id Rd.</t>
  </si>
  <si>
    <t>Noicattaro</t>
  </si>
  <si>
    <t>985-197 Dignissim Rd.</t>
  </si>
  <si>
    <t>Weert</t>
  </si>
  <si>
    <t>Ap #641-449 Morbi Street</t>
  </si>
  <si>
    <t>San Fernando</t>
  </si>
  <si>
    <t>P.O. Box 719, 6571 Felis, St.</t>
  </si>
  <si>
    <t>Newcastle</t>
  </si>
  <si>
    <t>Ap #109-3545 Diam. Avenue</t>
  </si>
  <si>
    <t>Hawick</t>
  </si>
  <si>
    <t>P.O. Box 701, 5573 Ultricies Av.</t>
  </si>
  <si>
    <t>Stratford</t>
  </si>
  <si>
    <t>996-3985 Ut Avenue</t>
  </si>
  <si>
    <t>Mariupol</t>
  </si>
  <si>
    <t>Ap #229-1568 Rutrum Ave</t>
  </si>
  <si>
    <t>Bengkulu</t>
  </si>
  <si>
    <t>850-7934 Libero. Av.</t>
  </si>
  <si>
    <t>Tiel</t>
  </si>
  <si>
    <t>348-1469 Risus. Street</t>
  </si>
  <si>
    <t>Gorinchem</t>
  </si>
  <si>
    <t>4205 Sem. St.</t>
  </si>
  <si>
    <t>Tregaron</t>
  </si>
  <si>
    <t>706-1891 Sapien. Street</t>
  </si>
  <si>
    <t>Bruck an der Mur</t>
  </si>
  <si>
    <t>P.O. Box 523, 2555 Etiam Street</t>
  </si>
  <si>
    <t>Acquasanta Terme</t>
  </si>
  <si>
    <t>P.O. Box 270, 9685 Ultrices Av.</t>
  </si>
  <si>
    <t>Baltasound</t>
  </si>
  <si>
    <t>P.O. Box 255, 8499 Euismod Rd.</t>
  </si>
  <si>
    <t>Dutse</t>
  </si>
  <si>
    <t>578-569 Ut Rd.</t>
  </si>
  <si>
    <t>Ila</t>
  </si>
  <si>
    <t>P.O. Box 107, 4678 Libero Rd.</t>
  </si>
  <si>
    <t>Tagbilaran</t>
  </si>
  <si>
    <t>534-3131 Purus. Av.</t>
  </si>
  <si>
    <t>Bergen</t>
  </si>
  <si>
    <t>Ap #639-2928 A Av.</t>
  </si>
  <si>
    <t>Billings</t>
  </si>
  <si>
    <t>727-3830 Nunc Rd.</t>
  </si>
  <si>
    <t>Quy Nhaen</t>
  </si>
  <si>
    <t>P.O. Box 870, 2648 Dignissim St.</t>
  </si>
  <si>
    <t>Gadag Betigeri</t>
  </si>
  <si>
    <t>757-8133 Auctor Avenue</t>
  </si>
  <si>
    <t>Murcia</t>
  </si>
  <si>
    <t>1635 Ornare Street</t>
  </si>
  <si>
    <t>Cork</t>
  </si>
  <si>
    <t>Ap #398-3787 Mauris Rd.</t>
  </si>
  <si>
    <t>Sapele</t>
  </si>
  <si>
    <t>312-407 Sit Rd.</t>
  </si>
  <si>
    <t>LinkÃping</t>
  </si>
  <si>
    <t>3679 Bibendum Road</t>
  </si>
  <si>
    <t>MÅlin</t>
  </si>
  <si>
    <t>497-4992 Orci. Road</t>
  </si>
  <si>
    <t>Panjim</t>
  </si>
  <si>
    <t>577-7529 Scelerisque, Ave</t>
  </si>
  <si>
    <t>Kurram Agency</t>
  </si>
  <si>
    <t>104-8476 Aliquam Av.</t>
  </si>
  <si>
    <t>Kaaskerke</t>
  </si>
  <si>
    <t>962-5985 Nam Ave</t>
  </si>
  <si>
    <t>Brahmapur</t>
  </si>
  <si>
    <t>Ap #719-4908 Felis Rd.</t>
  </si>
  <si>
    <t>Watson Lake</t>
  </si>
  <si>
    <t>747-3083 Ante Rd.</t>
  </si>
  <si>
    <t>SchwÃbisch GmÃnd</t>
  </si>
  <si>
    <t>Ap #581-6611 In Av.</t>
  </si>
  <si>
    <t>Volda</t>
  </si>
  <si>
    <t>827-1481 Imperdiet Ave</t>
  </si>
  <si>
    <t>Wismar</t>
  </si>
  <si>
    <t>458-4726 Curabitur Rd.</t>
  </si>
  <si>
    <t>Denpasar</t>
  </si>
  <si>
    <t>P.O. Box 243, 6469 Nonummy Street</t>
  </si>
  <si>
    <t>Rockford</t>
  </si>
  <si>
    <t>264-4714 In, Road</t>
  </si>
  <si>
    <t>Laguna Blanca</t>
  </si>
  <si>
    <t>P.O. Box 979, 2580 Arcu. Avenue</t>
  </si>
  <si>
    <t>Abeokuta</t>
  </si>
  <si>
    <t>Ap #248-3351 Placerat, Street</t>
  </si>
  <si>
    <t>Tabuk</t>
  </si>
  <si>
    <t>Ap #207-6900 Non St.</t>
  </si>
  <si>
    <t>P.O. Box 305, 6095 Ornare Av.</t>
  </si>
  <si>
    <t>Namsos</t>
  </si>
  <si>
    <t>P.O. Box 252, 3151 Nisl. Road</t>
  </si>
  <si>
    <t>Lanester</t>
  </si>
  <si>
    <t>Ap #888-4624 Nunc St.</t>
  </si>
  <si>
    <t>Van</t>
  </si>
  <si>
    <t>Ap #868-589 Facilisis. Avenue</t>
  </si>
  <si>
    <t>Hamilton</t>
  </si>
  <si>
    <t>905-2891 Facilisis. Road</t>
  </si>
  <si>
    <t>Montauban</t>
  </si>
  <si>
    <t>Ap #163-847 Feugiat Street</t>
  </si>
  <si>
    <t>Guizhou</t>
  </si>
  <si>
    <t>8468 Sed Ave</t>
  </si>
  <si>
    <t>Mamuju</t>
  </si>
  <si>
    <t>P.O. Box 288, 3442 Vestibulum, Rd.</t>
  </si>
  <si>
    <t>Tumaco</t>
  </si>
  <si>
    <t>303-3788 Metus Avenue</t>
  </si>
  <si>
    <t>Mount Gambier</t>
  </si>
  <si>
    <t>484-9937 Dolor Rd.</t>
  </si>
  <si>
    <t>Geelong</t>
  </si>
  <si>
    <t>675-7444 Sodales Street</t>
  </si>
  <si>
    <t>Fortune</t>
  </si>
  <si>
    <t>Ap #935-5272 Est, Rd.</t>
  </si>
  <si>
    <t>Anklam</t>
  </si>
  <si>
    <t>762-1781 Phasellus Road</t>
  </si>
  <si>
    <t>San Pedro</t>
  </si>
  <si>
    <t>P.O. Box 372, 7944 Dolor St.</t>
  </si>
  <si>
    <t>RÃ­o Bueno</t>
  </si>
  <si>
    <t>653-8312 Sed Ave</t>
  </si>
  <si>
    <t>River Valley</t>
  </si>
  <si>
    <t>150-8415 Aenean Avenue</t>
  </si>
  <si>
    <t>Jafarabad</t>
  </si>
  <si>
    <t>Ap #469-2768 Cubilia Avenue</t>
  </si>
  <si>
    <t>Caloundra</t>
  </si>
  <si>
    <t>523 Vitae, Street</t>
  </si>
  <si>
    <t>Delhi</t>
  </si>
  <si>
    <t>3486 Accumsan Rd.</t>
  </si>
  <si>
    <t>Ãkersberga</t>
  </si>
  <si>
    <t>P.O. Box 757, 8487 Sem, Rd.</t>
  </si>
  <si>
    <t>Gunsan</t>
  </si>
  <si>
    <t>P.O. Box 854, 6994 Tempor Ave</t>
  </si>
  <si>
    <t>Heilongjiang</t>
  </si>
  <si>
    <t>P.O. Box 653, 9969 Facilisis Road</t>
  </si>
  <si>
    <t>Gols</t>
  </si>
  <si>
    <t>Ap #593-6438 Lectus. Avenue</t>
  </si>
  <si>
    <t>Pontianak</t>
  </si>
  <si>
    <t>4283 Interdum Avenue</t>
  </si>
  <si>
    <t>RÃ­o IbÃez</t>
  </si>
  <si>
    <t>Ap #439-9950 Dolor Avenue</t>
  </si>
  <si>
    <t>Piedras Negras</t>
  </si>
  <si>
    <t>460-4067 Pharetra. St.</t>
  </si>
  <si>
    <t>Porsgrunn</t>
  </si>
  <si>
    <t>Ap #551-3991 Suscipit St.</t>
  </si>
  <si>
    <t>Ladysmith</t>
  </si>
  <si>
    <t>Ap #411-8457 Ut, Avenue</t>
  </si>
  <si>
    <t>General Santos</t>
  </si>
  <si>
    <t>Ap #585-9457 Ac Street</t>
  </si>
  <si>
    <t>Ebenthal in KÃrnten</t>
  </si>
  <si>
    <t>964-3779 Porttitor Rd.</t>
  </si>
  <si>
    <t>Tyumen</t>
  </si>
  <si>
    <t>Ap #968-8059 Dui. Ave</t>
  </si>
  <si>
    <t>San Luis PotosÃ­</t>
  </si>
  <si>
    <t>Ap #553-1641 Consequat, Road</t>
  </si>
  <si>
    <t>Purranque</t>
  </si>
  <si>
    <t>790-1144 Sed Av.</t>
  </si>
  <si>
    <t>Siquirres</t>
  </si>
  <si>
    <t>Ap #105-8738 Pellentesque Avenue</t>
  </si>
  <si>
    <t>Barranca</t>
  </si>
  <si>
    <t>6157 Vel, Ave</t>
  </si>
  <si>
    <t>Wodonga</t>
  </si>
  <si>
    <t>243-2729 Eget Street</t>
  </si>
  <si>
    <t>Ikot Ekpene</t>
  </si>
  <si>
    <t>8225 Sem Rd.</t>
  </si>
  <si>
    <t>Mexico City</t>
  </si>
  <si>
    <t>Ap #459-2385 Morbi Avenue</t>
  </si>
  <si>
    <t>CÃceres</t>
  </si>
  <si>
    <t>1511 Phasellus Street</t>
  </si>
  <si>
    <t>Coevorden</t>
  </si>
  <si>
    <t>Ap #301-9196 Aliquam St.</t>
  </si>
  <si>
    <t>Warburg</t>
  </si>
  <si>
    <t>958-7215 Justo Road</t>
  </si>
  <si>
    <t>San Pablo</t>
  </si>
  <si>
    <t>585-9084 Urna. St.</t>
  </si>
  <si>
    <t>TehuacÃn</t>
  </si>
  <si>
    <t>Ap #988-2798 Phasellus Street</t>
  </si>
  <si>
    <t>Okpoko</t>
  </si>
  <si>
    <t>9008 Dui Rd.</t>
  </si>
  <si>
    <t>Pukekohe</t>
  </si>
  <si>
    <t>756-6597 In, Av.</t>
  </si>
  <si>
    <t>Waren</t>
  </si>
  <si>
    <t>5200 Amet Ave</t>
  </si>
  <si>
    <t>802-6219 Nunc Street</t>
  </si>
  <si>
    <t>Yellowknife</t>
  </si>
  <si>
    <t>Ap #112-7571 Sodales Avenue</t>
  </si>
  <si>
    <t>Ap #941-5173 Sed Road</t>
  </si>
  <si>
    <t>Burgos</t>
  </si>
  <si>
    <t>Ap #619-6208 Eu St.</t>
  </si>
  <si>
    <t>Khmelnytskyi</t>
  </si>
  <si>
    <t>774-3632 Metus Av.</t>
  </si>
  <si>
    <t>Hudiksvall</t>
  </si>
  <si>
    <t>P.O. Box 303, 7338 Leo, Ave</t>
  </si>
  <si>
    <t>Cagayan de Oro</t>
  </si>
  <si>
    <t>799-1772 Eu Rd.</t>
  </si>
  <si>
    <t>Goes</t>
  </si>
  <si>
    <t>387-9819 A Rd.</t>
  </si>
  <si>
    <t>Mojokerto</t>
  </si>
  <si>
    <t>Ap #396-1807 Lectus. St.</t>
  </si>
  <si>
    <t>Sandy</t>
  </si>
  <si>
    <t>P.O. Box 919, 7525 Pharetra. Av.</t>
  </si>
  <si>
    <t>Rennes</t>
  </si>
  <si>
    <t>9694 Ullamcorper, Avenue</t>
  </si>
  <si>
    <t>Ap #924-6737 Sollicitudin St.</t>
  </si>
  <si>
    <t>7180 Molestie Av.</t>
  </si>
  <si>
    <t>Bhimber</t>
  </si>
  <si>
    <t>496-9948 Ornare Road</t>
  </si>
  <si>
    <t>Cagnes-sur-Mer</t>
  </si>
  <si>
    <t>356-7483 Cursus St.</t>
  </si>
  <si>
    <t>Villarrica</t>
  </si>
  <si>
    <t>464 Eu St.</t>
  </si>
  <si>
    <t>La Seyne-sur-Mer</t>
  </si>
  <si>
    <t>Ap #384-6023 Rutrum, Rd.</t>
  </si>
  <si>
    <t>Colchane</t>
  </si>
  <si>
    <t>2205 Ligula. Rd.</t>
  </si>
  <si>
    <t>Berlin</t>
  </si>
  <si>
    <t>285-8705 Pede Rd.</t>
  </si>
  <si>
    <t>683-8217 Adipiscing Avenue</t>
  </si>
  <si>
    <t>Santander</t>
  </si>
  <si>
    <t>Ap #709-9028 Arcu. Rd.</t>
  </si>
  <si>
    <t>Cali</t>
  </si>
  <si>
    <t>P.O. Box 466, 5299 Sed Avenue</t>
  </si>
  <si>
    <t>Bima</t>
  </si>
  <si>
    <t>6837 Vitae Street</t>
  </si>
  <si>
    <t>Mandai</t>
  </si>
  <si>
    <t>470-5231 At, Av.</t>
  </si>
  <si>
    <t>Saint-LÃ´</t>
  </si>
  <si>
    <t>458 Nullam Rd.</t>
  </si>
  <si>
    <t>Baddeck</t>
  </si>
  <si>
    <t>Ap #934-2005 In, Rd.</t>
  </si>
  <si>
    <t>Dollard-des-Ormeaux</t>
  </si>
  <si>
    <t>Ap #899-5428 Ornare, Street</t>
  </si>
  <si>
    <t>Alva</t>
  </si>
  <si>
    <t>242-1880 Vitae Avenue</t>
  </si>
  <si>
    <t>Bolsward</t>
  </si>
  <si>
    <t>Ap #722-365 Mi Avenue</t>
  </si>
  <si>
    <t>Flekkefjord</t>
  </si>
  <si>
    <t>244-918 Velit. Rd.</t>
  </si>
  <si>
    <t>753-6132 Vestibulum Avenue</t>
  </si>
  <si>
    <t>Bajaur Agency</t>
  </si>
  <si>
    <t>Ap #205-3944 Aliquam Rd.</t>
  </si>
  <si>
    <t>Izium</t>
  </si>
  <si>
    <t>424-965 Mollis. Road</t>
  </si>
  <si>
    <t>Hamburg</t>
  </si>
  <si>
    <t>P.O. Box 378, 2883 Est St.</t>
  </si>
  <si>
    <t>Evere</t>
  </si>
  <si>
    <t>Ap #983-1506 Vulputate Av.</t>
  </si>
  <si>
    <t>Dole</t>
  </si>
  <si>
    <t>525-2811 Malesuada Rd.</t>
  </si>
  <si>
    <t>Columbus</t>
  </si>
  <si>
    <t>Ap #684-6828 At Ave</t>
  </si>
  <si>
    <t>SuruÃ§</t>
  </si>
  <si>
    <t>175 Ac Rd.</t>
  </si>
  <si>
    <t>Tuticorin</t>
  </si>
  <si>
    <t>Ap #944-7127 Lorem St.</t>
  </si>
  <si>
    <t>Mo i Rana</t>
  </si>
  <si>
    <t>399-6218 Posuere Rd.</t>
  </si>
  <si>
    <t>MÃrida</t>
  </si>
  <si>
    <t>Ap #553-1867 Parturient Rd.</t>
  </si>
  <si>
    <t>Gebze</t>
  </si>
  <si>
    <t>P.O. Box 939, 5130 Nec Rd.</t>
  </si>
  <si>
    <t>Kinrooi</t>
  </si>
  <si>
    <t>436-9160 Mauris St.</t>
  </si>
  <si>
    <t>Kharmang</t>
  </si>
  <si>
    <t>Ap #132-849 Sem Ave</t>
  </si>
  <si>
    <t>Tilburg</t>
  </si>
  <si>
    <t>P.O. Box 410, 2170 Quisque Street</t>
  </si>
  <si>
    <t>Kyiv</t>
  </si>
  <si>
    <t>Ap #265-7531 Nibh Ave</t>
  </si>
  <si>
    <t>Kongsvinger</t>
  </si>
  <si>
    <t>P.O. Box 476, 5345 Cras Rd.</t>
  </si>
  <si>
    <t>Thá Dáu Má</t>
  </si>
  <si>
    <t>P.O. Box 269, 4592 Ipsum St.</t>
  </si>
  <si>
    <t>Racine</t>
  </si>
  <si>
    <t>734-5871 Vestibulum, Rd.</t>
  </si>
  <si>
    <t>Tarma</t>
  </si>
  <si>
    <t>176-3102 Morbi Rd.</t>
  </si>
  <si>
    <t>Hebei</t>
  </si>
  <si>
    <t>4536 Sed Road</t>
  </si>
  <si>
    <t>Ghanche</t>
  </si>
  <si>
    <t>561-8117 Non, St.</t>
  </si>
  <si>
    <t>Inner Mongolia</t>
  </si>
  <si>
    <t>907-3703 Facilisis St.</t>
  </si>
  <si>
    <t>Valledupar</t>
  </si>
  <si>
    <t>5063 Pellentesque Rd.</t>
  </si>
  <si>
    <t>Ap #713-9382 Non Av.</t>
  </si>
  <si>
    <t>Pelarco</t>
  </si>
  <si>
    <t>Ap #698-8956 Ac Ave</t>
  </si>
  <si>
    <t>PoznaÅ„</t>
  </si>
  <si>
    <t>421-9280 Aliquam Av.</t>
  </si>
  <si>
    <t>Bacoor</t>
  </si>
  <si>
    <t>Ap #675-7365 Dui Rd.</t>
  </si>
  <si>
    <t>Timaru</t>
  </si>
  <si>
    <t>P.O. Box 270, 7796 Dolor Ave</t>
  </si>
  <si>
    <t>Castelnovo del Friuli</t>
  </si>
  <si>
    <t>P.O. Box 369, 6028 Sagittis. Street</t>
  </si>
  <si>
    <t>Neunkirchen</t>
  </si>
  <si>
    <t>565-1213 At Street</t>
  </si>
  <si>
    <t>Puerto Varas</t>
  </si>
  <si>
    <t>4758 Semper Av.</t>
  </si>
  <si>
    <t>Rangiora</t>
  </si>
  <si>
    <t>Ap #917-2299 Donec Avenue</t>
  </si>
  <si>
    <t>Heerhugowaard</t>
  </si>
  <si>
    <t>Ap #733-3813 Proin St.</t>
  </si>
  <si>
    <t>Ap #391-3742 In, St.</t>
  </si>
  <si>
    <t>352-8715 Gravida Road</t>
  </si>
  <si>
    <t>Pica</t>
  </si>
  <si>
    <t>494-8905 Morbi Av.</t>
  </si>
  <si>
    <t>Almere</t>
  </si>
  <si>
    <t>Ap #726-5686 Sed Road</t>
  </si>
  <si>
    <t>Stafford</t>
  </si>
  <si>
    <t>587 Enim, Avenue</t>
  </si>
  <si>
    <t>Marina South</t>
  </si>
  <si>
    <t>758 Mus. St.</t>
  </si>
  <si>
    <t>Zapopan</t>
  </si>
  <si>
    <t>P.O. Box 961, 4361 Lorem St.</t>
  </si>
  <si>
    <t>Foligno</t>
  </si>
  <si>
    <t>Ap #859-7554 Ante St.</t>
  </si>
  <si>
    <t>Cedar Rapids</t>
  </si>
  <si>
    <t>4371 Donec Street</t>
  </si>
  <si>
    <t>Kinross</t>
  </si>
  <si>
    <t>Ap #964-8365 Velit. Road</t>
  </si>
  <si>
    <t>Montague</t>
  </si>
  <si>
    <t>424-1883 Facilisis, Av.</t>
  </si>
  <si>
    <t>Kettering</t>
  </si>
  <si>
    <t>167-2256 Euismod Rd.</t>
  </si>
  <si>
    <t>Mokpo</t>
  </si>
  <si>
    <t>P.O. Box 535, 9192 Dictum. St.</t>
  </si>
  <si>
    <t>Kaduna</t>
  </si>
  <si>
    <t>P.O. Box 651, 9248 Tortor. Av.</t>
  </si>
  <si>
    <t>La UniÃ³n</t>
  </si>
  <si>
    <t>Ap #453-3485 Imperdiet Rd.</t>
  </si>
  <si>
    <t>Steinkjer</t>
  </si>
  <si>
    <t>P.O. Box 896, 5796 Nec, St.</t>
  </si>
  <si>
    <t>P.O. Box 535, 1822 Suspendisse Street</t>
  </si>
  <si>
    <t>Narimanov</t>
  </si>
  <si>
    <t>763-6237 Id, Rd.</t>
  </si>
  <si>
    <t>Sujawal</t>
  </si>
  <si>
    <t>712-1802 Proin Avenue</t>
  </si>
  <si>
    <t>McCallum</t>
  </si>
  <si>
    <t>1. Crea una copia dello sheet "Raw Data" e rinominalo "Operative_TuoNome_TuoCognome" il file raw servirà nel caso per sbaglio durante l'esercizio si cancellasse qualche dato erroneamente. Mentre le funzioni saranno da applicare al 2° Sheet. Se devi creare delle pivot sviluppale nell'apposito sheet.</t>
  </si>
  <si>
    <t>Domande</t>
  </si>
  <si>
    <t>Risposta</t>
  </si>
  <si>
    <t>Processo in breve (max 20 parole)</t>
  </si>
  <si>
    <t>2. Quanti ID - Utente unici ci sono (colonna A)?</t>
  </si>
  <si>
    <t>3. Quanti ID - Utente non hanno mai soggiornato a Dublino (Dublin)?</t>
  </si>
  <si>
    <t>4. Qual è il numero di membri per gruppo familiare più frequente?</t>
  </si>
  <si>
    <t>5. All'interno dei Paesi vi è un campo scritto in modo errato. Indica in quale riga è presente.</t>
  </si>
  <si>
    <t>6. Quanti ID - Utente hanno sostenuto una spesa maggiore di 300€?</t>
  </si>
  <si>
    <t>7. Quale ID - Utente a sostenuto la spesa minore?</t>
  </si>
  <si>
    <t xml:space="preserve">8. Quanti ID - Utente hanno il numero più elevato di membri in famiglia? Quanti sono i membri di questi gruppi familiari? </t>
  </si>
  <si>
    <t>9. Quanti ID - Utente hanno più di 30 anni? (Calcolare la data al giorno in cui si effettua il test, non solo anno in corso)</t>
  </si>
  <si>
    <t>10. Quanti ID - Utente hanno dato una valutazione all'appartamento più alta o uguale a 6?</t>
  </si>
  <si>
    <t>11. Qualche ID - Utente ha affittato sia un monopattino, che un'auto?</t>
  </si>
  <si>
    <t>12. Qual è il mezzo più affittato dagli utenti?</t>
  </si>
  <si>
    <t>13. Nelle città valutate a livello ambientale con valore uguale o maggiore di 6, sono maggiormente affittate le auto o i mezzi a basso impatto ambientale? Se i secondi quale di più?</t>
  </si>
  <si>
    <t>14. Indica la spesa media totale per singolo membro della famiglia</t>
  </si>
  <si>
    <t>15. Quali città hanno ottenuto un alto punteggio ambientale e un alto valore sull'appartamento in cui hanno alloggiato gli utenti?</t>
  </si>
  <si>
    <t>1. Quanti ID - Utente ci sono (colonna A)?</t>
  </si>
  <si>
    <t>ho utilizzato la funzione "rimuovi duplicati" presente sotto la sezione dati</t>
  </si>
  <si>
    <t>(vuoto)</t>
  </si>
  <si>
    <t>Totale complessivo</t>
  </si>
  <si>
    <t>Conteggio di Membri della Famiglia</t>
  </si>
  <si>
    <t>numero membri</t>
  </si>
  <si>
    <t>Spesa Totale</t>
  </si>
  <si>
    <t>46 utenti;7 membri</t>
  </si>
  <si>
    <t>sfuttando la tabella pivot creata in precedenza ho già i valori evidenziati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</si>
  <si>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</si>
  <si>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</si>
  <si>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</si>
  <si>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</si>
  <si>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</si>
  <si>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</si>
  <si>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</si>
  <si>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</si>
  <si>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</si>
  <si>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</si>
  <si>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</si>
  <si>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</si>
  <si>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</si>
  <si>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</si>
  <si>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</si>
  <si>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</si>
  <si>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</si>
  <si>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</si>
  <si>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</si>
  <si>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</si>
  <si>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</si>
  <si>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</si>
  <si>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</si>
  <si>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</si>
  <si>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</si>
  <si>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</si>
  <si>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</si>
  <si>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</si>
  <si>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</si>
  <si>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</si>
  <si>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</si>
  <si>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</si>
  <si>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</si>
  <si>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</si>
  <si>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</si>
  <si>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</si>
  <si>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</si>
  <si>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</si>
  <si>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</si>
  <si>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</si>
  <si>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</si>
  <si>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Conteggio di Data di Nascita</t>
  </si>
  <si>
    <t>Date di nascita</t>
  </si>
  <si>
    <t>ho creato un pivot con le date di nascita e sfruttato un filtro che considerasse solo i nati prima del 13/03/1995 (13/03 data del test)</t>
  </si>
  <si>
    <t>Rent Mezzo - Auto e Mono</t>
  </si>
  <si>
    <t>Sì, 74</t>
  </si>
  <si>
    <t>ho trovato la spesa minima con la funzione MIN e poi ho usato le funzioni index e match per sapere a quale ID corrispondesse</t>
  </si>
  <si>
    <t>ho usato la formula "count"</t>
  </si>
  <si>
    <t>con count.if ho contato gli ID ma ho aggiunto "&lt;&gt;Dublin" in modo da escludere coloro che non hanno soggiornato a Dublino</t>
  </si>
  <si>
    <t>ho creato una nuova colonna in cui ho calclato la spesa totale di ogni utente e usato la funziona count.if  aggiungendo come criterio &gt;300</t>
  </si>
  <si>
    <t>ho usato count.if riferito alla colonna di riferimento aggiungendo la condizione "&gt;= a 6"</t>
  </si>
  <si>
    <t xml:space="preserve">ho creato una nuova colonna e ho sfruttato la funzione "if" verificando la doppia condizione con la funzione "and" </t>
  </si>
  <si>
    <t>ho usato il comando "controllo ortografia" nella sezione "revisione"</t>
  </si>
  <si>
    <t>Spesa per membro</t>
  </si>
  <si>
    <t>Etichette di riga</t>
  </si>
  <si>
    <t>(più elementi)</t>
  </si>
  <si>
    <t>Media di Valutazione</t>
  </si>
  <si>
    <t>Media di Valutazione sull'attenzione all'ambiente della città</t>
  </si>
  <si>
    <t>4.  NUMERO MEMBRI NUCLEO FAMILIARE</t>
  </si>
  <si>
    <t>9.  UTENTI &gt;30 ANNI</t>
  </si>
  <si>
    <t>15. CITTÁ PUNTEGGI ALTI</t>
  </si>
  <si>
    <t>31 città (pivot)</t>
  </si>
  <si>
    <t>ho creato una colonna calcolando la spesa totale per singolo membro della famiglia per ciscun ID e poi ho usato la funzione "media"</t>
  </si>
  <si>
    <t>in una pivot ho inserito le città nelle "righe" e poi i due parametri di valutazione sia in "filtri" che in "valori" (settando come campo valore "media")</t>
  </si>
  <si>
    <t>Conteggio Auto</t>
  </si>
  <si>
    <t>Conteggio Bici</t>
  </si>
  <si>
    <t>Conteggio Monopattino</t>
  </si>
  <si>
    <t>Somma di Conteggio Auto</t>
  </si>
  <si>
    <t>Somma di Conteggio Bici</t>
  </si>
  <si>
    <t>Somma di Conteggio Monopattino</t>
  </si>
  <si>
    <t>13. MEZZO NOLEGGIATO IN CITTÁ CON LIVELLO AMBIENTALE &gt;=6</t>
  </si>
  <si>
    <t>ho creato un grafico e tabella pivot inserendo nelle righe e nei valore la colonna dei membri della famiglia in modo da avere un riscontro immediato</t>
  </si>
  <si>
    <t>Auto</t>
  </si>
  <si>
    <t>ho fatto una pivot inserendo dei conteggi fatti per i vari mezzi noleggiati e poi ho inserito come filtro il valore ambientale &gt;=6 e visto risultati complessivi</t>
  </si>
  <si>
    <t>Auto e Bici</t>
  </si>
  <si>
    <t>ho fatto un "count.if" tra le colonne e ho visto il numero più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</si>
</sst>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&quot;€&quot;"/>
    <numFmt numFmtId="165" formatCode="d/m/yyyy"/>
  </numFmts>
  <fonts count="15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theme="1"/>
      <name val="&quot;Calibri Light&quot;"/>
    </font>
    <font>
      <sz val="10"/>
      <color theme="1"/>
      <name val="Arial"/>
    </font>
    <font>
      <sz val="11"/>
      <color theme="1"/>
      <name val="&quot;Calibri Light&quot;"/>
    </font>
    <font>
      <sz val="11"/>
      <color theme="1"/>
      <name val="Arial"/>
    </font>
    <font>
      <sz val="11"/>
      <color rgb="FF202124"/>
      <name val="Arial"/>
    </font>
    <font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5" fillId="0" borderId="0" xfId="0" applyFont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3" fillId="0" borderId="1" xfId="0" applyFont="1" applyBorder="1"/>
    <xf numFmtId="0" fontId="8" fillId="2" borderId="2" xfId="0" applyFont="1" applyFill="1" applyBorder="1"/>
    <xf numFmtId="0" fontId="8" fillId="2" borderId="3" xfId="0" applyFont="1" applyFill="1" applyBorder="1"/>
    <xf numFmtId="0" fontId="9" fillId="0" borderId="2" xfId="0" applyFont="1" applyBorder="1"/>
    <xf numFmtId="0" fontId="3" fillId="4" borderId="3" xfId="0" applyFont="1" applyFill="1" applyBorder="1"/>
    <xf numFmtId="0" fontId="3" fillId="0" borderId="3" xfId="0" applyFont="1" applyBorder="1"/>
    <xf numFmtId="0" fontId="9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3" fillId="4" borderId="3" xfId="0" applyFont="1" applyFill="1" applyBorder="1" applyAlignment="1">
      <alignment horizontal="right"/>
    </xf>
    <xf numFmtId="164" fontId="3" fillId="0" borderId="0" xfId="0" applyNumberFormat="1" applyFont="1"/>
    <xf numFmtId="0" fontId="12" fillId="0" borderId="0" xfId="0" applyFont="1"/>
    <xf numFmtId="44" fontId="3" fillId="4" borderId="3" xfId="1" applyFont="1" applyFill="1" applyBorder="1" applyAlignment="1"/>
    <xf numFmtId="0" fontId="11" fillId="0" borderId="3" xfId="0" applyFont="1" applyBorder="1"/>
    <xf numFmtId="0" fontId="11" fillId="4" borderId="3" xfId="0" applyFont="1" applyFill="1" applyBorder="1" applyAlignment="1">
      <alignment horizontal="right"/>
    </xf>
    <xf numFmtId="0" fontId="11" fillId="4" borderId="3" xfId="0" applyFont="1" applyFill="1" applyBorder="1" applyAlignment="1">
      <alignment horizontal="right" wrapText="1"/>
    </xf>
    <xf numFmtId="0" fontId="11" fillId="0" borderId="3" xfId="0" applyFont="1" applyBorder="1" applyAlignment="1">
      <alignment wrapText="1"/>
    </xf>
    <xf numFmtId="0" fontId="7" fillId="0" borderId="0" xfId="0" applyFont="1"/>
    <xf numFmtId="0" fontId="0" fillId="0" borderId="0" xfId="0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Excel Advanced_Travel (1).xlsx]Pivot!Tabella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(vuoto)</c:v>
                </c:pt>
              </c:strCache>
            </c:strRef>
          </c:cat>
          <c:val>
            <c:numRef>
              <c:f>Pivot!$B$3:$B$11</c:f>
              <c:numCache>
                <c:formatCode>General</c:formatCode>
                <c:ptCount val="8"/>
                <c:pt idx="0">
                  <c:v>36</c:v>
                </c:pt>
                <c:pt idx="1">
                  <c:v>45</c:v>
                </c:pt>
                <c:pt idx="2">
                  <c:v>42</c:v>
                </c:pt>
                <c:pt idx="3">
                  <c:v>57</c:v>
                </c:pt>
                <c:pt idx="4">
                  <c:v>41</c:v>
                </c:pt>
                <c:pt idx="5">
                  <c:v>33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5-4718-A59A-AF55ECA6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0048"/>
        <c:axId val="491355456"/>
      </c:barChart>
      <c:catAx>
        <c:axId val="4913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55456"/>
        <c:crosses val="autoZero"/>
        <c:auto val="1"/>
        <c:lblAlgn val="ctr"/>
        <c:lblOffset val="100"/>
        <c:noMultiLvlLbl val="0"/>
      </c:catAx>
      <c:valAx>
        <c:axId val="4913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0</xdr:colOff>
      <xdr:row>24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ocecera Cristina - MAR" refreshedDate="45727.6396662037" createdVersion="6" refreshedVersion="6" minRefreshableVersion="3" recordCount="1000" xr:uid="{00000000-000A-0000-FFFF-FFFF00000000}">
  <cacheSource type="worksheet">
    <worksheetSource ref="J1:J1048576" sheet="Operative_Cristina_Capocecera"/>
  </cacheSource>
  <cacheFields count="1">
    <cacheField name="Membri della Famiglia" numFmtId="0">
      <sharedItems containsString="0" containsBlank="1" containsNumber="1" containsInteger="1" minValue="1" maxValue="7" count="8">
        <n v="4"/>
        <n v="3"/>
        <n v="1"/>
        <n v="5"/>
        <n v="6"/>
        <n v="7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ocecera Cristina - MAR" refreshedDate="45727.652521296295" createdVersion="6" refreshedVersion="6" minRefreshableVersion="3" recordCount="1000" xr:uid="{00000000-000A-0000-FFFF-FFFF01000000}">
  <cacheSource type="worksheet">
    <worksheetSource ref="I1:I1048576" sheet="Operative_Cristina_Capocecera"/>
  </cacheSource>
  <cacheFields count="3">
    <cacheField name="Data di Nascita" numFmtId="0">
      <sharedItems containsNonDate="0" containsDate="1" containsString="0" containsBlank="1" minDate="1955-01-25T00:00:00" maxDate="1995-08-22T00:00:00" count="297">
        <d v="1961-03-10T00:00:00"/>
        <d v="1990-07-09T00:00:00"/>
        <d v="1985-05-10T00:00:00"/>
        <d v="1987-04-28T00:00:00"/>
        <d v="1964-11-15T00:00:00"/>
        <d v="1965-08-29T00:00:00"/>
        <d v="1965-09-09T00:00:00"/>
        <d v="1984-09-13T00:00:00"/>
        <d v="1982-05-08T00:00:00"/>
        <d v="1968-02-05T00:00:00"/>
        <d v="1958-08-14T00:00:00"/>
        <d v="1963-01-04T00:00:00"/>
        <d v="1965-03-25T00:00:00"/>
        <d v="1957-11-05T00:00:00"/>
        <d v="1966-11-07T00:00:00"/>
        <d v="1974-07-15T00:00:00"/>
        <d v="1994-11-04T00:00:00"/>
        <d v="1981-10-13T00:00:00"/>
        <d v="1970-05-17T00:00:00"/>
        <d v="1959-09-23T00:00:00"/>
        <d v="1981-04-21T00:00:00"/>
        <d v="1970-05-05T00:00:00"/>
        <d v="1993-08-04T00:00:00"/>
        <d v="1993-06-21T00:00:00"/>
        <d v="1992-11-05T00:00:00"/>
        <d v="1963-01-16T00:00:00"/>
        <d v="1964-07-16T00:00:00"/>
        <d v="1976-10-07T00:00:00"/>
        <d v="1992-09-11T00:00:00"/>
        <d v="1988-01-17T00:00:00"/>
        <d v="1960-06-17T00:00:00"/>
        <d v="1991-01-20T00:00:00"/>
        <d v="1967-04-18T00:00:00"/>
        <d v="1972-12-11T00:00:00"/>
        <d v="1993-02-11T00:00:00"/>
        <d v="1962-11-30T00:00:00"/>
        <d v="1964-03-19T00:00:00"/>
        <d v="1984-05-31T00:00:00"/>
        <d v="1990-03-04T00:00:00"/>
        <d v="1964-09-19T00:00:00"/>
        <d v="1980-11-25T00:00:00"/>
        <d v="1959-11-01T00:00:00"/>
        <d v="1970-11-23T00:00:00"/>
        <d v="1986-08-11T00:00:00"/>
        <d v="1955-08-19T00:00:00"/>
        <d v="1963-04-21T00:00:00"/>
        <d v="1961-05-28T00:00:00"/>
        <d v="1961-11-18T00:00:00"/>
        <d v="1982-06-25T00:00:00"/>
        <d v="1965-02-24T00:00:00"/>
        <d v="1976-01-29T00:00:00"/>
        <d v="1959-08-06T00:00:00"/>
        <d v="1988-06-17T00:00:00"/>
        <d v="1981-11-03T00:00:00"/>
        <d v="1955-09-28T00:00:00"/>
        <d v="1989-05-21T00:00:00"/>
        <d v="1963-08-13T00:00:00"/>
        <d v="1980-11-20T00:00:00"/>
        <d v="1990-11-27T00:00:00"/>
        <d v="1984-10-31T00:00:00"/>
        <d v="1990-09-11T00:00:00"/>
        <d v="1984-03-05T00:00:00"/>
        <d v="1969-05-16T00:00:00"/>
        <d v="1978-09-01T00:00:00"/>
        <d v="1981-04-10T00:00:00"/>
        <d v="1971-03-23T00:00:00"/>
        <d v="1995-02-19T00:00:00"/>
        <d v="1976-01-28T00:00:00"/>
        <d v="1994-01-02T00:00:00"/>
        <d v="1988-03-15T00:00:00"/>
        <d v="1956-04-19T00:00:00"/>
        <d v="1991-03-27T00:00:00"/>
        <d v="1988-01-28T00:00:00"/>
        <d v="1976-10-06T00:00:00"/>
        <d v="1994-11-09T00:00:00"/>
        <d v="1973-05-13T00:00:00"/>
        <d v="1974-03-17T00:00:00"/>
        <d v="1958-03-27T00:00:00"/>
        <d v="1993-09-20T00:00:00"/>
        <d v="1987-01-25T00:00:00"/>
        <d v="1960-01-16T00:00:00"/>
        <d v="1993-02-09T00:00:00"/>
        <d v="1967-05-20T00:00:00"/>
        <d v="1992-07-30T00:00:00"/>
        <d v="1984-07-30T00:00:00"/>
        <d v="1962-03-12T00:00:00"/>
        <d v="1984-07-07T00:00:00"/>
        <d v="1975-03-02T00:00:00"/>
        <d v="1955-10-29T00:00:00"/>
        <d v="1961-08-25T00:00:00"/>
        <d v="1991-02-10T00:00:00"/>
        <d v="1995-02-01T00:00:00"/>
        <d v="1989-01-28T00:00:00"/>
        <d v="1966-12-20T00:00:00"/>
        <d v="1986-11-16T00:00:00"/>
        <d v="1966-11-17T00:00:00"/>
        <d v="1955-09-30T00:00:00"/>
        <d v="1989-07-13T00:00:00"/>
        <d v="1972-07-16T00:00:00"/>
        <d v="1994-11-11T00:00:00"/>
        <d v="1979-05-28T00:00:00"/>
        <d v="1994-11-12T00:00:00"/>
        <d v="1957-04-09T00:00:00"/>
        <d v="1984-05-21T00:00:00"/>
        <d v="1995-08-21T00:00:00"/>
        <d v="1956-12-28T00:00:00"/>
        <d v="1987-10-11T00:00:00"/>
        <d v="1987-04-30T00:00:00"/>
        <d v="1963-09-07T00:00:00"/>
        <d v="1980-10-24T00:00:00"/>
        <d v="1959-10-04T00:00:00"/>
        <d v="1956-08-09T00:00:00"/>
        <d v="1992-04-23T00:00:00"/>
        <d v="1956-10-10T00:00:00"/>
        <d v="1957-02-24T00:00:00"/>
        <d v="1963-12-11T00:00:00"/>
        <d v="1994-12-26T00:00:00"/>
        <d v="1991-05-17T00:00:00"/>
        <d v="1990-01-29T00:00:00"/>
        <d v="1956-07-05T00:00:00"/>
        <d v="1971-11-03T00:00:00"/>
        <d v="1976-05-28T00:00:00"/>
        <d v="1961-12-29T00:00:00"/>
        <d v="1990-10-20T00:00:00"/>
        <d v="1979-03-07T00:00:00"/>
        <d v="1990-12-04T00:00:00"/>
        <d v="1980-01-25T00:00:00"/>
        <d v="1957-04-07T00:00:00"/>
        <d v="1995-03-12T00:00:00"/>
        <d v="1974-11-20T00:00:00"/>
        <d v="1971-10-19T00:00:00"/>
        <d v="1984-06-06T00:00:00"/>
        <d v="1977-11-07T00:00:00"/>
        <d v="1961-05-31T00:00:00"/>
        <d v="1957-05-03T00:00:00"/>
        <d v="1966-12-15T00:00:00"/>
        <d v="1990-03-03T00:00:00"/>
        <d v="1955-04-18T00:00:00"/>
        <d v="1993-11-10T00:00:00"/>
        <d v="1960-02-15T00:00:00"/>
        <d v="1968-01-15T00:00:00"/>
        <d v="1955-01-25T00:00:00"/>
        <d v="1976-06-13T00:00:00"/>
        <d v="1991-06-07T00:00:00"/>
        <d v="1960-04-27T00:00:00"/>
        <d v="1978-08-14T00:00:00"/>
        <d v="1958-06-02T00:00:00"/>
        <d v="1970-09-02T00:00:00"/>
        <d v="1995-03-03T00:00:00"/>
        <d v="1972-02-01T00:00:00"/>
        <d v="1982-10-10T00:00:00"/>
        <d v="1992-07-24T00:00:00"/>
        <d v="1993-09-07T00:00:00"/>
        <d v="1977-01-17T00:00:00"/>
        <d v="1960-02-04T00:00:00"/>
        <d v="1960-11-26T00:00:00"/>
        <d v="1970-03-12T00:00:00"/>
        <d v="1985-09-11T00:00:00"/>
        <d v="1984-06-21T00:00:00"/>
        <d v="1984-09-04T00:00:00"/>
        <d v="1956-06-17T00:00:00"/>
        <d v="1972-10-27T00:00:00"/>
        <d v="1984-10-05T00:00:00"/>
        <d v="1963-06-24T00:00:00"/>
        <d v="1991-02-16T00:00:00"/>
        <d v="1972-06-24T00:00:00"/>
        <d v="1962-06-06T00:00:00"/>
        <d v="1991-12-30T00:00:00"/>
        <d v="1962-02-11T00:00:00"/>
        <d v="1959-09-08T00:00:00"/>
        <d v="1990-10-12T00:00:00"/>
        <d v="1986-07-22T00:00:00"/>
        <d v="1977-05-10T00:00:00"/>
        <d v="1977-12-19T00:00:00"/>
        <d v="1974-03-30T00:00:00"/>
        <d v="1973-01-31T00:00:00"/>
        <d v="1985-07-16T00:00:00"/>
        <d v="1991-01-05T00:00:00"/>
        <d v="1977-01-22T00:00:00"/>
        <d v="1965-08-02T00:00:00"/>
        <d v="1991-04-27T00:00:00"/>
        <d v="1986-02-28T00:00:00"/>
        <d v="1980-07-18T00:00:00"/>
        <d v="1993-05-16T00:00:00"/>
        <d v="1975-02-22T00:00:00"/>
        <d v="1969-04-05T00:00:00"/>
        <d v="1968-06-22T00:00:00"/>
        <d v="1972-06-01T00:00:00"/>
        <d v="1983-05-27T00:00:00"/>
        <d v="1974-04-05T00:00:00"/>
        <d v="1967-01-05T00:00:00"/>
        <d v="1963-03-16T00:00:00"/>
        <d v="1987-10-24T00:00:00"/>
        <d v="1977-01-28T00:00:00"/>
        <d v="1977-03-02T00:00:00"/>
        <d v="1986-01-04T00:00:00"/>
        <d v="1974-08-26T00:00:00"/>
        <d v="1967-06-07T00:00:00"/>
        <d v="1990-12-13T00:00:00"/>
        <d v="1967-09-08T00:00:00"/>
        <d v="1981-09-09T00:00:00"/>
        <d v="1984-11-21T00:00:00"/>
        <d v="1961-08-04T00:00:00"/>
        <d v="1986-02-10T00:00:00"/>
        <d v="1987-02-27T00:00:00"/>
        <d v="1978-08-27T00:00:00"/>
        <d v="1982-11-28T00:00:00"/>
        <d v="1974-12-12T00:00:00"/>
        <d v="1977-04-10T00:00:00"/>
        <d v="1981-08-26T00:00:00"/>
        <d v="1973-04-01T00:00:00"/>
        <d v="1978-07-04T00:00:00"/>
        <d v="1978-04-22T00:00:00"/>
        <d v="1994-10-30T00:00:00"/>
        <d v="1978-04-30T00:00:00"/>
        <d v="1985-02-11T00:00:00"/>
        <d v="1991-11-05T00:00:00"/>
        <d v="1986-07-02T00:00:00"/>
        <d v="1986-09-07T00:00:00"/>
        <d v="1965-08-20T00:00:00"/>
        <d v="1955-11-23T00:00:00"/>
        <d v="1957-04-08T00:00:00"/>
        <d v="1974-04-02T00:00:00"/>
        <d v="1958-10-12T00:00:00"/>
        <d v="1989-08-20T00:00:00"/>
        <d v="1961-06-07T00:00:00"/>
        <d v="1958-07-23T00:00:00"/>
        <d v="1966-11-21T00:00:00"/>
        <d v="1969-04-01T00:00:00"/>
        <d v="1974-03-22T00:00:00"/>
        <d v="1961-10-15T00:00:00"/>
        <d v="1992-12-28T00:00:00"/>
        <d v="1982-05-16T00:00:00"/>
        <d v="1984-01-21T00:00:00"/>
        <d v="1985-03-23T00:00:00"/>
        <d v="1990-08-08T00:00:00"/>
        <d v="1969-09-28T00:00:00"/>
        <d v="1986-07-16T00:00:00"/>
        <d v="1974-12-08T00:00:00"/>
        <d v="1962-03-14T00:00:00"/>
        <d v="1958-05-31T00:00:00"/>
        <d v="1987-10-29T00:00:00"/>
        <d v="1963-04-06T00:00:00"/>
        <d v="1977-09-15T00:00:00"/>
        <d v="1959-01-22T00:00:00"/>
        <d v="1964-04-18T00:00:00"/>
        <d v="1957-01-29T00:00:00"/>
        <d v="1988-10-09T00:00:00"/>
        <d v="1982-01-18T00:00:00"/>
        <d v="1974-11-11T00:00:00"/>
        <d v="1958-08-15T00:00:00"/>
        <d v="1994-10-23T00:00:00"/>
        <d v="1963-05-28T00:00:00"/>
        <d v="1965-12-01T00:00:00"/>
        <d v="1994-07-02T00:00:00"/>
        <d v="1965-04-03T00:00:00"/>
        <d v="1974-05-15T00:00:00"/>
        <d v="1964-05-09T00:00:00"/>
        <d v="1974-11-30T00:00:00"/>
        <d v="1981-07-25T00:00:00"/>
        <d v="1976-07-19T00:00:00"/>
        <d v="1982-02-24T00:00:00"/>
        <d v="1965-08-09T00:00:00"/>
        <d v="1982-06-07T00:00:00"/>
        <d v="1973-05-19T00:00:00"/>
        <d v="1986-12-25T00:00:00"/>
        <d v="1987-09-24T00:00:00"/>
        <d v="1978-06-20T00:00:00"/>
        <d v="1974-08-04T00:00:00"/>
        <d v="1979-01-11T00:00:00"/>
        <d v="1982-04-09T00:00:00"/>
        <d v="1981-08-09T00:00:00"/>
        <d v="1980-06-10T00:00:00"/>
        <d v="1974-03-15T00:00:00"/>
        <d v="1959-09-27T00:00:00"/>
        <d v="1975-05-21T00:00:00"/>
        <d v="1964-03-29T00:00:00"/>
        <d v="1962-09-29T00:00:00"/>
        <d v="1979-04-05T00:00:00"/>
        <d v="1984-06-25T00:00:00"/>
        <d v="1983-11-30T00:00:00"/>
        <d v="1968-03-09T00:00:00"/>
        <d v="1984-07-18T00:00:00"/>
        <d v="1965-07-18T00:00:00"/>
        <d v="1957-12-28T00:00:00"/>
        <d v="1976-09-30T00:00:00"/>
        <d v="1957-11-25T00:00:00"/>
        <d v="1988-09-22T00:00:00"/>
        <d v="1961-06-16T00:00:00"/>
        <d v="1987-05-22T00:00:00"/>
        <d v="1961-03-03T00:00:00"/>
        <d v="1989-12-07T00:00:00"/>
        <d v="1975-07-28T00:00:00"/>
        <d v="1993-09-10T00:00:00"/>
        <d v="1971-03-12T00:00:00"/>
        <d v="1971-05-22T00:00:00"/>
        <m/>
      </sharedItems>
      <fieldGroup par="2" base="0">
        <rangePr groupBy="months" startDate="1955-01-25T00:00:00" endDate="1995-08-22T00:00:00"/>
        <groupItems count="14">
          <s v="(vuoto)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2/08/1995"/>
        </groupItems>
      </fieldGroup>
    </cacheField>
    <cacheField name="Trimestri" numFmtId="0" databaseField="0">
      <fieldGroup base="0">
        <rangePr groupBy="quarters" startDate="1955-01-25T00:00:00" endDate="1995-08-22T00:00:00"/>
        <groupItems count="6">
          <s v="&lt;25/01/1955"/>
          <s v="Trim1"/>
          <s v="Trim2"/>
          <s v="Trim3"/>
          <s v="Trim4"/>
          <s v="&gt;22/08/1995"/>
        </groupItems>
      </fieldGroup>
    </cacheField>
    <cacheField name="Anni" numFmtId="0" databaseField="0">
      <fieldGroup base="0">
        <rangePr groupBy="years" startDate="1955-01-25T00:00:00" endDate="1995-08-22T00:00:00"/>
        <groupItems count="43">
          <s v="&lt;25/01/1955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&gt;22/08/199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ocecera Cristina - MAR" refreshedDate="45729.394916550926" createdVersion="6" refreshedVersion="6" minRefreshableVersion="3" recordCount="300" xr:uid="{00000000-000A-0000-FFFF-FFFF02000000}">
  <cacheSource type="worksheet">
    <worksheetSource ref="C1:L301" sheet="Operative_Cristina_Capocecera"/>
  </cacheSource>
  <cacheFields count="10">
    <cacheField name="Città Airbnb" numFmtId="0">
      <sharedItems count="284">
        <s v="Ede"/>
        <s v="Drammen"/>
        <s v="Gliwice"/>
        <s v="Bally"/>
        <s v="Medio Atrato"/>
        <s v="Pacasmayo"/>
        <s v="Sarpsborg"/>
        <s v="Randburg"/>
        <s v="Yenakiieve"/>
        <s v="Belfast"/>
        <s v="Dublin"/>
        <s v="Shillong"/>
        <s v="Central Water Catchment"/>
        <s v="Olathe"/>
        <s v="Springfield"/>
        <s v="San Carlos"/>
        <s v="Morrinsville"/>
        <s v="Nevers"/>
        <s v="Saintes"/>
        <s v="Kirkwall"/>
        <s v="Elx"/>
        <s v="Lisieux"/>
        <s v="Purnea"/>
        <s v="Dibrugarh"/>
        <s v="Contulmo"/>
        <s v="Vanersborg"/>
        <s v="Ligosullo"/>
        <s v="Surigao City"/>
        <s v="Scena/Schenna"/>
        <s v="Hallein"/>
        <s v="Whangarei"/>
        <s v="Raichur"/>
        <s v="Albany"/>
        <s v="Rahimyar Khan"/>
        <s v="Kuruman"/>
        <s v="Apartadó"/>
        <s v="Leersum"/>
        <s v="Adana"/>
        <s v="Muradiye"/>
        <s v="Barranco Minas"/>
        <s v="Llaillay"/>
        <s v="Darwin"/>
        <s v="Wieze"/>
        <s v="Machelen"/>
        <s v="Sengkang"/>
        <s v="Thabazimbi"/>
        <s v="Uyo"/>
        <s v="Tarnów"/>
        <s v="Oslo"/>
        <s v="Anapolis"/>
        <s v="Montigny-las-Metz"/>
        <s v="Corroy-le-Châeteau"/>
        <s v="Cusco"/>
        <s v="Haaloch"/>
        <s v="Germiston"/>
        <s v="Agartala"/>
        <s v="Koppervik"/>
        <s v="Yunnan"/>
        <s v="Tarakan"/>
        <s v="PÄarbaÅŸÄ"/>
        <s v="Tabaco"/>
        <s v="Andong"/>
        <s v="Loupoigne"/>
        <s v="Beausejour"/>
        <s v="Ludlow"/>
        <s v="Tame"/>
        <s v="Castanhal"/>
        <s v="Salvador"/>
        <s v="Te Awamutu"/>
        <s v="Puntarenas"/>
        <s v="Anhui"/>
        <s v="Hunan"/>
        <s v="Saint-Louis"/>
        <s v="Jiangxi"/>
        <s v="Kohima"/>
        <s v="South Jakarta"/>
        <s v="Notodden"/>
        <s v="Oviedo"/>
        <s v="Veenendaal"/>
        <s v="SuwaÅ‚ki"/>
        <s v="Natales"/>
        <s v="Sicuani"/>
        <s v="Vashkivtsi"/>
        <s v="Aizwal"/>
        <s v="Hái PhÃng"/>
        <s v="Yeongju"/>
        <s v="Zele"/>
        <s v="Dnipro"/>
        <s v="Limoges"/>
        <s v="Melitopol"/>
        <s v="Lansing"/>
        <s v="Seogwipo"/>
        <s v="Baybay"/>
        <s v="Sterling Heights"/>
        <s v="Ingelheim"/>
        <s v="AlingsÃs"/>
        <s v="Imphal"/>
        <s v="Okene"/>
        <s v="Virginia"/>
        <s v="Khushab"/>
        <s v="Jeongeup"/>
        <s v="Tuy HÃa"/>
        <s v="Pondicherry"/>
        <s v="Berdiansk"/>
        <s v="Lagos"/>
        <s v="Serang"/>
        <s v="Tibet"/>
        <s v="GÃteborg"/>
        <s v="Leticia"/>
        <s v="Tengah"/>
        <s v="Hilversum"/>
        <s v="North Waziristan"/>
        <s v="Gansu"/>
        <s v="Annapolis Royal"/>
        <s v="Iquitos"/>
        <s v="Pirmasens"/>
        <s v="Odda"/>
        <s v="Lo Espejo"/>
        <s v="Vienna"/>
        <s v="LeÃn"/>
        <s v="Warri"/>
        <s v="VÃrnamo"/>
        <s v="Putre"/>
        <s v="NÃssjÃu"/>
        <s v="Brechin"/>
        <s v="Tokoroa"/>
        <s v="Noicattaro"/>
        <s v="Weert"/>
        <s v="San Fernando"/>
        <s v="Newcastle"/>
        <s v="Hawick"/>
        <s v="Stratford"/>
        <s v="Mariupol"/>
        <s v="Bengkulu"/>
        <s v="Tiel"/>
        <s v="Gorinchem"/>
        <s v="Tregaron"/>
        <s v="Bruck an der Mur"/>
        <s v="Acquasanta Terme"/>
        <s v="Baltasound"/>
        <s v="Dutse"/>
        <s v="Ila"/>
        <s v="Tagbilaran"/>
        <s v="Bergen"/>
        <s v="Billings"/>
        <s v="Quy Nhaen"/>
        <s v="Gadag Betigeri"/>
        <s v="Murcia"/>
        <s v="Cork"/>
        <s v="Sapele"/>
        <s v="LinkÃping"/>
        <s v="MÅlin"/>
        <s v="Panjim"/>
        <s v="Kurram Agency"/>
        <s v="Kaaskerke"/>
        <s v="Brahmapur"/>
        <s v="Watson Lake"/>
        <s v="SchwÃbisch GmÃnd"/>
        <s v="Volda"/>
        <s v="Wismar"/>
        <s v="Denpasar"/>
        <s v="Rockford"/>
        <s v="Laguna Blanca"/>
        <s v="Abeokuta"/>
        <s v="Tabuk"/>
        <s v="Namsos"/>
        <s v="Lanester"/>
        <s v="Van"/>
        <s v="Hamilton"/>
        <s v="Montauban"/>
        <s v="Guizhou"/>
        <s v="Mamuju"/>
        <s v="Tumaco"/>
        <s v="Mount Gambier"/>
        <s v="Geelong"/>
        <s v="Fortune"/>
        <s v="Anklam"/>
        <s v="San Pedro"/>
        <s v="RÃ­o Bueno"/>
        <s v="River Valley"/>
        <s v="Jafarabad"/>
        <s v="Caloundra"/>
        <s v="Delhi"/>
        <s v="Ãkersberga"/>
        <s v="Gunsan"/>
        <s v="Heilongjiang"/>
        <s v="Gols"/>
        <s v="Pontianak"/>
        <s v="RÃ­o IbÃez"/>
        <s v="Piedras Negras"/>
        <s v="Porsgrunn"/>
        <s v="Ladysmith"/>
        <s v="General Santos"/>
        <s v="Ebenthal in KÃrnten"/>
        <s v="Tyumen"/>
        <s v="San Luis PotosÃ­"/>
        <s v="Purranque"/>
        <s v="Siquirres"/>
        <s v="Barranca"/>
        <s v="Wodonga"/>
        <s v="Ikot Ekpene"/>
        <s v="Mexico City"/>
        <s v="CÃceres"/>
        <s v="Coevorden"/>
        <s v="Warburg"/>
        <s v="San Pablo"/>
        <s v="TehuacÃn"/>
        <s v="Okpoko"/>
        <s v="Pukekohe"/>
        <s v="Waren"/>
        <s v="Yellowknife"/>
        <s v="Burgos"/>
        <s v="Khmelnytskyi"/>
        <s v="Hudiksvall"/>
        <s v="Cagayan de Oro"/>
        <s v="Goes"/>
        <s v="Mojokerto"/>
        <s v="Sandy"/>
        <s v="Rennes"/>
        <s v="Bhimber"/>
        <s v="Cagnes-sur-Mer"/>
        <s v="Villarrica"/>
        <s v="La Seyne-sur-Mer"/>
        <s v="Colchane"/>
        <s v="Berlin"/>
        <s v="Santander"/>
        <s v="Cali"/>
        <s v="Bima"/>
        <s v="Mandai"/>
        <s v="Saint-LÃ´"/>
        <s v="Baddeck"/>
        <s v="Dollard-des-Ormeaux"/>
        <s v="Alva"/>
        <s v="Bolsward"/>
        <s v="Flekkefjord"/>
        <s v="Bajaur Agency"/>
        <s v="Izium"/>
        <s v="Hamburg"/>
        <s v="Evere"/>
        <s v="Dole"/>
        <s v="Columbus"/>
        <s v="SuruÃ§"/>
        <s v="Tuticorin"/>
        <s v="Mo i Rana"/>
        <s v="MÃrida"/>
        <s v="Gebze"/>
        <s v="Kinrooi"/>
        <s v="Kharmang"/>
        <s v="Tilburg"/>
        <s v="Kyiv"/>
        <s v="Kongsvinger"/>
        <s v="Thá Dáu Má"/>
        <s v="Racine"/>
        <s v="Tarma"/>
        <s v="Hebei"/>
        <s v="Ghanche"/>
        <s v="Inner Mongolia"/>
        <s v="Valledupar"/>
        <s v="Pelarco"/>
        <s v="PoznaÅ„"/>
        <s v="Bacoor"/>
        <s v="Timaru"/>
        <s v="Castelnovo del Friuli"/>
        <s v="Neunkirchen"/>
        <s v="Puerto Varas"/>
        <s v="Rangiora"/>
        <s v="Heerhugowaard"/>
        <s v="Pica"/>
        <s v="Almere"/>
        <s v="Stafford"/>
        <s v="Marina South"/>
        <s v="Zapopan"/>
        <s v="Foligno"/>
        <s v="Cedar Rapids"/>
        <s v="Kinross"/>
        <s v="Montague"/>
        <s v="Kettering"/>
        <s v="Mokpo"/>
        <s v="Kaduna"/>
        <s v="La UniÃ³n"/>
        <s v="Steinkjer"/>
        <s v="Narimanov"/>
        <s v="Sujawal"/>
        <s v="McCallum"/>
      </sharedItems>
    </cacheField>
    <cacheField name="Costo a Notte (€)" numFmtId="164">
      <sharedItems containsSemiMixedTypes="0" containsString="0" containsNumber="1" containsInteger="1" minValue="20" maxValue="300"/>
    </cacheField>
    <cacheField name="Numero Notti" numFmtId="0">
      <sharedItems containsSemiMixedTypes="0" containsString="0" containsNumber="1" containsInteger="1" minValue="1" maxValue="10"/>
    </cacheField>
    <cacheField name="Spesa Totale" numFmtId="164">
      <sharedItems containsSemiMixedTypes="0" containsString="0" containsNumber="1" containsInteger="1" minValue="20" maxValue="2860"/>
    </cacheField>
    <cacheField name="Spesa per membro" numFmtId="164">
      <sharedItems containsSemiMixedTypes="0" containsString="0" containsNumber="1" minValue="6.666666666666667" maxValue="2860"/>
    </cacheField>
    <cacheField name="Paese di provenienza" numFmtId="0">
      <sharedItems/>
    </cacheField>
    <cacheField name="Data di Nascita" numFmtId="0">
      <sharedItems containsSemiMixedTypes="0" containsNonDate="0" containsDate="1" containsString="0" minDate="1955-01-25T00:00:00" maxDate="1995-08-22T00:00:00"/>
    </cacheField>
    <cacheField name="Membri della Famiglia" numFmtId="0">
      <sharedItems containsSemiMixedTypes="0" containsString="0" containsNumber="1" containsInteger="1" minValue="1" maxValue="7"/>
    </cacheField>
    <cacheField name="Valutazione" numFmtId="0">
      <sharedItems containsSemiMixedTypes="0" containsString="0" containsNumber="1" containsInteger="1" minValue="1" maxValue="5" count="5">
        <n v="3"/>
        <n v="5"/>
        <n v="2"/>
        <n v="1"/>
        <n v="4"/>
      </sharedItems>
    </cacheField>
    <cacheField name="Valutazione sull'attenzione all'ambiente della città" numFmtId="0">
      <sharedItems containsSemiMixedTypes="0" containsString="0" containsNumber="1" containsInteger="1" minValue="0" maxValue="10" count="11">
        <n v="2"/>
        <n v="5"/>
        <n v="7"/>
        <n v="4"/>
        <n v="9"/>
        <n v="1"/>
        <n v="8"/>
        <n v="3"/>
        <n v="6"/>
        <n v="10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pocecera Cristina - MAR" refreshedDate="45729.532904629632" createdVersion="6" refreshedVersion="6" minRefreshableVersion="3" recordCount="300" xr:uid="{00000000-000A-0000-FFFF-FFFF0C000000}">
  <cacheSource type="worksheet">
    <worksheetSource ref="A1:R301" sheet="Operative_Cristina_Capocecera"/>
  </cacheSource>
  <cacheFields count="18">
    <cacheField name="ID - Utente" numFmtId="0">
      <sharedItems containsSemiMixedTypes="0" containsString="0" containsNumber="1" containsInteger="1" minValue="2304" maxValue="5584"/>
    </cacheField>
    <cacheField name="Indirizzo Airbnb" numFmtId="0">
      <sharedItems/>
    </cacheField>
    <cacheField name="Città Airbnb" numFmtId="0">
      <sharedItems count="284">
        <s v="Ede"/>
        <s v="Drammen"/>
        <s v="Gliwice"/>
        <s v="Bally"/>
        <s v="Medio Atrato"/>
        <s v="Pacasmayo"/>
        <s v="Sarpsborg"/>
        <s v="Randburg"/>
        <s v="Yenakiieve"/>
        <s v="Belfast"/>
        <s v="Dublin"/>
        <s v="Shillong"/>
        <s v="Central Water Catchment"/>
        <s v="Olathe"/>
        <s v="Springfield"/>
        <s v="San Carlos"/>
        <s v="Morrinsville"/>
        <s v="Nevers"/>
        <s v="Saintes"/>
        <s v="Kirkwall"/>
        <s v="Elx"/>
        <s v="Lisieux"/>
        <s v="Purnea"/>
        <s v="Dibrugarh"/>
        <s v="Contulmo"/>
        <s v="Vanersborg"/>
        <s v="Ligosullo"/>
        <s v="Surigao City"/>
        <s v="Scena/Schenna"/>
        <s v="Hallein"/>
        <s v="Whangarei"/>
        <s v="Raichur"/>
        <s v="Albany"/>
        <s v="Rahimyar Khan"/>
        <s v="Kuruman"/>
        <s v="Apartadó"/>
        <s v="Leersum"/>
        <s v="Adana"/>
        <s v="Muradiye"/>
        <s v="Barranco Minas"/>
        <s v="Llaillay"/>
        <s v="Darwin"/>
        <s v="Wieze"/>
        <s v="Machelen"/>
        <s v="Sengkang"/>
        <s v="Thabazimbi"/>
        <s v="Uyo"/>
        <s v="Tarnów"/>
        <s v="Oslo"/>
        <s v="Anapolis"/>
        <s v="Montigny-las-Metz"/>
        <s v="Corroy-le-Châeteau"/>
        <s v="Cusco"/>
        <s v="Haaloch"/>
        <s v="Germiston"/>
        <s v="Agartala"/>
        <s v="Koppervik"/>
        <s v="Yunnan"/>
        <s v="Tarakan"/>
        <s v="PÄarbaÅŸÄ"/>
        <s v="Tabaco"/>
        <s v="Andong"/>
        <s v="Loupoigne"/>
        <s v="Beausejour"/>
        <s v="Ludlow"/>
        <s v="Tame"/>
        <s v="Castanhal"/>
        <s v="Salvador"/>
        <s v="Te Awamutu"/>
        <s v="Puntarenas"/>
        <s v="Anhui"/>
        <s v="Hunan"/>
        <s v="Saint-Louis"/>
        <s v="Jiangxi"/>
        <s v="Kohima"/>
        <s v="South Jakarta"/>
        <s v="Notodden"/>
        <s v="Oviedo"/>
        <s v="Veenendaal"/>
        <s v="SuwaÅ‚ki"/>
        <s v="Natales"/>
        <s v="Sicuani"/>
        <s v="Vashkivtsi"/>
        <s v="Aizwal"/>
        <s v="Hái PhÃng"/>
        <s v="Yeongju"/>
        <s v="Zele"/>
        <s v="Dnipro"/>
        <s v="Limoges"/>
        <s v="Melitopol"/>
        <s v="Lansing"/>
        <s v="Seogwipo"/>
        <s v="Baybay"/>
        <s v="Sterling Heights"/>
        <s v="Ingelheim"/>
        <s v="AlingsÃs"/>
        <s v="Imphal"/>
        <s v="Okene"/>
        <s v="Virginia"/>
        <s v="Khushab"/>
        <s v="Jeongeup"/>
        <s v="Tuy HÃa"/>
        <s v="Pondicherry"/>
        <s v="Berdiansk"/>
        <s v="Lagos"/>
        <s v="Serang"/>
        <s v="Tibet"/>
        <s v="GÃteborg"/>
        <s v="Leticia"/>
        <s v="Tengah"/>
        <s v="Hilversum"/>
        <s v="North Waziristan"/>
        <s v="Gansu"/>
        <s v="Annapolis Royal"/>
        <s v="Iquitos"/>
        <s v="Pirmasens"/>
        <s v="Odda"/>
        <s v="Lo Espejo"/>
        <s v="Vienna"/>
        <s v="LeÃn"/>
        <s v="Warri"/>
        <s v="VÃrnamo"/>
        <s v="Putre"/>
        <s v="NÃssjÃu"/>
        <s v="Brechin"/>
        <s v="Tokoroa"/>
        <s v="Noicattaro"/>
        <s v="Weert"/>
        <s v="San Fernando"/>
        <s v="Newcastle"/>
        <s v="Hawick"/>
        <s v="Stratford"/>
        <s v="Mariupol"/>
        <s v="Bengkulu"/>
        <s v="Tiel"/>
        <s v="Gorinchem"/>
        <s v="Tregaron"/>
        <s v="Bruck an der Mur"/>
        <s v="Acquasanta Terme"/>
        <s v="Baltasound"/>
        <s v="Dutse"/>
        <s v="Ila"/>
        <s v="Tagbilaran"/>
        <s v="Bergen"/>
        <s v="Billings"/>
        <s v="Quy Nhaen"/>
        <s v="Gadag Betigeri"/>
        <s v="Murcia"/>
        <s v="Cork"/>
        <s v="Sapele"/>
        <s v="LinkÃping"/>
        <s v="MÅlin"/>
        <s v="Panjim"/>
        <s v="Kurram Agency"/>
        <s v="Kaaskerke"/>
        <s v="Brahmapur"/>
        <s v="Watson Lake"/>
        <s v="SchwÃbisch GmÃnd"/>
        <s v="Volda"/>
        <s v="Wismar"/>
        <s v="Denpasar"/>
        <s v="Rockford"/>
        <s v="Laguna Blanca"/>
        <s v="Abeokuta"/>
        <s v="Tabuk"/>
        <s v="Namsos"/>
        <s v="Lanester"/>
        <s v="Van"/>
        <s v="Hamilton"/>
        <s v="Montauban"/>
        <s v="Guizhou"/>
        <s v="Mamuju"/>
        <s v="Tumaco"/>
        <s v="Mount Gambier"/>
        <s v="Geelong"/>
        <s v="Fortune"/>
        <s v="Anklam"/>
        <s v="San Pedro"/>
        <s v="RÃ­o Bueno"/>
        <s v="River Valley"/>
        <s v="Jafarabad"/>
        <s v="Caloundra"/>
        <s v="Delhi"/>
        <s v="Ãkersberga"/>
        <s v="Gunsan"/>
        <s v="Heilongjiang"/>
        <s v="Gols"/>
        <s v="Pontianak"/>
        <s v="RÃ­o IbÃez"/>
        <s v="Piedras Negras"/>
        <s v="Porsgrunn"/>
        <s v="Ladysmith"/>
        <s v="General Santos"/>
        <s v="Ebenthal in KÃrnten"/>
        <s v="Tyumen"/>
        <s v="San Luis PotosÃ­"/>
        <s v="Purranque"/>
        <s v="Siquirres"/>
        <s v="Barranca"/>
        <s v="Wodonga"/>
        <s v="Ikot Ekpene"/>
        <s v="Mexico City"/>
        <s v="CÃceres"/>
        <s v="Coevorden"/>
        <s v="Warburg"/>
        <s v="San Pablo"/>
        <s v="TehuacÃn"/>
        <s v="Okpoko"/>
        <s v="Pukekohe"/>
        <s v="Waren"/>
        <s v="Yellowknife"/>
        <s v="Burgos"/>
        <s v="Khmelnytskyi"/>
        <s v="Hudiksvall"/>
        <s v="Cagayan de Oro"/>
        <s v="Goes"/>
        <s v="Mojokerto"/>
        <s v="Sandy"/>
        <s v="Rennes"/>
        <s v="Bhimber"/>
        <s v="Cagnes-sur-Mer"/>
        <s v="Villarrica"/>
        <s v="La Seyne-sur-Mer"/>
        <s v="Colchane"/>
        <s v="Berlin"/>
        <s v="Santander"/>
        <s v="Cali"/>
        <s v="Bima"/>
        <s v="Mandai"/>
        <s v="Saint-LÃ´"/>
        <s v="Baddeck"/>
        <s v="Dollard-des-Ormeaux"/>
        <s v="Alva"/>
        <s v="Bolsward"/>
        <s v="Flekkefjord"/>
        <s v="Bajaur Agency"/>
        <s v="Izium"/>
        <s v="Hamburg"/>
        <s v="Evere"/>
        <s v="Dole"/>
        <s v="Columbus"/>
        <s v="SuruÃ§"/>
        <s v="Tuticorin"/>
        <s v="Mo i Rana"/>
        <s v="MÃrida"/>
        <s v="Gebze"/>
        <s v="Kinrooi"/>
        <s v="Kharmang"/>
        <s v="Tilburg"/>
        <s v="Kyiv"/>
        <s v="Kongsvinger"/>
        <s v="Thá Dáu Má"/>
        <s v="Racine"/>
        <s v="Tarma"/>
        <s v="Hebei"/>
        <s v="Ghanche"/>
        <s v="Inner Mongolia"/>
        <s v="Valledupar"/>
        <s v="Pelarco"/>
        <s v="PoznaÅ„"/>
        <s v="Bacoor"/>
        <s v="Timaru"/>
        <s v="Castelnovo del Friuli"/>
        <s v="Neunkirchen"/>
        <s v="Puerto Varas"/>
        <s v="Rangiora"/>
        <s v="Heerhugowaard"/>
        <s v="Pica"/>
        <s v="Almere"/>
        <s v="Stafford"/>
        <s v="Marina South"/>
        <s v="Zapopan"/>
        <s v="Foligno"/>
        <s v="Cedar Rapids"/>
        <s v="Kinross"/>
        <s v="Montague"/>
        <s v="Kettering"/>
        <s v="Mokpo"/>
        <s v="Kaduna"/>
        <s v="La UniÃ³n"/>
        <s v="Steinkjer"/>
        <s v="Narimanov"/>
        <s v="Sujawal"/>
        <s v="McCallum"/>
      </sharedItems>
    </cacheField>
    <cacheField name="Costo a Notte (€)" numFmtId="164">
      <sharedItems containsSemiMixedTypes="0" containsString="0" containsNumber="1" containsInteger="1" minValue="20" maxValue="300"/>
    </cacheField>
    <cacheField name="Numero Notti" numFmtId="0">
      <sharedItems containsSemiMixedTypes="0" containsString="0" containsNumber="1" containsInteger="1" minValue="1" maxValue="10"/>
    </cacheField>
    <cacheField name="Spesa Totale" numFmtId="164">
      <sharedItems containsSemiMixedTypes="0" containsString="0" containsNumber="1" containsInteger="1" minValue="20" maxValue="2860"/>
    </cacheField>
    <cacheField name="Spesa per membro" numFmtId="164">
      <sharedItems containsSemiMixedTypes="0" containsString="0" containsNumber="1" minValue="6.666666666666667" maxValue="2860"/>
    </cacheField>
    <cacheField name="Paese di provenienza" numFmtId="0">
      <sharedItems/>
    </cacheField>
    <cacheField name="Data di Nascita" numFmtId="0">
      <sharedItems containsSemiMixedTypes="0" containsNonDate="0" containsDate="1" containsString="0" minDate="1955-01-25T00:00:00" maxDate="1995-08-22T00:00:00"/>
    </cacheField>
    <cacheField name="Membri della Famiglia" numFmtId="0">
      <sharedItems containsSemiMixedTypes="0" containsString="0" containsNumber="1" containsInteger="1" minValue="1" maxValue="7"/>
    </cacheField>
    <cacheField name="Valutazione" numFmtId="0">
      <sharedItems containsSemiMixedTypes="0" containsString="0" containsNumber="1" containsInteger="1" minValue="1" maxValue="5"/>
    </cacheField>
    <cacheField name="Valutazione sull'attenzione all'ambiente della città" numFmtId="0">
      <sharedItems containsSemiMixedTypes="0" containsString="0" containsNumber="1" containsInteger="1" minValue="0" maxValue="10" count="11">
        <n v="2"/>
        <n v="5"/>
        <n v="7"/>
        <n v="4"/>
        <n v="9"/>
        <n v="1"/>
        <n v="8"/>
        <n v="3"/>
        <n v="6"/>
        <n v="10"/>
        <n v="0"/>
      </sharedItems>
    </cacheField>
    <cacheField name="Rent Mezzo - Auto" numFmtId="0">
      <sharedItems/>
    </cacheField>
    <cacheField name="Conteggio Auto" numFmtId="0">
      <sharedItems containsSemiMixedTypes="0" containsString="0" containsNumber="1" containsInteger="1" minValue="0" maxValue="1"/>
    </cacheField>
    <cacheField name="Rent Mezzo - Biciletta" numFmtId="0">
      <sharedItems/>
    </cacheField>
    <cacheField name="Conteggio Bici" numFmtId="0">
      <sharedItems containsSemiMixedTypes="0" containsString="0" containsNumber="1" containsInteger="1" minValue="0" maxValue="1"/>
    </cacheField>
    <cacheField name="Rent Mezzo - Monopattino" numFmtId="0">
      <sharedItems/>
    </cacheField>
    <cacheField name="Conteggio Monopattino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3"/>
  </r>
  <r>
    <x v="0"/>
  </r>
  <r>
    <x v="0"/>
  </r>
  <r>
    <x v="4"/>
  </r>
  <r>
    <x v="1"/>
  </r>
  <r>
    <x v="5"/>
  </r>
  <r>
    <x v="0"/>
  </r>
  <r>
    <x v="6"/>
  </r>
  <r>
    <x v="0"/>
  </r>
  <r>
    <x v="6"/>
  </r>
  <r>
    <x v="1"/>
  </r>
  <r>
    <x v="1"/>
  </r>
  <r>
    <x v="4"/>
  </r>
  <r>
    <x v="5"/>
  </r>
  <r>
    <x v="1"/>
  </r>
  <r>
    <x v="4"/>
  </r>
  <r>
    <x v="2"/>
  </r>
  <r>
    <x v="1"/>
  </r>
  <r>
    <x v="5"/>
  </r>
  <r>
    <x v="5"/>
  </r>
  <r>
    <x v="6"/>
  </r>
  <r>
    <x v="2"/>
  </r>
  <r>
    <x v="5"/>
  </r>
  <r>
    <x v="2"/>
  </r>
  <r>
    <x v="3"/>
  </r>
  <r>
    <x v="5"/>
  </r>
  <r>
    <x v="1"/>
  </r>
  <r>
    <x v="2"/>
  </r>
  <r>
    <x v="3"/>
  </r>
  <r>
    <x v="6"/>
  </r>
  <r>
    <x v="2"/>
  </r>
  <r>
    <x v="3"/>
  </r>
  <r>
    <x v="1"/>
  </r>
  <r>
    <x v="6"/>
  </r>
  <r>
    <x v="5"/>
  </r>
  <r>
    <x v="5"/>
  </r>
  <r>
    <x v="2"/>
  </r>
  <r>
    <x v="6"/>
  </r>
  <r>
    <x v="0"/>
  </r>
  <r>
    <x v="5"/>
  </r>
  <r>
    <x v="0"/>
  </r>
  <r>
    <x v="5"/>
  </r>
  <r>
    <x v="0"/>
  </r>
  <r>
    <x v="0"/>
  </r>
  <r>
    <x v="3"/>
  </r>
  <r>
    <x v="0"/>
  </r>
  <r>
    <x v="6"/>
  </r>
  <r>
    <x v="6"/>
  </r>
  <r>
    <x v="5"/>
  </r>
  <r>
    <x v="3"/>
  </r>
  <r>
    <x v="5"/>
  </r>
  <r>
    <x v="5"/>
  </r>
  <r>
    <x v="3"/>
  </r>
  <r>
    <x v="3"/>
  </r>
  <r>
    <x v="0"/>
  </r>
  <r>
    <x v="6"/>
  </r>
  <r>
    <x v="2"/>
  </r>
  <r>
    <x v="6"/>
  </r>
  <r>
    <x v="5"/>
  </r>
  <r>
    <x v="6"/>
  </r>
  <r>
    <x v="0"/>
  </r>
  <r>
    <x v="2"/>
  </r>
  <r>
    <x v="2"/>
  </r>
  <r>
    <x v="3"/>
  </r>
  <r>
    <x v="4"/>
  </r>
  <r>
    <x v="4"/>
  </r>
  <r>
    <x v="6"/>
  </r>
  <r>
    <x v="0"/>
  </r>
  <r>
    <x v="5"/>
  </r>
  <r>
    <x v="4"/>
  </r>
  <r>
    <x v="2"/>
  </r>
  <r>
    <x v="1"/>
  </r>
  <r>
    <x v="3"/>
  </r>
  <r>
    <x v="0"/>
  </r>
  <r>
    <x v="1"/>
  </r>
  <r>
    <x v="3"/>
  </r>
  <r>
    <x v="5"/>
  </r>
  <r>
    <x v="3"/>
  </r>
  <r>
    <x v="5"/>
  </r>
  <r>
    <x v="0"/>
  </r>
  <r>
    <x v="0"/>
  </r>
  <r>
    <x v="6"/>
  </r>
  <r>
    <x v="0"/>
  </r>
  <r>
    <x v="5"/>
  </r>
  <r>
    <x v="6"/>
  </r>
  <r>
    <x v="1"/>
  </r>
  <r>
    <x v="0"/>
  </r>
  <r>
    <x v="6"/>
  </r>
  <r>
    <x v="3"/>
  </r>
  <r>
    <x v="1"/>
  </r>
  <r>
    <x v="4"/>
  </r>
  <r>
    <x v="6"/>
  </r>
  <r>
    <x v="1"/>
  </r>
  <r>
    <x v="5"/>
  </r>
  <r>
    <x v="4"/>
  </r>
  <r>
    <x v="2"/>
  </r>
  <r>
    <x v="2"/>
  </r>
  <r>
    <x v="1"/>
  </r>
  <r>
    <x v="0"/>
  </r>
  <r>
    <x v="6"/>
  </r>
  <r>
    <x v="2"/>
  </r>
  <r>
    <x v="0"/>
  </r>
  <r>
    <x v="5"/>
  </r>
  <r>
    <x v="2"/>
  </r>
  <r>
    <x v="5"/>
  </r>
  <r>
    <x v="4"/>
  </r>
  <r>
    <x v="1"/>
  </r>
  <r>
    <x v="6"/>
  </r>
  <r>
    <x v="0"/>
  </r>
  <r>
    <x v="5"/>
  </r>
  <r>
    <x v="1"/>
  </r>
  <r>
    <x v="6"/>
  </r>
  <r>
    <x v="6"/>
  </r>
  <r>
    <x v="3"/>
  </r>
  <r>
    <x v="0"/>
  </r>
  <r>
    <x v="1"/>
  </r>
  <r>
    <x v="0"/>
  </r>
  <r>
    <x v="4"/>
  </r>
  <r>
    <x v="3"/>
  </r>
  <r>
    <x v="0"/>
  </r>
  <r>
    <x v="0"/>
  </r>
  <r>
    <x v="0"/>
  </r>
  <r>
    <x v="4"/>
  </r>
  <r>
    <x v="0"/>
  </r>
  <r>
    <x v="3"/>
  </r>
  <r>
    <x v="4"/>
  </r>
  <r>
    <x v="3"/>
  </r>
  <r>
    <x v="2"/>
  </r>
  <r>
    <x v="3"/>
  </r>
  <r>
    <x v="6"/>
  </r>
  <r>
    <x v="1"/>
  </r>
  <r>
    <x v="3"/>
  </r>
  <r>
    <x v="5"/>
  </r>
  <r>
    <x v="2"/>
  </r>
  <r>
    <x v="2"/>
  </r>
  <r>
    <x v="0"/>
  </r>
  <r>
    <x v="1"/>
  </r>
  <r>
    <x v="5"/>
  </r>
  <r>
    <x v="5"/>
  </r>
  <r>
    <x v="3"/>
  </r>
  <r>
    <x v="1"/>
  </r>
  <r>
    <x v="5"/>
  </r>
  <r>
    <x v="3"/>
  </r>
  <r>
    <x v="3"/>
  </r>
  <r>
    <x v="2"/>
  </r>
  <r>
    <x v="1"/>
  </r>
  <r>
    <x v="2"/>
  </r>
  <r>
    <x v="2"/>
  </r>
  <r>
    <x v="0"/>
  </r>
  <r>
    <x v="1"/>
  </r>
  <r>
    <x v="1"/>
  </r>
  <r>
    <x v="6"/>
  </r>
  <r>
    <x v="2"/>
  </r>
  <r>
    <x v="3"/>
  </r>
  <r>
    <x v="0"/>
  </r>
  <r>
    <x v="0"/>
  </r>
  <r>
    <x v="4"/>
  </r>
  <r>
    <x v="6"/>
  </r>
  <r>
    <x v="4"/>
  </r>
  <r>
    <x v="6"/>
  </r>
  <r>
    <x v="5"/>
  </r>
  <r>
    <x v="0"/>
  </r>
  <r>
    <x v="5"/>
  </r>
  <r>
    <x v="4"/>
  </r>
  <r>
    <x v="6"/>
  </r>
  <r>
    <x v="6"/>
  </r>
  <r>
    <x v="2"/>
  </r>
  <r>
    <x v="0"/>
  </r>
  <r>
    <x v="0"/>
  </r>
  <r>
    <x v="3"/>
  </r>
  <r>
    <x v="3"/>
  </r>
  <r>
    <x v="2"/>
  </r>
  <r>
    <x v="1"/>
  </r>
  <r>
    <x v="0"/>
  </r>
  <r>
    <x v="1"/>
  </r>
  <r>
    <x v="6"/>
  </r>
  <r>
    <x v="0"/>
  </r>
  <r>
    <x v="5"/>
  </r>
  <r>
    <x v="2"/>
  </r>
  <r>
    <x v="4"/>
  </r>
  <r>
    <x v="0"/>
  </r>
  <r>
    <x v="2"/>
  </r>
  <r>
    <x v="0"/>
  </r>
  <r>
    <x v="1"/>
  </r>
  <r>
    <x v="4"/>
  </r>
  <r>
    <x v="4"/>
  </r>
  <r>
    <x v="5"/>
  </r>
  <r>
    <x v="3"/>
  </r>
  <r>
    <x v="0"/>
  </r>
  <r>
    <x v="6"/>
  </r>
  <r>
    <x v="3"/>
  </r>
  <r>
    <x v="6"/>
  </r>
  <r>
    <x v="0"/>
  </r>
  <r>
    <x v="6"/>
  </r>
  <r>
    <x v="4"/>
  </r>
  <r>
    <x v="2"/>
  </r>
  <r>
    <x v="0"/>
  </r>
  <r>
    <x v="3"/>
  </r>
  <r>
    <x v="6"/>
  </r>
  <r>
    <x v="3"/>
  </r>
  <r>
    <x v="5"/>
  </r>
  <r>
    <x v="3"/>
  </r>
  <r>
    <x v="1"/>
  </r>
  <r>
    <x v="3"/>
  </r>
  <r>
    <x v="6"/>
  </r>
  <r>
    <x v="2"/>
  </r>
  <r>
    <x v="1"/>
  </r>
  <r>
    <x v="5"/>
  </r>
  <r>
    <x v="2"/>
  </r>
  <r>
    <x v="5"/>
  </r>
  <r>
    <x v="1"/>
  </r>
  <r>
    <x v="5"/>
  </r>
  <r>
    <x v="0"/>
  </r>
  <r>
    <x v="3"/>
  </r>
  <r>
    <x v="1"/>
  </r>
  <r>
    <x v="1"/>
  </r>
  <r>
    <x v="6"/>
  </r>
  <r>
    <x v="6"/>
  </r>
  <r>
    <x v="3"/>
  </r>
  <r>
    <x v="4"/>
  </r>
  <r>
    <x v="0"/>
  </r>
  <r>
    <x v="3"/>
  </r>
  <r>
    <x v="2"/>
  </r>
  <r>
    <x v="1"/>
  </r>
  <r>
    <x v="5"/>
  </r>
  <r>
    <x v="0"/>
  </r>
  <r>
    <x v="4"/>
  </r>
  <r>
    <x v="5"/>
  </r>
  <r>
    <x v="1"/>
  </r>
  <r>
    <x v="5"/>
  </r>
  <r>
    <x v="3"/>
  </r>
  <r>
    <x v="6"/>
  </r>
  <r>
    <x v="4"/>
  </r>
  <r>
    <x v="0"/>
  </r>
  <r>
    <x v="0"/>
  </r>
  <r>
    <x v="4"/>
  </r>
  <r>
    <x v="5"/>
  </r>
  <r>
    <x v="0"/>
  </r>
  <r>
    <x v="4"/>
  </r>
  <r>
    <x v="6"/>
  </r>
  <r>
    <x v="4"/>
  </r>
  <r>
    <x v="4"/>
  </r>
  <r>
    <x v="1"/>
  </r>
  <r>
    <x v="5"/>
  </r>
  <r>
    <x v="2"/>
  </r>
  <r>
    <x v="0"/>
  </r>
  <r>
    <x v="4"/>
  </r>
  <r>
    <x v="3"/>
  </r>
  <r>
    <x v="2"/>
  </r>
  <r>
    <x v="1"/>
  </r>
  <r>
    <x v="4"/>
  </r>
  <r>
    <x v="5"/>
  </r>
  <r>
    <x v="5"/>
  </r>
  <r>
    <x v="6"/>
  </r>
  <r>
    <x v="1"/>
  </r>
  <r>
    <x v="3"/>
  </r>
  <r>
    <x v="0"/>
  </r>
  <r>
    <x v="0"/>
  </r>
  <r>
    <x v="2"/>
  </r>
  <r>
    <x v="3"/>
  </r>
  <r>
    <x v="1"/>
  </r>
  <r>
    <x v="6"/>
  </r>
  <r>
    <x v="0"/>
  </r>
  <r>
    <x v="1"/>
  </r>
  <r>
    <x v="1"/>
  </r>
  <r>
    <x v="4"/>
  </r>
  <r>
    <x v="6"/>
  </r>
  <r>
    <x v="2"/>
  </r>
  <r>
    <x v="0"/>
  </r>
  <r>
    <x v="0"/>
  </r>
  <r>
    <x v="5"/>
  </r>
  <r>
    <x v="1"/>
  </r>
  <r>
    <x v="3"/>
  </r>
  <r>
    <x v="6"/>
  </r>
  <r>
    <x v="4"/>
  </r>
  <r>
    <x v="2"/>
  </r>
  <r>
    <x v="5"/>
  </r>
  <r>
    <x v="3"/>
  </r>
  <r>
    <x v="4"/>
  </r>
  <r>
    <x v="4"/>
  </r>
  <r>
    <x v="6"/>
  </r>
  <r>
    <x v="6"/>
  </r>
  <r>
    <x v="0"/>
  </r>
  <r>
    <x v="1"/>
  </r>
  <r>
    <x v="0"/>
  </r>
  <r>
    <x v="6"/>
  </r>
  <r>
    <x v="1"/>
  </r>
  <r>
    <x v="3"/>
  </r>
  <r>
    <x v="0"/>
  </r>
  <r>
    <x v="0"/>
  </r>
  <r>
    <x v="6"/>
  </r>
  <r>
    <x v="6"/>
  </r>
  <r>
    <x v="5"/>
  </r>
  <r>
    <x v="5"/>
  </r>
  <r>
    <x v="4"/>
  </r>
  <r>
    <x v="2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45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41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90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18"/>
  </r>
  <r>
    <x v="291"/>
  </r>
  <r>
    <x v="292"/>
  </r>
  <r>
    <x v="293"/>
  </r>
  <r>
    <x v="294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0">
  <r>
    <x v="0"/>
    <n v="241"/>
    <n v="6"/>
    <n v="1446"/>
    <n v="361.5"/>
    <s v="France"/>
    <d v="1961-03-10T00:00:00"/>
    <n v="4"/>
    <x v="0"/>
    <x v="0"/>
  </r>
  <r>
    <x v="1"/>
    <n v="89"/>
    <n v="6"/>
    <n v="534"/>
    <n v="178"/>
    <s v="Netherlands"/>
    <d v="1990-07-09T00:00:00"/>
    <n v="3"/>
    <x v="1"/>
    <x v="1"/>
  </r>
  <r>
    <x v="2"/>
    <n v="165"/>
    <n v="4"/>
    <n v="660"/>
    <n v="660"/>
    <s v="Norway"/>
    <d v="1985-05-10T00:00:00"/>
    <n v="1"/>
    <x v="2"/>
    <x v="2"/>
  </r>
  <r>
    <x v="3"/>
    <n v="202"/>
    <n v="3"/>
    <n v="606"/>
    <n v="121.2"/>
    <s v="Ukraine"/>
    <d v="1987-04-28T00:00:00"/>
    <n v="5"/>
    <x v="1"/>
    <x v="3"/>
  </r>
  <r>
    <x v="4"/>
    <n v="99"/>
    <n v="5"/>
    <n v="495"/>
    <n v="123.75"/>
    <s v="South Korea"/>
    <d v="1964-11-15T00:00:00"/>
    <n v="4"/>
    <x v="2"/>
    <x v="4"/>
  </r>
  <r>
    <x v="5"/>
    <n v="135"/>
    <n v="1"/>
    <n v="135"/>
    <n v="33.75"/>
    <s v="Ukraine"/>
    <d v="1965-08-29T00:00:00"/>
    <n v="4"/>
    <x v="2"/>
    <x v="5"/>
  </r>
  <r>
    <x v="6"/>
    <n v="263"/>
    <n v="3"/>
    <n v="789"/>
    <n v="131.5"/>
    <s v="Vietnam"/>
    <d v="1965-09-09T00:00:00"/>
    <n v="6"/>
    <x v="1"/>
    <x v="4"/>
  </r>
  <r>
    <x v="7"/>
    <n v="264"/>
    <n v="10"/>
    <n v="2640"/>
    <n v="880"/>
    <s v="Mexico"/>
    <d v="1984-09-13T00:00:00"/>
    <n v="3"/>
    <x v="3"/>
    <x v="5"/>
  </r>
  <r>
    <x v="8"/>
    <n v="67"/>
    <n v="5"/>
    <n v="335"/>
    <n v="47.857142857142854"/>
    <s v="Colombia"/>
    <d v="1982-05-08T00:00:00"/>
    <n v="7"/>
    <x v="1"/>
    <x v="6"/>
  </r>
  <r>
    <x v="9"/>
    <n v="300"/>
    <n v="1"/>
    <n v="300"/>
    <n v="75"/>
    <s v="Mexico"/>
    <d v="1968-02-05T00:00:00"/>
    <n v="4"/>
    <x v="0"/>
    <x v="5"/>
  </r>
  <r>
    <x v="10"/>
    <n v="300"/>
    <n v="4"/>
    <n v="1200"/>
    <n v="600"/>
    <s v="Australia"/>
    <d v="1958-08-14T00:00:00"/>
    <n v="2"/>
    <x v="3"/>
    <x v="1"/>
  </r>
  <r>
    <x v="11"/>
    <n v="277"/>
    <n v="4"/>
    <n v="1108"/>
    <n v="277"/>
    <s v="China"/>
    <d v="1963-01-04T00:00:00"/>
    <n v="4"/>
    <x v="0"/>
    <x v="7"/>
  </r>
  <r>
    <x v="12"/>
    <n v="225"/>
    <n v="10"/>
    <n v="2250"/>
    <n v="1125"/>
    <s v="South Korea"/>
    <d v="1965-03-25T00:00:00"/>
    <n v="2"/>
    <x v="1"/>
    <x v="6"/>
  </r>
  <r>
    <x v="13"/>
    <n v="157"/>
    <n v="6"/>
    <n v="942"/>
    <n v="314"/>
    <s v="Indonesia"/>
    <d v="1957-11-05T00:00:00"/>
    <n v="3"/>
    <x v="4"/>
    <x v="7"/>
  </r>
  <r>
    <x v="14"/>
    <n v="97"/>
    <n v="9"/>
    <n v="873"/>
    <n v="291"/>
    <s v="Ukraine"/>
    <d v="1966-11-07T00:00:00"/>
    <n v="3"/>
    <x v="2"/>
    <x v="6"/>
  </r>
  <r>
    <x v="15"/>
    <n v="249"/>
    <n v="3"/>
    <n v="747"/>
    <n v="124.5"/>
    <s v="Philippines"/>
    <d v="1974-07-15T00:00:00"/>
    <n v="6"/>
    <x v="4"/>
    <x v="2"/>
  </r>
  <r>
    <x v="16"/>
    <n v="216"/>
    <n v="2"/>
    <n v="432"/>
    <n v="61.714285714285715"/>
    <s v="China"/>
    <d v="1994-11-04T00:00:00"/>
    <n v="7"/>
    <x v="4"/>
    <x v="0"/>
  </r>
  <r>
    <x v="17"/>
    <n v="117"/>
    <n v="5"/>
    <n v="585"/>
    <n v="195"/>
    <s v="Belgium"/>
    <d v="1981-10-13T00:00:00"/>
    <n v="3"/>
    <x v="3"/>
    <x v="8"/>
  </r>
  <r>
    <x v="5"/>
    <n v="204"/>
    <n v="3"/>
    <n v="612"/>
    <n v="102"/>
    <s v="Germny"/>
    <d v="1970-05-17T00:00:00"/>
    <n v="6"/>
    <x v="0"/>
    <x v="0"/>
  </r>
  <r>
    <x v="10"/>
    <n v="69"/>
    <n v="3"/>
    <n v="207"/>
    <n v="207"/>
    <s v="Peru"/>
    <d v="1959-09-23T00:00:00"/>
    <n v="1"/>
    <x v="2"/>
    <x v="9"/>
  </r>
  <r>
    <x v="18"/>
    <n v="53"/>
    <n v="8"/>
    <n v="424"/>
    <n v="141.33333333333334"/>
    <s v="Italy"/>
    <d v="1981-04-21T00:00:00"/>
    <n v="3"/>
    <x v="4"/>
    <x v="1"/>
  </r>
  <r>
    <x v="19"/>
    <n v="176"/>
    <n v="5"/>
    <n v="880"/>
    <n v="125.71428571428571"/>
    <s v="Russian Federation"/>
    <d v="1970-05-05T00:00:00"/>
    <n v="7"/>
    <x v="2"/>
    <x v="3"/>
  </r>
  <r>
    <x v="20"/>
    <n v="74"/>
    <n v="1"/>
    <n v="74"/>
    <n v="10.571428571428571"/>
    <s v="Pakistan"/>
    <d v="1993-08-04T00:00:00"/>
    <n v="7"/>
    <x v="0"/>
    <x v="0"/>
  </r>
  <r>
    <x v="21"/>
    <n v="194"/>
    <n v="4"/>
    <n v="776"/>
    <n v="388"/>
    <s v="Colombia"/>
    <d v="1993-06-21T00:00:00"/>
    <n v="2"/>
    <x v="0"/>
    <x v="7"/>
  </r>
  <r>
    <x v="22"/>
    <n v="233"/>
    <n v="9"/>
    <n v="2097"/>
    <n v="2097"/>
    <s v="China"/>
    <d v="1992-11-05T00:00:00"/>
    <n v="1"/>
    <x v="0"/>
    <x v="3"/>
  </r>
  <r>
    <x v="10"/>
    <n v="179"/>
    <n v="7"/>
    <n v="1253"/>
    <n v="179"/>
    <s v="United States"/>
    <d v="1963-01-16T00:00:00"/>
    <n v="7"/>
    <x v="2"/>
    <x v="9"/>
  </r>
  <r>
    <x v="23"/>
    <n v="286"/>
    <n v="10"/>
    <n v="2860"/>
    <n v="2860"/>
    <s v="Netherlands"/>
    <d v="1964-07-16T00:00:00"/>
    <n v="1"/>
    <x v="3"/>
    <x v="7"/>
  </r>
  <r>
    <x v="24"/>
    <n v="156"/>
    <n v="10"/>
    <n v="1560"/>
    <n v="312"/>
    <s v="Mexico"/>
    <d v="1976-10-07T00:00:00"/>
    <n v="5"/>
    <x v="2"/>
    <x v="3"/>
  </r>
  <r>
    <x v="25"/>
    <n v="259"/>
    <n v="9"/>
    <n v="2331"/>
    <n v="333"/>
    <s v="Australia"/>
    <d v="1992-09-11T00:00:00"/>
    <n v="7"/>
    <x v="0"/>
    <x v="9"/>
  </r>
  <r>
    <x v="26"/>
    <n v="273"/>
    <n v="10"/>
    <n v="2730"/>
    <n v="910"/>
    <s v="Chile"/>
    <d v="1988-01-17T00:00:00"/>
    <n v="3"/>
    <x v="0"/>
    <x v="9"/>
  </r>
  <r>
    <x v="27"/>
    <n v="229"/>
    <n v="8"/>
    <n v="1832"/>
    <n v="1832"/>
    <s v="Turkey"/>
    <d v="1960-06-17T00:00:00"/>
    <n v="1"/>
    <x v="4"/>
    <x v="7"/>
  </r>
  <r>
    <x v="28"/>
    <n v="254"/>
    <n v="2"/>
    <n v="508"/>
    <n v="101.6"/>
    <s v="Indonesia"/>
    <d v="1991-01-20T00:00:00"/>
    <n v="5"/>
    <x v="2"/>
    <x v="6"/>
  </r>
  <r>
    <x v="29"/>
    <n v="97"/>
    <n v="4"/>
    <n v="388"/>
    <n v="194"/>
    <s v="Russian Federation"/>
    <d v="1967-04-18T00:00:00"/>
    <n v="2"/>
    <x v="2"/>
    <x v="3"/>
  </r>
  <r>
    <x v="30"/>
    <n v="271"/>
    <n v="3"/>
    <n v="813"/>
    <n v="813"/>
    <s v="Poland"/>
    <d v="1972-12-11T00:00:00"/>
    <n v="1"/>
    <x v="3"/>
    <x v="0"/>
  </r>
  <r>
    <x v="31"/>
    <n v="167"/>
    <n v="9"/>
    <n v="1503"/>
    <n v="300.60000000000002"/>
    <s v="Italy"/>
    <d v="1993-02-11T00:00:00"/>
    <n v="5"/>
    <x v="1"/>
    <x v="0"/>
  </r>
  <r>
    <x v="31"/>
    <n v="148"/>
    <n v="7"/>
    <n v="1036"/>
    <n v="345.33333333333331"/>
    <s v="Australia"/>
    <d v="1962-11-30T00:00:00"/>
    <n v="3"/>
    <x v="3"/>
    <x v="3"/>
  </r>
  <r>
    <x v="32"/>
    <n v="87"/>
    <n v="3"/>
    <n v="261"/>
    <n v="130.5"/>
    <s v="United States"/>
    <d v="1964-03-19T00:00:00"/>
    <n v="2"/>
    <x v="2"/>
    <x v="8"/>
  </r>
  <r>
    <x v="33"/>
    <n v="62"/>
    <n v="9"/>
    <n v="558"/>
    <n v="79.714285714285708"/>
    <s v="Ireland"/>
    <d v="1984-05-31T00:00:00"/>
    <n v="7"/>
    <x v="0"/>
    <x v="10"/>
  </r>
  <r>
    <x v="34"/>
    <n v="66"/>
    <n v="5"/>
    <n v="330"/>
    <n v="47.142857142857146"/>
    <s v="Colombia"/>
    <d v="1990-03-04T00:00:00"/>
    <n v="7"/>
    <x v="0"/>
    <x v="9"/>
  </r>
  <r>
    <x v="35"/>
    <n v="240"/>
    <n v="8"/>
    <n v="1920"/>
    <n v="1920"/>
    <s v="Colombia"/>
    <d v="1964-09-19T00:00:00"/>
    <n v="1"/>
    <x v="4"/>
    <x v="10"/>
  </r>
  <r>
    <x v="36"/>
    <n v="285"/>
    <n v="4"/>
    <n v="1140"/>
    <n v="570"/>
    <s v="Chile"/>
    <d v="1980-11-25T00:00:00"/>
    <n v="2"/>
    <x v="1"/>
    <x v="4"/>
  </r>
  <r>
    <x v="37"/>
    <n v="101"/>
    <n v="8"/>
    <n v="808"/>
    <n v="202"/>
    <s v="Colombia"/>
    <d v="1959-11-01T00:00:00"/>
    <n v="4"/>
    <x v="3"/>
    <x v="10"/>
  </r>
  <r>
    <x v="38"/>
    <n v="94"/>
    <n v="6"/>
    <n v="564"/>
    <n v="80.571428571428569"/>
    <s v="United States"/>
    <d v="1970-11-23T00:00:00"/>
    <n v="7"/>
    <x v="3"/>
    <x v="10"/>
  </r>
  <r>
    <x v="39"/>
    <n v="22"/>
    <n v="6"/>
    <n v="132"/>
    <n v="33"/>
    <s v="China"/>
    <d v="1986-08-11T00:00:00"/>
    <n v="4"/>
    <x v="0"/>
    <x v="7"/>
  </r>
  <r>
    <x v="40"/>
    <n v="177"/>
    <n v="3"/>
    <n v="531"/>
    <n v="75.857142857142861"/>
    <s v="India"/>
    <d v="1955-08-19T00:00:00"/>
    <n v="7"/>
    <x v="4"/>
    <x v="5"/>
  </r>
  <r>
    <x v="41"/>
    <n v="151"/>
    <n v="9"/>
    <n v="1359"/>
    <n v="339.75"/>
    <s v="South Africa"/>
    <d v="1963-04-21T00:00:00"/>
    <n v="4"/>
    <x v="4"/>
    <x v="10"/>
  </r>
  <r>
    <x v="42"/>
    <n v="33"/>
    <n v="9"/>
    <n v="297"/>
    <n v="74.25"/>
    <s v="Canada"/>
    <d v="1961-05-28T00:00:00"/>
    <n v="4"/>
    <x v="4"/>
    <x v="3"/>
  </r>
  <r>
    <x v="43"/>
    <n v="199"/>
    <n v="6"/>
    <n v="1194"/>
    <n v="238.8"/>
    <s v="Belgium"/>
    <d v="1961-11-18T00:00:00"/>
    <n v="5"/>
    <x v="3"/>
    <x v="0"/>
  </r>
  <r>
    <x v="44"/>
    <n v="255"/>
    <n v="3"/>
    <n v="765"/>
    <n v="191.25"/>
    <s v="Poland"/>
    <d v="1982-06-25T00:00:00"/>
    <n v="4"/>
    <x v="0"/>
    <x v="0"/>
  </r>
  <r>
    <x v="45"/>
    <n v="28"/>
    <n v="1"/>
    <n v="28"/>
    <n v="14"/>
    <s v="Costa Rica"/>
    <d v="1965-02-24T00:00:00"/>
    <n v="2"/>
    <x v="1"/>
    <x v="9"/>
  </r>
  <r>
    <x v="46"/>
    <n v="72"/>
    <n v="2"/>
    <n v="144"/>
    <n v="72"/>
    <s v="Ireland"/>
    <d v="1976-01-29T00:00:00"/>
    <n v="2"/>
    <x v="2"/>
    <x v="0"/>
  </r>
  <r>
    <x v="47"/>
    <n v="253"/>
    <n v="5"/>
    <n v="1265"/>
    <n v="180.71428571428572"/>
    <s v="Nigeria"/>
    <d v="1959-08-06T00:00:00"/>
    <n v="7"/>
    <x v="3"/>
    <x v="0"/>
  </r>
  <r>
    <x v="48"/>
    <n v="161"/>
    <n v="10"/>
    <n v="1610"/>
    <n v="322"/>
    <s v="Ukraine"/>
    <d v="1988-06-17T00:00:00"/>
    <n v="5"/>
    <x v="2"/>
    <x v="3"/>
  </r>
  <r>
    <x v="49"/>
    <n v="73"/>
    <n v="4"/>
    <n v="292"/>
    <n v="41.714285714285715"/>
    <s v="Spain"/>
    <d v="1981-11-03T00:00:00"/>
    <n v="7"/>
    <x v="0"/>
    <x v="7"/>
  </r>
  <r>
    <x v="50"/>
    <n v="71"/>
    <n v="5"/>
    <n v="355"/>
    <n v="50.714285714285715"/>
    <s v="Norway"/>
    <d v="1955-09-28T00:00:00"/>
    <n v="7"/>
    <x v="0"/>
    <x v="2"/>
  </r>
  <r>
    <x v="51"/>
    <n v="178"/>
    <n v="1"/>
    <n v="178"/>
    <n v="35.6"/>
    <s v="Colombia"/>
    <d v="1989-05-21T00:00:00"/>
    <n v="5"/>
    <x v="1"/>
    <x v="10"/>
  </r>
  <r>
    <x v="52"/>
    <n v="121"/>
    <n v="5"/>
    <n v="605"/>
    <n v="121"/>
    <s v="Russian Federation"/>
    <d v="1963-08-13T00:00:00"/>
    <n v="5"/>
    <x v="1"/>
    <x v="6"/>
  </r>
  <r>
    <x v="53"/>
    <n v="119"/>
    <n v="7"/>
    <n v="833"/>
    <n v="208.25"/>
    <s v="France"/>
    <d v="1980-11-20T00:00:00"/>
    <n v="4"/>
    <x v="2"/>
    <x v="7"/>
  </r>
  <r>
    <x v="54"/>
    <n v="40"/>
    <n v="7"/>
    <n v="280"/>
    <n v="140"/>
    <s v="Australia"/>
    <d v="1990-11-27T00:00:00"/>
    <n v="2"/>
    <x v="2"/>
    <x v="5"/>
  </r>
  <r>
    <x v="55"/>
    <n v="140"/>
    <n v="2"/>
    <n v="280"/>
    <n v="280"/>
    <s v="Poland"/>
    <d v="1984-10-31T00:00:00"/>
    <n v="1"/>
    <x v="2"/>
    <x v="5"/>
  </r>
  <r>
    <x v="56"/>
    <n v="139"/>
    <n v="8"/>
    <n v="1112"/>
    <n v="556"/>
    <s v="Norway"/>
    <d v="1990-09-11T00:00:00"/>
    <n v="2"/>
    <x v="2"/>
    <x v="3"/>
  </r>
  <r>
    <x v="57"/>
    <n v="89"/>
    <n v="9"/>
    <n v="801"/>
    <n v="114.42857142857143"/>
    <s v="Brazil"/>
    <d v="1984-03-05T00:00:00"/>
    <n v="7"/>
    <x v="3"/>
    <x v="0"/>
  </r>
  <r>
    <x v="58"/>
    <n v="152"/>
    <n v="9"/>
    <n v="1368"/>
    <n v="684"/>
    <s v="Philippines"/>
    <d v="1969-05-16T00:00:00"/>
    <n v="2"/>
    <x v="4"/>
    <x v="6"/>
  </r>
  <r>
    <x v="59"/>
    <n v="36"/>
    <n v="5"/>
    <n v="180"/>
    <n v="45"/>
    <s v="Turkey"/>
    <d v="1978-09-01T00:00:00"/>
    <n v="4"/>
    <x v="1"/>
    <x v="9"/>
  </r>
  <r>
    <x v="60"/>
    <n v="284"/>
    <n v="1"/>
    <n v="284"/>
    <n v="284"/>
    <s v="South Korea"/>
    <d v="1981-04-10T00:00:00"/>
    <n v="1"/>
    <x v="0"/>
    <x v="8"/>
  </r>
  <r>
    <x v="61"/>
    <n v="141"/>
    <n v="3"/>
    <n v="423"/>
    <n v="423"/>
    <s v="Netherlands"/>
    <d v="1971-03-23T00:00:00"/>
    <n v="1"/>
    <x v="3"/>
    <x v="1"/>
  </r>
  <r>
    <x v="62"/>
    <n v="138"/>
    <n v="4"/>
    <n v="552"/>
    <n v="110.4"/>
    <s v="Turkey"/>
    <d v="1995-02-19T00:00:00"/>
    <n v="5"/>
    <x v="1"/>
    <x v="0"/>
  </r>
  <r>
    <x v="63"/>
    <n v="157"/>
    <n v="4"/>
    <n v="628"/>
    <n v="104.66666666666667"/>
    <s v="China"/>
    <d v="1976-01-28T00:00:00"/>
    <n v="6"/>
    <x v="4"/>
    <x v="0"/>
  </r>
  <r>
    <x v="64"/>
    <n v="114"/>
    <n v="4"/>
    <n v="456"/>
    <n v="76"/>
    <s v="United Kingdom"/>
    <d v="1994-01-02T00:00:00"/>
    <n v="6"/>
    <x v="2"/>
    <x v="7"/>
  </r>
  <r>
    <x v="65"/>
    <n v="98"/>
    <n v="7"/>
    <n v="686"/>
    <n v="343"/>
    <s v="Ukraine"/>
    <d v="1988-03-15T00:00:00"/>
    <n v="2"/>
    <x v="3"/>
    <x v="2"/>
  </r>
  <r>
    <x v="66"/>
    <n v="57"/>
    <n v="10"/>
    <n v="570"/>
    <n v="142.5"/>
    <s v="Germany"/>
    <d v="1956-04-19T00:00:00"/>
    <n v="4"/>
    <x v="3"/>
    <x v="2"/>
  </r>
  <r>
    <x v="67"/>
    <n v="107"/>
    <n v="4"/>
    <n v="428"/>
    <n v="61.142857142857146"/>
    <s v="United States"/>
    <d v="1991-03-27T00:00:00"/>
    <n v="7"/>
    <x v="0"/>
    <x v="7"/>
  </r>
  <r>
    <x v="68"/>
    <n v="150"/>
    <n v="3"/>
    <n v="450"/>
    <n v="75"/>
    <s v="New Zealand"/>
    <d v="1988-01-28T00:00:00"/>
    <n v="6"/>
    <x v="0"/>
    <x v="10"/>
  </r>
  <r>
    <x v="69"/>
    <n v="286"/>
    <n v="2"/>
    <n v="572"/>
    <n v="572"/>
    <s v="Australia"/>
    <d v="1976-10-06T00:00:00"/>
    <n v="1"/>
    <x v="0"/>
    <x v="8"/>
  </r>
  <r>
    <x v="70"/>
    <n v="151"/>
    <n v="7"/>
    <n v="1057"/>
    <n v="352.33333333333331"/>
    <s v="Austria"/>
    <d v="1994-11-09T00:00:00"/>
    <n v="3"/>
    <x v="2"/>
    <x v="7"/>
  </r>
  <r>
    <x v="71"/>
    <n v="235"/>
    <n v="7"/>
    <n v="1645"/>
    <n v="329"/>
    <s v="Indonesia"/>
    <d v="1973-05-13T00:00:00"/>
    <n v="5"/>
    <x v="2"/>
    <x v="2"/>
  </r>
  <r>
    <x v="72"/>
    <n v="226"/>
    <n v="1"/>
    <n v="226"/>
    <n v="56.5"/>
    <s v="Indonesia"/>
    <d v="1974-03-17T00:00:00"/>
    <n v="4"/>
    <x v="3"/>
    <x v="0"/>
  </r>
  <r>
    <x v="73"/>
    <n v="68"/>
    <n v="6"/>
    <n v="408"/>
    <n v="136"/>
    <s v="Vietnam"/>
    <d v="1958-03-27T00:00:00"/>
    <n v="3"/>
    <x v="4"/>
    <x v="4"/>
  </r>
  <r>
    <x v="74"/>
    <n v="209"/>
    <n v="9"/>
    <n v="1881"/>
    <n v="376.2"/>
    <s v="Peru"/>
    <d v="1993-09-20T00:00:00"/>
    <n v="5"/>
    <x v="1"/>
    <x v="6"/>
  </r>
  <r>
    <x v="75"/>
    <n v="162"/>
    <n v="8"/>
    <n v="1296"/>
    <n v="185.14285714285714"/>
    <s v="Russian Federation"/>
    <d v="1987-01-25T00:00:00"/>
    <n v="7"/>
    <x v="1"/>
    <x v="7"/>
  </r>
  <r>
    <x v="76"/>
    <n v="266"/>
    <n v="6"/>
    <n v="1596"/>
    <n v="319.2"/>
    <s v="Ireland"/>
    <d v="1960-01-16T00:00:00"/>
    <n v="5"/>
    <x v="1"/>
    <x v="10"/>
  </r>
  <r>
    <x v="77"/>
    <n v="217"/>
    <n v="3"/>
    <n v="651"/>
    <n v="93"/>
    <s v="South Korea"/>
    <d v="1993-02-09T00:00:00"/>
    <n v="7"/>
    <x v="0"/>
    <x v="0"/>
  </r>
  <r>
    <x v="78"/>
    <n v="180"/>
    <n v="9"/>
    <n v="1620"/>
    <n v="405"/>
    <s v="Colombia"/>
    <d v="1967-05-20T00:00:00"/>
    <n v="4"/>
    <x v="4"/>
    <x v="0"/>
  </r>
  <r>
    <x v="79"/>
    <n v="268"/>
    <n v="5"/>
    <n v="1340"/>
    <n v="335"/>
    <s v="Belgium"/>
    <d v="1963-04-21T00:00:00"/>
    <n v="4"/>
    <x v="2"/>
    <x v="1"/>
  </r>
  <r>
    <x v="80"/>
    <n v="99"/>
    <n v="5"/>
    <n v="495"/>
    <n v="247.5"/>
    <s v="Indonesia"/>
    <d v="1992-07-30T00:00:00"/>
    <n v="2"/>
    <x v="0"/>
    <x v="5"/>
  </r>
  <r>
    <x v="81"/>
    <n v="23"/>
    <n v="5"/>
    <n v="115"/>
    <n v="28.75"/>
    <s v="Nigeria"/>
    <d v="1984-07-30T00:00:00"/>
    <n v="4"/>
    <x v="1"/>
    <x v="6"/>
  </r>
  <r>
    <x v="82"/>
    <n v="275"/>
    <n v="4"/>
    <n v="1100"/>
    <n v="157.14285714285714"/>
    <s v="South Korea"/>
    <d v="1962-03-12T00:00:00"/>
    <n v="7"/>
    <x v="2"/>
    <x v="7"/>
  </r>
  <r>
    <x v="83"/>
    <n v="232"/>
    <n v="10"/>
    <n v="2320"/>
    <n v="1160"/>
    <s v="South Korea"/>
    <d v="1984-07-07T00:00:00"/>
    <n v="2"/>
    <x v="0"/>
    <x v="4"/>
  </r>
  <r>
    <x v="84"/>
    <n v="209"/>
    <n v="5"/>
    <n v="1045"/>
    <n v="348.33333333333331"/>
    <s v="Canada"/>
    <d v="1975-03-02T00:00:00"/>
    <n v="3"/>
    <x v="2"/>
    <x v="7"/>
  </r>
  <r>
    <x v="85"/>
    <n v="217"/>
    <n v="2"/>
    <n v="434"/>
    <n v="108.5"/>
    <s v="Belgium"/>
    <d v="1955-10-29T00:00:00"/>
    <n v="4"/>
    <x v="1"/>
    <x v="8"/>
  </r>
  <r>
    <x v="86"/>
    <n v="283"/>
    <n v="5"/>
    <n v="1415"/>
    <n v="707.5"/>
    <s v="Australia"/>
    <d v="1961-08-25T00:00:00"/>
    <n v="2"/>
    <x v="2"/>
    <x v="4"/>
  </r>
  <r>
    <x v="87"/>
    <n v="163"/>
    <n v="7"/>
    <n v="1141"/>
    <n v="228.2"/>
    <s v="Vietnam"/>
    <d v="1991-02-10T00:00:00"/>
    <n v="5"/>
    <x v="0"/>
    <x v="5"/>
  </r>
  <r>
    <x v="88"/>
    <n v="27"/>
    <n v="3"/>
    <n v="81"/>
    <n v="27"/>
    <s v="Russian Federation"/>
    <d v="1995-02-01T00:00:00"/>
    <n v="3"/>
    <x v="4"/>
    <x v="3"/>
  </r>
  <r>
    <x v="89"/>
    <n v="188"/>
    <n v="3"/>
    <n v="564"/>
    <n v="94"/>
    <s v="South Africa"/>
    <d v="1989-01-28T00:00:00"/>
    <n v="6"/>
    <x v="1"/>
    <x v="3"/>
  </r>
  <r>
    <x v="90"/>
    <n v="226"/>
    <n v="1"/>
    <n v="226"/>
    <n v="113"/>
    <s v="China"/>
    <d v="1966-12-20T00:00:00"/>
    <n v="2"/>
    <x v="1"/>
    <x v="1"/>
  </r>
  <r>
    <x v="91"/>
    <n v="207"/>
    <n v="10"/>
    <n v="2070"/>
    <n v="690"/>
    <s v="New Zealand"/>
    <d v="1986-11-16T00:00:00"/>
    <n v="3"/>
    <x v="0"/>
    <x v="9"/>
  </r>
  <r>
    <x v="92"/>
    <n v="267"/>
    <n v="5"/>
    <n v="1335"/>
    <n v="190.71428571428572"/>
    <s v="Ireland"/>
    <d v="1966-11-17T00:00:00"/>
    <n v="7"/>
    <x v="4"/>
    <x v="6"/>
  </r>
  <r>
    <x v="93"/>
    <n v="97"/>
    <n v="10"/>
    <n v="970"/>
    <n v="161.66666666666666"/>
    <s v="Vietnam"/>
    <d v="1955-09-30T00:00:00"/>
    <n v="6"/>
    <x v="3"/>
    <x v="3"/>
  </r>
  <r>
    <x v="94"/>
    <n v="189"/>
    <n v="10"/>
    <n v="1890"/>
    <n v="1890"/>
    <s v="Austria"/>
    <d v="1989-07-13T00:00:00"/>
    <n v="1"/>
    <x v="0"/>
    <x v="0"/>
  </r>
  <r>
    <x v="95"/>
    <n v="179"/>
    <n v="7"/>
    <n v="1253"/>
    <n v="1253"/>
    <s v="South Africa"/>
    <d v="1972-07-16T00:00:00"/>
    <n v="1"/>
    <x v="1"/>
    <x v="4"/>
  </r>
  <r>
    <x v="9"/>
    <n v="222"/>
    <n v="10"/>
    <n v="2220"/>
    <n v="740"/>
    <s v="Singapore"/>
    <d v="1994-11-11T00:00:00"/>
    <n v="3"/>
    <x v="0"/>
    <x v="6"/>
  </r>
  <r>
    <x v="96"/>
    <n v="129"/>
    <n v="1"/>
    <n v="129"/>
    <n v="32.25"/>
    <s v="Brazil"/>
    <d v="1979-05-28T00:00:00"/>
    <n v="4"/>
    <x v="2"/>
    <x v="2"/>
  </r>
  <r>
    <x v="97"/>
    <n v="35"/>
    <n v="7"/>
    <n v="245"/>
    <n v="122.5"/>
    <s v="Costa Rica"/>
    <d v="1994-11-12T00:00:00"/>
    <n v="2"/>
    <x v="2"/>
    <x v="1"/>
  </r>
  <r>
    <x v="98"/>
    <n v="89"/>
    <n v="9"/>
    <n v="801"/>
    <n v="801"/>
    <s v="Russian Federation"/>
    <d v="1957-04-09T00:00:00"/>
    <n v="1"/>
    <x v="0"/>
    <x v="2"/>
  </r>
  <r>
    <x v="99"/>
    <n v="32"/>
    <n v="8"/>
    <n v="256"/>
    <n v="64"/>
    <s v="Brazil"/>
    <d v="1984-05-21T00:00:00"/>
    <n v="4"/>
    <x v="1"/>
    <x v="0"/>
  </r>
  <r>
    <x v="100"/>
    <n v="49"/>
    <n v="2"/>
    <n v="98"/>
    <n v="14"/>
    <s v="United States"/>
    <d v="1995-08-21T00:00:00"/>
    <n v="7"/>
    <x v="1"/>
    <x v="3"/>
  </r>
  <r>
    <x v="101"/>
    <n v="38"/>
    <n v="8"/>
    <n v="304"/>
    <n v="304"/>
    <s v="Peru"/>
    <d v="1956-12-28T00:00:00"/>
    <n v="1"/>
    <x v="1"/>
    <x v="3"/>
  </r>
  <r>
    <x v="102"/>
    <n v="156"/>
    <n v="8"/>
    <n v="1248"/>
    <n v="178.28571428571428"/>
    <s v="Netherlands"/>
    <d v="1987-10-11T00:00:00"/>
    <n v="7"/>
    <x v="4"/>
    <x v="3"/>
  </r>
  <r>
    <x v="103"/>
    <n v="158"/>
    <n v="4"/>
    <n v="632"/>
    <n v="105.33333333333333"/>
    <s v="Canada"/>
    <d v="1987-04-30T00:00:00"/>
    <n v="6"/>
    <x v="2"/>
    <x v="0"/>
  </r>
  <r>
    <x v="104"/>
    <n v="162"/>
    <n v="10"/>
    <n v="1620"/>
    <n v="540"/>
    <s v="Philippines"/>
    <d v="1963-09-07T00:00:00"/>
    <n v="3"/>
    <x v="0"/>
    <x v="10"/>
  </r>
  <r>
    <x v="105"/>
    <n v="142"/>
    <n v="7"/>
    <n v="994"/>
    <n v="497"/>
    <s v="Singapore"/>
    <d v="1980-10-24T00:00:00"/>
    <n v="2"/>
    <x v="0"/>
    <x v="9"/>
  </r>
  <r>
    <x v="106"/>
    <n v="227"/>
    <n v="9"/>
    <n v="2043"/>
    <n v="510.75"/>
    <s v="Norway"/>
    <d v="1959-10-04T00:00:00"/>
    <n v="4"/>
    <x v="2"/>
    <x v="5"/>
  </r>
  <r>
    <x v="107"/>
    <n v="91"/>
    <n v="5"/>
    <n v="455"/>
    <n v="65"/>
    <s v="Costa Rica"/>
    <d v="1956-08-09T00:00:00"/>
    <n v="7"/>
    <x v="1"/>
    <x v="7"/>
  </r>
  <r>
    <x v="108"/>
    <n v="99"/>
    <n v="5"/>
    <n v="495"/>
    <n v="165"/>
    <s v="Philippines"/>
    <d v="1992-04-23T00:00:00"/>
    <n v="3"/>
    <x v="0"/>
    <x v="0"/>
  </r>
  <r>
    <x v="109"/>
    <n v="25"/>
    <n v="4"/>
    <n v="100"/>
    <n v="50"/>
    <s v="Brazil"/>
    <d v="1956-10-10T00:00:00"/>
    <n v="2"/>
    <x v="2"/>
    <x v="8"/>
  </r>
  <r>
    <x v="110"/>
    <n v="250"/>
    <n v="5"/>
    <n v="1250"/>
    <n v="625"/>
    <s v="United States"/>
    <d v="1957-02-24T00:00:00"/>
    <n v="2"/>
    <x v="1"/>
    <x v="2"/>
  </r>
  <r>
    <x v="111"/>
    <n v="24"/>
    <n v="9"/>
    <n v="216"/>
    <n v="43.2"/>
    <s v="New Zealand"/>
    <d v="1963-12-11T00:00:00"/>
    <n v="5"/>
    <x v="3"/>
    <x v="10"/>
  </r>
  <r>
    <x v="112"/>
    <n v="229"/>
    <n v="8"/>
    <n v="1832"/>
    <n v="458"/>
    <s v="Germany"/>
    <d v="1994-12-26T00:00:00"/>
    <n v="4"/>
    <x v="1"/>
    <x v="0"/>
  </r>
  <r>
    <x v="113"/>
    <n v="30"/>
    <n v="4"/>
    <n v="120"/>
    <n v="40"/>
    <s v="Vietnam"/>
    <d v="1991-05-17T00:00:00"/>
    <n v="3"/>
    <x v="3"/>
    <x v="5"/>
  </r>
  <r>
    <x v="114"/>
    <n v="187"/>
    <n v="4"/>
    <n v="748"/>
    <n v="187"/>
    <s v="Canada"/>
    <d v="1990-01-29T00:00:00"/>
    <n v="4"/>
    <x v="4"/>
    <x v="6"/>
  </r>
  <r>
    <x v="115"/>
    <n v="276"/>
    <n v="10"/>
    <n v="2760"/>
    <n v="460"/>
    <s v="Colombia"/>
    <d v="1956-07-05T00:00:00"/>
    <n v="6"/>
    <x v="1"/>
    <x v="3"/>
  </r>
  <r>
    <x v="116"/>
    <n v="156"/>
    <n v="1"/>
    <n v="156"/>
    <n v="31.2"/>
    <s v="Peru"/>
    <d v="1971-11-03T00:00:00"/>
    <n v="5"/>
    <x v="4"/>
    <x v="0"/>
  </r>
  <r>
    <x v="117"/>
    <n v="158"/>
    <n v="6"/>
    <n v="948"/>
    <n v="237"/>
    <s v="Sweden"/>
    <d v="1976-05-28T00:00:00"/>
    <n v="4"/>
    <x v="1"/>
    <x v="1"/>
  </r>
  <r>
    <x v="118"/>
    <n v="161"/>
    <n v="2"/>
    <n v="322"/>
    <n v="80.5"/>
    <s v="Colombia"/>
    <d v="1961-12-29T00:00:00"/>
    <n v="4"/>
    <x v="2"/>
    <x v="9"/>
  </r>
  <r>
    <x v="119"/>
    <n v="29"/>
    <n v="10"/>
    <n v="290"/>
    <n v="72.5"/>
    <s v="Turkey"/>
    <d v="1990-10-20T00:00:00"/>
    <n v="4"/>
    <x v="4"/>
    <x v="8"/>
  </r>
  <r>
    <x v="120"/>
    <n v="169"/>
    <n v="1"/>
    <n v="169"/>
    <n v="28.166666666666668"/>
    <s v="Netherlands"/>
    <d v="1979-03-07T00:00:00"/>
    <n v="6"/>
    <x v="3"/>
    <x v="1"/>
  </r>
  <r>
    <x v="121"/>
    <n v="278"/>
    <n v="1"/>
    <n v="278"/>
    <n v="69.5"/>
    <s v="Russian Federation"/>
    <d v="1990-12-04T00:00:00"/>
    <n v="4"/>
    <x v="0"/>
    <x v="3"/>
  </r>
  <r>
    <x v="122"/>
    <n v="275"/>
    <n v="4"/>
    <n v="1100"/>
    <n v="220"/>
    <s v="Mexico"/>
    <d v="1980-01-25T00:00:00"/>
    <n v="5"/>
    <x v="2"/>
    <x v="8"/>
  </r>
  <r>
    <x v="123"/>
    <n v="165"/>
    <n v="3"/>
    <n v="495"/>
    <n v="82.5"/>
    <s v="Norway"/>
    <d v="1957-04-07T00:00:00"/>
    <n v="6"/>
    <x v="2"/>
    <x v="0"/>
  </r>
  <r>
    <x v="124"/>
    <n v="183"/>
    <n v="4"/>
    <n v="732"/>
    <n v="146.4"/>
    <s v="Poland"/>
    <d v="1995-03-12T00:00:00"/>
    <n v="5"/>
    <x v="3"/>
    <x v="0"/>
  </r>
  <r>
    <x v="125"/>
    <n v="278"/>
    <n v="3"/>
    <n v="834"/>
    <n v="834"/>
    <s v="Singapore"/>
    <d v="1974-11-20T00:00:00"/>
    <n v="1"/>
    <x v="4"/>
    <x v="5"/>
  </r>
  <r>
    <x v="126"/>
    <n v="61"/>
    <n v="9"/>
    <n v="549"/>
    <n v="109.8"/>
    <s v="Australia"/>
    <d v="1971-10-19T00:00:00"/>
    <n v="5"/>
    <x v="1"/>
    <x v="7"/>
  </r>
  <r>
    <x v="127"/>
    <n v="247"/>
    <n v="10"/>
    <n v="2470"/>
    <n v="1235"/>
    <s v="Ireland"/>
    <d v="1984-06-06T00:00:00"/>
    <n v="2"/>
    <x v="4"/>
    <x v="4"/>
  </r>
  <r>
    <x v="128"/>
    <n v="57"/>
    <n v="3"/>
    <n v="171"/>
    <n v="57"/>
    <s v="Ukraine"/>
    <d v="1977-11-07T00:00:00"/>
    <n v="3"/>
    <x v="4"/>
    <x v="10"/>
  </r>
  <r>
    <x v="129"/>
    <n v="54"/>
    <n v="1"/>
    <n v="54"/>
    <n v="10.8"/>
    <s v="Russian Federation"/>
    <d v="1961-05-31T00:00:00"/>
    <n v="5"/>
    <x v="4"/>
    <x v="7"/>
  </r>
  <r>
    <x v="130"/>
    <n v="246"/>
    <n v="3"/>
    <n v="738"/>
    <n v="105.42857142857143"/>
    <s v="Turkey"/>
    <d v="1957-05-03T00:00:00"/>
    <n v="7"/>
    <x v="2"/>
    <x v="3"/>
  </r>
  <r>
    <x v="131"/>
    <n v="139"/>
    <n v="4"/>
    <n v="556"/>
    <n v="556"/>
    <s v="United States"/>
    <d v="1966-12-15T00:00:00"/>
    <n v="1"/>
    <x v="4"/>
    <x v="10"/>
  </r>
  <r>
    <x v="132"/>
    <n v="245"/>
    <n v="6"/>
    <n v="1470"/>
    <n v="1470"/>
    <s v="South Korea"/>
    <d v="1990-03-03T00:00:00"/>
    <n v="1"/>
    <x v="1"/>
    <x v="4"/>
  </r>
  <r>
    <x v="133"/>
    <n v="291"/>
    <n v="2"/>
    <n v="582"/>
    <n v="145.5"/>
    <s v="Ukraine"/>
    <d v="1955-04-18T00:00:00"/>
    <n v="4"/>
    <x v="3"/>
    <x v="7"/>
  </r>
  <r>
    <x v="134"/>
    <n v="284"/>
    <n v="5"/>
    <n v="1420"/>
    <n v="473.33333333333331"/>
    <s v="Turkey"/>
    <d v="1993-11-10T00:00:00"/>
    <n v="3"/>
    <x v="2"/>
    <x v="1"/>
  </r>
  <r>
    <x v="135"/>
    <n v="285"/>
    <n v="5"/>
    <n v="1425"/>
    <n v="203.57142857142858"/>
    <s v="Nigeria"/>
    <d v="1960-02-15T00:00:00"/>
    <n v="7"/>
    <x v="0"/>
    <x v="5"/>
  </r>
  <r>
    <x v="136"/>
    <n v="197"/>
    <n v="6"/>
    <n v="1182"/>
    <n v="168.85714285714286"/>
    <s v="Indonesia"/>
    <d v="1968-01-15T00:00:00"/>
    <n v="7"/>
    <x v="4"/>
    <x v="4"/>
  </r>
  <r>
    <x v="137"/>
    <n v="234"/>
    <n v="6"/>
    <n v="1404"/>
    <n v="280.8"/>
    <s v="Pakistan"/>
    <d v="1955-01-25T00:00:00"/>
    <n v="5"/>
    <x v="4"/>
    <x v="1"/>
  </r>
  <r>
    <x v="138"/>
    <n v="270"/>
    <n v="10"/>
    <n v="2700"/>
    <n v="900"/>
    <s v="Russian Federation"/>
    <d v="1976-06-13T00:00:00"/>
    <n v="3"/>
    <x v="3"/>
    <x v="9"/>
  </r>
  <r>
    <x v="139"/>
    <n v="56"/>
    <n v="2"/>
    <n v="112"/>
    <n v="16"/>
    <s v="Singapore"/>
    <d v="1991-06-07T00:00:00"/>
    <n v="7"/>
    <x v="2"/>
    <x v="1"/>
  </r>
  <r>
    <x v="140"/>
    <n v="210"/>
    <n v="5"/>
    <n v="1050"/>
    <n v="210"/>
    <s v="Norway"/>
    <d v="1960-04-27T00:00:00"/>
    <n v="5"/>
    <x v="3"/>
    <x v="10"/>
  </r>
  <r>
    <x v="141"/>
    <n v="251"/>
    <n v="8"/>
    <n v="2008"/>
    <n v="401.6"/>
    <s v="South Africa"/>
    <d v="1978-08-14T00:00:00"/>
    <n v="5"/>
    <x v="3"/>
    <x v="3"/>
  </r>
  <r>
    <x v="142"/>
    <n v="296"/>
    <n v="9"/>
    <n v="2664"/>
    <n v="2664"/>
    <s v="Germany"/>
    <d v="1958-06-02T00:00:00"/>
    <n v="1"/>
    <x v="2"/>
    <x v="10"/>
  </r>
  <r>
    <x v="143"/>
    <n v="50"/>
    <n v="8"/>
    <n v="400"/>
    <n v="133.33333333333334"/>
    <s v="Turkey"/>
    <d v="1970-09-02T00:00:00"/>
    <n v="3"/>
    <x v="4"/>
    <x v="2"/>
  </r>
  <r>
    <x v="144"/>
    <n v="105"/>
    <n v="4"/>
    <n v="420"/>
    <n v="420"/>
    <s v="Netherlands"/>
    <d v="1995-03-03T00:00:00"/>
    <n v="1"/>
    <x v="3"/>
    <x v="2"/>
  </r>
  <r>
    <x v="145"/>
    <n v="42"/>
    <n v="10"/>
    <n v="420"/>
    <n v="420"/>
    <s v="Belgium"/>
    <d v="1972-02-01T00:00:00"/>
    <n v="1"/>
    <x v="2"/>
    <x v="3"/>
  </r>
  <r>
    <x v="146"/>
    <n v="300"/>
    <n v="1"/>
    <n v="300"/>
    <n v="75"/>
    <s v="Singapore"/>
    <d v="1982-10-10T00:00:00"/>
    <n v="4"/>
    <x v="4"/>
    <x v="2"/>
  </r>
  <r>
    <x v="147"/>
    <n v="133"/>
    <n v="8"/>
    <n v="1064"/>
    <n v="354.66666666666669"/>
    <s v="France"/>
    <d v="1992-07-24T00:00:00"/>
    <n v="3"/>
    <x v="0"/>
    <x v="4"/>
  </r>
  <r>
    <x v="148"/>
    <n v="230"/>
    <n v="10"/>
    <n v="2300"/>
    <n v="766.66666666666663"/>
    <s v="Chile"/>
    <d v="1993-09-07T00:00:00"/>
    <n v="3"/>
    <x v="3"/>
    <x v="10"/>
  </r>
  <r>
    <x v="149"/>
    <n v="195"/>
    <n v="4"/>
    <n v="780"/>
    <n v="390"/>
    <s v="Norway"/>
    <d v="1977-01-17T00:00:00"/>
    <n v="2"/>
    <x v="3"/>
    <x v="3"/>
  </r>
  <r>
    <x v="150"/>
    <n v="51"/>
    <n v="4"/>
    <n v="204"/>
    <n v="204"/>
    <s v="Poland"/>
    <d v="1960-02-04T00:00:00"/>
    <n v="1"/>
    <x v="4"/>
    <x v="6"/>
  </r>
  <r>
    <x v="151"/>
    <n v="116"/>
    <n v="7"/>
    <n v="812"/>
    <n v="162.4"/>
    <s v="Russian Federation"/>
    <d v="1960-11-26T00:00:00"/>
    <n v="5"/>
    <x v="2"/>
    <x v="8"/>
  </r>
  <r>
    <x v="152"/>
    <n v="258"/>
    <n v="10"/>
    <n v="2580"/>
    <n v="645"/>
    <s v="Nigeria"/>
    <d v="1970-03-12T00:00:00"/>
    <n v="4"/>
    <x v="2"/>
    <x v="6"/>
  </r>
  <r>
    <x v="153"/>
    <n v="169"/>
    <n v="2"/>
    <n v="338"/>
    <n v="84.5"/>
    <s v="Singapore"/>
    <d v="1985-09-11T00:00:00"/>
    <n v="4"/>
    <x v="2"/>
    <x v="7"/>
  </r>
  <r>
    <x v="154"/>
    <n v="296"/>
    <n v="1"/>
    <n v="296"/>
    <n v="49.333333333333336"/>
    <s v="Vietnam"/>
    <d v="1984-06-21T00:00:00"/>
    <n v="6"/>
    <x v="3"/>
    <x v="4"/>
  </r>
  <r>
    <x v="155"/>
    <n v="125"/>
    <n v="7"/>
    <n v="875"/>
    <n v="437.5"/>
    <s v="Australia"/>
    <d v="1984-09-04T00:00:00"/>
    <n v="2"/>
    <x v="1"/>
    <x v="2"/>
  </r>
  <r>
    <x v="156"/>
    <n v="125"/>
    <n v="2"/>
    <n v="250"/>
    <n v="41.666666666666664"/>
    <s v="Canada"/>
    <d v="1956-06-17T00:00:00"/>
    <n v="6"/>
    <x v="3"/>
    <x v="0"/>
  </r>
  <r>
    <x v="157"/>
    <n v="118"/>
    <n v="1"/>
    <n v="118"/>
    <n v="59"/>
    <s v="Norway"/>
    <d v="1972-10-27T00:00:00"/>
    <n v="2"/>
    <x v="3"/>
    <x v="9"/>
  </r>
  <r>
    <x v="158"/>
    <n v="166"/>
    <n v="3"/>
    <n v="498"/>
    <n v="71.142857142857139"/>
    <s v="Italy"/>
    <d v="1984-10-05T00:00:00"/>
    <n v="7"/>
    <x v="1"/>
    <x v="3"/>
  </r>
  <r>
    <x v="159"/>
    <n v="35"/>
    <n v="3"/>
    <n v="105"/>
    <n v="26.25"/>
    <s v="France"/>
    <d v="1963-06-24T00:00:00"/>
    <n v="4"/>
    <x v="3"/>
    <x v="1"/>
  </r>
  <r>
    <x v="160"/>
    <n v="92"/>
    <n v="6"/>
    <n v="552"/>
    <n v="78.857142857142861"/>
    <s v="Indonesia"/>
    <d v="1991-02-16T00:00:00"/>
    <n v="7"/>
    <x v="1"/>
    <x v="9"/>
  </r>
  <r>
    <x v="161"/>
    <n v="236"/>
    <n v="10"/>
    <n v="2360"/>
    <n v="393.33333333333331"/>
    <s v="Vietnam"/>
    <d v="1972-06-24T00:00:00"/>
    <n v="6"/>
    <x v="0"/>
    <x v="7"/>
  </r>
  <r>
    <x v="162"/>
    <n v="201"/>
    <n v="10"/>
    <n v="2010"/>
    <n v="1005"/>
    <s v="Vietnam"/>
    <d v="1962-06-06T00:00:00"/>
    <n v="2"/>
    <x v="2"/>
    <x v="1"/>
  </r>
  <r>
    <x v="163"/>
    <n v="192"/>
    <n v="9"/>
    <n v="1728"/>
    <n v="864"/>
    <s v="Colombia"/>
    <d v="1991-12-30T00:00:00"/>
    <n v="2"/>
    <x v="1"/>
    <x v="5"/>
  </r>
  <r>
    <x v="164"/>
    <n v="51"/>
    <n v="8"/>
    <n v="408"/>
    <n v="408"/>
    <s v="Italy"/>
    <d v="1962-02-11T00:00:00"/>
    <n v="1"/>
    <x v="4"/>
    <x v="2"/>
  </r>
  <r>
    <x v="82"/>
    <n v="233"/>
    <n v="1"/>
    <n v="233"/>
    <n v="58.25"/>
    <s v="South Korea"/>
    <d v="1959-09-08T00:00:00"/>
    <n v="4"/>
    <x v="4"/>
    <x v="7"/>
  </r>
  <r>
    <x v="165"/>
    <n v="107"/>
    <n v="9"/>
    <n v="963"/>
    <n v="240.75"/>
    <s v="Singapore"/>
    <d v="1990-10-12T00:00:00"/>
    <n v="4"/>
    <x v="3"/>
    <x v="0"/>
  </r>
  <r>
    <x v="166"/>
    <n v="96"/>
    <n v="2"/>
    <n v="192"/>
    <n v="38.4"/>
    <s v="France"/>
    <d v="1986-07-22T00:00:00"/>
    <n v="5"/>
    <x v="1"/>
    <x v="0"/>
  </r>
  <r>
    <x v="167"/>
    <n v="190"/>
    <n v="7"/>
    <n v="1330"/>
    <n v="266"/>
    <s v="Netherlands"/>
    <d v="1977-05-10T00:00:00"/>
    <n v="5"/>
    <x v="4"/>
    <x v="3"/>
  </r>
  <r>
    <x v="168"/>
    <n v="245"/>
    <n v="3"/>
    <n v="735"/>
    <n v="735"/>
    <s v="Brazil"/>
    <d v="1977-12-19T00:00:00"/>
    <n v="1"/>
    <x v="0"/>
    <x v="8"/>
  </r>
  <r>
    <x v="169"/>
    <n v="233"/>
    <n v="9"/>
    <n v="2097"/>
    <n v="699"/>
    <s v="New Zealand"/>
    <d v="1955-01-25T00:00:00"/>
    <n v="3"/>
    <x v="0"/>
    <x v="0"/>
  </r>
  <r>
    <x v="170"/>
    <n v="279"/>
    <n v="5"/>
    <n v="1395"/>
    <n v="348.75"/>
    <s v="South Korea"/>
    <d v="1974-03-30T00:00:00"/>
    <n v="4"/>
    <x v="2"/>
    <x v="0"/>
  </r>
  <r>
    <x v="171"/>
    <n v="252"/>
    <n v="9"/>
    <n v="2268"/>
    <n v="756"/>
    <s v="Ireland"/>
    <d v="1973-01-31T00:00:00"/>
    <n v="3"/>
    <x v="3"/>
    <x v="6"/>
  </r>
  <r>
    <x v="172"/>
    <n v="281"/>
    <n v="2"/>
    <n v="562"/>
    <n v="281"/>
    <s v="Peru"/>
    <d v="1985-07-16T00:00:00"/>
    <n v="2"/>
    <x v="2"/>
    <x v="1"/>
  </r>
  <r>
    <x v="173"/>
    <n v="97"/>
    <n v="2"/>
    <n v="194"/>
    <n v="48.5"/>
    <s v="Singapore"/>
    <d v="1991-01-05T00:00:00"/>
    <n v="4"/>
    <x v="0"/>
    <x v="3"/>
  </r>
  <r>
    <x v="174"/>
    <n v="81"/>
    <n v="6"/>
    <n v="486"/>
    <n v="69.428571428571431"/>
    <s v="Nigeria"/>
    <d v="1977-01-22T00:00:00"/>
    <n v="7"/>
    <x v="0"/>
    <x v="2"/>
  </r>
  <r>
    <x v="175"/>
    <n v="147"/>
    <n v="8"/>
    <n v="1176"/>
    <n v="1176"/>
    <s v="Pakistan"/>
    <d v="1965-08-02T00:00:00"/>
    <n v="1"/>
    <x v="0"/>
    <x v="3"/>
  </r>
  <r>
    <x v="176"/>
    <n v="182"/>
    <n v="9"/>
    <n v="1638"/>
    <n v="273"/>
    <s v="China"/>
    <d v="1991-04-27T00:00:00"/>
    <n v="6"/>
    <x v="2"/>
    <x v="2"/>
  </r>
  <r>
    <x v="177"/>
    <n v="152"/>
    <n v="2"/>
    <n v="304"/>
    <n v="76"/>
    <s v="Spain"/>
    <d v="1986-02-28T00:00:00"/>
    <n v="4"/>
    <x v="3"/>
    <x v="7"/>
  </r>
  <r>
    <x v="178"/>
    <n v="75"/>
    <n v="9"/>
    <n v="675"/>
    <n v="675"/>
    <s v="Colombia"/>
    <d v="1980-07-18T00:00:00"/>
    <n v="1"/>
    <x v="4"/>
    <x v="8"/>
  </r>
  <r>
    <x v="179"/>
    <n v="35"/>
    <n v="5"/>
    <n v="175"/>
    <n v="43.75"/>
    <s v="Spain"/>
    <d v="1993-05-16T00:00:00"/>
    <n v="4"/>
    <x v="0"/>
    <x v="3"/>
  </r>
  <r>
    <x v="180"/>
    <n v="144"/>
    <n v="7"/>
    <n v="1008"/>
    <n v="336"/>
    <s v="United States"/>
    <d v="1975-02-22T00:00:00"/>
    <n v="3"/>
    <x v="3"/>
    <x v="1"/>
  </r>
  <r>
    <x v="181"/>
    <n v="297"/>
    <n v="2"/>
    <n v="594"/>
    <n v="99"/>
    <s v="Philippines"/>
    <d v="1969-04-05T00:00:00"/>
    <n v="6"/>
    <x v="4"/>
    <x v="5"/>
  </r>
  <r>
    <x v="182"/>
    <n v="80"/>
    <n v="2"/>
    <n v="160"/>
    <n v="26.666666666666668"/>
    <s v="Peru"/>
    <d v="1968-06-22T00:00:00"/>
    <n v="6"/>
    <x v="0"/>
    <x v="8"/>
  </r>
  <r>
    <x v="183"/>
    <n v="62"/>
    <n v="1"/>
    <n v="62"/>
    <n v="8.8571428571428577"/>
    <s v="New Zealand"/>
    <d v="1972-06-01T00:00:00"/>
    <n v="7"/>
    <x v="1"/>
    <x v="0"/>
  </r>
  <r>
    <x v="184"/>
    <n v="87"/>
    <n v="9"/>
    <n v="783"/>
    <n v="156.6"/>
    <s v="United States"/>
    <d v="1983-05-27T00:00:00"/>
    <n v="5"/>
    <x v="0"/>
    <x v="1"/>
  </r>
  <r>
    <x v="185"/>
    <n v="20"/>
    <n v="5"/>
    <n v="100"/>
    <n v="25"/>
    <s v="India"/>
    <d v="1974-04-05T00:00:00"/>
    <n v="4"/>
    <x v="0"/>
    <x v="9"/>
  </r>
  <r>
    <x v="186"/>
    <n v="103"/>
    <n v="4"/>
    <n v="412"/>
    <n v="206"/>
    <s v="Norway"/>
    <d v="1967-01-05T00:00:00"/>
    <n v="2"/>
    <x v="1"/>
    <x v="2"/>
  </r>
  <r>
    <x v="187"/>
    <n v="279"/>
    <n v="8"/>
    <n v="2232"/>
    <n v="446.4"/>
    <s v="Germany"/>
    <d v="1963-03-16T00:00:00"/>
    <n v="5"/>
    <x v="2"/>
    <x v="7"/>
  </r>
  <r>
    <x v="188"/>
    <n v="122"/>
    <n v="1"/>
    <n v="122"/>
    <n v="61"/>
    <s v="Sweden"/>
    <d v="1987-10-24T00:00:00"/>
    <n v="2"/>
    <x v="0"/>
    <x v="8"/>
  </r>
  <r>
    <x v="189"/>
    <n v="181"/>
    <n v="8"/>
    <n v="1448"/>
    <n v="362"/>
    <s v="Netherlands"/>
    <d v="1977-01-28T00:00:00"/>
    <n v="4"/>
    <x v="0"/>
    <x v="6"/>
  </r>
  <r>
    <x v="190"/>
    <n v="139"/>
    <n v="3"/>
    <n v="417"/>
    <n v="208.5"/>
    <s v="Poland"/>
    <d v="1977-03-02T00:00:00"/>
    <n v="2"/>
    <x v="1"/>
    <x v="6"/>
  </r>
  <r>
    <x v="191"/>
    <n v="239"/>
    <n v="7"/>
    <n v="1673"/>
    <n v="278.83333333333331"/>
    <s v="Brazil"/>
    <d v="1986-01-04T00:00:00"/>
    <n v="6"/>
    <x v="0"/>
    <x v="3"/>
  </r>
  <r>
    <x v="192"/>
    <n v="281"/>
    <n v="4"/>
    <n v="1124"/>
    <n v="1124"/>
    <s v="Mexico"/>
    <d v="1974-08-26T00:00:00"/>
    <n v="1"/>
    <x v="0"/>
    <x v="7"/>
  </r>
  <r>
    <x v="193"/>
    <n v="239"/>
    <n v="3"/>
    <n v="717"/>
    <n v="179.25"/>
    <s v="Sweden"/>
    <d v="1967-06-07T00:00:00"/>
    <n v="4"/>
    <x v="0"/>
    <x v="8"/>
  </r>
  <r>
    <x v="194"/>
    <n v="178"/>
    <n v="7"/>
    <n v="1246"/>
    <n v="249.2"/>
    <s v="South Africa"/>
    <d v="1990-12-13T00:00:00"/>
    <n v="5"/>
    <x v="2"/>
    <x v="2"/>
  </r>
  <r>
    <x v="195"/>
    <n v="28"/>
    <n v="1"/>
    <n v="28"/>
    <n v="14"/>
    <s v="Sweden"/>
    <d v="1991-02-10T00:00:00"/>
    <n v="2"/>
    <x v="0"/>
    <x v="4"/>
  </r>
  <r>
    <x v="196"/>
    <n v="38"/>
    <n v="3"/>
    <n v="114"/>
    <n v="22.8"/>
    <s v="Italy"/>
    <d v="1967-09-08T00:00:00"/>
    <n v="5"/>
    <x v="2"/>
    <x v="8"/>
  </r>
  <r>
    <x v="197"/>
    <n v="30"/>
    <n v="3"/>
    <n v="90"/>
    <n v="12.857142857142858"/>
    <s v="New Zealand"/>
    <d v="1981-09-09T00:00:00"/>
    <n v="7"/>
    <x v="4"/>
    <x v="10"/>
  </r>
  <r>
    <x v="198"/>
    <n v="83"/>
    <n v="6"/>
    <n v="498"/>
    <n v="99.6"/>
    <s v="South Africa"/>
    <d v="1984-11-21T00:00:00"/>
    <n v="5"/>
    <x v="1"/>
    <x v="5"/>
  </r>
  <r>
    <x v="199"/>
    <n v="100"/>
    <n v="8"/>
    <n v="800"/>
    <n v="266.66666666666669"/>
    <s v="Costa Rica"/>
    <d v="1961-08-04T00:00:00"/>
    <n v="3"/>
    <x v="0"/>
    <x v="2"/>
  </r>
  <r>
    <x v="200"/>
    <n v="64"/>
    <n v="1"/>
    <n v="64"/>
    <n v="12.8"/>
    <s v="Singapore"/>
    <d v="1986-02-10T00:00:00"/>
    <n v="5"/>
    <x v="2"/>
    <x v="7"/>
  </r>
  <r>
    <x v="201"/>
    <n v="100"/>
    <n v="3"/>
    <n v="300"/>
    <n v="150"/>
    <s v="United Kingdom"/>
    <d v="1987-02-27T00:00:00"/>
    <n v="2"/>
    <x v="4"/>
    <x v="7"/>
  </r>
  <r>
    <x v="202"/>
    <n v="168"/>
    <n v="10"/>
    <n v="1680"/>
    <n v="1680"/>
    <s v="Costa Rica"/>
    <d v="1978-08-27T00:00:00"/>
    <n v="1"/>
    <x v="2"/>
    <x v="3"/>
  </r>
  <r>
    <x v="203"/>
    <n v="64"/>
    <n v="7"/>
    <n v="448"/>
    <n v="149.33333333333334"/>
    <s v="South Africa"/>
    <d v="1982-11-28T00:00:00"/>
    <n v="3"/>
    <x v="0"/>
    <x v="6"/>
  </r>
  <r>
    <x v="204"/>
    <n v="225"/>
    <n v="4"/>
    <n v="900"/>
    <n v="128.57142857142858"/>
    <s v="Netherlands"/>
    <d v="1974-12-12T00:00:00"/>
    <n v="7"/>
    <x v="0"/>
    <x v="10"/>
  </r>
  <r>
    <x v="205"/>
    <n v="85"/>
    <n v="9"/>
    <n v="765"/>
    <n v="765"/>
    <s v="Chile"/>
    <d v="1977-04-10T00:00:00"/>
    <n v="1"/>
    <x v="3"/>
    <x v="5"/>
  </r>
  <r>
    <x v="206"/>
    <n v="126"/>
    <n v="6"/>
    <n v="756"/>
    <n v="108"/>
    <s v="Netherlands"/>
    <d v="1981-08-26T00:00:00"/>
    <n v="7"/>
    <x v="4"/>
    <x v="1"/>
  </r>
  <r>
    <x v="207"/>
    <n v="259"/>
    <n v="5"/>
    <n v="1295"/>
    <n v="431.66666666666669"/>
    <s v="Vietnam"/>
    <d v="1973-04-01T00:00:00"/>
    <n v="3"/>
    <x v="2"/>
    <x v="8"/>
  </r>
  <r>
    <x v="208"/>
    <n v="296"/>
    <n v="8"/>
    <n v="2368"/>
    <n v="338.28571428571428"/>
    <s v="Mexico"/>
    <d v="1978-07-04T00:00:00"/>
    <n v="7"/>
    <x v="0"/>
    <x v="9"/>
  </r>
  <r>
    <x v="209"/>
    <n v="215"/>
    <n v="2"/>
    <n v="430"/>
    <n v="107.5"/>
    <s v="Nigeria"/>
    <d v="1978-04-22T00:00:00"/>
    <n v="4"/>
    <x v="0"/>
    <x v="6"/>
  </r>
  <r>
    <x v="148"/>
    <n v="199"/>
    <n v="9"/>
    <n v="1791"/>
    <n v="358.2"/>
    <s v="South Korea"/>
    <d v="1994-10-30T00:00:00"/>
    <n v="5"/>
    <x v="1"/>
    <x v="8"/>
  </r>
  <r>
    <x v="210"/>
    <n v="261"/>
    <n v="10"/>
    <n v="2610"/>
    <n v="870"/>
    <s v="New Zealand"/>
    <d v="1978-04-30T00:00:00"/>
    <n v="3"/>
    <x v="2"/>
    <x v="5"/>
  </r>
  <r>
    <x v="190"/>
    <n v="80"/>
    <n v="4"/>
    <n v="320"/>
    <n v="106.66666666666667"/>
    <s v="Brazil"/>
    <d v="1985-02-11T00:00:00"/>
    <n v="3"/>
    <x v="4"/>
    <x v="8"/>
  </r>
  <r>
    <x v="211"/>
    <n v="88"/>
    <n v="2"/>
    <n v="176"/>
    <n v="88"/>
    <s v="Turkey"/>
    <d v="1991-11-05T00:00:00"/>
    <n v="2"/>
    <x v="4"/>
    <x v="1"/>
  </r>
  <r>
    <x v="212"/>
    <n v="279"/>
    <n v="10"/>
    <n v="2790"/>
    <n v="1395"/>
    <s v="Peru"/>
    <d v="1986-07-02T00:00:00"/>
    <n v="2"/>
    <x v="1"/>
    <x v="6"/>
  </r>
  <r>
    <x v="213"/>
    <n v="69"/>
    <n v="9"/>
    <n v="621"/>
    <n v="124.2"/>
    <s v="Mexico"/>
    <d v="1986-09-07T00:00:00"/>
    <n v="5"/>
    <x v="0"/>
    <x v="1"/>
  </r>
  <r>
    <x v="214"/>
    <n v="54"/>
    <n v="5"/>
    <n v="270"/>
    <n v="45"/>
    <s v="Brazil"/>
    <d v="1965-08-20T00:00:00"/>
    <n v="6"/>
    <x v="0"/>
    <x v="8"/>
  </r>
  <r>
    <x v="215"/>
    <n v="40"/>
    <n v="4"/>
    <n v="160"/>
    <n v="40"/>
    <s v="United States"/>
    <d v="1955-11-23T00:00:00"/>
    <n v="4"/>
    <x v="1"/>
    <x v="3"/>
  </r>
  <r>
    <x v="216"/>
    <n v="47"/>
    <n v="8"/>
    <n v="376"/>
    <n v="75.2"/>
    <s v="Vietnam"/>
    <d v="1957-04-08T00:00:00"/>
    <n v="5"/>
    <x v="1"/>
    <x v="4"/>
  </r>
  <r>
    <x v="217"/>
    <n v="69"/>
    <n v="2"/>
    <n v="138"/>
    <n v="138"/>
    <s v="Singapore"/>
    <d v="1974-04-02T00:00:00"/>
    <n v="1"/>
    <x v="3"/>
    <x v="9"/>
  </r>
  <r>
    <x v="218"/>
    <n v="145"/>
    <n v="9"/>
    <n v="1305"/>
    <n v="435"/>
    <s v="Philippines"/>
    <d v="1958-10-12T00:00:00"/>
    <n v="3"/>
    <x v="3"/>
    <x v="5"/>
  </r>
  <r>
    <x v="118"/>
    <n v="153"/>
    <n v="3"/>
    <n v="459"/>
    <n v="65.571428571428569"/>
    <s v="Vietnam"/>
    <d v="1989-08-20T00:00:00"/>
    <n v="7"/>
    <x v="2"/>
    <x v="0"/>
  </r>
  <r>
    <x v="137"/>
    <n v="231"/>
    <n v="3"/>
    <n v="693"/>
    <n v="173.25"/>
    <s v="Russian Federation"/>
    <d v="1961-06-07T00:00:00"/>
    <n v="4"/>
    <x v="3"/>
    <x v="10"/>
  </r>
  <r>
    <x v="219"/>
    <n v="142"/>
    <n v="4"/>
    <n v="568"/>
    <n v="94.666666666666671"/>
    <s v="Netherlands"/>
    <d v="1958-07-23T00:00:00"/>
    <n v="6"/>
    <x v="2"/>
    <x v="5"/>
  </r>
  <r>
    <x v="220"/>
    <n v="54"/>
    <n v="9"/>
    <n v="486"/>
    <n v="69.428571428571431"/>
    <s v="Indonesia"/>
    <d v="1966-11-21T00:00:00"/>
    <n v="7"/>
    <x v="1"/>
    <x v="0"/>
  </r>
  <r>
    <x v="221"/>
    <n v="169"/>
    <n v="7"/>
    <n v="1183"/>
    <n v="394.33333333333331"/>
    <s v="Belgium"/>
    <d v="1969-04-01T00:00:00"/>
    <n v="3"/>
    <x v="0"/>
    <x v="7"/>
  </r>
  <r>
    <x v="222"/>
    <n v="280"/>
    <n v="3"/>
    <n v="840"/>
    <n v="120"/>
    <s v="Canada"/>
    <d v="1974-03-22T00:00:00"/>
    <n v="7"/>
    <x v="2"/>
    <x v="6"/>
  </r>
  <r>
    <x v="223"/>
    <n v="95"/>
    <n v="2"/>
    <n v="190"/>
    <n v="38"/>
    <s v="Ukraine"/>
    <d v="1961-10-15T00:00:00"/>
    <n v="5"/>
    <x v="4"/>
    <x v="1"/>
  </r>
  <r>
    <x v="224"/>
    <n v="186"/>
    <n v="8"/>
    <n v="1488"/>
    <n v="744"/>
    <s v="Italy"/>
    <d v="1992-12-28T00:00:00"/>
    <n v="2"/>
    <x v="4"/>
    <x v="1"/>
  </r>
  <r>
    <x v="207"/>
    <n v="271"/>
    <n v="3"/>
    <n v="813"/>
    <n v="135.5"/>
    <s v="Indonesia"/>
    <d v="1982-05-16T00:00:00"/>
    <n v="6"/>
    <x v="0"/>
    <x v="10"/>
  </r>
  <r>
    <x v="225"/>
    <n v="185"/>
    <n v="7"/>
    <n v="1295"/>
    <n v="323.75"/>
    <s v="South Africa"/>
    <d v="1984-01-21T00:00:00"/>
    <n v="4"/>
    <x v="3"/>
    <x v="3"/>
  </r>
  <r>
    <x v="226"/>
    <n v="184"/>
    <n v="8"/>
    <n v="1472"/>
    <n v="368"/>
    <s v="New Zealand"/>
    <d v="1985-03-23T00:00:00"/>
    <n v="4"/>
    <x v="3"/>
    <x v="7"/>
  </r>
  <r>
    <x v="227"/>
    <n v="45"/>
    <n v="6"/>
    <n v="270"/>
    <n v="45"/>
    <s v="Vietnam"/>
    <d v="1990-08-08T00:00:00"/>
    <n v="6"/>
    <x v="3"/>
    <x v="4"/>
  </r>
  <r>
    <x v="228"/>
    <n v="169"/>
    <n v="3"/>
    <n v="507"/>
    <n v="72.428571428571431"/>
    <s v="Brazil"/>
    <d v="1969-09-28T00:00:00"/>
    <n v="7"/>
    <x v="2"/>
    <x v="6"/>
  </r>
  <r>
    <x v="229"/>
    <n v="201"/>
    <n v="4"/>
    <n v="804"/>
    <n v="201"/>
    <s v="Chile"/>
    <d v="1986-07-16T00:00:00"/>
    <n v="4"/>
    <x v="0"/>
    <x v="3"/>
  </r>
  <r>
    <x v="230"/>
    <n v="175"/>
    <n v="6"/>
    <n v="1050"/>
    <n v="175"/>
    <s v="India"/>
    <d v="1974-12-08T00:00:00"/>
    <n v="6"/>
    <x v="2"/>
    <x v="4"/>
  </r>
  <r>
    <x v="231"/>
    <n v="263"/>
    <n v="9"/>
    <n v="2367"/>
    <n v="1183.5"/>
    <s v="Canada"/>
    <d v="1962-03-14T00:00:00"/>
    <n v="2"/>
    <x v="1"/>
    <x v="3"/>
  </r>
  <r>
    <x v="232"/>
    <n v="126"/>
    <n v="3"/>
    <n v="378"/>
    <n v="63"/>
    <s v="Italy"/>
    <d v="1958-05-31T00:00:00"/>
    <n v="6"/>
    <x v="0"/>
    <x v="1"/>
  </r>
  <r>
    <x v="233"/>
    <n v="71"/>
    <n v="1"/>
    <n v="71"/>
    <n v="11.833333333333334"/>
    <s v="Spain"/>
    <d v="1987-10-29T00:00:00"/>
    <n v="6"/>
    <x v="3"/>
    <x v="8"/>
  </r>
  <r>
    <x v="234"/>
    <n v="283"/>
    <n v="8"/>
    <n v="2264"/>
    <n v="754.66666666666663"/>
    <s v="Spain"/>
    <d v="1963-04-06T00:00:00"/>
    <n v="3"/>
    <x v="2"/>
    <x v="7"/>
  </r>
  <r>
    <x v="91"/>
    <n v="122"/>
    <n v="2"/>
    <n v="244"/>
    <n v="34.857142857142854"/>
    <s v="India"/>
    <d v="1977-09-15T00:00:00"/>
    <n v="7"/>
    <x v="4"/>
    <x v="4"/>
  </r>
  <r>
    <x v="235"/>
    <n v="139"/>
    <n v="2"/>
    <n v="278"/>
    <n v="278"/>
    <s v="Russian Federation"/>
    <d v="1959-01-22T00:00:00"/>
    <n v="1"/>
    <x v="4"/>
    <x v="5"/>
  </r>
  <r>
    <x v="236"/>
    <n v="255"/>
    <n v="9"/>
    <n v="2295"/>
    <n v="573.75"/>
    <s v="Netherlands"/>
    <d v="1964-04-18T00:00:00"/>
    <n v="4"/>
    <x v="2"/>
    <x v="8"/>
  </r>
  <r>
    <x v="237"/>
    <n v="129"/>
    <n v="1"/>
    <n v="129"/>
    <n v="21.5"/>
    <s v="Peru"/>
    <d v="1957-01-29T00:00:00"/>
    <n v="6"/>
    <x v="4"/>
    <x v="4"/>
  </r>
  <r>
    <x v="238"/>
    <n v="222"/>
    <n v="7"/>
    <n v="1554"/>
    <n v="310.8"/>
    <s v="Spain"/>
    <d v="1988-10-09T00:00:00"/>
    <n v="5"/>
    <x v="0"/>
    <x v="8"/>
  </r>
  <r>
    <x v="239"/>
    <n v="160"/>
    <n v="6"/>
    <n v="960"/>
    <n v="960"/>
    <s v="Philippines"/>
    <d v="1982-01-18T00:00:00"/>
    <n v="1"/>
    <x v="3"/>
    <x v="3"/>
  </r>
  <r>
    <x v="240"/>
    <n v="277"/>
    <n v="3"/>
    <n v="831"/>
    <n v="277"/>
    <s v="New Zealand"/>
    <d v="1974-11-11T00:00:00"/>
    <n v="3"/>
    <x v="4"/>
    <x v="3"/>
  </r>
  <r>
    <x v="241"/>
    <n v="300"/>
    <n v="6"/>
    <n v="1800"/>
    <n v="300"/>
    <s v="Germany"/>
    <d v="1958-08-15T00:00:00"/>
    <n v="6"/>
    <x v="4"/>
    <x v="4"/>
  </r>
  <r>
    <x v="242"/>
    <n v="64"/>
    <n v="6"/>
    <n v="384"/>
    <n v="54.857142857142854"/>
    <s v="Australia"/>
    <d v="1994-10-23T00:00:00"/>
    <n v="7"/>
    <x v="3"/>
    <x v="6"/>
  </r>
  <r>
    <x v="243"/>
    <n v="67"/>
    <n v="3"/>
    <n v="201"/>
    <n v="28.714285714285715"/>
    <s v="New Zealand"/>
    <d v="1963-05-28T00:00:00"/>
    <n v="7"/>
    <x v="1"/>
    <x v="6"/>
  </r>
  <r>
    <x v="244"/>
    <n v="237"/>
    <n v="8"/>
    <n v="1896"/>
    <n v="948"/>
    <s v="Indonesia"/>
    <d v="1965-12-01T00:00:00"/>
    <n v="2"/>
    <x v="4"/>
    <x v="5"/>
  </r>
  <r>
    <x v="245"/>
    <n v="167"/>
    <n v="10"/>
    <n v="1670"/>
    <n v="556.66666666666663"/>
    <s v="South Africa"/>
    <d v="1994-07-02T00:00:00"/>
    <n v="3"/>
    <x v="3"/>
    <x v="8"/>
  </r>
  <r>
    <x v="246"/>
    <n v="128"/>
    <n v="3"/>
    <n v="384"/>
    <n v="76.8"/>
    <s v="Netherlands"/>
    <d v="1965-04-03T00:00:00"/>
    <n v="5"/>
    <x v="1"/>
    <x v="7"/>
  </r>
  <r>
    <x v="247"/>
    <n v="75"/>
    <n v="7"/>
    <n v="525"/>
    <n v="131.25"/>
    <s v="China"/>
    <d v="1974-05-15T00:00:00"/>
    <n v="4"/>
    <x v="4"/>
    <x v="0"/>
  </r>
  <r>
    <x v="248"/>
    <n v="198"/>
    <n v="1"/>
    <n v="198"/>
    <n v="49.5"/>
    <s v="Colombia"/>
    <d v="1964-05-09T00:00:00"/>
    <n v="4"/>
    <x v="2"/>
    <x v="3"/>
  </r>
  <r>
    <x v="249"/>
    <n v="23"/>
    <n v="1"/>
    <n v="23"/>
    <n v="23"/>
    <s v="Colombia"/>
    <d v="1974-11-30T00:00:00"/>
    <n v="1"/>
    <x v="3"/>
    <x v="2"/>
  </r>
  <r>
    <x v="250"/>
    <n v="208"/>
    <n v="8"/>
    <n v="1664"/>
    <n v="332.8"/>
    <s v="France"/>
    <d v="1981-07-25T00:00:00"/>
    <n v="5"/>
    <x v="2"/>
    <x v="0"/>
  </r>
  <r>
    <x v="251"/>
    <n v="245"/>
    <n v="9"/>
    <n v="2205"/>
    <n v="735"/>
    <s v="Costa Rica"/>
    <d v="1976-07-19T00:00:00"/>
    <n v="3"/>
    <x v="1"/>
    <x v="10"/>
  </r>
  <r>
    <x v="252"/>
    <n v="99"/>
    <n v="2"/>
    <n v="198"/>
    <n v="99"/>
    <s v="South Korea"/>
    <d v="1982-02-24T00:00:00"/>
    <n v="2"/>
    <x v="2"/>
    <x v="3"/>
  </r>
  <r>
    <x v="253"/>
    <n v="173"/>
    <n v="10"/>
    <n v="1730"/>
    <n v="432.5"/>
    <s v="South Africa"/>
    <d v="1965-08-09T00:00:00"/>
    <n v="4"/>
    <x v="1"/>
    <x v="9"/>
  </r>
  <r>
    <x v="254"/>
    <n v="20"/>
    <n v="1"/>
    <n v="20"/>
    <n v="6.666666666666667"/>
    <s v="South Africa"/>
    <d v="1982-06-07T00:00:00"/>
    <n v="3"/>
    <x v="0"/>
    <x v="2"/>
  </r>
  <r>
    <x v="255"/>
    <n v="189"/>
    <n v="4"/>
    <n v="756"/>
    <n v="252"/>
    <s v="Austria"/>
    <d v="1973-05-19T00:00:00"/>
    <n v="3"/>
    <x v="1"/>
    <x v="2"/>
  </r>
  <r>
    <x v="256"/>
    <n v="218"/>
    <n v="10"/>
    <n v="2180"/>
    <n v="363.33333333333331"/>
    <s v="Australia"/>
    <d v="1986-12-25T00:00:00"/>
    <n v="6"/>
    <x v="1"/>
    <x v="2"/>
  </r>
  <r>
    <x v="257"/>
    <n v="295"/>
    <n v="8"/>
    <n v="2360"/>
    <n v="1180"/>
    <s v="Singapore"/>
    <d v="1987-09-24T00:00:00"/>
    <n v="2"/>
    <x v="2"/>
    <x v="8"/>
  </r>
  <r>
    <x v="148"/>
    <n v="27"/>
    <n v="1"/>
    <n v="27"/>
    <n v="27"/>
    <s v="Colombia"/>
    <d v="1978-06-20T00:00:00"/>
    <n v="1"/>
    <x v="3"/>
    <x v="5"/>
  </r>
  <r>
    <x v="258"/>
    <n v="152"/>
    <n v="9"/>
    <n v="1368"/>
    <n v="342"/>
    <s v="Sweden"/>
    <d v="1974-08-04T00:00:00"/>
    <n v="4"/>
    <x v="2"/>
    <x v="6"/>
  </r>
  <r>
    <x v="259"/>
    <n v="210"/>
    <n v="9"/>
    <n v="1890"/>
    <n v="472.5"/>
    <s v="Australia"/>
    <d v="1979-01-11T00:00:00"/>
    <n v="4"/>
    <x v="4"/>
    <x v="0"/>
  </r>
  <r>
    <x v="260"/>
    <n v="230"/>
    <n v="5"/>
    <n v="1150"/>
    <n v="164.28571428571428"/>
    <s v="Norway"/>
    <d v="1982-04-09T00:00:00"/>
    <n v="7"/>
    <x v="0"/>
    <x v="5"/>
  </r>
  <r>
    <x v="261"/>
    <n v="257"/>
    <n v="9"/>
    <n v="2313"/>
    <n v="771"/>
    <s v="Pakistan"/>
    <d v="1981-08-09T00:00:00"/>
    <n v="3"/>
    <x v="0"/>
    <x v="2"/>
  </r>
  <r>
    <x v="262"/>
    <n v="44"/>
    <n v="2"/>
    <n v="88"/>
    <n v="17.600000000000001"/>
    <s v="Norway"/>
    <d v="1980-06-10T00:00:00"/>
    <n v="5"/>
    <x v="0"/>
    <x v="4"/>
  </r>
  <r>
    <x v="263"/>
    <n v="35"/>
    <n v="2"/>
    <n v="70"/>
    <n v="35"/>
    <s v="New Zealand"/>
    <d v="1974-03-15T00:00:00"/>
    <n v="2"/>
    <x v="4"/>
    <x v="2"/>
  </r>
  <r>
    <x v="264"/>
    <n v="264"/>
    <n v="8"/>
    <n v="2112"/>
    <n v="352"/>
    <s v="Austria"/>
    <d v="1959-09-27T00:00:00"/>
    <n v="6"/>
    <x v="4"/>
    <x v="3"/>
  </r>
  <r>
    <x v="265"/>
    <n v="70"/>
    <n v="9"/>
    <n v="630"/>
    <n v="630"/>
    <s v="Singapore"/>
    <d v="1975-05-21T00:00:00"/>
    <n v="1"/>
    <x v="2"/>
    <x v="4"/>
  </r>
  <r>
    <x v="266"/>
    <n v="78"/>
    <n v="4"/>
    <n v="312"/>
    <n v="44.571428571428569"/>
    <s v="India"/>
    <d v="1964-03-29T00:00:00"/>
    <n v="7"/>
    <x v="0"/>
    <x v="9"/>
  </r>
  <r>
    <x v="160"/>
    <n v="231"/>
    <n v="7"/>
    <n v="1617"/>
    <n v="323.39999999999998"/>
    <s v="Vietnam"/>
    <d v="1962-09-29T00:00:00"/>
    <n v="5"/>
    <x v="1"/>
    <x v="4"/>
  </r>
  <r>
    <x v="118"/>
    <n v="277"/>
    <n v="7"/>
    <n v="1939"/>
    <n v="323.16666666666669"/>
    <s v="Spain"/>
    <d v="1979-04-05T00:00:00"/>
    <n v="6"/>
    <x v="3"/>
    <x v="6"/>
  </r>
  <r>
    <x v="267"/>
    <n v="213"/>
    <n v="5"/>
    <n v="1065"/>
    <n v="177.5"/>
    <s v="Sweden"/>
    <d v="1984-06-25T00:00:00"/>
    <n v="6"/>
    <x v="3"/>
    <x v="7"/>
  </r>
  <r>
    <x v="268"/>
    <n v="256"/>
    <n v="2"/>
    <n v="512"/>
    <n v="256"/>
    <s v="Germany"/>
    <d v="1983-11-30T00:00:00"/>
    <n v="2"/>
    <x v="0"/>
    <x v="10"/>
  </r>
  <r>
    <x v="269"/>
    <n v="176"/>
    <n v="10"/>
    <n v="1760"/>
    <n v="880"/>
    <s v="Turkey"/>
    <d v="1968-03-09T00:00:00"/>
    <n v="2"/>
    <x v="4"/>
    <x v="10"/>
  </r>
  <r>
    <x v="270"/>
    <n v="241"/>
    <n v="1"/>
    <n v="241"/>
    <n v="60.25"/>
    <s v="Pakistan"/>
    <d v="1984-07-18T00:00:00"/>
    <n v="4"/>
    <x v="4"/>
    <x v="1"/>
  </r>
  <r>
    <x v="271"/>
    <n v="293"/>
    <n v="5"/>
    <n v="1465"/>
    <n v="488.33333333333331"/>
    <s v="Australia"/>
    <d v="1965-07-18T00:00:00"/>
    <n v="3"/>
    <x v="0"/>
    <x v="6"/>
  </r>
  <r>
    <x v="272"/>
    <n v="224"/>
    <n v="5"/>
    <n v="1120"/>
    <n v="280"/>
    <s v="United Kingdom"/>
    <d v="1957-12-28T00:00:00"/>
    <n v="4"/>
    <x v="1"/>
    <x v="4"/>
  </r>
  <r>
    <x v="273"/>
    <n v="26"/>
    <n v="4"/>
    <n v="104"/>
    <n v="52"/>
    <s v="Germany"/>
    <d v="1976-09-30T00:00:00"/>
    <n v="2"/>
    <x v="4"/>
    <x v="1"/>
  </r>
  <r>
    <x v="274"/>
    <n v="175"/>
    <n v="1"/>
    <n v="175"/>
    <n v="58.333333333333336"/>
    <s v="China"/>
    <d v="1957-11-25T00:00:00"/>
    <n v="3"/>
    <x v="0"/>
    <x v="6"/>
  </r>
  <r>
    <x v="275"/>
    <n v="157"/>
    <n v="4"/>
    <n v="628"/>
    <n v="125.6"/>
    <s v="Netherlands"/>
    <d v="1988-09-22T00:00:00"/>
    <n v="5"/>
    <x v="1"/>
    <x v="0"/>
  </r>
  <r>
    <x v="276"/>
    <n v="277"/>
    <n v="10"/>
    <n v="2770"/>
    <n v="692.5"/>
    <s v="Ireland"/>
    <d v="1961-06-16T00:00:00"/>
    <n v="4"/>
    <x v="2"/>
    <x v="5"/>
  </r>
  <r>
    <x v="277"/>
    <n v="243"/>
    <n v="7"/>
    <n v="1701"/>
    <n v="425.25"/>
    <s v="South Korea"/>
    <d v="1987-05-22T00:00:00"/>
    <n v="4"/>
    <x v="3"/>
    <x v="4"/>
  </r>
  <r>
    <x v="278"/>
    <n v="33"/>
    <n v="8"/>
    <n v="264"/>
    <n v="132"/>
    <s v="Canada"/>
    <d v="1961-03-03T00:00:00"/>
    <n v="2"/>
    <x v="1"/>
    <x v="6"/>
  </r>
  <r>
    <x v="279"/>
    <n v="129"/>
    <n v="4"/>
    <n v="516"/>
    <n v="258"/>
    <s v="South Africa"/>
    <d v="1986-09-07T00:00:00"/>
    <n v="2"/>
    <x v="2"/>
    <x v="8"/>
  </r>
  <r>
    <x v="280"/>
    <n v="157"/>
    <n v="9"/>
    <n v="1413"/>
    <n v="201.85714285714286"/>
    <s v="Peru"/>
    <d v="1989-12-07T00:00:00"/>
    <n v="7"/>
    <x v="1"/>
    <x v="0"/>
  </r>
  <r>
    <x v="34"/>
    <n v="299"/>
    <n v="1"/>
    <n v="299"/>
    <n v="42.714285714285715"/>
    <s v="Norway"/>
    <d v="1975-07-28T00:00:00"/>
    <n v="7"/>
    <x v="4"/>
    <x v="9"/>
  </r>
  <r>
    <x v="281"/>
    <n v="82"/>
    <n v="5"/>
    <n v="410"/>
    <n v="68.333333333333329"/>
    <s v="Vietnam"/>
    <d v="1993-09-10T00:00:00"/>
    <n v="6"/>
    <x v="3"/>
    <x v="8"/>
  </r>
  <r>
    <x v="282"/>
    <n v="156"/>
    <n v="5"/>
    <n v="780"/>
    <n v="780"/>
    <s v="Philippines"/>
    <d v="1971-03-12T00:00:00"/>
    <n v="1"/>
    <x v="3"/>
    <x v="0"/>
  </r>
  <r>
    <x v="283"/>
    <n v="129"/>
    <n v="7"/>
    <n v="903"/>
    <n v="129"/>
    <s v="France"/>
    <d v="1971-05-22T00:00:00"/>
    <n v="7"/>
    <x v="4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0">
  <r>
    <n v="3921"/>
    <s v="Ap #257-5309 Fringilla. Avenue"/>
    <x v="0"/>
    <n v="241"/>
    <n v="6"/>
    <n v="1446"/>
    <n v="361.5"/>
    <s v="France"/>
    <d v="1961-03-10T00:00:00"/>
    <n v="4"/>
    <n v="3"/>
    <x v="0"/>
    <s v="No"/>
    <n v="0"/>
    <s v="No"/>
    <n v="0"/>
    <s v="Sì"/>
    <n v="1"/>
  </r>
  <r>
    <n v="4606"/>
    <s v="8531 Eget Rd."/>
    <x v="1"/>
    <n v="89"/>
    <n v="6"/>
    <n v="534"/>
    <n v="178"/>
    <s v="Netherlands"/>
    <d v="1990-07-09T00:00:00"/>
    <n v="3"/>
    <n v="5"/>
    <x v="1"/>
    <s v="Sì"/>
    <n v="1"/>
    <s v="No"/>
    <n v="0"/>
    <s v="Sì"/>
    <n v="1"/>
  </r>
  <r>
    <n v="3813"/>
    <s v="P.O. Box 620, 4294 Habitant St."/>
    <x v="2"/>
    <n v="165"/>
    <n v="4"/>
    <n v="660"/>
    <n v="660"/>
    <s v="Norway"/>
    <d v="1985-05-10T00:00:00"/>
    <n v="1"/>
    <n v="2"/>
    <x v="2"/>
    <s v="No"/>
    <n v="0"/>
    <s v="Sì"/>
    <n v="1"/>
    <s v="Sì"/>
    <n v="1"/>
  </r>
  <r>
    <n v="5482"/>
    <s v="P.O. Box 570, 7035 Dui Rd."/>
    <x v="3"/>
    <n v="202"/>
    <n v="3"/>
    <n v="606"/>
    <n v="121.2"/>
    <s v="Ukraine"/>
    <d v="1987-04-28T00:00:00"/>
    <n v="5"/>
    <n v="5"/>
    <x v="3"/>
    <s v="Sì"/>
    <n v="1"/>
    <s v="No"/>
    <n v="0"/>
    <s v="No"/>
    <n v="0"/>
  </r>
  <r>
    <n v="4058"/>
    <s v="509-5668 Neque Ave"/>
    <x v="4"/>
    <n v="99"/>
    <n v="5"/>
    <n v="495"/>
    <n v="123.75"/>
    <s v="South Korea"/>
    <d v="1964-11-15T00:00:00"/>
    <n v="4"/>
    <n v="2"/>
    <x v="4"/>
    <s v="No"/>
    <n v="0"/>
    <s v="No"/>
    <n v="0"/>
    <s v="No"/>
    <n v="0"/>
  </r>
  <r>
    <n v="4115"/>
    <s v="Ap #147-9766 A, Road"/>
    <x v="5"/>
    <n v="135"/>
    <n v="1"/>
    <n v="135"/>
    <n v="33.75"/>
    <s v="Ukraine"/>
    <d v="1965-08-29T00:00:00"/>
    <n v="4"/>
    <n v="2"/>
    <x v="5"/>
    <s v="No"/>
    <n v="0"/>
    <s v="No"/>
    <n v="0"/>
    <s v="Sì"/>
    <n v="1"/>
  </r>
  <r>
    <n v="2426"/>
    <s v="Ap #111-2125 Mollis. Av."/>
    <x v="6"/>
    <n v="263"/>
    <n v="3"/>
    <n v="789"/>
    <n v="131.5"/>
    <s v="Vietnam"/>
    <d v="1965-09-09T00:00:00"/>
    <n v="6"/>
    <n v="5"/>
    <x v="4"/>
    <s v="Sì"/>
    <n v="1"/>
    <s v="No"/>
    <n v="0"/>
    <s v="Sì"/>
    <n v="1"/>
  </r>
  <r>
    <n v="3123"/>
    <s v="3112 Sed Rd."/>
    <x v="7"/>
    <n v="264"/>
    <n v="10"/>
    <n v="2640"/>
    <n v="880"/>
    <s v="Mexico"/>
    <d v="1984-09-13T00:00:00"/>
    <n v="3"/>
    <n v="1"/>
    <x v="5"/>
    <s v="No"/>
    <n v="0"/>
    <s v="No"/>
    <n v="0"/>
    <s v="Sì"/>
    <n v="1"/>
  </r>
  <r>
    <n v="4926"/>
    <s v="637-1093 Mauris. Avenue"/>
    <x v="8"/>
    <n v="67"/>
    <n v="5"/>
    <n v="335"/>
    <n v="47.857142857142854"/>
    <s v="Colombia"/>
    <d v="1982-05-08T00:00:00"/>
    <n v="7"/>
    <n v="5"/>
    <x v="6"/>
    <s v="Sì"/>
    <n v="1"/>
    <s v="No"/>
    <n v="0"/>
    <s v="No"/>
    <n v="0"/>
  </r>
  <r>
    <n v="2797"/>
    <s v="Ap #500-9652 Tellus Road"/>
    <x v="9"/>
    <n v="300"/>
    <n v="1"/>
    <n v="300"/>
    <n v="75"/>
    <s v="Mexico"/>
    <d v="1968-02-05T00:00:00"/>
    <n v="4"/>
    <n v="3"/>
    <x v="5"/>
    <s v="Sì"/>
    <n v="1"/>
    <s v="Sì"/>
    <n v="1"/>
    <s v="No"/>
    <n v="0"/>
  </r>
  <r>
    <n v="5533"/>
    <s v="755-4790 Risus, Street"/>
    <x v="10"/>
    <n v="300"/>
    <n v="4"/>
    <n v="1200"/>
    <n v="600"/>
    <s v="Australia"/>
    <d v="1958-08-14T00:00:00"/>
    <n v="2"/>
    <n v="1"/>
    <x v="1"/>
    <s v="Sì"/>
    <n v="1"/>
    <s v="No"/>
    <n v="0"/>
    <s v="No"/>
    <n v="0"/>
  </r>
  <r>
    <n v="2383"/>
    <s v="4467 Non, Road"/>
    <x v="11"/>
    <n v="277"/>
    <n v="4"/>
    <n v="1108"/>
    <n v="277"/>
    <s v="China"/>
    <d v="1963-01-04T00:00:00"/>
    <n v="4"/>
    <n v="3"/>
    <x v="7"/>
    <s v="No"/>
    <n v="0"/>
    <s v="Sì"/>
    <n v="1"/>
    <s v="Sì"/>
    <n v="1"/>
  </r>
  <r>
    <n v="5561"/>
    <s v="3075 Tempor Av."/>
    <x v="12"/>
    <n v="225"/>
    <n v="10"/>
    <n v="2250"/>
    <n v="1125"/>
    <s v="South Korea"/>
    <d v="1965-03-25T00:00:00"/>
    <n v="2"/>
    <n v="5"/>
    <x v="6"/>
    <s v="No"/>
    <n v="0"/>
    <s v="No"/>
    <n v="0"/>
    <s v="No"/>
    <n v="0"/>
  </r>
  <r>
    <n v="3570"/>
    <s v="Ap #813-5826 Vestibulum, St."/>
    <x v="13"/>
    <n v="157"/>
    <n v="6"/>
    <n v="942"/>
    <n v="314"/>
    <s v="Indonesia"/>
    <d v="1957-11-05T00:00:00"/>
    <n v="3"/>
    <n v="4"/>
    <x v="7"/>
    <s v="Sì"/>
    <n v="1"/>
    <s v="No"/>
    <n v="0"/>
    <s v="Sì"/>
    <n v="1"/>
  </r>
  <r>
    <n v="4637"/>
    <s v="936-1400 Cum Road"/>
    <x v="14"/>
    <n v="97"/>
    <n v="9"/>
    <n v="873"/>
    <n v="291"/>
    <s v="Ukraine"/>
    <d v="1966-11-07T00:00:00"/>
    <n v="3"/>
    <n v="2"/>
    <x v="6"/>
    <s v="Sì"/>
    <n v="1"/>
    <s v="Sì"/>
    <n v="1"/>
    <s v="Sì"/>
    <n v="1"/>
  </r>
  <r>
    <n v="4435"/>
    <s v="Ap #851-3607 Semper Ave"/>
    <x v="15"/>
    <n v="249"/>
    <n v="3"/>
    <n v="747"/>
    <n v="124.5"/>
    <s v="Philippines"/>
    <d v="1974-07-15T00:00:00"/>
    <n v="6"/>
    <n v="4"/>
    <x v="2"/>
    <s v="No"/>
    <n v="0"/>
    <s v="No"/>
    <n v="0"/>
    <s v="No"/>
    <n v="0"/>
  </r>
  <r>
    <n v="3804"/>
    <s v="532 Netus Road"/>
    <x v="16"/>
    <n v="216"/>
    <n v="2"/>
    <n v="432"/>
    <n v="61.714285714285715"/>
    <s v="China"/>
    <d v="1994-11-04T00:00:00"/>
    <n v="7"/>
    <n v="4"/>
    <x v="0"/>
    <s v="No"/>
    <n v="0"/>
    <s v="Sì"/>
    <n v="1"/>
    <s v="Sì"/>
    <n v="1"/>
  </r>
  <r>
    <n v="3576"/>
    <s v="316 Arcu. Road"/>
    <x v="17"/>
    <n v="117"/>
    <n v="5"/>
    <n v="585"/>
    <n v="195"/>
    <s v="Belgium"/>
    <d v="1981-10-13T00:00:00"/>
    <n v="3"/>
    <n v="1"/>
    <x v="8"/>
    <s v="Sì"/>
    <n v="1"/>
    <s v="Sì"/>
    <n v="1"/>
    <s v="Sì"/>
    <n v="1"/>
  </r>
  <r>
    <n v="5173"/>
    <s v="Ap #353-4127 In Av."/>
    <x v="5"/>
    <n v="204"/>
    <n v="3"/>
    <n v="612"/>
    <n v="102"/>
    <s v="Germny"/>
    <d v="1970-05-17T00:00:00"/>
    <n v="6"/>
    <n v="3"/>
    <x v="0"/>
    <s v="No"/>
    <n v="0"/>
    <s v="Sì"/>
    <n v="1"/>
    <s v="Sì"/>
    <n v="1"/>
  </r>
  <r>
    <n v="4929"/>
    <s v="383-5707 Lacus. Street"/>
    <x v="10"/>
    <n v="69"/>
    <n v="3"/>
    <n v="207"/>
    <n v="207"/>
    <s v="Peru"/>
    <d v="1959-09-23T00:00:00"/>
    <n v="1"/>
    <n v="2"/>
    <x v="9"/>
    <s v="Sì"/>
    <n v="1"/>
    <s v="No"/>
    <n v="0"/>
    <s v="Sì"/>
    <n v="1"/>
  </r>
  <r>
    <n v="2844"/>
    <s v="545 Semper St."/>
    <x v="18"/>
    <n v="53"/>
    <n v="8"/>
    <n v="424"/>
    <n v="141.33333333333334"/>
    <s v="Italy"/>
    <d v="1981-04-21T00:00:00"/>
    <n v="3"/>
    <n v="4"/>
    <x v="1"/>
    <s v="No"/>
    <n v="0"/>
    <s v="No"/>
    <n v="0"/>
    <s v="No"/>
    <n v="0"/>
  </r>
  <r>
    <n v="3783"/>
    <s v="Ap #196-6494 Ac Road"/>
    <x v="19"/>
    <n v="176"/>
    <n v="5"/>
    <n v="880"/>
    <n v="125.71428571428571"/>
    <s v="Russian Federation"/>
    <d v="1970-05-05T00:00:00"/>
    <n v="7"/>
    <n v="2"/>
    <x v="3"/>
    <s v="Sì"/>
    <n v="1"/>
    <s v="Sì"/>
    <n v="1"/>
    <s v="Sì"/>
    <n v="1"/>
  </r>
  <r>
    <n v="5096"/>
    <s v="Ap #848-3365 Sed Av."/>
    <x v="20"/>
    <n v="74"/>
    <n v="1"/>
    <n v="74"/>
    <n v="10.571428571428571"/>
    <s v="Pakistan"/>
    <d v="1993-08-04T00:00:00"/>
    <n v="7"/>
    <n v="3"/>
    <x v="0"/>
    <s v="Sì"/>
    <n v="1"/>
    <s v="Sì"/>
    <n v="1"/>
    <s v="Sì"/>
    <n v="1"/>
  </r>
  <r>
    <n v="4502"/>
    <s v="6759 Augue Street"/>
    <x v="21"/>
    <n v="194"/>
    <n v="4"/>
    <n v="776"/>
    <n v="388"/>
    <s v="Colombia"/>
    <d v="1993-06-21T00:00:00"/>
    <n v="2"/>
    <n v="3"/>
    <x v="7"/>
    <s v="Sì"/>
    <n v="1"/>
    <s v="No"/>
    <n v="0"/>
    <s v="No"/>
    <n v="0"/>
  </r>
  <r>
    <n v="3585"/>
    <s v="424-2497 Integer St."/>
    <x v="22"/>
    <n v="233"/>
    <n v="9"/>
    <n v="2097"/>
    <n v="2097"/>
    <s v="China"/>
    <d v="1992-11-05T00:00:00"/>
    <n v="1"/>
    <n v="3"/>
    <x v="3"/>
    <s v="Sì"/>
    <n v="1"/>
    <s v="No"/>
    <n v="0"/>
    <s v="Sì"/>
    <n v="1"/>
  </r>
  <r>
    <n v="3532"/>
    <s v="303-7208 Pharetra. St."/>
    <x v="10"/>
    <n v="179"/>
    <n v="7"/>
    <n v="1253"/>
    <n v="179"/>
    <s v="United States"/>
    <d v="1963-01-16T00:00:00"/>
    <n v="7"/>
    <n v="2"/>
    <x v="9"/>
    <s v="No"/>
    <n v="0"/>
    <s v="Sì"/>
    <n v="1"/>
    <s v="Sì"/>
    <n v="1"/>
  </r>
  <r>
    <n v="3144"/>
    <s v="P.O. Box 164, 5952 Vivamus Av."/>
    <x v="23"/>
    <n v="286"/>
    <n v="10"/>
    <n v="2860"/>
    <n v="2860"/>
    <s v="Netherlands"/>
    <d v="1964-07-16T00:00:00"/>
    <n v="1"/>
    <n v="1"/>
    <x v="7"/>
    <s v="No"/>
    <n v="0"/>
    <s v="No"/>
    <n v="0"/>
    <s v="Sì"/>
    <n v="1"/>
  </r>
  <r>
    <n v="3580"/>
    <s v="Ap #444-2218 Nisi Road"/>
    <x v="24"/>
    <n v="156"/>
    <n v="10"/>
    <n v="1560"/>
    <n v="312"/>
    <s v="Mexico"/>
    <d v="1976-10-07T00:00:00"/>
    <n v="5"/>
    <n v="2"/>
    <x v="3"/>
    <s v="Sì"/>
    <n v="1"/>
    <s v="Sì"/>
    <n v="1"/>
    <s v="Sì"/>
    <n v="1"/>
  </r>
  <r>
    <n v="2309"/>
    <s v="Ap #977-5561 Non Ave"/>
    <x v="25"/>
    <n v="259"/>
    <n v="9"/>
    <n v="2331"/>
    <n v="333"/>
    <s v="Australia"/>
    <d v="1992-09-11T00:00:00"/>
    <n v="7"/>
    <n v="3"/>
    <x v="9"/>
    <s v="Sì"/>
    <n v="1"/>
    <s v="No"/>
    <n v="0"/>
    <s v="No"/>
    <n v="0"/>
  </r>
  <r>
    <n v="4374"/>
    <s v="Ap #831-8016 Aenean Street"/>
    <x v="26"/>
    <n v="273"/>
    <n v="10"/>
    <n v="2730"/>
    <n v="910"/>
    <s v="Chile"/>
    <d v="1988-01-17T00:00:00"/>
    <n v="3"/>
    <n v="3"/>
    <x v="9"/>
    <s v="Sì"/>
    <n v="1"/>
    <s v="Sì"/>
    <n v="1"/>
    <s v="No"/>
    <n v="0"/>
  </r>
  <r>
    <n v="3470"/>
    <s v="7007 Nunc Ave"/>
    <x v="27"/>
    <n v="229"/>
    <n v="8"/>
    <n v="1832"/>
    <n v="1832"/>
    <s v="Turkey"/>
    <d v="1960-06-17T00:00:00"/>
    <n v="1"/>
    <n v="4"/>
    <x v="7"/>
    <s v="No"/>
    <n v="0"/>
    <s v="Sì"/>
    <n v="1"/>
    <s v="No"/>
    <n v="0"/>
  </r>
  <r>
    <n v="2657"/>
    <s v="386-7912 Penatibus Rd."/>
    <x v="28"/>
    <n v="254"/>
    <n v="2"/>
    <n v="508"/>
    <n v="101.6"/>
    <s v="Indonesia"/>
    <d v="1991-01-20T00:00:00"/>
    <n v="5"/>
    <n v="2"/>
    <x v="6"/>
    <s v="No"/>
    <n v="0"/>
    <s v="Sì"/>
    <n v="1"/>
    <s v="No"/>
    <n v="0"/>
  </r>
  <r>
    <n v="3617"/>
    <s v="571-3079 Mauris. Rd."/>
    <x v="29"/>
    <n v="97"/>
    <n v="4"/>
    <n v="388"/>
    <n v="194"/>
    <s v="Russian Federation"/>
    <d v="1967-04-18T00:00:00"/>
    <n v="2"/>
    <n v="2"/>
    <x v="3"/>
    <s v="No"/>
    <n v="0"/>
    <s v="Sì"/>
    <n v="1"/>
    <s v="Sì"/>
    <n v="1"/>
  </r>
  <r>
    <n v="2888"/>
    <s v="Ap #256-536 Dolor Rd."/>
    <x v="30"/>
    <n v="271"/>
    <n v="3"/>
    <n v="813"/>
    <n v="813"/>
    <s v="Poland"/>
    <d v="1972-12-11T00:00:00"/>
    <n v="1"/>
    <n v="1"/>
    <x v="0"/>
    <s v="Sì"/>
    <n v="1"/>
    <s v="No"/>
    <n v="0"/>
    <s v="No"/>
    <n v="0"/>
  </r>
  <r>
    <n v="4364"/>
    <s v="1535 Aliquam Street"/>
    <x v="31"/>
    <n v="167"/>
    <n v="9"/>
    <n v="1503"/>
    <n v="300.60000000000002"/>
    <s v="Italy"/>
    <d v="1993-02-11T00:00:00"/>
    <n v="5"/>
    <n v="5"/>
    <x v="0"/>
    <s v="No"/>
    <n v="0"/>
    <s v="No"/>
    <n v="0"/>
    <s v="No"/>
    <n v="0"/>
  </r>
  <r>
    <n v="3549"/>
    <s v="4709 Ut St."/>
    <x v="31"/>
    <n v="148"/>
    <n v="7"/>
    <n v="1036"/>
    <n v="345.33333333333331"/>
    <s v="Australia"/>
    <d v="1962-11-30T00:00:00"/>
    <n v="3"/>
    <n v="1"/>
    <x v="3"/>
    <s v="Sì"/>
    <n v="1"/>
    <s v="Sì"/>
    <n v="1"/>
    <s v="No"/>
    <n v="0"/>
  </r>
  <r>
    <n v="3987"/>
    <s v="Ap #335-8006 Eget, Rd."/>
    <x v="32"/>
    <n v="87"/>
    <n v="3"/>
    <n v="261"/>
    <n v="130.5"/>
    <s v="United States"/>
    <d v="1964-03-19T00:00:00"/>
    <n v="2"/>
    <n v="2"/>
    <x v="8"/>
    <s v="Sì"/>
    <n v="1"/>
    <s v="Sì"/>
    <n v="1"/>
    <s v="No"/>
    <n v="0"/>
  </r>
  <r>
    <n v="3324"/>
    <s v="Ap #702-2747 Ut Ave"/>
    <x v="33"/>
    <n v="62"/>
    <n v="9"/>
    <n v="558"/>
    <n v="79.714285714285708"/>
    <s v="Ireland"/>
    <d v="1984-05-31T00:00:00"/>
    <n v="7"/>
    <n v="3"/>
    <x v="10"/>
    <s v="No"/>
    <n v="0"/>
    <s v="Sì"/>
    <n v="1"/>
    <s v="Sì"/>
    <n v="1"/>
  </r>
  <r>
    <n v="5525"/>
    <s v="8040 Eu Ave"/>
    <x v="34"/>
    <n v="66"/>
    <n v="5"/>
    <n v="330"/>
    <n v="47.142857142857146"/>
    <s v="Colombia"/>
    <d v="1990-03-04T00:00:00"/>
    <n v="7"/>
    <n v="3"/>
    <x v="9"/>
    <s v="Sì"/>
    <n v="1"/>
    <s v="No"/>
    <n v="0"/>
    <s v="Sì"/>
    <n v="1"/>
  </r>
  <r>
    <n v="4712"/>
    <s v="487-2377 Et Rd."/>
    <x v="35"/>
    <n v="240"/>
    <n v="8"/>
    <n v="1920"/>
    <n v="1920"/>
    <s v="Colombia"/>
    <d v="1964-09-19T00:00:00"/>
    <n v="1"/>
    <n v="4"/>
    <x v="10"/>
    <s v="Sì"/>
    <n v="1"/>
    <s v="No"/>
    <n v="0"/>
    <s v="Sì"/>
    <n v="1"/>
  </r>
  <r>
    <n v="3474"/>
    <s v="P.O. Box 305, 4592 Risus. Av."/>
    <x v="36"/>
    <n v="285"/>
    <n v="4"/>
    <n v="1140"/>
    <n v="570"/>
    <s v="Chile"/>
    <d v="1980-11-25T00:00:00"/>
    <n v="2"/>
    <n v="5"/>
    <x v="4"/>
    <s v="Sì"/>
    <n v="1"/>
    <s v="No"/>
    <n v="0"/>
    <s v="No"/>
    <n v="0"/>
  </r>
  <r>
    <n v="2800"/>
    <s v="4059 Mauris Street"/>
    <x v="37"/>
    <n v="101"/>
    <n v="8"/>
    <n v="808"/>
    <n v="202"/>
    <s v="Colombia"/>
    <d v="1959-11-01T00:00:00"/>
    <n v="4"/>
    <n v="1"/>
    <x v="10"/>
    <s v="Sì"/>
    <n v="1"/>
    <s v="Sì"/>
    <n v="1"/>
    <s v="Sì"/>
    <n v="1"/>
  </r>
  <r>
    <n v="3527"/>
    <s v="970-8387 Suspendisse Street"/>
    <x v="38"/>
    <n v="94"/>
    <n v="6"/>
    <n v="564"/>
    <n v="80.571428571428569"/>
    <s v="United States"/>
    <d v="1970-11-23T00:00:00"/>
    <n v="7"/>
    <n v="1"/>
    <x v="10"/>
    <s v="No"/>
    <n v="0"/>
    <s v="No"/>
    <n v="0"/>
    <s v="No"/>
    <n v="0"/>
  </r>
  <r>
    <n v="4768"/>
    <s v="407-6919 Et, Ave"/>
    <x v="39"/>
    <n v="22"/>
    <n v="6"/>
    <n v="132"/>
    <n v="33"/>
    <s v="China"/>
    <d v="1986-08-11T00:00:00"/>
    <n v="4"/>
    <n v="3"/>
    <x v="7"/>
    <s v="Sì"/>
    <n v="1"/>
    <s v="Sì"/>
    <n v="1"/>
    <s v="No"/>
    <n v="0"/>
  </r>
  <r>
    <n v="2792"/>
    <s v="Ap #358-9082 Praesent Rd."/>
    <x v="40"/>
    <n v="177"/>
    <n v="3"/>
    <n v="531"/>
    <n v="75.857142857142861"/>
    <s v="India"/>
    <d v="1955-08-19T00:00:00"/>
    <n v="7"/>
    <n v="4"/>
    <x v="5"/>
    <s v="Sì"/>
    <n v="1"/>
    <s v="Sì"/>
    <n v="1"/>
    <s v="Sì"/>
    <n v="1"/>
  </r>
  <r>
    <n v="4511"/>
    <s v="9692 Lectus Road"/>
    <x v="41"/>
    <n v="151"/>
    <n v="9"/>
    <n v="1359"/>
    <n v="339.75"/>
    <s v="South Africa"/>
    <d v="1963-04-21T00:00:00"/>
    <n v="4"/>
    <n v="4"/>
    <x v="10"/>
    <s v="No"/>
    <n v="0"/>
    <s v="No"/>
    <n v="0"/>
    <s v="No"/>
    <n v="0"/>
  </r>
  <r>
    <n v="3746"/>
    <s v="P.O. Box 816, 7077 Augue Road"/>
    <x v="42"/>
    <n v="33"/>
    <n v="9"/>
    <n v="297"/>
    <n v="74.25"/>
    <s v="Canada"/>
    <d v="1961-05-28T00:00:00"/>
    <n v="4"/>
    <n v="4"/>
    <x v="3"/>
    <s v="Sì"/>
    <n v="1"/>
    <s v="Sì"/>
    <n v="1"/>
    <s v="No"/>
    <n v="0"/>
  </r>
  <r>
    <n v="5552"/>
    <s v="562-9178 Tincidunt Rd."/>
    <x v="43"/>
    <n v="199"/>
    <n v="6"/>
    <n v="1194"/>
    <n v="238.8"/>
    <s v="Belgium"/>
    <d v="1961-11-18T00:00:00"/>
    <n v="5"/>
    <n v="1"/>
    <x v="0"/>
    <s v="Sì"/>
    <n v="1"/>
    <s v="Sì"/>
    <n v="1"/>
    <s v="No"/>
    <n v="0"/>
  </r>
  <r>
    <n v="3875"/>
    <s v="977-5838 Non St."/>
    <x v="44"/>
    <n v="255"/>
    <n v="3"/>
    <n v="765"/>
    <n v="191.25"/>
    <s v="Poland"/>
    <d v="1982-06-25T00:00:00"/>
    <n v="4"/>
    <n v="3"/>
    <x v="0"/>
    <s v="Sì"/>
    <n v="1"/>
    <s v="Sì"/>
    <n v="1"/>
    <s v="Sì"/>
    <n v="1"/>
  </r>
  <r>
    <n v="4732"/>
    <s v="Ap #934-9893 Sed, St."/>
    <x v="45"/>
    <n v="28"/>
    <n v="1"/>
    <n v="28"/>
    <n v="14"/>
    <s v="Costa Rica"/>
    <d v="1965-02-24T00:00:00"/>
    <n v="2"/>
    <n v="5"/>
    <x v="9"/>
    <s v="Sì"/>
    <n v="1"/>
    <s v="Sì"/>
    <n v="1"/>
    <s v="Sì"/>
    <n v="1"/>
  </r>
  <r>
    <n v="4316"/>
    <s v="Ap #307-5764 Interdum Street"/>
    <x v="46"/>
    <n v="72"/>
    <n v="2"/>
    <n v="144"/>
    <n v="72"/>
    <s v="Ireland"/>
    <d v="1976-01-29T00:00:00"/>
    <n v="2"/>
    <n v="2"/>
    <x v="0"/>
    <s v="No"/>
    <n v="0"/>
    <s v="No"/>
    <n v="0"/>
    <s v="Sì"/>
    <n v="1"/>
  </r>
  <r>
    <n v="5232"/>
    <s v="Ap #946-1886 Morbi Ave"/>
    <x v="47"/>
    <n v="253"/>
    <n v="5"/>
    <n v="1265"/>
    <n v="180.71428571428572"/>
    <s v="Nigeria"/>
    <d v="1959-08-06T00:00:00"/>
    <n v="7"/>
    <n v="1"/>
    <x v="0"/>
    <s v="No"/>
    <n v="0"/>
    <s v="Sì"/>
    <n v="1"/>
    <s v="No"/>
    <n v="0"/>
  </r>
  <r>
    <n v="3637"/>
    <s v="1371 Aliquam Rd."/>
    <x v="48"/>
    <n v="161"/>
    <n v="10"/>
    <n v="1610"/>
    <n v="322"/>
    <s v="Ukraine"/>
    <d v="1988-06-17T00:00:00"/>
    <n v="5"/>
    <n v="2"/>
    <x v="3"/>
    <s v="No"/>
    <n v="0"/>
    <s v="Sì"/>
    <n v="1"/>
    <s v="Sì"/>
    <n v="1"/>
  </r>
  <r>
    <n v="4673"/>
    <s v="191-7433 Enim St."/>
    <x v="49"/>
    <n v="73"/>
    <n v="4"/>
    <n v="292"/>
    <n v="41.714285714285715"/>
    <s v="Spain"/>
    <d v="1981-11-03T00:00:00"/>
    <n v="7"/>
    <n v="3"/>
    <x v="7"/>
    <s v="No"/>
    <n v="0"/>
    <s v="No"/>
    <n v="0"/>
    <s v="Sì"/>
    <n v="1"/>
  </r>
  <r>
    <n v="4699"/>
    <s v="272-3678 Massa. Avenue"/>
    <x v="50"/>
    <n v="71"/>
    <n v="5"/>
    <n v="355"/>
    <n v="50.714285714285715"/>
    <s v="Norway"/>
    <d v="1955-09-28T00:00:00"/>
    <n v="7"/>
    <n v="3"/>
    <x v="2"/>
    <s v="Sì"/>
    <n v="1"/>
    <s v="Sì"/>
    <n v="1"/>
    <s v="No"/>
    <n v="0"/>
  </r>
  <r>
    <n v="2412"/>
    <s v="Ap #947-4789 Libero St."/>
    <x v="51"/>
    <n v="178"/>
    <n v="1"/>
    <n v="178"/>
    <n v="35.6"/>
    <s v="Colombia"/>
    <d v="1989-05-21T00:00:00"/>
    <n v="5"/>
    <n v="5"/>
    <x v="10"/>
    <s v="No"/>
    <n v="0"/>
    <s v="Sì"/>
    <n v="1"/>
    <s v="Sì"/>
    <n v="1"/>
  </r>
  <r>
    <n v="5019"/>
    <s v="P.O. Box 415, 6144 Mauris St."/>
    <x v="52"/>
    <n v="121"/>
    <n v="5"/>
    <n v="605"/>
    <n v="121"/>
    <s v="Russian Federation"/>
    <d v="1963-08-13T00:00:00"/>
    <n v="5"/>
    <n v="5"/>
    <x v="6"/>
    <s v="No"/>
    <n v="0"/>
    <s v="Sì"/>
    <n v="1"/>
    <s v="No"/>
    <n v="0"/>
  </r>
  <r>
    <n v="4590"/>
    <s v="678-5365 Enim. Avenue"/>
    <x v="53"/>
    <n v="119"/>
    <n v="7"/>
    <n v="833"/>
    <n v="208.25"/>
    <s v="France"/>
    <d v="1980-11-20T00:00:00"/>
    <n v="4"/>
    <n v="2"/>
    <x v="7"/>
    <s v="No"/>
    <n v="0"/>
    <s v="Sì"/>
    <n v="1"/>
    <s v="No"/>
    <n v="0"/>
  </r>
  <r>
    <n v="2713"/>
    <s v="Ap #541-3259 Egestas Ave"/>
    <x v="54"/>
    <n v="40"/>
    <n v="7"/>
    <n v="280"/>
    <n v="140"/>
    <s v="Australia"/>
    <d v="1990-11-27T00:00:00"/>
    <n v="2"/>
    <n v="2"/>
    <x v="5"/>
    <s v="No"/>
    <n v="0"/>
    <s v="No"/>
    <n v="0"/>
    <s v="No"/>
    <n v="0"/>
  </r>
  <r>
    <n v="2766"/>
    <s v="482-6101 Donec Avenue"/>
    <x v="55"/>
    <n v="140"/>
    <n v="2"/>
    <n v="280"/>
    <n v="280"/>
    <s v="Poland"/>
    <d v="1984-10-31T00:00:00"/>
    <n v="1"/>
    <n v="2"/>
    <x v="5"/>
    <s v="Sì"/>
    <n v="1"/>
    <s v="No"/>
    <n v="0"/>
    <s v="No"/>
    <n v="0"/>
  </r>
  <r>
    <n v="2523"/>
    <s v="P.O. Box 766, 1927 Consequat St."/>
    <x v="56"/>
    <n v="139"/>
    <n v="8"/>
    <n v="1112"/>
    <n v="556"/>
    <s v="Norway"/>
    <d v="1990-09-11T00:00:00"/>
    <n v="2"/>
    <n v="2"/>
    <x v="3"/>
    <s v="Sì"/>
    <n v="1"/>
    <s v="No"/>
    <n v="0"/>
    <s v="Sì"/>
    <n v="1"/>
  </r>
  <r>
    <n v="4144"/>
    <s v="P.O. Box 162, 4202 Sem. Street"/>
    <x v="57"/>
    <n v="89"/>
    <n v="9"/>
    <n v="801"/>
    <n v="114.42857142857143"/>
    <s v="Brazil"/>
    <d v="1984-03-05T00:00:00"/>
    <n v="7"/>
    <n v="1"/>
    <x v="0"/>
    <s v="Sì"/>
    <n v="1"/>
    <s v="No"/>
    <n v="0"/>
    <s v="Sì"/>
    <n v="1"/>
  </r>
  <r>
    <n v="3552"/>
    <s v="P.O. Box 935, 4240 Sem. Street"/>
    <x v="58"/>
    <n v="152"/>
    <n v="9"/>
    <n v="1368"/>
    <n v="684"/>
    <s v="Philippines"/>
    <d v="1969-05-16T00:00:00"/>
    <n v="2"/>
    <n v="4"/>
    <x v="6"/>
    <s v="No"/>
    <n v="0"/>
    <s v="Sì"/>
    <n v="1"/>
    <s v="Sì"/>
    <n v="1"/>
  </r>
  <r>
    <n v="3193"/>
    <s v="Ap #893-7480 Ipsum St."/>
    <x v="59"/>
    <n v="36"/>
    <n v="5"/>
    <n v="180"/>
    <n v="45"/>
    <s v="Turkey"/>
    <d v="1978-09-01T00:00:00"/>
    <n v="4"/>
    <n v="5"/>
    <x v="9"/>
    <s v="Sì"/>
    <n v="1"/>
    <s v="No"/>
    <n v="0"/>
    <s v="No"/>
    <n v="0"/>
  </r>
  <r>
    <n v="2790"/>
    <s v="959-5475 Nascetur Rd."/>
    <x v="60"/>
    <n v="284"/>
    <n v="1"/>
    <n v="284"/>
    <n v="284"/>
    <s v="South Korea"/>
    <d v="1981-04-10T00:00:00"/>
    <n v="1"/>
    <n v="3"/>
    <x v="8"/>
    <s v="No"/>
    <n v="0"/>
    <s v="No"/>
    <n v="0"/>
    <s v="Sì"/>
    <n v="1"/>
  </r>
  <r>
    <n v="2452"/>
    <s v="Ap #763-4986 Mauris St."/>
    <x v="61"/>
    <n v="141"/>
    <n v="3"/>
    <n v="423"/>
    <n v="423"/>
    <s v="Netherlands"/>
    <d v="1971-03-23T00:00:00"/>
    <n v="1"/>
    <n v="1"/>
    <x v="1"/>
    <s v="No"/>
    <n v="0"/>
    <s v="No"/>
    <n v="0"/>
    <s v="No"/>
    <n v="0"/>
  </r>
  <r>
    <n v="3648"/>
    <s v="P.O. Box 296, 7265 Sem, Avenue"/>
    <x v="62"/>
    <n v="138"/>
    <n v="4"/>
    <n v="552"/>
    <n v="110.4"/>
    <s v="Turkey"/>
    <d v="1995-02-19T00:00:00"/>
    <n v="5"/>
    <n v="5"/>
    <x v="0"/>
    <s v="Sì"/>
    <n v="1"/>
    <s v="No"/>
    <n v="0"/>
    <s v="No"/>
    <n v="0"/>
  </r>
  <r>
    <n v="3866"/>
    <s v="923-1112 Ornare, St."/>
    <x v="63"/>
    <n v="157"/>
    <n v="4"/>
    <n v="628"/>
    <n v="104.66666666666667"/>
    <s v="China"/>
    <d v="1976-01-28T00:00:00"/>
    <n v="6"/>
    <n v="4"/>
    <x v="0"/>
    <s v="No"/>
    <n v="0"/>
    <s v="Sì"/>
    <n v="1"/>
    <s v="No"/>
    <n v="0"/>
  </r>
  <r>
    <n v="4811"/>
    <s v="P.O. Box 640, 7680 Odio. Rd."/>
    <x v="64"/>
    <n v="114"/>
    <n v="4"/>
    <n v="456"/>
    <n v="76"/>
    <s v="United Kingdom"/>
    <d v="1994-01-02T00:00:00"/>
    <n v="6"/>
    <n v="2"/>
    <x v="7"/>
    <s v="No"/>
    <n v="0"/>
    <s v="Sì"/>
    <n v="1"/>
    <s v="Sì"/>
    <n v="1"/>
  </r>
  <r>
    <n v="4675"/>
    <s v="708-9419 Congue, Street"/>
    <x v="65"/>
    <n v="98"/>
    <n v="7"/>
    <n v="686"/>
    <n v="343"/>
    <s v="Ukraine"/>
    <d v="1988-03-15T00:00:00"/>
    <n v="2"/>
    <n v="1"/>
    <x v="2"/>
    <s v="No"/>
    <n v="0"/>
    <s v="Sì"/>
    <n v="1"/>
    <s v="No"/>
    <n v="0"/>
  </r>
  <r>
    <n v="2356"/>
    <s v="P.O. Box 983, 6635 Nunc Av."/>
    <x v="66"/>
    <n v="57"/>
    <n v="10"/>
    <n v="570"/>
    <n v="142.5"/>
    <s v="Germany"/>
    <d v="1956-04-19T00:00:00"/>
    <n v="4"/>
    <n v="1"/>
    <x v="2"/>
    <s v="Sì"/>
    <n v="1"/>
    <s v="No"/>
    <n v="0"/>
    <s v="Sì"/>
    <n v="1"/>
  </r>
  <r>
    <n v="5021"/>
    <s v="573-8240 Nulla Rd."/>
    <x v="67"/>
    <n v="107"/>
    <n v="4"/>
    <n v="428"/>
    <n v="61.142857142857146"/>
    <s v="United States"/>
    <d v="1991-03-27T00:00:00"/>
    <n v="7"/>
    <n v="3"/>
    <x v="7"/>
    <s v="Sì"/>
    <n v="1"/>
    <s v="Sì"/>
    <n v="1"/>
    <s v="No"/>
    <n v="0"/>
  </r>
  <r>
    <n v="3022"/>
    <s v="P.O. Box 318, 7990 Velit. Road"/>
    <x v="68"/>
    <n v="150"/>
    <n v="3"/>
    <n v="450"/>
    <n v="75"/>
    <s v="New Zealand"/>
    <d v="1988-01-28T00:00:00"/>
    <n v="6"/>
    <n v="3"/>
    <x v="10"/>
    <s v="Sì"/>
    <n v="1"/>
    <s v="No"/>
    <n v="0"/>
    <s v="No"/>
    <n v="0"/>
  </r>
  <r>
    <n v="5567"/>
    <s v="692-4812 Aliquet Avenue"/>
    <x v="69"/>
    <n v="286"/>
    <n v="2"/>
    <n v="572"/>
    <n v="572"/>
    <s v="Australia"/>
    <d v="1976-10-06T00:00:00"/>
    <n v="1"/>
    <n v="3"/>
    <x v="8"/>
    <s v="No"/>
    <n v="0"/>
    <s v="No"/>
    <n v="0"/>
    <s v="No"/>
    <n v="0"/>
  </r>
  <r>
    <n v="5523"/>
    <s v="183-5830 In, St."/>
    <x v="70"/>
    <n v="151"/>
    <n v="7"/>
    <n v="1057"/>
    <n v="352.33333333333331"/>
    <s v="Austria"/>
    <d v="1994-11-09T00:00:00"/>
    <n v="3"/>
    <n v="2"/>
    <x v="7"/>
    <s v="Sì"/>
    <n v="1"/>
    <s v="Sì"/>
    <n v="1"/>
    <s v="No"/>
    <n v="0"/>
  </r>
  <r>
    <n v="2498"/>
    <s v="P.O. Box 174, 6258 Rutrum Avenue"/>
    <x v="71"/>
    <n v="235"/>
    <n v="7"/>
    <n v="1645"/>
    <n v="329"/>
    <s v="Indonesia"/>
    <d v="1973-05-13T00:00:00"/>
    <n v="5"/>
    <n v="2"/>
    <x v="2"/>
    <s v="Sì"/>
    <n v="1"/>
    <s v="No"/>
    <n v="0"/>
    <s v="Sì"/>
    <n v="1"/>
  </r>
  <r>
    <n v="2986"/>
    <s v="Ap #332-5612 Elit. St."/>
    <x v="72"/>
    <n v="226"/>
    <n v="1"/>
    <n v="226"/>
    <n v="56.5"/>
    <s v="Indonesia"/>
    <d v="1974-03-17T00:00:00"/>
    <n v="4"/>
    <n v="1"/>
    <x v="0"/>
    <s v="No"/>
    <n v="0"/>
    <s v="No"/>
    <n v="0"/>
    <s v="No"/>
    <n v="0"/>
  </r>
  <r>
    <n v="2739"/>
    <s v="2340 Leo. Avenue"/>
    <x v="73"/>
    <n v="68"/>
    <n v="6"/>
    <n v="408"/>
    <n v="136"/>
    <s v="Vietnam"/>
    <d v="1958-03-27T00:00:00"/>
    <n v="3"/>
    <n v="4"/>
    <x v="4"/>
    <s v="Sì"/>
    <n v="1"/>
    <s v="No"/>
    <n v="0"/>
    <s v="Sì"/>
    <n v="1"/>
  </r>
  <r>
    <n v="5307"/>
    <s v="8082 Sit Rd."/>
    <x v="74"/>
    <n v="209"/>
    <n v="9"/>
    <n v="1881"/>
    <n v="376.2"/>
    <s v="Peru"/>
    <d v="1993-09-20T00:00:00"/>
    <n v="5"/>
    <n v="5"/>
    <x v="6"/>
    <s v="No"/>
    <n v="0"/>
    <s v="Sì"/>
    <n v="1"/>
    <s v="No"/>
    <n v="0"/>
  </r>
  <r>
    <n v="4932"/>
    <s v="P.O. Box 328, 5467 Ultrices St."/>
    <x v="75"/>
    <n v="162"/>
    <n v="8"/>
    <n v="1296"/>
    <n v="185.14285714285714"/>
    <s v="Russian Federation"/>
    <d v="1987-01-25T00:00:00"/>
    <n v="7"/>
    <n v="5"/>
    <x v="7"/>
    <s v="No"/>
    <n v="0"/>
    <s v="Sì"/>
    <n v="1"/>
    <s v="No"/>
    <n v="0"/>
  </r>
  <r>
    <n v="4105"/>
    <s v="947-3701 Convallis St."/>
    <x v="76"/>
    <n v="266"/>
    <n v="6"/>
    <n v="1596"/>
    <n v="319.2"/>
    <s v="Ireland"/>
    <d v="1960-01-16T00:00:00"/>
    <n v="5"/>
    <n v="5"/>
    <x v="10"/>
    <s v="No"/>
    <n v="0"/>
    <s v="Sì"/>
    <n v="1"/>
    <s v="Sì"/>
    <n v="1"/>
  </r>
  <r>
    <n v="4431"/>
    <s v="Ap #469-5317 Ut, St."/>
    <x v="77"/>
    <n v="217"/>
    <n v="3"/>
    <n v="651"/>
    <n v="93"/>
    <s v="South Korea"/>
    <d v="1993-02-09T00:00:00"/>
    <n v="7"/>
    <n v="3"/>
    <x v="0"/>
    <s v="No"/>
    <n v="0"/>
    <s v="No"/>
    <n v="0"/>
    <s v="No"/>
    <n v="0"/>
  </r>
  <r>
    <n v="4520"/>
    <s v="187-4613 Amet Rd."/>
    <x v="78"/>
    <n v="180"/>
    <n v="9"/>
    <n v="1620"/>
    <n v="405"/>
    <s v="Colombia"/>
    <d v="1967-05-20T00:00:00"/>
    <n v="4"/>
    <n v="4"/>
    <x v="0"/>
    <s v="Sì"/>
    <n v="1"/>
    <s v="Sì"/>
    <n v="1"/>
    <s v="Sì"/>
    <n v="1"/>
  </r>
  <r>
    <n v="4034"/>
    <s v="Ap #829-6698 Neque St."/>
    <x v="79"/>
    <n v="268"/>
    <n v="5"/>
    <n v="1340"/>
    <n v="335"/>
    <s v="Belgium"/>
    <d v="1963-04-21T00:00:00"/>
    <n v="4"/>
    <n v="2"/>
    <x v="1"/>
    <s v="Sì"/>
    <n v="1"/>
    <s v="Sì"/>
    <n v="1"/>
    <s v="Sì"/>
    <n v="1"/>
  </r>
  <r>
    <n v="3355"/>
    <s v="Ap #535-9361 Tincidunt. Avenue"/>
    <x v="80"/>
    <n v="99"/>
    <n v="5"/>
    <n v="495"/>
    <n v="247.5"/>
    <s v="Indonesia"/>
    <d v="1992-07-30T00:00:00"/>
    <n v="2"/>
    <n v="3"/>
    <x v="5"/>
    <s v="Sì"/>
    <n v="1"/>
    <s v="No"/>
    <n v="0"/>
    <s v="No"/>
    <n v="0"/>
  </r>
  <r>
    <n v="5439"/>
    <s v="273-5901 Urna Street"/>
    <x v="81"/>
    <n v="23"/>
    <n v="5"/>
    <n v="115"/>
    <n v="28.75"/>
    <s v="Nigeria"/>
    <d v="1984-07-30T00:00:00"/>
    <n v="4"/>
    <n v="5"/>
    <x v="6"/>
    <s v="No"/>
    <n v="0"/>
    <s v="Sì"/>
    <n v="1"/>
    <s v="Sì"/>
    <n v="1"/>
  </r>
  <r>
    <n v="5353"/>
    <s v="Ap #567-5426 Ut Road"/>
    <x v="82"/>
    <n v="275"/>
    <n v="4"/>
    <n v="1100"/>
    <n v="157.14285714285714"/>
    <s v="South Korea"/>
    <d v="1962-03-12T00:00:00"/>
    <n v="7"/>
    <n v="2"/>
    <x v="7"/>
    <s v="Sì"/>
    <n v="1"/>
    <s v="No"/>
    <n v="0"/>
    <s v="No"/>
    <n v="0"/>
  </r>
  <r>
    <n v="4083"/>
    <s v="Ap #856-1109 Tellus Rd."/>
    <x v="83"/>
    <n v="232"/>
    <n v="10"/>
    <n v="2320"/>
    <n v="1160"/>
    <s v="South Korea"/>
    <d v="1984-07-07T00:00:00"/>
    <n v="2"/>
    <n v="3"/>
    <x v="4"/>
    <s v="No"/>
    <n v="0"/>
    <s v="No"/>
    <n v="0"/>
    <s v="No"/>
    <n v="0"/>
  </r>
  <r>
    <n v="4087"/>
    <s v="855-6620 Urna. Avenue"/>
    <x v="84"/>
    <n v="209"/>
    <n v="5"/>
    <n v="1045"/>
    <n v="348.33333333333331"/>
    <s v="Canada"/>
    <d v="1975-03-02T00:00:00"/>
    <n v="3"/>
    <n v="2"/>
    <x v="7"/>
    <s v="No"/>
    <n v="0"/>
    <s v="No"/>
    <n v="0"/>
    <s v="Sì"/>
    <n v="1"/>
  </r>
  <r>
    <n v="4944"/>
    <s v="Ap #885-7363 Pede. Road"/>
    <x v="85"/>
    <n v="217"/>
    <n v="2"/>
    <n v="434"/>
    <n v="108.5"/>
    <s v="Belgium"/>
    <d v="1955-10-29T00:00:00"/>
    <n v="4"/>
    <n v="5"/>
    <x v="8"/>
    <s v="No"/>
    <n v="0"/>
    <s v="No"/>
    <n v="0"/>
    <s v="No"/>
    <n v="0"/>
  </r>
  <r>
    <n v="3527"/>
    <s v="Ap #383-1098 Curabitur Road"/>
    <x v="86"/>
    <n v="283"/>
    <n v="5"/>
    <n v="1415"/>
    <n v="707.5"/>
    <s v="Australia"/>
    <d v="1961-08-25T00:00:00"/>
    <n v="2"/>
    <n v="2"/>
    <x v="4"/>
    <s v="Sì"/>
    <n v="1"/>
    <s v="Sì"/>
    <n v="1"/>
    <s v="No"/>
    <n v="0"/>
  </r>
  <r>
    <n v="4843"/>
    <s v="496-5978 Tellus. St."/>
    <x v="87"/>
    <n v="163"/>
    <n v="7"/>
    <n v="1141"/>
    <n v="228.2"/>
    <s v="Vietnam"/>
    <d v="1991-02-10T00:00:00"/>
    <n v="5"/>
    <n v="3"/>
    <x v="5"/>
    <s v="No"/>
    <n v="0"/>
    <s v="Sì"/>
    <n v="1"/>
    <s v="No"/>
    <n v="0"/>
  </r>
  <r>
    <n v="3299"/>
    <s v="973-2486 Tincidunt St."/>
    <x v="88"/>
    <n v="27"/>
    <n v="3"/>
    <n v="81"/>
    <n v="27"/>
    <s v="Russian Federation"/>
    <d v="1995-02-01T00:00:00"/>
    <n v="3"/>
    <n v="4"/>
    <x v="3"/>
    <s v="Sì"/>
    <n v="1"/>
    <s v="Sì"/>
    <n v="1"/>
    <s v="No"/>
    <n v="0"/>
  </r>
  <r>
    <n v="2653"/>
    <s v="Ap #899-1389 Cubilia Rd."/>
    <x v="89"/>
    <n v="188"/>
    <n v="3"/>
    <n v="564"/>
    <n v="94"/>
    <s v="South Africa"/>
    <d v="1989-01-28T00:00:00"/>
    <n v="6"/>
    <n v="5"/>
    <x v="3"/>
    <s v="No"/>
    <n v="0"/>
    <s v="No"/>
    <n v="0"/>
    <s v="No"/>
    <n v="0"/>
  </r>
  <r>
    <n v="5065"/>
    <s v="6823 Nascetur Rd."/>
    <x v="90"/>
    <n v="226"/>
    <n v="1"/>
    <n v="226"/>
    <n v="113"/>
    <s v="China"/>
    <d v="1966-12-20T00:00:00"/>
    <n v="2"/>
    <n v="5"/>
    <x v="1"/>
    <s v="No"/>
    <n v="0"/>
    <s v="Sì"/>
    <n v="1"/>
    <s v="No"/>
    <n v="0"/>
  </r>
  <r>
    <n v="3319"/>
    <s v="402-1407 Metus. Street"/>
    <x v="91"/>
    <n v="207"/>
    <n v="10"/>
    <n v="2070"/>
    <n v="690"/>
    <s v="New Zealand"/>
    <d v="1986-11-16T00:00:00"/>
    <n v="3"/>
    <n v="3"/>
    <x v="9"/>
    <s v="No"/>
    <n v="0"/>
    <s v="No"/>
    <n v="0"/>
    <s v="Sì"/>
    <n v="1"/>
  </r>
  <r>
    <n v="3357"/>
    <s v="9396 Convallis, Av."/>
    <x v="92"/>
    <n v="267"/>
    <n v="5"/>
    <n v="1335"/>
    <n v="190.71428571428572"/>
    <s v="Ireland"/>
    <d v="1966-11-17T00:00:00"/>
    <n v="7"/>
    <n v="4"/>
    <x v="6"/>
    <s v="No"/>
    <n v="0"/>
    <s v="No"/>
    <n v="0"/>
    <s v="No"/>
    <n v="0"/>
  </r>
  <r>
    <n v="4833"/>
    <s v="447-9096 Eu, Rd."/>
    <x v="93"/>
    <n v="97"/>
    <n v="10"/>
    <n v="970"/>
    <n v="161.66666666666666"/>
    <s v="Vietnam"/>
    <d v="1955-09-30T00:00:00"/>
    <n v="6"/>
    <n v="1"/>
    <x v="3"/>
    <s v="Sì"/>
    <n v="1"/>
    <s v="No"/>
    <n v="0"/>
    <s v="No"/>
    <n v="0"/>
  </r>
  <r>
    <n v="2998"/>
    <s v="P.O. Box 375, 5828 Orci St."/>
    <x v="94"/>
    <n v="189"/>
    <n v="10"/>
    <n v="1890"/>
    <n v="1890"/>
    <s v="Austria"/>
    <d v="1989-07-13T00:00:00"/>
    <n v="1"/>
    <n v="3"/>
    <x v="0"/>
    <s v="No"/>
    <n v="0"/>
    <s v="Sì"/>
    <n v="1"/>
    <s v="No"/>
    <n v="0"/>
  </r>
  <r>
    <n v="3366"/>
    <s v="P.O. Box 335, 473 Tortor St."/>
    <x v="95"/>
    <n v="179"/>
    <n v="7"/>
    <n v="1253"/>
    <n v="1253"/>
    <s v="South Africa"/>
    <d v="1972-07-16T00:00:00"/>
    <n v="1"/>
    <n v="5"/>
    <x v="4"/>
    <s v="Sì"/>
    <n v="1"/>
    <s v="No"/>
    <n v="0"/>
    <s v="No"/>
    <n v="0"/>
  </r>
  <r>
    <n v="2731"/>
    <s v="P.O. Box 295, 6026 Rutrum St."/>
    <x v="9"/>
    <n v="222"/>
    <n v="10"/>
    <n v="2220"/>
    <n v="740"/>
    <s v="Singapore"/>
    <d v="1994-11-11T00:00:00"/>
    <n v="3"/>
    <n v="3"/>
    <x v="6"/>
    <s v="No"/>
    <n v="0"/>
    <s v="Sì"/>
    <n v="1"/>
    <s v="No"/>
    <n v="0"/>
  </r>
  <r>
    <n v="4227"/>
    <s v="Ap #900-698 Erat St."/>
    <x v="96"/>
    <n v="129"/>
    <n v="1"/>
    <n v="129"/>
    <n v="32.25"/>
    <s v="Brazil"/>
    <d v="1979-05-28T00:00:00"/>
    <n v="4"/>
    <n v="2"/>
    <x v="2"/>
    <s v="No"/>
    <n v="0"/>
    <s v="No"/>
    <n v="0"/>
    <s v="No"/>
    <n v="0"/>
  </r>
  <r>
    <n v="3778"/>
    <s v="P.O. Box 401, 1442 Varius Street"/>
    <x v="97"/>
    <n v="35"/>
    <n v="7"/>
    <n v="245"/>
    <n v="122.5"/>
    <s v="Costa Rica"/>
    <d v="1994-11-12T00:00:00"/>
    <n v="2"/>
    <n v="2"/>
    <x v="1"/>
    <s v="Sì"/>
    <n v="1"/>
    <s v="No"/>
    <n v="0"/>
    <s v="Sì"/>
    <n v="1"/>
  </r>
  <r>
    <n v="3188"/>
    <s v="Ap #616-6051 Hendrerit. St."/>
    <x v="98"/>
    <n v="89"/>
    <n v="9"/>
    <n v="801"/>
    <n v="801"/>
    <s v="Russian Federation"/>
    <d v="1957-04-09T00:00:00"/>
    <n v="1"/>
    <n v="3"/>
    <x v="2"/>
    <s v="No"/>
    <n v="0"/>
    <s v="No"/>
    <n v="0"/>
    <s v="Sì"/>
    <n v="1"/>
  </r>
  <r>
    <n v="2894"/>
    <s v="P.O. Box 401, 3984 Faucibus Av."/>
    <x v="99"/>
    <n v="32"/>
    <n v="8"/>
    <n v="256"/>
    <n v="64"/>
    <s v="Brazil"/>
    <d v="1984-05-21T00:00:00"/>
    <n v="4"/>
    <n v="5"/>
    <x v="0"/>
    <s v="Sì"/>
    <n v="1"/>
    <s v="No"/>
    <n v="0"/>
    <s v="Sì"/>
    <n v="1"/>
  </r>
  <r>
    <n v="2569"/>
    <s v="Ap #994-264 Sem Rd."/>
    <x v="100"/>
    <n v="49"/>
    <n v="2"/>
    <n v="98"/>
    <n v="14"/>
    <s v="United States"/>
    <d v="1995-08-21T00:00:00"/>
    <n v="7"/>
    <n v="5"/>
    <x v="3"/>
    <s v="Sì"/>
    <n v="1"/>
    <s v="Sì"/>
    <n v="1"/>
    <s v="No"/>
    <n v="0"/>
  </r>
  <r>
    <n v="2800"/>
    <s v="Ap #126-9569 Mauris Ave"/>
    <x v="101"/>
    <n v="38"/>
    <n v="8"/>
    <n v="304"/>
    <n v="304"/>
    <s v="Peru"/>
    <d v="1956-12-28T00:00:00"/>
    <n v="1"/>
    <n v="5"/>
    <x v="3"/>
    <s v="No"/>
    <n v="0"/>
    <s v="No"/>
    <n v="0"/>
    <s v="No"/>
    <n v="0"/>
  </r>
  <r>
    <n v="2629"/>
    <s v="5710 Ornare Avenue"/>
    <x v="102"/>
    <n v="156"/>
    <n v="8"/>
    <n v="1248"/>
    <n v="178.28571428571428"/>
    <s v="Netherlands"/>
    <d v="1987-10-11T00:00:00"/>
    <n v="7"/>
    <n v="4"/>
    <x v="3"/>
    <s v="Sì"/>
    <n v="1"/>
    <s v="Sì"/>
    <n v="1"/>
    <s v="No"/>
    <n v="0"/>
  </r>
  <r>
    <n v="3838"/>
    <s v="P.O. Box 140, 4500 Arcu Street"/>
    <x v="103"/>
    <n v="158"/>
    <n v="4"/>
    <n v="632"/>
    <n v="105.33333333333333"/>
    <s v="Canada"/>
    <d v="1987-04-30T00:00:00"/>
    <n v="6"/>
    <n v="2"/>
    <x v="0"/>
    <s v="No"/>
    <n v="0"/>
    <s v="No"/>
    <n v="0"/>
    <s v="No"/>
    <n v="0"/>
  </r>
  <r>
    <n v="5047"/>
    <s v="328-1038 Aliquam Rd."/>
    <x v="104"/>
    <n v="162"/>
    <n v="10"/>
    <n v="1620"/>
    <n v="540"/>
    <s v="Philippines"/>
    <d v="1963-09-07T00:00:00"/>
    <n v="3"/>
    <n v="3"/>
    <x v="10"/>
    <s v="No"/>
    <n v="0"/>
    <s v="No"/>
    <n v="0"/>
    <s v="No"/>
    <n v="0"/>
  </r>
  <r>
    <n v="4124"/>
    <s v="P.O. Box 871, 2952 Cursus Av."/>
    <x v="105"/>
    <n v="142"/>
    <n v="7"/>
    <n v="994"/>
    <n v="497"/>
    <s v="Singapore"/>
    <d v="1980-10-24T00:00:00"/>
    <n v="2"/>
    <n v="3"/>
    <x v="9"/>
    <s v="Sì"/>
    <n v="1"/>
    <s v="Sì"/>
    <n v="1"/>
    <s v="Sì"/>
    <n v="1"/>
  </r>
  <r>
    <n v="2688"/>
    <s v="890-1779 Augue Road"/>
    <x v="106"/>
    <n v="227"/>
    <n v="9"/>
    <n v="2043"/>
    <n v="510.75"/>
    <s v="Norway"/>
    <d v="1959-10-04T00:00:00"/>
    <n v="4"/>
    <n v="2"/>
    <x v="5"/>
    <s v="No"/>
    <n v="0"/>
    <s v="No"/>
    <n v="0"/>
    <s v="No"/>
    <n v="0"/>
  </r>
  <r>
    <n v="3586"/>
    <s v="P.O. Box 188, 463 Lectus Ave"/>
    <x v="107"/>
    <n v="91"/>
    <n v="5"/>
    <n v="455"/>
    <n v="65"/>
    <s v="Costa Rica"/>
    <d v="1956-08-09T00:00:00"/>
    <n v="7"/>
    <n v="5"/>
    <x v="7"/>
    <s v="No"/>
    <n v="0"/>
    <s v="Sì"/>
    <n v="1"/>
    <s v="Sì"/>
    <n v="1"/>
  </r>
  <r>
    <n v="4465"/>
    <s v="351-5197 Donec Avenue"/>
    <x v="108"/>
    <n v="99"/>
    <n v="5"/>
    <n v="495"/>
    <n v="165"/>
    <s v="Philippines"/>
    <d v="1992-04-23T00:00:00"/>
    <n v="3"/>
    <n v="3"/>
    <x v="0"/>
    <s v="No"/>
    <n v="0"/>
    <s v="Sì"/>
    <n v="1"/>
    <s v="No"/>
    <n v="0"/>
  </r>
  <r>
    <n v="3956"/>
    <s v="Ap #146-5874 Enim Rd."/>
    <x v="109"/>
    <n v="25"/>
    <n v="4"/>
    <n v="100"/>
    <n v="50"/>
    <s v="Brazil"/>
    <d v="1956-10-10T00:00:00"/>
    <n v="2"/>
    <n v="2"/>
    <x v="8"/>
    <s v="No"/>
    <n v="0"/>
    <s v="No"/>
    <n v="0"/>
    <s v="No"/>
    <n v="0"/>
  </r>
  <r>
    <n v="3233"/>
    <s v="Ap #843-849 Augue St."/>
    <x v="110"/>
    <n v="250"/>
    <n v="5"/>
    <n v="1250"/>
    <n v="625"/>
    <s v="United States"/>
    <d v="1957-02-24T00:00:00"/>
    <n v="2"/>
    <n v="5"/>
    <x v="2"/>
    <s v="No"/>
    <n v="0"/>
    <s v="Sì"/>
    <n v="1"/>
    <s v="Sì"/>
    <n v="1"/>
  </r>
  <r>
    <n v="2911"/>
    <s v="628-5064 Non Avenue"/>
    <x v="111"/>
    <n v="24"/>
    <n v="9"/>
    <n v="216"/>
    <n v="43.2"/>
    <s v="New Zealand"/>
    <d v="1963-12-11T00:00:00"/>
    <n v="5"/>
    <n v="1"/>
    <x v="10"/>
    <s v="No"/>
    <n v="0"/>
    <s v="No"/>
    <n v="0"/>
    <s v="No"/>
    <n v="0"/>
  </r>
  <r>
    <n v="4307"/>
    <s v="546 Facilisis Rd."/>
    <x v="112"/>
    <n v="229"/>
    <n v="8"/>
    <n v="1832"/>
    <n v="458"/>
    <s v="Germany"/>
    <d v="1994-12-26T00:00:00"/>
    <n v="4"/>
    <n v="5"/>
    <x v="0"/>
    <s v="Sì"/>
    <n v="1"/>
    <s v="No"/>
    <n v="0"/>
    <s v="No"/>
    <n v="0"/>
  </r>
  <r>
    <n v="3736"/>
    <s v="959-7239 Eu Av."/>
    <x v="113"/>
    <n v="30"/>
    <n v="4"/>
    <n v="120"/>
    <n v="40"/>
    <s v="Vietnam"/>
    <d v="1991-05-17T00:00:00"/>
    <n v="3"/>
    <n v="1"/>
    <x v="5"/>
    <s v="No"/>
    <n v="0"/>
    <s v="Sì"/>
    <n v="1"/>
    <s v="No"/>
    <n v="0"/>
  </r>
  <r>
    <n v="4135"/>
    <s v="P.O. Box 676, 4733 Mauris. Street"/>
    <x v="114"/>
    <n v="187"/>
    <n v="4"/>
    <n v="748"/>
    <n v="187"/>
    <s v="Canada"/>
    <d v="1990-01-29T00:00:00"/>
    <n v="4"/>
    <n v="4"/>
    <x v="6"/>
    <s v="No"/>
    <n v="0"/>
    <s v="No"/>
    <n v="0"/>
    <s v="Sì"/>
    <n v="1"/>
  </r>
  <r>
    <n v="3275"/>
    <s v="382 At Av."/>
    <x v="115"/>
    <n v="276"/>
    <n v="10"/>
    <n v="2760"/>
    <n v="460"/>
    <s v="Colombia"/>
    <d v="1956-07-05T00:00:00"/>
    <n v="6"/>
    <n v="5"/>
    <x v="3"/>
    <s v="No"/>
    <n v="0"/>
    <s v="No"/>
    <n v="0"/>
    <s v="Sì"/>
    <n v="1"/>
  </r>
  <r>
    <n v="4357"/>
    <s v="P.O. Box 199, 9620 Nullam Avenue"/>
    <x v="116"/>
    <n v="156"/>
    <n v="1"/>
    <n v="156"/>
    <n v="31.2"/>
    <s v="Peru"/>
    <d v="1971-11-03T00:00:00"/>
    <n v="5"/>
    <n v="4"/>
    <x v="0"/>
    <s v="No"/>
    <n v="0"/>
    <s v="No"/>
    <n v="0"/>
    <s v="No"/>
    <n v="0"/>
  </r>
  <r>
    <n v="3294"/>
    <s v="7128 In, Ave"/>
    <x v="117"/>
    <n v="158"/>
    <n v="6"/>
    <n v="948"/>
    <n v="237"/>
    <s v="Sweden"/>
    <d v="1976-05-28T00:00:00"/>
    <n v="4"/>
    <n v="5"/>
    <x v="1"/>
    <s v="No"/>
    <n v="0"/>
    <s v="No"/>
    <n v="0"/>
    <s v="No"/>
    <n v="0"/>
  </r>
  <r>
    <n v="4754"/>
    <s v="Ap #268-111 Scelerisque St."/>
    <x v="118"/>
    <n v="161"/>
    <n v="2"/>
    <n v="322"/>
    <n v="80.5"/>
    <s v="Colombia"/>
    <d v="1961-12-29T00:00:00"/>
    <n v="4"/>
    <n v="2"/>
    <x v="9"/>
    <s v="No"/>
    <n v="0"/>
    <s v="No"/>
    <n v="0"/>
    <s v="No"/>
    <n v="0"/>
  </r>
  <r>
    <n v="3654"/>
    <s v="606-1073 Integer Rd."/>
    <x v="119"/>
    <n v="29"/>
    <n v="10"/>
    <n v="290"/>
    <n v="72.5"/>
    <s v="Turkey"/>
    <d v="1990-10-20T00:00:00"/>
    <n v="4"/>
    <n v="4"/>
    <x v="8"/>
    <s v="Sì"/>
    <n v="1"/>
    <s v="No"/>
    <n v="0"/>
    <s v="No"/>
    <n v="0"/>
  </r>
  <r>
    <n v="3953"/>
    <s v="Ap #725-9500 Cum Street"/>
    <x v="120"/>
    <n v="169"/>
    <n v="1"/>
    <n v="169"/>
    <n v="28.166666666666668"/>
    <s v="Netherlands"/>
    <d v="1979-03-07T00:00:00"/>
    <n v="6"/>
    <n v="1"/>
    <x v="1"/>
    <s v="Sì"/>
    <n v="1"/>
    <s v="Sì"/>
    <n v="1"/>
    <s v="Sì"/>
    <n v="1"/>
  </r>
  <r>
    <n v="3379"/>
    <s v="Ap #290-5439 Arcu. Street"/>
    <x v="121"/>
    <n v="278"/>
    <n v="1"/>
    <n v="278"/>
    <n v="69.5"/>
    <s v="Russian Federation"/>
    <d v="1990-12-04T00:00:00"/>
    <n v="4"/>
    <n v="3"/>
    <x v="3"/>
    <s v="Sì"/>
    <n v="1"/>
    <s v="No"/>
    <n v="0"/>
    <s v="Sì"/>
    <n v="1"/>
  </r>
  <r>
    <n v="3624"/>
    <s v="Ap #703-3573 Mauris Street"/>
    <x v="122"/>
    <n v="275"/>
    <n v="4"/>
    <n v="1100"/>
    <n v="220"/>
    <s v="Mexico"/>
    <d v="1980-01-25T00:00:00"/>
    <n v="5"/>
    <n v="2"/>
    <x v="8"/>
    <s v="No"/>
    <n v="0"/>
    <s v="No"/>
    <n v="0"/>
    <s v="Sì"/>
    <n v="1"/>
  </r>
  <r>
    <n v="2672"/>
    <s v="Ap #423-7312 Venenatis Street"/>
    <x v="123"/>
    <n v="165"/>
    <n v="3"/>
    <n v="495"/>
    <n v="82.5"/>
    <s v="Norway"/>
    <d v="1957-04-07T00:00:00"/>
    <n v="6"/>
    <n v="2"/>
    <x v="0"/>
    <s v="No"/>
    <n v="0"/>
    <s v="No"/>
    <n v="0"/>
    <s v="Sì"/>
    <n v="1"/>
  </r>
  <r>
    <n v="4575"/>
    <s v="Ap #319-1152 Diam. Av."/>
    <x v="124"/>
    <n v="183"/>
    <n v="4"/>
    <n v="732"/>
    <n v="146.4"/>
    <s v="Poland"/>
    <d v="1995-03-12T00:00:00"/>
    <n v="5"/>
    <n v="1"/>
    <x v="0"/>
    <s v="No"/>
    <n v="0"/>
    <s v="No"/>
    <n v="0"/>
    <s v="Sì"/>
    <n v="1"/>
  </r>
  <r>
    <n v="4070"/>
    <s v="Ap #986-5608 Nonummy Ave"/>
    <x v="125"/>
    <n v="278"/>
    <n v="3"/>
    <n v="834"/>
    <n v="834"/>
    <s v="Singapore"/>
    <d v="1974-11-20T00:00:00"/>
    <n v="1"/>
    <n v="4"/>
    <x v="5"/>
    <s v="No"/>
    <n v="0"/>
    <s v="No"/>
    <n v="0"/>
    <s v="Sì"/>
    <n v="1"/>
  </r>
  <r>
    <n v="3273"/>
    <s v="Ap #589-8863 Id Rd."/>
    <x v="126"/>
    <n v="61"/>
    <n v="9"/>
    <n v="549"/>
    <n v="109.8"/>
    <s v="Australia"/>
    <d v="1971-10-19T00:00:00"/>
    <n v="5"/>
    <n v="5"/>
    <x v="7"/>
    <s v="No"/>
    <n v="0"/>
    <s v="No"/>
    <n v="0"/>
    <s v="Sì"/>
    <n v="1"/>
  </r>
  <r>
    <n v="3368"/>
    <s v="985-197 Dignissim Rd."/>
    <x v="127"/>
    <n v="247"/>
    <n v="10"/>
    <n v="2470"/>
    <n v="1235"/>
    <s v="Ireland"/>
    <d v="1984-06-06T00:00:00"/>
    <n v="2"/>
    <n v="4"/>
    <x v="4"/>
    <s v="Sì"/>
    <n v="1"/>
    <s v="Sì"/>
    <n v="1"/>
    <s v="No"/>
    <n v="0"/>
  </r>
  <r>
    <n v="5134"/>
    <s v="Ap #641-449 Morbi Street"/>
    <x v="128"/>
    <n v="57"/>
    <n v="3"/>
    <n v="171"/>
    <n v="57"/>
    <s v="Ukraine"/>
    <d v="1977-11-07T00:00:00"/>
    <n v="3"/>
    <n v="4"/>
    <x v="10"/>
    <s v="No"/>
    <n v="0"/>
    <s v="Sì"/>
    <n v="1"/>
    <s v="Sì"/>
    <n v="1"/>
  </r>
  <r>
    <n v="3827"/>
    <s v="P.O. Box 719, 6571 Felis, St."/>
    <x v="129"/>
    <n v="54"/>
    <n v="1"/>
    <n v="54"/>
    <n v="10.8"/>
    <s v="Russian Federation"/>
    <d v="1961-05-31T00:00:00"/>
    <n v="5"/>
    <n v="4"/>
    <x v="7"/>
    <s v="Sì"/>
    <n v="1"/>
    <s v="Sì"/>
    <n v="1"/>
    <s v="Sì"/>
    <n v="1"/>
  </r>
  <r>
    <n v="4593"/>
    <s v="Ap #109-3545 Diam. Avenue"/>
    <x v="130"/>
    <n v="246"/>
    <n v="3"/>
    <n v="738"/>
    <n v="105.42857142857143"/>
    <s v="Turkey"/>
    <d v="1957-05-03T00:00:00"/>
    <n v="7"/>
    <n v="2"/>
    <x v="3"/>
    <s v="No"/>
    <n v="0"/>
    <s v="No"/>
    <n v="0"/>
    <s v="No"/>
    <n v="0"/>
  </r>
  <r>
    <n v="5548"/>
    <s v="P.O. Box 701, 5573 Ultricies Av."/>
    <x v="131"/>
    <n v="139"/>
    <n v="4"/>
    <n v="556"/>
    <n v="556"/>
    <s v="United States"/>
    <d v="1966-12-15T00:00:00"/>
    <n v="1"/>
    <n v="4"/>
    <x v="10"/>
    <s v="No"/>
    <n v="0"/>
    <s v="No"/>
    <n v="0"/>
    <s v="No"/>
    <n v="0"/>
  </r>
  <r>
    <n v="3128"/>
    <s v="996-3985 Ut Avenue"/>
    <x v="132"/>
    <n v="245"/>
    <n v="6"/>
    <n v="1470"/>
    <n v="1470"/>
    <s v="South Korea"/>
    <d v="1990-03-03T00:00:00"/>
    <n v="1"/>
    <n v="5"/>
    <x v="4"/>
    <s v="Sì"/>
    <n v="1"/>
    <s v="No"/>
    <n v="0"/>
    <s v="Sì"/>
    <n v="1"/>
  </r>
  <r>
    <n v="4918"/>
    <s v="Ap #229-1568 Rutrum Ave"/>
    <x v="133"/>
    <n v="291"/>
    <n v="2"/>
    <n v="582"/>
    <n v="145.5"/>
    <s v="Ukraine"/>
    <d v="1955-04-18T00:00:00"/>
    <n v="4"/>
    <n v="1"/>
    <x v="7"/>
    <s v="No"/>
    <n v="0"/>
    <s v="No"/>
    <n v="0"/>
    <s v="No"/>
    <n v="0"/>
  </r>
  <r>
    <n v="4453"/>
    <s v="850-7934 Libero. Av."/>
    <x v="134"/>
    <n v="284"/>
    <n v="5"/>
    <n v="1420"/>
    <n v="473.33333333333331"/>
    <s v="Turkey"/>
    <d v="1993-11-10T00:00:00"/>
    <n v="3"/>
    <n v="2"/>
    <x v="1"/>
    <s v="No"/>
    <n v="0"/>
    <s v="No"/>
    <n v="0"/>
    <s v="Sì"/>
    <n v="1"/>
  </r>
  <r>
    <n v="4769"/>
    <s v="348-1469 Risus. Street"/>
    <x v="135"/>
    <n v="285"/>
    <n v="5"/>
    <n v="1425"/>
    <n v="203.57142857142858"/>
    <s v="Nigeria"/>
    <d v="1960-02-15T00:00:00"/>
    <n v="7"/>
    <n v="3"/>
    <x v="5"/>
    <s v="No"/>
    <n v="0"/>
    <s v="Sì"/>
    <n v="1"/>
    <s v="No"/>
    <n v="0"/>
  </r>
  <r>
    <n v="4375"/>
    <s v="4205 Sem. St."/>
    <x v="136"/>
    <n v="197"/>
    <n v="6"/>
    <n v="1182"/>
    <n v="168.85714285714286"/>
    <s v="Indonesia"/>
    <d v="1968-01-15T00:00:00"/>
    <n v="7"/>
    <n v="4"/>
    <x v="4"/>
    <s v="Sì"/>
    <n v="1"/>
    <s v="No"/>
    <n v="0"/>
    <s v="No"/>
    <n v="0"/>
  </r>
  <r>
    <n v="5241"/>
    <s v="706-1891 Sapien. Street"/>
    <x v="137"/>
    <n v="234"/>
    <n v="6"/>
    <n v="1404"/>
    <n v="280.8"/>
    <s v="Pakistan"/>
    <d v="1955-01-25T00:00:00"/>
    <n v="5"/>
    <n v="4"/>
    <x v="1"/>
    <s v="Sì"/>
    <n v="1"/>
    <s v="Sì"/>
    <n v="1"/>
    <s v="Sì"/>
    <n v="1"/>
  </r>
  <r>
    <n v="3445"/>
    <s v="P.O. Box 523, 2555 Etiam Street"/>
    <x v="138"/>
    <n v="270"/>
    <n v="10"/>
    <n v="2700"/>
    <n v="900"/>
    <s v="Russian Federation"/>
    <d v="1976-06-13T00:00:00"/>
    <n v="3"/>
    <n v="1"/>
    <x v="9"/>
    <s v="No"/>
    <n v="0"/>
    <s v="No"/>
    <n v="0"/>
    <s v="No"/>
    <n v="0"/>
  </r>
  <r>
    <n v="4862"/>
    <s v="P.O. Box 270, 9685 Ultrices Av."/>
    <x v="139"/>
    <n v="56"/>
    <n v="2"/>
    <n v="112"/>
    <n v="16"/>
    <s v="Singapore"/>
    <d v="1991-06-07T00:00:00"/>
    <n v="7"/>
    <n v="2"/>
    <x v="1"/>
    <s v="No"/>
    <n v="0"/>
    <s v="No"/>
    <n v="0"/>
    <s v="Sì"/>
    <n v="1"/>
  </r>
  <r>
    <n v="4024"/>
    <s v="P.O. Box 255, 8499 Euismod Rd."/>
    <x v="140"/>
    <n v="210"/>
    <n v="5"/>
    <n v="1050"/>
    <n v="210"/>
    <s v="Norway"/>
    <d v="1960-04-27T00:00:00"/>
    <n v="5"/>
    <n v="1"/>
    <x v="10"/>
    <s v="No"/>
    <n v="0"/>
    <s v="Sì"/>
    <n v="1"/>
    <s v="Sì"/>
    <n v="1"/>
  </r>
  <r>
    <n v="4039"/>
    <s v="578-569 Ut Rd."/>
    <x v="141"/>
    <n v="251"/>
    <n v="8"/>
    <n v="2008"/>
    <n v="401.6"/>
    <s v="South Africa"/>
    <d v="1978-08-14T00:00:00"/>
    <n v="5"/>
    <n v="1"/>
    <x v="3"/>
    <s v="No"/>
    <n v="0"/>
    <s v="No"/>
    <n v="0"/>
    <s v="No"/>
    <n v="0"/>
  </r>
  <r>
    <n v="5017"/>
    <s v="P.O. Box 107, 4678 Libero Rd."/>
    <x v="142"/>
    <n v="296"/>
    <n v="9"/>
    <n v="2664"/>
    <n v="2664"/>
    <s v="Germany"/>
    <d v="1958-06-02T00:00:00"/>
    <n v="1"/>
    <n v="2"/>
    <x v="10"/>
    <s v="Sì"/>
    <n v="1"/>
    <s v="No"/>
    <n v="0"/>
    <s v="Sì"/>
    <n v="1"/>
  </r>
  <r>
    <n v="4388"/>
    <s v="534-3131 Purus. Av."/>
    <x v="143"/>
    <n v="50"/>
    <n v="8"/>
    <n v="400"/>
    <n v="133.33333333333334"/>
    <s v="Turkey"/>
    <d v="1970-09-02T00:00:00"/>
    <n v="3"/>
    <n v="4"/>
    <x v="2"/>
    <s v="Sì"/>
    <n v="1"/>
    <s v="No"/>
    <n v="0"/>
    <s v="Sì"/>
    <n v="1"/>
  </r>
  <r>
    <n v="3092"/>
    <s v="Ap #639-2928 A Av."/>
    <x v="144"/>
    <n v="105"/>
    <n v="4"/>
    <n v="420"/>
    <n v="420"/>
    <s v="Netherlands"/>
    <d v="1995-03-03T00:00:00"/>
    <n v="1"/>
    <n v="1"/>
    <x v="2"/>
    <s v="Sì"/>
    <n v="1"/>
    <s v="Sì"/>
    <n v="1"/>
    <s v="No"/>
    <n v="0"/>
  </r>
  <r>
    <n v="4770"/>
    <s v="727-3830 Nunc Rd."/>
    <x v="145"/>
    <n v="42"/>
    <n v="10"/>
    <n v="420"/>
    <n v="420"/>
    <s v="Belgium"/>
    <d v="1972-02-01T00:00:00"/>
    <n v="1"/>
    <n v="2"/>
    <x v="3"/>
    <s v="Sì"/>
    <n v="1"/>
    <s v="Sì"/>
    <n v="1"/>
    <s v="No"/>
    <n v="0"/>
  </r>
  <r>
    <n v="5395"/>
    <s v="P.O. Box 870, 2648 Dignissim St."/>
    <x v="146"/>
    <n v="300"/>
    <n v="1"/>
    <n v="300"/>
    <n v="75"/>
    <s v="Singapore"/>
    <d v="1982-10-10T00:00:00"/>
    <n v="4"/>
    <n v="4"/>
    <x v="2"/>
    <s v="Sì"/>
    <n v="1"/>
    <s v="No"/>
    <n v="0"/>
    <s v="Sì"/>
    <n v="1"/>
  </r>
  <r>
    <n v="4665"/>
    <s v="757-8133 Auctor Avenue"/>
    <x v="147"/>
    <n v="133"/>
    <n v="8"/>
    <n v="1064"/>
    <n v="354.66666666666669"/>
    <s v="France"/>
    <d v="1992-07-24T00:00:00"/>
    <n v="3"/>
    <n v="3"/>
    <x v="4"/>
    <s v="Sì"/>
    <n v="1"/>
    <s v="No"/>
    <n v="0"/>
    <s v="No"/>
    <n v="0"/>
  </r>
  <r>
    <n v="4901"/>
    <s v="1635 Ornare Street"/>
    <x v="148"/>
    <n v="230"/>
    <n v="10"/>
    <n v="2300"/>
    <n v="766.66666666666663"/>
    <s v="Chile"/>
    <d v="1993-09-07T00:00:00"/>
    <n v="3"/>
    <n v="1"/>
    <x v="10"/>
    <s v="Sì"/>
    <n v="1"/>
    <s v="No"/>
    <n v="0"/>
    <s v="No"/>
    <n v="0"/>
  </r>
  <r>
    <n v="4346"/>
    <s v="Ap #398-3787 Mauris Rd."/>
    <x v="149"/>
    <n v="195"/>
    <n v="4"/>
    <n v="780"/>
    <n v="390"/>
    <s v="Norway"/>
    <d v="1977-01-17T00:00:00"/>
    <n v="2"/>
    <n v="1"/>
    <x v="3"/>
    <s v="No"/>
    <n v="0"/>
    <s v="No"/>
    <n v="0"/>
    <s v="No"/>
    <n v="0"/>
  </r>
  <r>
    <n v="4840"/>
    <s v="312-407 Sit Rd."/>
    <x v="150"/>
    <n v="51"/>
    <n v="4"/>
    <n v="204"/>
    <n v="204"/>
    <s v="Poland"/>
    <d v="1960-02-04T00:00:00"/>
    <n v="1"/>
    <n v="4"/>
    <x v="6"/>
    <s v="Sì"/>
    <n v="1"/>
    <s v="Sì"/>
    <n v="1"/>
    <s v="Sì"/>
    <n v="1"/>
  </r>
  <r>
    <n v="2565"/>
    <s v="3679 Bibendum Road"/>
    <x v="151"/>
    <n v="116"/>
    <n v="7"/>
    <n v="812"/>
    <n v="162.4"/>
    <s v="Russian Federation"/>
    <d v="1960-11-26T00:00:00"/>
    <n v="5"/>
    <n v="2"/>
    <x v="8"/>
    <s v="Sì"/>
    <n v="1"/>
    <s v="Sì"/>
    <n v="1"/>
    <s v="No"/>
    <n v="0"/>
  </r>
  <r>
    <n v="3789"/>
    <s v="497-4992 Orci. Road"/>
    <x v="152"/>
    <n v="258"/>
    <n v="10"/>
    <n v="2580"/>
    <n v="645"/>
    <s v="Nigeria"/>
    <d v="1970-03-12T00:00:00"/>
    <n v="4"/>
    <n v="2"/>
    <x v="6"/>
    <s v="No"/>
    <n v="0"/>
    <s v="Sì"/>
    <n v="1"/>
    <s v="No"/>
    <n v="0"/>
  </r>
  <r>
    <n v="2445"/>
    <s v="577-7529 Scelerisque, Ave"/>
    <x v="153"/>
    <n v="169"/>
    <n v="2"/>
    <n v="338"/>
    <n v="84.5"/>
    <s v="Singapore"/>
    <d v="1985-09-11T00:00:00"/>
    <n v="4"/>
    <n v="2"/>
    <x v="7"/>
    <s v="No"/>
    <n v="0"/>
    <s v="Sì"/>
    <n v="1"/>
    <s v="Sì"/>
    <n v="1"/>
  </r>
  <r>
    <n v="5272"/>
    <s v="104-8476 Aliquam Av."/>
    <x v="154"/>
    <n v="296"/>
    <n v="1"/>
    <n v="296"/>
    <n v="49.333333333333336"/>
    <s v="Vietnam"/>
    <d v="1984-06-21T00:00:00"/>
    <n v="6"/>
    <n v="1"/>
    <x v="4"/>
    <s v="Sì"/>
    <n v="1"/>
    <s v="Sì"/>
    <n v="1"/>
    <s v="No"/>
    <n v="0"/>
  </r>
  <r>
    <n v="2560"/>
    <s v="962-5985 Nam Ave"/>
    <x v="155"/>
    <n v="125"/>
    <n v="7"/>
    <n v="875"/>
    <n v="437.5"/>
    <s v="Australia"/>
    <d v="1984-09-04T00:00:00"/>
    <n v="2"/>
    <n v="5"/>
    <x v="2"/>
    <s v="No"/>
    <n v="0"/>
    <s v="Sì"/>
    <n v="1"/>
    <s v="Sì"/>
    <n v="1"/>
  </r>
  <r>
    <n v="4373"/>
    <s v="Ap #719-4908 Felis Rd."/>
    <x v="156"/>
    <n v="125"/>
    <n v="2"/>
    <n v="250"/>
    <n v="41.666666666666664"/>
    <s v="Canada"/>
    <d v="1956-06-17T00:00:00"/>
    <n v="6"/>
    <n v="1"/>
    <x v="0"/>
    <s v="Sì"/>
    <n v="1"/>
    <s v="Sì"/>
    <n v="1"/>
    <s v="Sì"/>
    <n v="1"/>
  </r>
  <r>
    <n v="4847"/>
    <s v="747-3083 Ante Rd."/>
    <x v="157"/>
    <n v="118"/>
    <n v="1"/>
    <n v="118"/>
    <n v="59"/>
    <s v="Norway"/>
    <d v="1972-10-27T00:00:00"/>
    <n v="2"/>
    <n v="1"/>
    <x v="9"/>
    <s v="No"/>
    <n v="0"/>
    <s v="No"/>
    <n v="0"/>
    <s v="Sì"/>
    <n v="1"/>
  </r>
  <r>
    <n v="5174"/>
    <s v="Ap #581-6611 In Av."/>
    <x v="158"/>
    <n v="166"/>
    <n v="3"/>
    <n v="498"/>
    <n v="71.142857142857139"/>
    <s v="Italy"/>
    <d v="1984-10-05T00:00:00"/>
    <n v="7"/>
    <n v="5"/>
    <x v="3"/>
    <s v="No"/>
    <n v="0"/>
    <s v="Sì"/>
    <n v="1"/>
    <s v="Sì"/>
    <n v="1"/>
  </r>
  <r>
    <n v="4520"/>
    <s v="827-1481 Imperdiet Ave"/>
    <x v="159"/>
    <n v="35"/>
    <n v="3"/>
    <n v="105"/>
    <n v="26.25"/>
    <s v="France"/>
    <d v="1963-06-24T00:00:00"/>
    <n v="4"/>
    <n v="1"/>
    <x v="1"/>
    <s v="Sì"/>
    <n v="1"/>
    <s v="Sì"/>
    <n v="1"/>
    <s v="Sì"/>
    <n v="1"/>
  </r>
  <r>
    <n v="5440"/>
    <s v="458-4726 Curabitur Rd."/>
    <x v="160"/>
    <n v="92"/>
    <n v="6"/>
    <n v="552"/>
    <n v="78.857142857142861"/>
    <s v="Indonesia"/>
    <d v="1991-02-16T00:00:00"/>
    <n v="7"/>
    <n v="5"/>
    <x v="9"/>
    <s v="No"/>
    <n v="0"/>
    <s v="No"/>
    <n v="0"/>
    <s v="Sì"/>
    <n v="1"/>
  </r>
  <r>
    <n v="2786"/>
    <s v="P.O. Box 243, 6469 Nonummy Street"/>
    <x v="161"/>
    <n v="236"/>
    <n v="10"/>
    <n v="2360"/>
    <n v="393.33333333333331"/>
    <s v="Vietnam"/>
    <d v="1972-06-24T00:00:00"/>
    <n v="6"/>
    <n v="3"/>
    <x v="7"/>
    <s v="Sì"/>
    <n v="1"/>
    <s v="No"/>
    <n v="0"/>
    <s v="Sì"/>
    <n v="1"/>
  </r>
  <r>
    <n v="3986"/>
    <s v="264-4714 In, Road"/>
    <x v="162"/>
    <n v="201"/>
    <n v="10"/>
    <n v="2010"/>
    <n v="1005"/>
    <s v="Vietnam"/>
    <d v="1962-06-06T00:00:00"/>
    <n v="2"/>
    <n v="2"/>
    <x v="1"/>
    <s v="Sì"/>
    <n v="1"/>
    <s v="Sì"/>
    <n v="1"/>
    <s v="Sì"/>
    <n v="1"/>
  </r>
  <r>
    <n v="5065"/>
    <s v="P.O. Box 979, 2580 Arcu. Avenue"/>
    <x v="163"/>
    <n v="192"/>
    <n v="9"/>
    <n v="1728"/>
    <n v="864"/>
    <s v="Colombia"/>
    <d v="1991-12-30T00:00:00"/>
    <n v="2"/>
    <n v="5"/>
    <x v="5"/>
    <s v="No"/>
    <n v="0"/>
    <s v="No"/>
    <n v="0"/>
    <s v="No"/>
    <n v="0"/>
  </r>
  <r>
    <n v="3150"/>
    <s v="Ap #248-3351 Placerat, Street"/>
    <x v="164"/>
    <n v="51"/>
    <n v="8"/>
    <n v="408"/>
    <n v="408"/>
    <s v="Italy"/>
    <d v="1962-02-11T00:00:00"/>
    <n v="1"/>
    <n v="4"/>
    <x v="2"/>
    <s v="Sì"/>
    <n v="1"/>
    <s v="Sì"/>
    <n v="1"/>
    <s v="Sì"/>
    <n v="1"/>
  </r>
  <r>
    <n v="5410"/>
    <s v="Ap #207-6900 Non St."/>
    <x v="82"/>
    <n v="233"/>
    <n v="1"/>
    <n v="233"/>
    <n v="58.25"/>
    <s v="South Korea"/>
    <d v="1959-09-08T00:00:00"/>
    <n v="4"/>
    <n v="4"/>
    <x v="7"/>
    <s v="Sì"/>
    <n v="1"/>
    <s v="No"/>
    <n v="0"/>
    <s v="No"/>
    <n v="0"/>
  </r>
  <r>
    <n v="4411"/>
    <s v="P.O. Box 305, 6095 Ornare Av."/>
    <x v="165"/>
    <n v="107"/>
    <n v="9"/>
    <n v="963"/>
    <n v="240.75"/>
    <s v="Singapore"/>
    <d v="1990-10-12T00:00:00"/>
    <n v="4"/>
    <n v="1"/>
    <x v="0"/>
    <s v="No"/>
    <n v="0"/>
    <s v="No"/>
    <n v="0"/>
    <s v="Sì"/>
    <n v="1"/>
  </r>
  <r>
    <n v="4747"/>
    <s v="P.O. Box 252, 3151 Nisl. Road"/>
    <x v="166"/>
    <n v="96"/>
    <n v="2"/>
    <n v="192"/>
    <n v="38.4"/>
    <s v="France"/>
    <d v="1986-07-22T00:00:00"/>
    <n v="5"/>
    <n v="5"/>
    <x v="0"/>
    <s v="No"/>
    <n v="0"/>
    <s v="Sì"/>
    <n v="1"/>
    <s v="Sì"/>
    <n v="1"/>
  </r>
  <r>
    <n v="5186"/>
    <s v="Ap #888-4624 Nunc St."/>
    <x v="167"/>
    <n v="190"/>
    <n v="7"/>
    <n v="1330"/>
    <n v="266"/>
    <s v="Netherlands"/>
    <d v="1977-05-10T00:00:00"/>
    <n v="5"/>
    <n v="4"/>
    <x v="3"/>
    <s v="Sì"/>
    <n v="1"/>
    <s v="No"/>
    <n v="0"/>
    <s v="Sì"/>
    <n v="1"/>
  </r>
  <r>
    <n v="4270"/>
    <s v="Ap #868-589 Facilisis. Avenue"/>
    <x v="168"/>
    <n v="245"/>
    <n v="3"/>
    <n v="735"/>
    <n v="735"/>
    <s v="Brazil"/>
    <d v="1977-12-19T00:00:00"/>
    <n v="1"/>
    <n v="3"/>
    <x v="8"/>
    <s v="No"/>
    <n v="0"/>
    <s v="Sì"/>
    <n v="1"/>
    <s v="No"/>
    <n v="0"/>
  </r>
  <r>
    <n v="2531"/>
    <s v="905-2891 Facilisis. Road"/>
    <x v="169"/>
    <n v="233"/>
    <n v="9"/>
    <n v="2097"/>
    <n v="699"/>
    <s v="New Zealand"/>
    <d v="1955-01-25T00:00:00"/>
    <n v="3"/>
    <n v="3"/>
    <x v="0"/>
    <s v="No"/>
    <n v="0"/>
    <s v="Sì"/>
    <n v="1"/>
    <s v="Sì"/>
    <n v="1"/>
  </r>
  <r>
    <n v="2440"/>
    <s v="Ap #163-847 Feugiat Street"/>
    <x v="170"/>
    <n v="279"/>
    <n v="5"/>
    <n v="1395"/>
    <n v="348.75"/>
    <s v="South Korea"/>
    <d v="1974-03-30T00:00:00"/>
    <n v="4"/>
    <n v="2"/>
    <x v="0"/>
    <s v="No"/>
    <n v="0"/>
    <s v="No"/>
    <n v="0"/>
    <s v="No"/>
    <n v="0"/>
  </r>
  <r>
    <n v="4761"/>
    <s v="8468 Sed Ave"/>
    <x v="171"/>
    <n v="252"/>
    <n v="9"/>
    <n v="2268"/>
    <n v="756"/>
    <s v="Ireland"/>
    <d v="1973-01-31T00:00:00"/>
    <n v="3"/>
    <n v="1"/>
    <x v="6"/>
    <s v="Sì"/>
    <n v="1"/>
    <s v="Sì"/>
    <n v="1"/>
    <s v="Sì"/>
    <n v="1"/>
  </r>
  <r>
    <n v="5491"/>
    <s v="P.O. Box 288, 3442 Vestibulum, Rd."/>
    <x v="172"/>
    <n v="281"/>
    <n v="2"/>
    <n v="562"/>
    <n v="281"/>
    <s v="Peru"/>
    <d v="1985-07-16T00:00:00"/>
    <n v="2"/>
    <n v="2"/>
    <x v="1"/>
    <s v="No"/>
    <n v="0"/>
    <s v="Sì"/>
    <n v="1"/>
    <s v="Sì"/>
    <n v="1"/>
  </r>
  <r>
    <n v="5171"/>
    <s v="303-3788 Metus Avenue"/>
    <x v="173"/>
    <n v="97"/>
    <n v="2"/>
    <n v="194"/>
    <n v="48.5"/>
    <s v="Singapore"/>
    <d v="1991-01-05T00:00:00"/>
    <n v="4"/>
    <n v="3"/>
    <x v="3"/>
    <s v="No"/>
    <n v="0"/>
    <s v="No"/>
    <n v="0"/>
    <s v="Sì"/>
    <n v="1"/>
  </r>
  <r>
    <n v="4990"/>
    <s v="484-9937 Dolor Rd."/>
    <x v="174"/>
    <n v="81"/>
    <n v="6"/>
    <n v="486"/>
    <n v="69.428571428571431"/>
    <s v="Nigeria"/>
    <d v="1977-01-22T00:00:00"/>
    <n v="7"/>
    <n v="3"/>
    <x v="2"/>
    <s v="Sì"/>
    <n v="1"/>
    <s v="No"/>
    <n v="0"/>
    <s v="No"/>
    <n v="0"/>
  </r>
  <r>
    <n v="4501"/>
    <s v="675-7444 Sodales Street"/>
    <x v="175"/>
    <n v="147"/>
    <n v="8"/>
    <n v="1176"/>
    <n v="1176"/>
    <s v="Pakistan"/>
    <d v="1965-08-02T00:00:00"/>
    <n v="1"/>
    <n v="3"/>
    <x v="3"/>
    <s v="No"/>
    <n v="0"/>
    <s v="Sì"/>
    <n v="1"/>
    <s v="Sì"/>
    <n v="1"/>
  </r>
  <r>
    <n v="4150"/>
    <s v="Ap #935-5272 Est, Rd."/>
    <x v="176"/>
    <n v="182"/>
    <n v="9"/>
    <n v="1638"/>
    <n v="273"/>
    <s v="China"/>
    <d v="1991-04-27T00:00:00"/>
    <n v="6"/>
    <n v="2"/>
    <x v="2"/>
    <s v="Sì"/>
    <n v="1"/>
    <s v="No"/>
    <n v="0"/>
    <s v="Sì"/>
    <n v="1"/>
  </r>
  <r>
    <n v="4230"/>
    <s v="762-1781 Phasellus Road"/>
    <x v="177"/>
    <n v="152"/>
    <n v="2"/>
    <n v="304"/>
    <n v="76"/>
    <s v="Spain"/>
    <d v="1986-02-28T00:00:00"/>
    <n v="4"/>
    <n v="1"/>
    <x v="7"/>
    <s v="Sì"/>
    <n v="1"/>
    <s v="No"/>
    <n v="0"/>
    <s v="Sì"/>
    <n v="1"/>
  </r>
  <r>
    <n v="2611"/>
    <s v="P.O. Box 372, 7944 Dolor St."/>
    <x v="178"/>
    <n v="75"/>
    <n v="9"/>
    <n v="675"/>
    <n v="675"/>
    <s v="Colombia"/>
    <d v="1980-07-18T00:00:00"/>
    <n v="1"/>
    <n v="4"/>
    <x v="8"/>
    <s v="Sì"/>
    <n v="1"/>
    <s v="No"/>
    <n v="0"/>
    <s v="Sì"/>
    <n v="1"/>
  </r>
  <r>
    <n v="2332"/>
    <s v="653-8312 Sed Ave"/>
    <x v="179"/>
    <n v="35"/>
    <n v="5"/>
    <n v="175"/>
    <n v="43.75"/>
    <s v="Spain"/>
    <d v="1993-05-16T00:00:00"/>
    <n v="4"/>
    <n v="3"/>
    <x v="3"/>
    <s v="Sì"/>
    <n v="1"/>
    <s v="Sì"/>
    <n v="1"/>
    <s v="Sì"/>
    <n v="1"/>
  </r>
  <r>
    <n v="3884"/>
    <s v="150-8415 Aenean Avenue"/>
    <x v="180"/>
    <n v="144"/>
    <n v="7"/>
    <n v="1008"/>
    <n v="336"/>
    <s v="United States"/>
    <d v="1975-02-22T00:00:00"/>
    <n v="3"/>
    <n v="1"/>
    <x v="1"/>
    <s v="Sì"/>
    <n v="1"/>
    <s v="No"/>
    <n v="0"/>
    <s v="Sì"/>
    <n v="1"/>
  </r>
  <r>
    <n v="4176"/>
    <s v="Ap #469-2768 Cubilia Avenue"/>
    <x v="181"/>
    <n v="297"/>
    <n v="2"/>
    <n v="594"/>
    <n v="99"/>
    <s v="Philippines"/>
    <d v="1969-04-05T00:00:00"/>
    <n v="6"/>
    <n v="4"/>
    <x v="5"/>
    <s v="Sì"/>
    <n v="1"/>
    <s v="No"/>
    <n v="0"/>
    <s v="Sì"/>
    <n v="1"/>
  </r>
  <r>
    <n v="4635"/>
    <s v="523 Vitae, Street"/>
    <x v="182"/>
    <n v="80"/>
    <n v="2"/>
    <n v="160"/>
    <n v="26.666666666666668"/>
    <s v="Peru"/>
    <d v="1968-06-22T00:00:00"/>
    <n v="6"/>
    <n v="3"/>
    <x v="8"/>
    <s v="Sì"/>
    <n v="1"/>
    <s v="Sì"/>
    <n v="1"/>
    <s v="No"/>
    <n v="0"/>
  </r>
  <r>
    <n v="3614"/>
    <s v="3486 Accumsan Rd."/>
    <x v="183"/>
    <n v="62"/>
    <n v="1"/>
    <n v="62"/>
    <n v="8.8571428571428577"/>
    <s v="New Zealand"/>
    <d v="1972-06-01T00:00:00"/>
    <n v="7"/>
    <n v="5"/>
    <x v="0"/>
    <s v="Sì"/>
    <n v="1"/>
    <s v="No"/>
    <n v="0"/>
    <s v="No"/>
    <n v="0"/>
  </r>
  <r>
    <n v="3610"/>
    <s v="P.O. Box 757, 8487 Sem, Rd."/>
    <x v="184"/>
    <n v="87"/>
    <n v="9"/>
    <n v="783"/>
    <n v="156.6"/>
    <s v="United States"/>
    <d v="1983-05-27T00:00:00"/>
    <n v="5"/>
    <n v="3"/>
    <x v="1"/>
    <s v="No"/>
    <n v="0"/>
    <s v="Sì"/>
    <n v="1"/>
    <s v="No"/>
    <n v="0"/>
  </r>
  <r>
    <n v="3116"/>
    <s v="P.O. Box 854, 6994 Tempor Ave"/>
    <x v="185"/>
    <n v="20"/>
    <n v="5"/>
    <n v="100"/>
    <n v="25"/>
    <s v="India"/>
    <d v="1974-04-05T00:00:00"/>
    <n v="4"/>
    <n v="3"/>
    <x v="9"/>
    <s v="Sì"/>
    <n v="1"/>
    <s v="Sì"/>
    <n v="1"/>
    <s v="No"/>
    <n v="0"/>
  </r>
  <r>
    <n v="3585"/>
    <s v="P.O. Box 653, 9969 Facilisis Road"/>
    <x v="186"/>
    <n v="103"/>
    <n v="4"/>
    <n v="412"/>
    <n v="206"/>
    <s v="Norway"/>
    <d v="1967-01-05T00:00:00"/>
    <n v="2"/>
    <n v="5"/>
    <x v="2"/>
    <s v="No"/>
    <n v="0"/>
    <s v="Sì"/>
    <n v="1"/>
    <s v="Sì"/>
    <n v="1"/>
  </r>
  <r>
    <n v="3535"/>
    <s v="Ap #593-6438 Lectus. Avenue"/>
    <x v="187"/>
    <n v="279"/>
    <n v="8"/>
    <n v="2232"/>
    <n v="446.4"/>
    <s v="Germany"/>
    <d v="1963-03-16T00:00:00"/>
    <n v="5"/>
    <n v="2"/>
    <x v="7"/>
    <s v="Sì"/>
    <n v="1"/>
    <s v="Sì"/>
    <n v="1"/>
    <s v="Sì"/>
    <n v="1"/>
  </r>
  <r>
    <n v="3088"/>
    <s v="4283 Interdum Avenue"/>
    <x v="188"/>
    <n v="122"/>
    <n v="1"/>
    <n v="122"/>
    <n v="61"/>
    <s v="Sweden"/>
    <d v="1987-10-24T00:00:00"/>
    <n v="2"/>
    <n v="3"/>
    <x v="8"/>
    <s v="Sì"/>
    <n v="1"/>
    <s v="Sì"/>
    <n v="1"/>
    <s v="Sì"/>
    <n v="1"/>
  </r>
  <r>
    <n v="4719"/>
    <s v="Ap #439-9950 Dolor Avenue"/>
    <x v="189"/>
    <n v="181"/>
    <n v="8"/>
    <n v="1448"/>
    <n v="362"/>
    <s v="Netherlands"/>
    <d v="1977-01-28T00:00:00"/>
    <n v="4"/>
    <n v="3"/>
    <x v="6"/>
    <s v="Sì"/>
    <n v="1"/>
    <s v="Sì"/>
    <n v="1"/>
    <s v="No"/>
    <n v="0"/>
  </r>
  <r>
    <n v="2517"/>
    <s v="460-4067 Pharetra. St."/>
    <x v="190"/>
    <n v="139"/>
    <n v="3"/>
    <n v="417"/>
    <n v="208.5"/>
    <s v="Poland"/>
    <d v="1977-03-02T00:00:00"/>
    <n v="2"/>
    <n v="5"/>
    <x v="6"/>
    <s v="No"/>
    <n v="0"/>
    <s v="Sì"/>
    <n v="1"/>
    <s v="Sì"/>
    <n v="1"/>
  </r>
  <r>
    <n v="3314"/>
    <s v="Ap #551-3991 Suscipit St."/>
    <x v="191"/>
    <n v="239"/>
    <n v="7"/>
    <n v="1673"/>
    <n v="278.83333333333331"/>
    <s v="Brazil"/>
    <d v="1986-01-04T00:00:00"/>
    <n v="6"/>
    <n v="3"/>
    <x v="3"/>
    <s v="Sì"/>
    <n v="1"/>
    <s v="Sì"/>
    <n v="1"/>
    <s v="No"/>
    <n v="0"/>
  </r>
  <r>
    <n v="5294"/>
    <s v="Ap #411-8457 Ut, Avenue"/>
    <x v="192"/>
    <n v="281"/>
    <n v="4"/>
    <n v="1124"/>
    <n v="1124"/>
    <s v="Mexico"/>
    <d v="1974-08-26T00:00:00"/>
    <n v="1"/>
    <n v="3"/>
    <x v="7"/>
    <s v="No"/>
    <n v="0"/>
    <s v="No"/>
    <n v="0"/>
    <s v="Sì"/>
    <n v="1"/>
  </r>
  <r>
    <n v="4821"/>
    <s v="Ap #585-9457 Ac Street"/>
    <x v="193"/>
    <n v="239"/>
    <n v="3"/>
    <n v="717"/>
    <n v="179.25"/>
    <s v="Sweden"/>
    <d v="1967-06-07T00:00:00"/>
    <n v="4"/>
    <n v="3"/>
    <x v="8"/>
    <s v="Sì"/>
    <n v="1"/>
    <s v="Sì"/>
    <n v="1"/>
    <s v="Sì"/>
    <n v="1"/>
  </r>
  <r>
    <n v="2640"/>
    <s v="964-3779 Porttitor Rd."/>
    <x v="194"/>
    <n v="178"/>
    <n v="7"/>
    <n v="1246"/>
    <n v="249.2"/>
    <s v="South Africa"/>
    <d v="1990-12-13T00:00:00"/>
    <n v="5"/>
    <n v="2"/>
    <x v="2"/>
    <s v="Sì"/>
    <n v="1"/>
    <s v="No"/>
    <n v="0"/>
    <s v="No"/>
    <n v="0"/>
  </r>
  <r>
    <n v="4456"/>
    <s v="Ap #968-8059 Dui. Ave"/>
    <x v="195"/>
    <n v="28"/>
    <n v="1"/>
    <n v="28"/>
    <n v="14"/>
    <s v="Sweden"/>
    <d v="1991-02-10T00:00:00"/>
    <n v="2"/>
    <n v="3"/>
    <x v="4"/>
    <s v="Sì"/>
    <n v="1"/>
    <s v="Sì"/>
    <n v="1"/>
    <s v="No"/>
    <n v="0"/>
  </r>
  <r>
    <n v="3850"/>
    <s v="Ap #553-1641 Consequat, Road"/>
    <x v="196"/>
    <n v="38"/>
    <n v="3"/>
    <n v="114"/>
    <n v="22.8"/>
    <s v="Italy"/>
    <d v="1967-09-08T00:00:00"/>
    <n v="5"/>
    <n v="2"/>
    <x v="8"/>
    <s v="No"/>
    <n v="0"/>
    <s v="Sì"/>
    <n v="1"/>
    <s v="Sì"/>
    <n v="1"/>
  </r>
  <r>
    <n v="5254"/>
    <s v="790-1144 Sed Av."/>
    <x v="197"/>
    <n v="30"/>
    <n v="3"/>
    <n v="90"/>
    <n v="12.857142857142858"/>
    <s v="New Zealand"/>
    <d v="1981-09-09T00:00:00"/>
    <n v="7"/>
    <n v="4"/>
    <x v="10"/>
    <s v="Sì"/>
    <n v="1"/>
    <s v="Sì"/>
    <n v="1"/>
    <s v="No"/>
    <n v="0"/>
  </r>
  <r>
    <n v="4023"/>
    <s v="Ap #105-8738 Pellentesque Avenue"/>
    <x v="198"/>
    <n v="83"/>
    <n v="6"/>
    <n v="498"/>
    <n v="99.6"/>
    <s v="South Africa"/>
    <d v="1984-11-21T00:00:00"/>
    <n v="5"/>
    <n v="5"/>
    <x v="5"/>
    <s v="Sì"/>
    <n v="1"/>
    <s v="No"/>
    <n v="0"/>
    <s v="No"/>
    <n v="0"/>
  </r>
  <r>
    <n v="5142"/>
    <s v="6157 Vel, Ave"/>
    <x v="199"/>
    <n v="100"/>
    <n v="8"/>
    <n v="800"/>
    <n v="266.66666666666669"/>
    <s v="Costa Rica"/>
    <d v="1961-08-04T00:00:00"/>
    <n v="3"/>
    <n v="3"/>
    <x v="2"/>
    <s v="Sì"/>
    <n v="1"/>
    <s v="Sì"/>
    <n v="1"/>
    <s v="Sì"/>
    <n v="1"/>
  </r>
  <r>
    <n v="3596"/>
    <s v="243-2729 Eget Street"/>
    <x v="200"/>
    <n v="64"/>
    <n v="1"/>
    <n v="64"/>
    <n v="12.8"/>
    <s v="Singapore"/>
    <d v="1986-02-10T00:00:00"/>
    <n v="5"/>
    <n v="2"/>
    <x v="7"/>
    <s v="Sì"/>
    <n v="1"/>
    <s v="No"/>
    <n v="0"/>
    <s v="No"/>
    <n v="0"/>
  </r>
  <r>
    <n v="2339"/>
    <s v="8225 Sem Rd."/>
    <x v="201"/>
    <n v="100"/>
    <n v="3"/>
    <n v="300"/>
    <n v="150"/>
    <s v="United Kingdom"/>
    <d v="1987-02-27T00:00:00"/>
    <n v="2"/>
    <n v="4"/>
    <x v="7"/>
    <s v="Sì"/>
    <n v="1"/>
    <s v="Sì"/>
    <n v="1"/>
    <s v="Sì"/>
    <n v="1"/>
  </r>
  <r>
    <n v="4756"/>
    <s v="Ap #459-2385 Morbi Avenue"/>
    <x v="202"/>
    <n v="168"/>
    <n v="10"/>
    <n v="1680"/>
    <n v="1680"/>
    <s v="Costa Rica"/>
    <d v="1978-08-27T00:00:00"/>
    <n v="1"/>
    <n v="2"/>
    <x v="3"/>
    <s v="Sì"/>
    <n v="1"/>
    <s v="Sì"/>
    <n v="1"/>
    <s v="No"/>
    <n v="0"/>
  </r>
  <r>
    <n v="4203"/>
    <s v="1511 Phasellus Street"/>
    <x v="203"/>
    <n v="64"/>
    <n v="7"/>
    <n v="448"/>
    <n v="149.33333333333334"/>
    <s v="South Africa"/>
    <d v="1982-11-28T00:00:00"/>
    <n v="3"/>
    <n v="3"/>
    <x v="6"/>
    <s v="Sì"/>
    <n v="1"/>
    <s v="Sì"/>
    <n v="1"/>
    <s v="No"/>
    <n v="0"/>
  </r>
  <r>
    <n v="3789"/>
    <s v="Ap #301-9196 Aliquam St."/>
    <x v="204"/>
    <n v="225"/>
    <n v="4"/>
    <n v="900"/>
    <n v="128.57142857142858"/>
    <s v="Netherlands"/>
    <d v="1974-12-12T00:00:00"/>
    <n v="7"/>
    <n v="3"/>
    <x v="10"/>
    <s v="No"/>
    <n v="0"/>
    <s v="No"/>
    <n v="0"/>
    <s v="No"/>
    <n v="0"/>
  </r>
  <r>
    <n v="3474"/>
    <s v="958-7215 Justo Road"/>
    <x v="205"/>
    <n v="85"/>
    <n v="9"/>
    <n v="765"/>
    <n v="765"/>
    <s v="Chile"/>
    <d v="1977-04-10T00:00:00"/>
    <n v="1"/>
    <n v="1"/>
    <x v="5"/>
    <s v="No"/>
    <n v="0"/>
    <s v="Sì"/>
    <n v="1"/>
    <s v="No"/>
    <n v="0"/>
  </r>
  <r>
    <n v="4918"/>
    <s v="585-9084 Urna. St."/>
    <x v="206"/>
    <n v="126"/>
    <n v="6"/>
    <n v="756"/>
    <n v="108"/>
    <s v="Netherlands"/>
    <d v="1981-08-26T00:00:00"/>
    <n v="7"/>
    <n v="4"/>
    <x v="1"/>
    <s v="No"/>
    <n v="0"/>
    <s v="Sì"/>
    <n v="1"/>
    <s v="Sì"/>
    <n v="1"/>
  </r>
  <r>
    <n v="4203"/>
    <s v="Ap #988-2798 Phasellus Street"/>
    <x v="207"/>
    <n v="259"/>
    <n v="5"/>
    <n v="1295"/>
    <n v="431.66666666666669"/>
    <s v="Vietnam"/>
    <d v="1973-04-01T00:00:00"/>
    <n v="3"/>
    <n v="2"/>
    <x v="8"/>
    <s v="No"/>
    <n v="0"/>
    <s v="Sì"/>
    <n v="1"/>
    <s v="Sì"/>
    <n v="1"/>
  </r>
  <r>
    <n v="4627"/>
    <s v="9008 Dui Rd."/>
    <x v="208"/>
    <n v="296"/>
    <n v="8"/>
    <n v="2368"/>
    <n v="338.28571428571428"/>
    <s v="Mexico"/>
    <d v="1978-07-04T00:00:00"/>
    <n v="7"/>
    <n v="3"/>
    <x v="9"/>
    <s v="Sì"/>
    <n v="1"/>
    <s v="Sì"/>
    <n v="1"/>
    <s v="No"/>
    <n v="0"/>
  </r>
  <r>
    <n v="4240"/>
    <s v="756-6597 In, Av."/>
    <x v="209"/>
    <n v="215"/>
    <n v="2"/>
    <n v="430"/>
    <n v="107.5"/>
    <s v="Nigeria"/>
    <d v="1978-04-22T00:00:00"/>
    <n v="4"/>
    <n v="3"/>
    <x v="6"/>
    <s v="Sì"/>
    <n v="1"/>
    <s v="Sì"/>
    <n v="1"/>
    <s v="No"/>
    <n v="0"/>
  </r>
  <r>
    <n v="3074"/>
    <s v="5200 Amet Ave"/>
    <x v="148"/>
    <n v="199"/>
    <n v="9"/>
    <n v="1791"/>
    <n v="358.2"/>
    <s v="South Korea"/>
    <d v="1994-10-30T00:00:00"/>
    <n v="5"/>
    <n v="5"/>
    <x v="8"/>
    <s v="Sì"/>
    <n v="1"/>
    <s v="Sì"/>
    <n v="1"/>
    <s v="No"/>
    <n v="0"/>
  </r>
  <r>
    <n v="3651"/>
    <s v="802-6219 Nunc Street"/>
    <x v="210"/>
    <n v="261"/>
    <n v="10"/>
    <n v="2610"/>
    <n v="870"/>
    <s v="New Zealand"/>
    <d v="1978-04-30T00:00:00"/>
    <n v="3"/>
    <n v="2"/>
    <x v="5"/>
    <s v="No"/>
    <n v="0"/>
    <s v="Sì"/>
    <n v="1"/>
    <s v="No"/>
    <n v="0"/>
  </r>
  <r>
    <n v="2304"/>
    <s v="Ap #112-7571 Sodales Avenue"/>
    <x v="190"/>
    <n v="80"/>
    <n v="4"/>
    <n v="320"/>
    <n v="106.66666666666667"/>
    <s v="Brazil"/>
    <d v="1985-02-11T00:00:00"/>
    <n v="3"/>
    <n v="4"/>
    <x v="8"/>
    <s v="Sì"/>
    <n v="1"/>
    <s v="No"/>
    <n v="0"/>
    <s v="No"/>
    <n v="0"/>
  </r>
  <r>
    <n v="2983"/>
    <s v="Ap #941-5173 Sed Road"/>
    <x v="211"/>
    <n v="88"/>
    <n v="2"/>
    <n v="176"/>
    <n v="88"/>
    <s v="Turkey"/>
    <d v="1991-11-05T00:00:00"/>
    <n v="2"/>
    <n v="4"/>
    <x v="1"/>
    <s v="No"/>
    <n v="0"/>
    <s v="No"/>
    <n v="0"/>
    <s v="No"/>
    <n v="0"/>
  </r>
  <r>
    <n v="4106"/>
    <s v="Ap #619-6208 Eu St."/>
    <x v="212"/>
    <n v="279"/>
    <n v="10"/>
    <n v="2790"/>
    <n v="1395"/>
    <s v="Peru"/>
    <d v="1986-07-02T00:00:00"/>
    <n v="2"/>
    <n v="5"/>
    <x v="6"/>
    <s v="Sì"/>
    <n v="1"/>
    <s v="No"/>
    <n v="0"/>
    <s v="Sì"/>
    <n v="1"/>
  </r>
  <r>
    <n v="5407"/>
    <s v="774-3632 Metus Av."/>
    <x v="213"/>
    <n v="69"/>
    <n v="9"/>
    <n v="621"/>
    <n v="124.2"/>
    <s v="Mexico"/>
    <d v="1986-09-07T00:00:00"/>
    <n v="5"/>
    <n v="3"/>
    <x v="1"/>
    <s v="Sì"/>
    <n v="1"/>
    <s v="No"/>
    <n v="0"/>
    <s v="Sì"/>
    <n v="1"/>
  </r>
  <r>
    <n v="3569"/>
    <s v="P.O. Box 303, 7338 Leo, Ave"/>
    <x v="214"/>
    <n v="54"/>
    <n v="5"/>
    <n v="270"/>
    <n v="45"/>
    <s v="Brazil"/>
    <d v="1965-08-20T00:00:00"/>
    <n v="6"/>
    <n v="3"/>
    <x v="8"/>
    <s v="No"/>
    <n v="0"/>
    <s v="Sì"/>
    <n v="1"/>
    <s v="Sì"/>
    <n v="1"/>
  </r>
  <r>
    <n v="3262"/>
    <s v="799-1772 Eu Rd."/>
    <x v="215"/>
    <n v="40"/>
    <n v="4"/>
    <n v="160"/>
    <n v="40"/>
    <s v="United States"/>
    <d v="1955-11-23T00:00:00"/>
    <n v="4"/>
    <n v="5"/>
    <x v="3"/>
    <s v="No"/>
    <n v="0"/>
    <s v="Sì"/>
    <n v="1"/>
    <s v="No"/>
    <n v="0"/>
  </r>
  <r>
    <n v="4565"/>
    <s v="387-9819 A Rd."/>
    <x v="216"/>
    <n v="47"/>
    <n v="8"/>
    <n v="376"/>
    <n v="75.2"/>
    <s v="Vietnam"/>
    <d v="1957-04-08T00:00:00"/>
    <n v="5"/>
    <n v="5"/>
    <x v="4"/>
    <s v="Sì"/>
    <n v="1"/>
    <s v="Sì"/>
    <n v="1"/>
    <s v="Sì"/>
    <n v="1"/>
  </r>
  <r>
    <n v="4457"/>
    <s v="Ap #396-1807 Lectus. St."/>
    <x v="217"/>
    <n v="69"/>
    <n v="2"/>
    <n v="138"/>
    <n v="138"/>
    <s v="Singapore"/>
    <d v="1974-04-02T00:00:00"/>
    <n v="1"/>
    <n v="1"/>
    <x v="9"/>
    <s v="No"/>
    <n v="0"/>
    <s v="No"/>
    <n v="0"/>
    <s v="Sì"/>
    <n v="1"/>
  </r>
  <r>
    <n v="4598"/>
    <s v="P.O. Box 919, 7525 Pharetra. Av."/>
    <x v="218"/>
    <n v="145"/>
    <n v="9"/>
    <n v="1305"/>
    <n v="435"/>
    <s v="Philippines"/>
    <d v="1958-10-12T00:00:00"/>
    <n v="3"/>
    <n v="1"/>
    <x v="5"/>
    <s v="No"/>
    <n v="0"/>
    <s v="Sì"/>
    <n v="1"/>
    <s v="No"/>
    <n v="0"/>
  </r>
  <r>
    <n v="2810"/>
    <s v="9694 Ullamcorper, Avenue"/>
    <x v="118"/>
    <n v="153"/>
    <n v="3"/>
    <n v="459"/>
    <n v="65.571428571428569"/>
    <s v="Vietnam"/>
    <d v="1989-08-20T00:00:00"/>
    <n v="7"/>
    <n v="2"/>
    <x v="0"/>
    <s v="Sì"/>
    <n v="1"/>
    <s v="No"/>
    <n v="0"/>
    <s v="No"/>
    <n v="0"/>
  </r>
  <r>
    <n v="4801"/>
    <s v="Ap #924-6737 Sollicitudin St."/>
    <x v="137"/>
    <n v="231"/>
    <n v="3"/>
    <n v="693"/>
    <n v="173.25"/>
    <s v="Russian Federation"/>
    <d v="1961-06-07T00:00:00"/>
    <n v="4"/>
    <n v="1"/>
    <x v="10"/>
    <s v="No"/>
    <n v="0"/>
    <s v="Sì"/>
    <n v="1"/>
    <s v="No"/>
    <n v="0"/>
  </r>
  <r>
    <n v="5575"/>
    <s v="7180 Molestie Av."/>
    <x v="219"/>
    <n v="142"/>
    <n v="4"/>
    <n v="568"/>
    <n v="94.666666666666671"/>
    <s v="Netherlands"/>
    <d v="1958-07-23T00:00:00"/>
    <n v="6"/>
    <n v="2"/>
    <x v="5"/>
    <s v="Sì"/>
    <n v="1"/>
    <s v="Sì"/>
    <n v="1"/>
    <s v="No"/>
    <n v="0"/>
  </r>
  <r>
    <n v="3239"/>
    <s v="496-9948 Ornare Road"/>
    <x v="220"/>
    <n v="54"/>
    <n v="9"/>
    <n v="486"/>
    <n v="69.428571428571431"/>
    <s v="Indonesia"/>
    <d v="1966-11-21T00:00:00"/>
    <n v="7"/>
    <n v="5"/>
    <x v="0"/>
    <s v="No"/>
    <n v="0"/>
    <s v="No"/>
    <n v="0"/>
    <s v="No"/>
    <n v="0"/>
  </r>
  <r>
    <n v="5308"/>
    <s v="356-7483 Cursus St."/>
    <x v="221"/>
    <n v="169"/>
    <n v="7"/>
    <n v="1183"/>
    <n v="394.33333333333331"/>
    <s v="Belgium"/>
    <d v="1969-04-01T00:00:00"/>
    <n v="3"/>
    <n v="3"/>
    <x v="7"/>
    <s v="No"/>
    <n v="0"/>
    <s v="No"/>
    <n v="0"/>
    <s v="Sì"/>
    <n v="1"/>
  </r>
  <r>
    <n v="3660"/>
    <s v="464 Eu St."/>
    <x v="222"/>
    <n v="280"/>
    <n v="3"/>
    <n v="840"/>
    <n v="120"/>
    <s v="Canada"/>
    <d v="1974-03-22T00:00:00"/>
    <n v="7"/>
    <n v="2"/>
    <x v="6"/>
    <s v="No"/>
    <n v="0"/>
    <s v="Sì"/>
    <n v="1"/>
    <s v="No"/>
    <n v="0"/>
  </r>
  <r>
    <n v="3312"/>
    <s v="Ap #384-6023 Rutrum, Rd."/>
    <x v="223"/>
    <n v="95"/>
    <n v="2"/>
    <n v="190"/>
    <n v="38"/>
    <s v="Ukraine"/>
    <d v="1961-10-15T00:00:00"/>
    <n v="5"/>
    <n v="4"/>
    <x v="1"/>
    <s v="No"/>
    <n v="0"/>
    <s v="No"/>
    <n v="0"/>
    <s v="Sì"/>
    <n v="1"/>
  </r>
  <r>
    <n v="5402"/>
    <s v="2205 Ligula. Rd."/>
    <x v="224"/>
    <n v="186"/>
    <n v="8"/>
    <n v="1488"/>
    <n v="744"/>
    <s v="Italy"/>
    <d v="1992-12-28T00:00:00"/>
    <n v="2"/>
    <n v="4"/>
    <x v="1"/>
    <s v="Sì"/>
    <n v="1"/>
    <s v="No"/>
    <n v="0"/>
    <s v="Sì"/>
    <n v="1"/>
  </r>
  <r>
    <n v="4067"/>
    <s v="285-8705 Pede Rd."/>
    <x v="207"/>
    <n v="271"/>
    <n v="3"/>
    <n v="813"/>
    <n v="135.5"/>
    <s v="Indonesia"/>
    <d v="1982-05-16T00:00:00"/>
    <n v="6"/>
    <n v="3"/>
    <x v="10"/>
    <s v="Sì"/>
    <n v="1"/>
    <s v="Sì"/>
    <n v="1"/>
    <s v="Sì"/>
    <n v="1"/>
  </r>
  <r>
    <n v="5253"/>
    <s v="683-8217 Adipiscing Avenue"/>
    <x v="225"/>
    <n v="185"/>
    <n v="7"/>
    <n v="1295"/>
    <n v="323.75"/>
    <s v="South Africa"/>
    <d v="1984-01-21T00:00:00"/>
    <n v="4"/>
    <n v="1"/>
    <x v="3"/>
    <s v="No"/>
    <n v="0"/>
    <s v="No"/>
    <n v="0"/>
    <s v="No"/>
    <n v="0"/>
  </r>
  <r>
    <n v="4412"/>
    <s v="Ap #709-9028 Arcu. Rd."/>
    <x v="226"/>
    <n v="184"/>
    <n v="8"/>
    <n v="1472"/>
    <n v="368"/>
    <s v="New Zealand"/>
    <d v="1985-03-23T00:00:00"/>
    <n v="4"/>
    <n v="1"/>
    <x v="7"/>
    <s v="No"/>
    <n v="0"/>
    <s v="Sì"/>
    <n v="1"/>
    <s v="Sì"/>
    <n v="1"/>
  </r>
  <r>
    <n v="3911"/>
    <s v="P.O. Box 466, 5299 Sed Avenue"/>
    <x v="227"/>
    <n v="45"/>
    <n v="6"/>
    <n v="270"/>
    <n v="45"/>
    <s v="Vietnam"/>
    <d v="1990-08-08T00:00:00"/>
    <n v="6"/>
    <n v="1"/>
    <x v="4"/>
    <s v="No"/>
    <n v="0"/>
    <s v="No"/>
    <n v="0"/>
    <s v="No"/>
    <n v="0"/>
  </r>
  <r>
    <n v="3924"/>
    <s v="6837 Vitae Street"/>
    <x v="228"/>
    <n v="169"/>
    <n v="3"/>
    <n v="507"/>
    <n v="72.428571428571431"/>
    <s v="Brazil"/>
    <d v="1969-09-28T00:00:00"/>
    <n v="7"/>
    <n v="2"/>
    <x v="6"/>
    <s v="No"/>
    <n v="0"/>
    <s v="No"/>
    <n v="0"/>
    <s v="No"/>
    <n v="0"/>
  </r>
  <r>
    <n v="5584"/>
    <s v="470-5231 At, Av."/>
    <x v="229"/>
    <n v="201"/>
    <n v="4"/>
    <n v="804"/>
    <n v="201"/>
    <s v="Chile"/>
    <d v="1986-07-16T00:00:00"/>
    <n v="4"/>
    <n v="3"/>
    <x v="3"/>
    <s v="No"/>
    <n v="0"/>
    <s v="No"/>
    <n v="0"/>
    <s v="Sì"/>
    <n v="1"/>
  </r>
  <r>
    <n v="5284"/>
    <s v="458 Nullam Rd."/>
    <x v="230"/>
    <n v="175"/>
    <n v="6"/>
    <n v="1050"/>
    <n v="175"/>
    <s v="India"/>
    <d v="1974-12-08T00:00:00"/>
    <n v="6"/>
    <n v="2"/>
    <x v="4"/>
    <s v="No"/>
    <n v="0"/>
    <s v="No"/>
    <n v="0"/>
    <s v="Sì"/>
    <n v="1"/>
  </r>
  <r>
    <n v="2521"/>
    <s v="Ap #934-2005 In, Rd."/>
    <x v="231"/>
    <n v="263"/>
    <n v="9"/>
    <n v="2367"/>
    <n v="1183.5"/>
    <s v="Canada"/>
    <d v="1962-03-14T00:00:00"/>
    <n v="2"/>
    <n v="5"/>
    <x v="3"/>
    <s v="Sì"/>
    <n v="1"/>
    <s v="Sì"/>
    <n v="1"/>
    <s v="Sì"/>
    <n v="1"/>
  </r>
  <r>
    <n v="5305"/>
    <s v="Ap #899-5428 Ornare, Street"/>
    <x v="232"/>
    <n v="126"/>
    <n v="3"/>
    <n v="378"/>
    <n v="63"/>
    <s v="Italy"/>
    <d v="1958-05-31T00:00:00"/>
    <n v="6"/>
    <n v="3"/>
    <x v="1"/>
    <s v="Sì"/>
    <n v="1"/>
    <s v="Sì"/>
    <n v="1"/>
    <s v="Sì"/>
    <n v="1"/>
  </r>
  <r>
    <n v="2468"/>
    <s v="242-1880 Vitae Avenue"/>
    <x v="233"/>
    <n v="71"/>
    <n v="1"/>
    <n v="71"/>
    <n v="11.833333333333334"/>
    <s v="Spain"/>
    <d v="1987-10-29T00:00:00"/>
    <n v="6"/>
    <n v="1"/>
    <x v="8"/>
    <s v="Sì"/>
    <n v="1"/>
    <s v="No"/>
    <n v="0"/>
    <s v="Sì"/>
    <n v="1"/>
  </r>
  <r>
    <n v="4753"/>
    <s v="Ap #722-365 Mi Avenue"/>
    <x v="234"/>
    <n v="283"/>
    <n v="8"/>
    <n v="2264"/>
    <n v="754.66666666666663"/>
    <s v="Spain"/>
    <d v="1963-04-06T00:00:00"/>
    <n v="3"/>
    <n v="2"/>
    <x v="7"/>
    <s v="No"/>
    <n v="0"/>
    <s v="No"/>
    <n v="0"/>
    <s v="Sì"/>
    <n v="1"/>
  </r>
  <r>
    <n v="2722"/>
    <s v="244-918 Velit. Rd."/>
    <x v="91"/>
    <n v="122"/>
    <n v="2"/>
    <n v="244"/>
    <n v="34.857142857142854"/>
    <s v="India"/>
    <d v="1977-09-15T00:00:00"/>
    <n v="7"/>
    <n v="4"/>
    <x v="4"/>
    <s v="Sì"/>
    <n v="1"/>
    <s v="No"/>
    <n v="0"/>
    <s v="Sì"/>
    <n v="1"/>
  </r>
  <r>
    <n v="4717"/>
    <s v="753-6132 Vestibulum Avenue"/>
    <x v="235"/>
    <n v="139"/>
    <n v="2"/>
    <n v="278"/>
    <n v="278"/>
    <s v="Russian Federation"/>
    <d v="1959-01-22T00:00:00"/>
    <n v="1"/>
    <n v="4"/>
    <x v="5"/>
    <s v="Sì"/>
    <n v="1"/>
    <s v="No"/>
    <n v="0"/>
    <s v="Sì"/>
    <n v="1"/>
  </r>
  <r>
    <n v="3640"/>
    <s v="Ap #205-3944 Aliquam Rd."/>
    <x v="236"/>
    <n v="255"/>
    <n v="9"/>
    <n v="2295"/>
    <n v="573.75"/>
    <s v="Netherlands"/>
    <d v="1964-04-18T00:00:00"/>
    <n v="4"/>
    <n v="2"/>
    <x v="8"/>
    <s v="No"/>
    <n v="0"/>
    <s v="No"/>
    <n v="0"/>
    <s v="No"/>
    <n v="0"/>
  </r>
  <r>
    <n v="3083"/>
    <s v="424-965 Mollis. Road"/>
    <x v="237"/>
    <n v="129"/>
    <n v="1"/>
    <n v="129"/>
    <n v="21.5"/>
    <s v="Peru"/>
    <d v="1957-01-29T00:00:00"/>
    <n v="6"/>
    <n v="4"/>
    <x v="4"/>
    <s v="No"/>
    <n v="0"/>
    <s v="No"/>
    <n v="0"/>
    <s v="No"/>
    <n v="0"/>
  </r>
  <r>
    <n v="3011"/>
    <s v="P.O. Box 378, 2883 Est St."/>
    <x v="238"/>
    <n v="222"/>
    <n v="7"/>
    <n v="1554"/>
    <n v="310.8"/>
    <s v="Spain"/>
    <d v="1988-10-09T00:00:00"/>
    <n v="5"/>
    <n v="3"/>
    <x v="8"/>
    <s v="No"/>
    <n v="0"/>
    <s v="Sì"/>
    <n v="1"/>
    <s v="No"/>
    <n v="0"/>
  </r>
  <r>
    <n v="2312"/>
    <s v="Ap #983-1506 Vulputate Av."/>
    <x v="239"/>
    <n v="160"/>
    <n v="6"/>
    <n v="960"/>
    <n v="960"/>
    <s v="Philippines"/>
    <d v="1982-01-18T00:00:00"/>
    <n v="1"/>
    <n v="1"/>
    <x v="3"/>
    <s v="No"/>
    <n v="0"/>
    <s v="Sì"/>
    <n v="1"/>
    <s v="No"/>
    <n v="0"/>
  </r>
  <r>
    <n v="3413"/>
    <s v="525-2811 Malesuada Rd."/>
    <x v="240"/>
    <n v="277"/>
    <n v="3"/>
    <n v="831"/>
    <n v="277"/>
    <s v="New Zealand"/>
    <d v="1974-11-11T00:00:00"/>
    <n v="3"/>
    <n v="4"/>
    <x v="3"/>
    <s v="No"/>
    <n v="0"/>
    <s v="Sì"/>
    <n v="1"/>
    <s v="Sì"/>
    <n v="1"/>
  </r>
  <r>
    <n v="2582"/>
    <s v="Ap #684-6828 At Ave"/>
    <x v="241"/>
    <n v="300"/>
    <n v="6"/>
    <n v="1800"/>
    <n v="300"/>
    <s v="Germany"/>
    <d v="1958-08-15T00:00:00"/>
    <n v="6"/>
    <n v="4"/>
    <x v="4"/>
    <s v="Sì"/>
    <n v="1"/>
    <s v="No"/>
    <n v="0"/>
    <s v="No"/>
    <n v="0"/>
  </r>
  <r>
    <n v="3561"/>
    <s v="175 Ac Rd."/>
    <x v="242"/>
    <n v="64"/>
    <n v="6"/>
    <n v="384"/>
    <n v="54.857142857142854"/>
    <s v="Australia"/>
    <d v="1994-10-23T00:00:00"/>
    <n v="7"/>
    <n v="1"/>
    <x v="6"/>
    <s v="No"/>
    <n v="0"/>
    <s v="Sì"/>
    <n v="1"/>
    <s v="No"/>
    <n v="0"/>
  </r>
  <r>
    <n v="3133"/>
    <s v="Ap #944-7127 Lorem St."/>
    <x v="243"/>
    <n v="67"/>
    <n v="3"/>
    <n v="201"/>
    <n v="28.714285714285715"/>
    <s v="New Zealand"/>
    <d v="1963-05-28T00:00:00"/>
    <n v="7"/>
    <n v="5"/>
    <x v="6"/>
    <s v="Sì"/>
    <n v="1"/>
    <s v="Sì"/>
    <n v="1"/>
    <s v="Sì"/>
    <n v="1"/>
  </r>
  <r>
    <n v="4080"/>
    <s v="399-6218 Posuere Rd."/>
    <x v="244"/>
    <n v="237"/>
    <n v="8"/>
    <n v="1896"/>
    <n v="948"/>
    <s v="Indonesia"/>
    <d v="1965-12-01T00:00:00"/>
    <n v="2"/>
    <n v="4"/>
    <x v="5"/>
    <s v="Sì"/>
    <n v="1"/>
    <s v="No"/>
    <n v="0"/>
    <s v="Sì"/>
    <n v="1"/>
  </r>
  <r>
    <n v="2680"/>
    <s v="Ap #553-1867 Parturient Rd."/>
    <x v="245"/>
    <n v="167"/>
    <n v="10"/>
    <n v="1670"/>
    <n v="556.66666666666663"/>
    <s v="South Africa"/>
    <d v="1994-07-02T00:00:00"/>
    <n v="3"/>
    <n v="1"/>
    <x v="8"/>
    <s v="Sì"/>
    <n v="1"/>
    <s v="No"/>
    <n v="0"/>
    <s v="Sì"/>
    <n v="1"/>
  </r>
  <r>
    <n v="3823"/>
    <s v="P.O. Box 939, 5130 Nec Rd."/>
    <x v="246"/>
    <n v="128"/>
    <n v="3"/>
    <n v="384"/>
    <n v="76.8"/>
    <s v="Netherlands"/>
    <d v="1965-04-03T00:00:00"/>
    <n v="5"/>
    <n v="5"/>
    <x v="7"/>
    <s v="No"/>
    <n v="0"/>
    <s v="No"/>
    <n v="0"/>
    <s v="Sì"/>
    <n v="1"/>
  </r>
  <r>
    <n v="3658"/>
    <s v="436-9160 Mauris St."/>
    <x v="247"/>
    <n v="75"/>
    <n v="7"/>
    <n v="525"/>
    <n v="131.25"/>
    <s v="China"/>
    <d v="1974-05-15T00:00:00"/>
    <n v="4"/>
    <n v="4"/>
    <x v="0"/>
    <s v="Sì"/>
    <n v="1"/>
    <s v="No"/>
    <n v="0"/>
    <s v="No"/>
    <n v="0"/>
  </r>
  <r>
    <n v="4246"/>
    <s v="Ap #132-849 Sem Ave"/>
    <x v="248"/>
    <n v="198"/>
    <n v="1"/>
    <n v="198"/>
    <n v="49.5"/>
    <s v="Colombia"/>
    <d v="1964-05-09T00:00:00"/>
    <n v="4"/>
    <n v="2"/>
    <x v="3"/>
    <s v="No"/>
    <n v="0"/>
    <s v="No"/>
    <n v="0"/>
    <s v="Sì"/>
    <n v="1"/>
  </r>
  <r>
    <n v="2388"/>
    <s v="P.O. Box 410, 2170 Quisque Street"/>
    <x v="249"/>
    <n v="23"/>
    <n v="1"/>
    <n v="23"/>
    <n v="23"/>
    <s v="Colombia"/>
    <d v="1974-11-30T00:00:00"/>
    <n v="1"/>
    <n v="1"/>
    <x v="2"/>
    <s v="No"/>
    <n v="0"/>
    <s v="Sì"/>
    <n v="1"/>
    <s v="No"/>
    <n v="0"/>
  </r>
  <r>
    <n v="2918"/>
    <s v="Ap #265-7531 Nibh Ave"/>
    <x v="250"/>
    <n v="208"/>
    <n v="8"/>
    <n v="1664"/>
    <n v="332.8"/>
    <s v="France"/>
    <d v="1981-07-25T00:00:00"/>
    <n v="5"/>
    <n v="2"/>
    <x v="0"/>
    <s v="Sì"/>
    <n v="1"/>
    <s v="No"/>
    <n v="0"/>
    <s v="No"/>
    <n v="0"/>
  </r>
  <r>
    <n v="2631"/>
    <s v="P.O. Box 476, 5345 Cras Rd."/>
    <x v="251"/>
    <n v="245"/>
    <n v="9"/>
    <n v="2205"/>
    <n v="735"/>
    <s v="Costa Rica"/>
    <d v="1976-07-19T00:00:00"/>
    <n v="3"/>
    <n v="5"/>
    <x v="10"/>
    <s v="Sì"/>
    <n v="1"/>
    <s v="Sì"/>
    <n v="1"/>
    <s v="Sì"/>
    <n v="1"/>
  </r>
  <r>
    <n v="4865"/>
    <s v="P.O. Box 269, 4592 Ipsum St."/>
    <x v="252"/>
    <n v="99"/>
    <n v="2"/>
    <n v="198"/>
    <n v="99"/>
    <s v="South Korea"/>
    <d v="1982-02-24T00:00:00"/>
    <n v="2"/>
    <n v="2"/>
    <x v="3"/>
    <s v="Sì"/>
    <n v="1"/>
    <s v="Sì"/>
    <n v="1"/>
    <s v="No"/>
    <n v="0"/>
  </r>
  <r>
    <n v="2498"/>
    <s v="734-5871 Vestibulum, Rd."/>
    <x v="253"/>
    <n v="173"/>
    <n v="10"/>
    <n v="1730"/>
    <n v="432.5"/>
    <s v="South Africa"/>
    <d v="1965-08-09T00:00:00"/>
    <n v="4"/>
    <n v="5"/>
    <x v="9"/>
    <s v="Sì"/>
    <n v="1"/>
    <s v="Sì"/>
    <n v="1"/>
    <s v="Sì"/>
    <n v="1"/>
  </r>
  <r>
    <n v="4483"/>
    <s v="176-3102 Morbi Rd."/>
    <x v="254"/>
    <n v="20"/>
    <n v="1"/>
    <n v="20"/>
    <n v="6.666666666666667"/>
    <s v="South Africa"/>
    <d v="1982-06-07T00:00:00"/>
    <n v="3"/>
    <n v="3"/>
    <x v="2"/>
    <s v="Sì"/>
    <n v="1"/>
    <s v="No"/>
    <n v="0"/>
    <s v="No"/>
    <n v="0"/>
  </r>
  <r>
    <n v="4439"/>
    <s v="4536 Sed Road"/>
    <x v="255"/>
    <n v="189"/>
    <n v="4"/>
    <n v="756"/>
    <n v="252"/>
    <s v="Austria"/>
    <d v="1973-05-19T00:00:00"/>
    <n v="3"/>
    <n v="5"/>
    <x v="2"/>
    <s v="Sì"/>
    <n v="1"/>
    <s v="Sì"/>
    <n v="1"/>
    <s v="Sì"/>
    <n v="1"/>
  </r>
  <r>
    <n v="3005"/>
    <s v="561-8117 Non, St."/>
    <x v="256"/>
    <n v="218"/>
    <n v="10"/>
    <n v="2180"/>
    <n v="363.33333333333331"/>
    <s v="Australia"/>
    <d v="1986-12-25T00:00:00"/>
    <n v="6"/>
    <n v="5"/>
    <x v="2"/>
    <s v="Sì"/>
    <n v="1"/>
    <s v="No"/>
    <n v="0"/>
    <s v="Sì"/>
    <n v="1"/>
  </r>
  <r>
    <n v="3151"/>
    <s v="907-3703 Facilisis St."/>
    <x v="257"/>
    <n v="295"/>
    <n v="8"/>
    <n v="2360"/>
    <n v="1180"/>
    <s v="Singapore"/>
    <d v="1987-09-24T00:00:00"/>
    <n v="2"/>
    <n v="2"/>
    <x v="8"/>
    <s v="Sì"/>
    <n v="1"/>
    <s v="No"/>
    <n v="0"/>
    <s v="No"/>
    <n v="0"/>
  </r>
  <r>
    <n v="3728"/>
    <s v="5063 Pellentesque Rd."/>
    <x v="148"/>
    <n v="27"/>
    <n v="1"/>
    <n v="27"/>
    <n v="27"/>
    <s v="Colombia"/>
    <d v="1978-06-20T00:00:00"/>
    <n v="1"/>
    <n v="1"/>
    <x v="5"/>
    <s v="No"/>
    <n v="0"/>
    <s v="Sì"/>
    <n v="1"/>
    <s v="No"/>
    <n v="0"/>
  </r>
  <r>
    <n v="2966"/>
    <s v="Ap #713-9382 Non Av."/>
    <x v="258"/>
    <n v="152"/>
    <n v="9"/>
    <n v="1368"/>
    <n v="342"/>
    <s v="Sweden"/>
    <d v="1974-08-04T00:00:00"/>
    <n v="4"/>
    <n v="2"/>
    <x v="6"/>
    <s v="No"/>
    <n v="0"/>
    <s v="Sì"/>
    <n v="1"/>
    <s v="No"/>
    <n v="0"/>
  </r>
  <r>
    <n v="4212"/>
    <s v="Ap #698-8956 Ac Ave"/>
    <x v="259"/>
    <n v="210"/>
    <n v="9"/>
    <n v="1890"/>
    <n v="472.5"/>
    <s v="Australia"/>
    <d v="1979-01-11T00:00:00"/>
    <n v="4"/>
    <n v="4"/>
    <x v="0"/>
    <s v="No"/>
    <n v="0"/>
    <s v="Sì"/>
    <n v="1"/>
    <s v="Sì"/>
    <n v="1"/>
  </r>
  <r>
    <n v="5380"/>
    <s v="421-9280 Aliquam Av."/>
    <x v="260"/>
    <n v="230"/>
    <n v="5"/>
    <n v="1150"/>
    <n v="164.28571428571428"/>
    <s v="Norway"/>
    <d v="1982-04-09T00:00:00"/>
    <n v="7"/>
    <n v="3"/>
    <x v="5"/>
    <s v="No"/>
    <n v="0"/>
    <s v="Sì"/>
    <n v="1"/>
    <s v="No"/>
    <n v="0"/>
  </r>
  <r>
    <n v="2674"/>
    <s v="Ap #675-7365 Dui Rd."/>
    <x v="261"/>
    <n v="257"/>
    <n v="9"/>
    <n v="2313"/>
    <n v="771"/>
    <s v="Pakistan"/>
    <d v="1981-08-09T00:00:00"/>
    <n v="3"/>
    <n v="3"/>
    <x v="2"/>
    <s v="Sì"/>
    <n v="1"/>
    <s v="Sì"/>
    <n v="1"/>
    <s v="No"/>
    <n v="0"/>
  </r>
  <r>
    <n v="5325"/>
    <s v="P.O. Box 270, 7796 Dolor Ave"/>
    <x v="262"/>
    <n v="44"/>
    <n v="2"/>
    <n v="88"/>
    <n v="17.600000000000001"/>
    <s v="Norway"/>
    <d v="1980-06-10T00:00:00"/>
    <n v="5"/>
    <n v="3"/>
    <x v="4"/>
    <s v="No"/>
    <n v="0"/>
    <s v="Sì"/>
    <n v="1"/>
    <s v="No"/>
    <n v="0"/>
  </r>
  <r>
    <n v="3422"/>
    <s v="P.O. Box 369, 6028 Sagittis. Street"/>
    <x v="263"/>
    <n v="35"/>
    <n v="2"/>
    <n v="70"/>
    <n v="35"/>
    <s v="New Zealand"/>
    <d v="1974-03-15T00:00:00"/>
    <n v="2"/>
    <n v="4"/>
    <x v="2"/>
    <s v="No"/>
    <n v="0"/>
    <s v="Sì"/>
    <n v="1"/>
    <s v="No"/>
    <n v="0"/>
  </r>
  <r>
    <n v="4516"/>
    <s v="565-1213 At Street"/>
    <x v="264"/>
    <n v="264"/>
    <n v="8"/>
    <n v="2112"/>
    <n v="352"/>
    <s v="Austria"/>
    <d v="1959-09-27T00:00:00"/>
    <n v="6"/>
    <n v="4"/>
    <x v="3"/>
    <s v="Sì"/>
    <n v="1"/>
    <s v="Sì"/>
    <n v="1"/>
    <s v="No"/>
    <n v="0"/>
  </r>
  <r>
    <n v="3903"/>
    <s v="4758 Semper Av."/>
    <x v="265"/>
    <n v="70"/>
    <n v="9"/>
    <n v="630"/>
    <n v="630"/>
    <s v="Singapore"/>
    <d v="1975-05-21T00:00:00"/>
    <n v="1"/>
    <n v="2"/>
    <x v="4"/>
    <s v="Sì"/>
    <n v="1"/>
    <s v="No"/>
    <n v="0"/>
    <s v="No"/>
    <n v="0"/>
  </r>
  <r>
    <n v="3252"/>
    <s v="Ap #917-2299 Donec Avenue"/>
    <x v="266"/>
    <n v="78"/>
    <n v="4"/>
    <n v="312"/>
    <n v="44.571428571428569"/>
    <s v="India"/>
    <d v="1964-03-29T00:00:00"/>
    <n v="7"/>
    <n v="3"/>
    <x v="9"/>
    <s v="Sì"/>
    <n v="1"/>
    <s v="No"/>
    <n v="0"/>
    <s v="No"/>
    <n v="0"/>
  </r>
  <r>
    <n v="2608"/>
    <s v="Ap #733-3813 Proin St."/>
    <x v="160"/>
    <n v="231"/>
    <n v="7"/>
    <n v="1617"/>
    <n v="323.39999999999998"/>
    <s v="Vietnam"/>
    <d v="1962-09-29T00:00:00"/>
    <n v="5"/>
    <n v="5"/>
    <x v="4"/>
    <s v="Sì"/>
    <n v="1"/>
    <s v="No"/>
    <n v="0"/>
    <s v="Sì"/>
    <n v="1"/>
  </r>
  <r>
    <n v="4418"/>
    <s v="Ap #391-3742 In, St."/>
    <x v="118"/>
    <n v="277"/>
    <n v="7"/>
    <n v="1939"/>
    <n v="323.16666666666669"/>
    <s v="Spain"/>
    <d v="1979-04-05T00:00:00"/>
    <n v="6"/>
    <n v="1"/>
    <x v="6"/>
    <s v="No"/>
    <n v="0"/>
    <s v="No"/>
    <n v="0"/>
    <s v="No"/>
    <n v="0"/>
  </r>
  <r>
    <n v="4616"/>
    <s v="352-8715 Gravida Road"/>
    <x v="267"/>
    <n v="213"/>
    <n v="5"/>
    <n v="1065"/>
    <n v="177.5"/>
    <s v="Sweden"/>
    <d v="1984-06-25T00:00:00"/>
    <n v="6"/>
    <n v="1"/>
    <x v="7"/>
    <s v="Sì"/>
    <n v="1"/>
    <s v="Sì"/>
    <n v="1"/>
    <s v="No"/>
    <n v="0"/>
  </r>
  <r>
    <n v="2841"/>
    <s v="494-8905 Morbi Av."/>
    <x v="268"/>
    <n v="256"/>
    <n v="2"/>
    <n v="512"/>
    <n v="256"/>
    <s v="Germany"/>
    <d v="1983-11-30T00:00:00"/>
    <n v="2"/>
    <n v="3"/>
    <x v="10"/>
    <s v="No"/>
    <n v="0"/>
    <s v="No"/>
    <n v="0"/>
    <s v="No"/>
    <n v="0"/>
  </r>
  <r>
    <n v="2845"/>
    <s v="Ap #726-5686 Sed Road"/>
    <x v="269"/>
    <n v="176"/>
    <n v="10"/>
    <n v="1760"/>
    <n v="880"/>
    <s v="Turkey"/>
    <d v="1968-03-09T00:00:00"/>
    <n v="2"/>
    <n v="4"/>
    <x v="10"/>
    <s v="No"/>
    <n v="0"/>
    <s v="No"/>
    <n v="0"/>
    <s v="No"/>
    <n v="0"/>
  </r>
  <r>
    <n v="3873"/>
    <s v="587 Enim, Avenue"/>
    <x v="270"/>
    <n v="241"/>
    <n v="1"/>
    <n v="241"/>
    <n v="60.25"/>
    <s v="Pakistan"/>
    <d v="1984-07-18T00:00:00"/>
    <n v="4"/>
    <n v="4"/>
    <x v="1"/>
    <s v="Sì"/>
    <n v="1"/>
    <s v="Sì"/>
    <n v="1"/>
    <s v="No"/>
    <n v="0"/>
  </r>
  <r>
    <n v="2503"/>
    <s v="758 Mus. St."/>
    <x v="271"/>
    <n v="293"/>
    <n v="5"/>
    <n v="1465"/>
    <n v="488.33333333333331"/>
    <s v="Australia"/>
    <d v="1965-07-18T00:00:00"/>
    <n v="3"/>
    <n v="3"/>
    <x v="6"/>
    <s v="No"/>
    <n v="0"/>
    <s v="Sì"/>
    <n v="1"/>
    <s v="No"/>
    <n v="0"/>
  </r>
  <r>
    <n v="4599"/>
    <s v="P.O. Box 961, 4361 Lorem St."/>
    <x v="272"/>
    <n v="224"/>
    <n v="5"/>
    <n v="1120"/>
    <n v="280"/>
    <s v="United Kingdom"/>
    <d v="1957-12-28T00:00:00"/>
    <n v="4"/>
    <n v="5"/>
    <x v="4"/>
    <s v="Sì"/>
    <n v="1"/>
    <s v="Sì"/>
    <n v="1"/>
    <s v="Sì"/>
    <n v="1"/>
  </r>
  <r>
    <n v="4454"/>
    <s v="Ap #859-7554 Ante St."/>
    <x v="273"/>
    <n v="26"/>
    <n v="4"/>
    <n v="104"/>
    <n v="52"/>
    <s v="Germany"/>
    <d v="1976-09-30T00:00:00"/>
    <n v="2"/>
    <n v="4"/>
    <x v="1"/>
    <s v="No"/>
    <n v="0"/>
    <s v="Sì"/>
    <n v="1"/>
    <s v="No"/>
    <n v="0"/>
  </r>
  <r>
    <n v="5102"/>
    <s v="4371 Donec Street"/>
    <x v="274"/>
    <n v="175"/>
    <n v="1"/>
    <n v="175"/>
    <n v="58.333333333333336"/>
    <s v="China"/>
    <d v="1957-11-25T00:00:00"/>
    <n v="3"/>
    <n v="3"/>
    <x v="6"/>
    <s v="Sì"/>
    <n v="1"/>
    <s v="No"/>
    <n v="0"/>
    <s v="Sì"/>
    <n v="1"/>
  </r>
  <r>
    <n v="3755"/>
    <s v="Ap #964-8365 Velit. Road"/>
    <x v="275"/>
    <n v="157"/>
    <n v="4"/>
    <n v="628"/>
    <n v="125.6"/>
    <s v="Netherlands"/>
    <d v="1988-09-22T00:00:00"/>
    <n v="5"/>
    <n v="5"/>
    <x v="0"/>
    <s v="Sì"/>
    <n v="1"/>
    <s v="Sì"/>
    <n v="1"/>
    <s v="No"/>
    <n v="0"/>
  </r>
  <r>
    <n v="2798"/>
    <s v="424-1883 Facilisis, Av."/>
    <x v="276"/>
    <n v="277"/>
    <n v="10"/>
    <n v="2770"/>
    <n v="692.5"/>
    <s v="Ireland"/>
    <d v="1961-06-16T00:00:00"/>
    <n v="4"/>
    <n v="2"/>
    <x v="5"/>
    <s v="No"/>
    <n v="0"/>
    <s v="No"/>
    <n v="0"/>
    <s v="No"/>
    <n v="0"/>
  </r>
  <r>
    <n v="4710"/>
    <s v="167-2256 Euismod Rd."/>
    <x v="277"/>
    <n v="243"/>
    <n v="7"/>
    <n v="1701"/>
    <n v="425.25"/>
    <s v="South Korea"/>
    <d v="1987-05-22T00:00:00"/>
    <n v="4"/>
    <n v="1"/>
    <x v="4"/>
    <s v="No"/>
    <n v="0"/>
    <s v="No"/>
    <n v="0"/>
    <s v="Sì"/>
    <n v="1"/>
  </r>
  <r>
    <n v="2418"/>
    <s v="P.O. Box 535, 9192 Dictum. St."/>
    <x v="278"/>
    <n v="33"/>
    <n v="8"/>
    <n v="264"/>
    <n v="132"/>
    <s v="Canada"/>
    <d v="1961-03-03T00:00:00"/>
    <n v="2"/>
    <n v="5"/>
    <x v="6"/>
    <s v="No"/>
    <n v="0"/>
    <s v="Sì"/>
    <n v="1"/>
    <s v="No"/>
    <n v="0"/>
  </r>
  <r>
    <n v="4526"/>
    <s v="P.O. Box 651, 9248 Tortor. Av."/>
    <x v="279"/>
    <n v="129"/>
    <n v="4"/>
    <n v="516"/>
    <n v="258"/>
    <s v="South Africa"/>
    <d v="1986-09-07T00:00:00"/>
    <n v="2"/>
    <n v="2"/>
    <x v="8"/>
    <s v="Sì"/>
    <n v="1"/>
    <s v="No"/>
    <n v="0"/>
    <s v="Sì"/>
    <n v="1"/>
  </r>
  <r>
    <n v="2888"/>
    <s v="Ap #453-3485 Imperdiet Rd."/>
    <x v="280"/>
    <n v="157"/>
    <n v="9"/>
    <n v="1413"/>
    <n v="201.85714285714286"/>
    <s v="Peru"/>
    <d v="1989-12-07T00:00:00"/>
    <n v="7"/>
    <n v="5"/>
    <x v="0"/>
    <s v="No"/>
    <n v="0"/>
    <s v="Sì"/>
    <n v="1"/>
    <s v="Sì"/>
    <n v="1"/>
  </r>
  <r>
    <n v="5041"/>
    <s v="P.O. Box 896, 5796 Nec, St."/>
    <x v="34"/>
    <n v="299"/>
    <n v="1"/>
    <n v="299"/>
    <n v="42.714285714285715"/>
    <s v="Norway"/>
    <d v="1975-07-28T00:00:00"/>
    <n v="7"/>
    <n v="4"/>
    <x v="9"/>
    <s v="No"/>
    <n v="0"/>
    <s v="No"/>
    <n v="0"/>
    <s v="Sì"/>
    <n v="1"/>
  </r>
  <r>
    <n v="2370"/>
    <s v="P.O. Box 535, 1822 Suspendisse Street"/>
    <x v="281"/>
    <n v="82"/>
    <n v="5"/>
    <n v="410"/>
    <n v="68.333333333333329"/>
    <s v="Vietnam"/>
    <d v="1993-09-10T00:00:00"/>
    <n v="6"/>
    <n v="1"/>
    <x v="8"/>
    <s v="No"/>
    <n v="0"/>
    <s v="Sì"/>
    <n v="1"/>
    <s v="No"/>
    <n v="0"/>
  </r>
  <r>
    <n v="5169"/>
    <s v="763-6237 Id, Rd."/>
    <x v="282"/>
    <n v="156"/>
    <n v="5"/>
    <n v="780"/>
    <n v="780"/>
    <s v="Philippines"/>
    <d v="1971-03-12T00:00:00"/>
    <n v="1"/>
    <n v="1"/>
    <x v="0"/>
    <s v="No"/>
    <n v="0"/>
    <s v="Sì"/>
    <n v="1"/>
    <s v="No"/>
    <n v="0"/>
  </r>
  <r>
    <n v="5286"/>
    <s v="712-1802 Proin Avenue"/>
    <x v="283"/>
    <n v="129"/>
    <n v="7"/>
    <n v="903"/>
    <n v="129"/>
    <s v="France"/>
    <d v="1971-05-22T00:00:00"/>
    <n v="7"/>
    <n v="4"/>
    <x v="9"/>
    <s v="No"/>
    <n v="0"/>
    <s v="No"/>
    <n v="0"/>
    <s v="Sì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ella pivot5" cacheId="3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H4:K122" firstHeaderRow="0" firstDataRow="1" firstDataCol="1" rowPageCount="1" colPageCount="1"/>
  <pivotFields count="18">
    <pivotField showAll="0"/>
    <pivotField showAll="0"/>
    <pivotField axis="axisRow" showAll="0">
      <items count="285">
        <item x="163"/>
        <item x="138"/>
        <item x="37"/>
        <item x="55"/>
        <item x="83"/>
        <item x="183"/>
        <item x="32"/>
        <item x="95"/>
        <item x="268"/>
        <item x="232"/>
        <item x="49"/>
        <item x="61"/>
        <item x="70"/>
        <item x="176"/>
        <item x="113"/>
        <item x="35"/>
        <item x="260"/>
        <item x="230"/>
        <item x="235"/>
        <item x="3"/>
        <item x="139"/>
        <item x="198"/>
        <item x="39"/>
        <item x="92"/>
        <item x="63"/>
        <item x="9"/>
        <item x="133"/>
        <item x="103"/>
        <item x="143"/>
        <item x="224"/>
        <item x="219"/>
        <item x="144"/>
        <item x="227"/>
        <item x="233"/>
        <item x="155"/>
        <item x="124"/>
        <item x="137"/>
        <item x="211"/>
        <item x="202"/>
        <item x="214"/>
        <item x="220"/>
        <item x="226"/>
        <item x="181"/>
        <item x="66"/>
        <item x="262"/>
        <item x="273"/>
        <item x="12"/>
        <item x="203"/>
        <item x="223"/>
        <item x="240"/>
        <item x="24"/>
        <item x="148"/>
        <item x="51"/>
        <item x="52"/>
        <item x="41"/>
        <item x="182"/>
        <item x="160"/>
        <item x="23"/>
        <item x="87"/>
        <item x="239"/>
        <item x="231"/>
        <item x="1"/>
        <item x="10"/>
        <item x="140"/>
        <item x="193"/>
        <item x="0"/>
        <item x="20"/>
        <item x="238"/>
        <item x="234"/>
        <item x="272"/>
        <item x="175"/>
        <item x="146"/>
        <item x="112"/>
        <item x="107"/>
        <item x="245"/>
        <item x="174"/>
        <item x="192"/>
        <item x="54"/>
        <item x="255"/>
        <item x="2"/>
        <item x="215"/>
        <item x="186"/>
        <item x="135"/>
        <item x="170"/>
        <item x="184"/>
        <item x="53"/>
        <item x="84"/>
        <item x="29"/>
        <item x="237"/>
        <item x="168"/>
        <item x="130"/>
        <item x="254"/>
        <item x="266"/>
        <item x="185"/>
        <item x="110"/>
        <item x="213"/>
        <item x="71"/>
        <item x="200"/>
        <item x="141"/>
        <item x="96"/>
        <item x="94"/>
        <item x="256"/>
        <item x="114"/>
        <item x="236"/>
        <item x="180"/>
        <item x="100"/>
        <item x="73"/>
        <item x="154"/>
        <item x="278"/>
        <item x="276"/>
        <item x="247"/>
        <item x="212"/>
        <item x="99"/>
        <item x="246"/>
        <item x="274"/>
        <item x="19"/>
        <item x="74"/>
        <item x="250"/>
        <item x="56"/>
        <item x="153"/>
        <item x="34"/>
        <item x="249"/>
        <item x="222"/>
        <item x="279"/>
        <item x="191"/>
        <item x="104"/>
        <item x="162"/>
        <item x="166"/>
        <item x="90"/>
        <item x="119"/>
        <item x="36"/>
        <item x="108"/>
        <item x="26"/>
        <item x="88"/>
        <item x="150"/>
        <item x="21"/>
        <item x="40"/>
        <item x="117"/>
        <item x="62"/>
        <item x="64"/>
        <item x="43"/>
        <item x="151"/>
        <item x="171"/>
        <item x="228"/>
        <item x="244"/>
        <item x="270"/>
        <item x="132"/>
        <item x="283"/>
        <item x="4"/>
        <item x="89"/>
        <item x="201"/>
        <item x="243"/>
        <item x="216"/>
        <item x="277"/>
        <item x="275"/>
        <item x="169"/>
        <item x="50"/>
        <item x="16"/>
        <item x="173"/>
        <item x="38"/>
        <item x="147"/>
        <item x="165"/>
        <item x="281"/>
        <item x="123"/>
        <item x="80"/>
        <item x="263"/>
        <item x="17"/>
        <item x="129"/>
        <item x="126"/>
        <item x="111"/>
        <item x="76"/>
        <item x="116"/>
        <item x="97"/>
        <item x="207"/>
        <item x="13"/>
        <item x="48"/>
        <item x="77"/>
        <item x="59"/>
        <item x="5"/>
        <item x="152"/>
        <item x="258"/>
        <item x="267"/>
        <item x="189"/>
        <item x="115"/>
        <item x="102"/>
        <item x="187"/>
        <item x="190"/>
        <item x="259"/>
        <item x="264"/>
        <item x="208"/>
        <item x="69"/>
        <item x="22"/>
        <item x="196"/>
        <item x="122"/>
        <item x="145"/>
        <item x="252"/>
        <item x="33"/>
        <item x="31"/>
        <item x="7"/>
        <item x="265"/>
        <item x="178"/>
        <item x="188"/>
        <item x="218"/>
        <item x="179"/>
        <item x="161"/>
        <item x="18"/>
        <item x="229"/>
        <item x="72"/>
        <item x="67"/>
        <item x="15"/>
        <item x="128"/>
        <item x="195"/>
        <item x="205"/>
        <item x="177"/>
        <item x="217"/>
        <item x="225"/>
        <item x="149"/>
        <item x="6"/>
        <item x="28"/>
        <item x="157"/>
        <item x="44"/>
        <item x="91"/>
        <item x="105"/>
        <item x="11"/>
        <item x="81"/>
        <item x="197"/>
        <item x="75"/>
        <item x="14"/>
        <item x="269"/>
        <item x="280"/>
        <item x="93"/>
        <item x="131"/>
        <item x="282"/>
        <item x="27"/>
        <item x="241"/>
        <item x="79"/>
        <item x="60"/>
        <item x="164"/>
        <item x="142"/>
        <item x="65"/>
        <item x="58"/>
        <item x="253"/>
        <item x="47"/>
        <item x="68"/>
        <item x="206"/>
        <item x="109"/>
        <item x="251"/>
        <item x="45"/>
        <item x="106"/>
        <item x="134"/>
        <item x="248"/>
        <item x="261"/>
        <item x="125"/>
        <item x="136"/>
        <item x="172"/>
        <item x="242"/>
        <item x="101"/>
        <item x="194"/>
        <item x="46"/>
        <item x="257"/>
        <item x="167"/>
        <item x="25"/>
        <item x="121"/>
        <item x="82"/>
        <item x="78"/>
        <item x="118"/>
        <item x="221"/>
        <item x="98"/>
        <item x="158"/>
        <item x="204"/>
        <item x="209"/>
        <item x="120"/>
        <item x="156"/>
        <item x="127"/>
        <item x="30"/>
        <item x="42"/>
        <item x="159"/>
        <item x="199"/>
        <item x="210"/>
        <item x="8"/>
        <item x="85"/>
        <item x="57"/>
        <item x="271"/>
        <item x="86"/>
        <item t="default"/>
      </items>
    </pivotField>
    <pivotField numFmtId="164" showAll="0"/>
    <pivotField showAll="0"/>
    <pivotField numFmtId="164" showAll="0"/>
    <pivotField numFmtId="164" showAll="0"/>
    <pivotField showAll="0"/>
    <pivotField showAll="0"/>
    <pivotField showAll="0"/>
    <pivotField showAll="0"/>
    <pivotField axis="axisPage" multipleItemSelectionAllowed="1" showAll="0">
      <items count="12">
        <item h="1" x="10"/>
        <item h="1" x="5"/>
        <item h="1" x="0"/>
        <item h="1" x="7"/>
        <item h="1" x="3"/>
        <item h="1" x="1"/>
        <item x="8"/>
        <item x="2"/>
        <item x="6"/>
        <item x="4"/>
        <item x="9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</pivotFields>
  <rowFields count="1">
    <field x="2"/>
  </rowFields>
  <rowItems count="118">
    <i>
      <x v="1"/>
    </i>
    <i>
      <x v="4"/>
    </i>
    <i>
      <x v="6"/>
    </i>
    <i>
      <x v="7"/>
    </i>
    <i>
      <x v="13"/>
    </i>
    <i>
      <x v="17"/>
    </i>
    <i>
      <x v="23"/>
    </i>
    <i>
      <x v="25"/>
    </i>
    <i>
      <x v="28"/>
    </i>
    <i>
      <x v="31"/>
    </i>
    <i>
      <x v="32"/>
    </i>
    <i>
      <x v="33"/>
    </i>
    <i>
      <x v="34"/>
    </i>
    <i>
      <x v="39"/>
    </i>
    <i>
      <x v="43"/>
    </i>
    <i>
      <x v="44"/>
    </i>
    <i>
      <x v="46"/>
    </i>
    <i>
      <x v="47"/>
    </i>
    <i>
      <x v="51"/>
    </i>
    <i>
      <x v="53"/>
    </i>
    <i>
      <x v="55"/>
    </i>
    <i>
      <x v="56"/>
    </i>
    <i>
      <x v="62"/>
    </i>
    <i>
      <x v="64"/>
    </i>
    <i>
      <x v="67"/>
    </i>
    <i>
      <x v="69"/>
    </i>
    <i>
      <x v="71"/>
    </i>
    <i>
      <x v="74"/>
    </i>
    <i>
      <x v="75"/>
    </i>
    <i>
      <x v="78"/>
    </i>
    <i>
      <x v="79"/>
    </i>
    <i>
      <x v="81"/>
    </i>
    <i>
      <x v="88"/>
    </i>
    <i>
      <x v="89"/>
    </i>
    <i>
      <x v="91"/>
    </i>
    <i>
      <x v="92"/>
    </i>
    <i>
      <x v="93"/>
    </i>
    <i>
      <x v="94"/>
    </i>
    <i>
      <x v="96"/>
    </i>
    <i>
      <x v="99"/>
    </i>
    <i>
      <x v="101"/>
    </i>
    <i>
      <x v="102"/>
    </i>
    <i>
      <x v="103"/>
    </i>
    <i>
      <x v="106"/>
    </i>
    <i>
      <x v="107"/>
    </i>
    <i>
      <x v="108"/>
    </i>
    <i>
      <x v="111"/>
    </i>
    <i>
      <x v="114"/>
    </i>
    <i>
      <x v="116"/>
    </i>
    <i>
      <x v="120"/>
    </i>
    <i>
      <x v="121"/>
    </i>
    <i>
      <x v="122"/>
    </i>
    <i>
      <x v="123"/>
    </i>
    <i>
      <x v="129"/>
    </i>
    <i>
      <x v="130"/>
    </i>
    <i>
      <x v="132"/>
    </i>
    <i>
      <x v="134"/>
    </i>
    <i>
      <x v="141"/>
    </i>
    <i>
      <x v="142"/>
    </i>
    <i>
      <x v="143"/>
    </i>
    <i>
      <x v="146"/>
    </i>
    <i>
      <x v="147"/>
    </i>
    <i>
      <x v="148"/>
    </i>
    <i>
      <x v="151"/>
    </i>
    <i>
      <x v="152"/>
    </i>
    <i>
      <x v="153"/>
    </i>
    <i>
      <x v="156"/>
    </i>
    <i>
      <x v="160"/>
    </i>
    <i>
      <x v="162"/>
    </i>
    <i>
      <x v="165"/>
    </i>
    <i>
      <x v="166"/>
    </i>
    <i>
      <x v="173"/>
    </i>
    <i>
      <x v="177"/>
    </i>
    <i>
      <x v="179"/>
    </i>
    <i>
      <x v="180"/>
    </i>
    <i>
      <x v="182"/>
    </i>
    <i>
      <x v="186"/>
    </i>
    <i>
      <x v="189"/>
    </i>
    <i>
      <x v="190"/>
    </i>
    <i>
      <x v="192"/>
    </i>
    <i>
      <x v="193"/>
    </i>
    <i>
      <x v="199"/>
    </i>
    <i>
      <x v="200"/>
    </i>
    <i>
      <x v="201"/>
    </i>
    <i>
      <x v="209"/>
    </i>
    <i>
      <x v="211"/>
    </i>
    <i>
      <x v="214"/>
    </i>
    <i>
      <x v="217"/>
    </i>
    <i>
      <x v="218"/>
    </i>
    <i>
      <x v="219"/>
    </i>
    <i>
      <x v="221"/>
    </i>
    <i>
      <x v="222"/>
    </i>
    <i>
      <x v="224"/>
    </i>
    <i>
      <x v="227"/>
    </i>
    <i>
      <x v="234"/>
    </i>
    <i>
      <x v="236"/>
    </i>
    <i>
      <x v="237"/>
    </i>
    <i>
      <x v="239"/>
    </i>
    <i>
      <x v="240"/>
    </i>
    <i>
      <x v="241"/>
    </i>
    <i>
      <x v="245"/>
    </i>
    <i>
      <x v="247"/>
    </i>
    <i>
      <x v="251"/>
    </i>
    <i>
      <x v="253"/>
    </i>
    <i>
      <x v="255"/>
    </i>
    <i>
      <x v="257"/>
    </i>
    <i>
      <x v="259"/>
    </i>
    <i>
      <x v="261"/>
    </i>
    <i>
      <x v="265"/>
    </i>
    <i>
      <x v="267"/>
    </i>
    <i>
      <x v="270"/>
    </i>
    <i>
      <x v="273"/>
    </i>
    <i>
      <x v="277"/>
    </i>
    <i>
      <x v="279"/>
    </i>
    <i>
      <x v="280"/>
    </i>
    <i>
      <x v="282"/>
    </i>
    <i>
      <x v="28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hier="-1"/>
  </pageFields>
  <dataFields count="3">
    <dataField name="Somma di Conteggio Auto" fld="13" baseField="0" baseItem="0"/>
    <dataField name="Somma di Conteggio Bici" fld="15" baseField="0" baseItem="0"/>
    <dataField name="Somma di Conteggio Monopattino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la pivot2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Date di nascita">
  <location ref="E2:F44" firstHeaderRow="1" firstDataRow="1" firstDataCol="1"/>
  <pivotFields count="3"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</items>
    </pivotField>
  </pivotFields>
  <rowFields count="2">
    <field x="2"/>
    <field x="0"/>
  </rowFields>
  <rowItems count="4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nteggio di Data di Nascita" fld="0" subtotal="count" baseField="0" baseItem="0"/>
  </dataFields>
  <pivotTableStyleInfo name="PivotStyleLight16" showRowHeaders="1" showColHeaders="1" showRowStripes="0" showColStripes="0" showLastColumn="1"/>
  <filters count="1">
    <filter fld="0" type="dateOlderThan" evalOrder="-1" id="3">
      <autoFilter ref="A1">
        <filterColumn colId="0">
          <customFilters>
            <customFilter operator="lessThan" val="3477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la pivot3" cacheId="2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2">
  <location ref="M5:O37" firstHeaderRow="0" firstDataRow="1" firstDataCol="1" rowPageCount="2" colPageCount="1"/>
  <pivotFields count="10">
    <pivotField axis="axisRow" showAll="0">
      <items count="285">
        <item x="163"/>
        <item x="138"/>
        <item x="37"/>
        <item x="55"/>
        <item x="83"/>
        <item x="183"/>
        <item x="32"/>
        <item x="95"/>
        <item x="268"/>
        <item x="232"/>
        <item x="49"/>
        <item x="61"/>
        <item x="70"/>
        <item x="176"/>
        <item x="113"/>
        <item x="35"/>
        <item x="260"/>
        <item x="230"/>
        <item x="235"/>
        <item x="3"/>
        <item x="139"/>
        <item x="198"/>
        <item x="39"/>
        <item x="92"/>
        <item x="63"/>
        <item x="9"/>
        <item x="133"/>
        <item x="103"/>
        <item x="143"/>
        <item x="224"/>
        <item x="219"/>
        <item x="144"/>
        <item x="227"/>
        <item x="233"/>
        <item x="155"/>
        <item x="124"/>
        <item x="137"/>
        <item x="211"/>
        <item x="202"/>
        <item x="214"/>
        <item x="220"/>
        <item x="226"/>
        <item x="181"/>
        <item x="66"/>
        <item x="262"/>
        <item x="273"/>
        <item x="12"/>
        <item x="203"/>
        <item x="223"/>
        <item x="240"/>
        <item x="24"/>
        <item x="148"/>
        <item x="51"/>
        <item x="52"/>
        <item x="41"/>
        <item x="182"/>
        <item x="160"/>
        <item x="23"/>
        <item x="87"/>
        <item x="239"/>
        <item x="231"/>
        <item x="1"/>
        <item x="10"/>
        <item x="140"/>
        <item x="193"/>
        <item x="0"/>
        <item x="20"/>
        <item x="238"/>
        <item x="234"/>
        <item x="272"/>
        <item x="175"/>
        <item x="146"/>
        <item x="112"/>
        <item x="107"/>
        <item x="245"/>
        <item x="174"/>
        <item x="192"/>
        <item x="54"/>
        <item x="255"/>
        <item x="2"/>
        <item x="215"/>
        <item x="186"/>
        <item x="135"/>
        <item x="170"/>
        <item x="184"/>
        <item x="53"/>
        <item x="84"/>
        <item x="29"/>
        <item x="237"/>
        <item x="168"/>
        <item x="130"/>
        <item x="254"/>
        <item x="266"/>
        <item x="185"/>
        <item x="110"/>
        <item x="213"/>
        <item x="71"/>
        <item x="200"/>
        <item x="141"/>
        <item x="96"/>
        <item x="94"/>
        <item x="256"/>
        <item x="114"/>
        <item x="236"/>
        <item x="180"/>
        <item x="100"/>
        <item x="73"/>
        <item x="154"/>
        <item x="278"/>
        <item x="276"/>
        <item x="247"/>
        <item x="212"/>
        <item x="99"/>
        <item x="246"/>
        <item x="274"/>
        <item x="19"/>
        <item x="74"/>
        <item x="250"/>
        <item x="56"/>
        <item x="153"/>
        <item x="34"/>
        <item x="249"/>
        <item x="222"/>
        <item x="279"/>
        <item x="191"/>
        <item x="104"/>
        <item x="162"/>
        <item x="166"/>
        <item x="90"/>
        <item x="119"/>
        <item x="36"/>
        <item x="108"/>
        <item x="26"/>
        <item x="88"/>
        <item x="150"/>
        <item x="21"/>
        <item x="40"/>
        <item x="117"/>
        <item x="62"/>
        <item x="64"/>
        <item x="43"/>
        <item x="151"/>
        <item x="171"/>
        <item x="228"/>
        <item x="244"/>
        <item x="270"/>
        <item x="132"/>
        <item x="283"/>
        <item x="4"/>
        <item x="89"/>
        <item x="201"/>
        <item x="243"/>
        <item x="216"/>
        <item x="277"/>
        <item x="275"/>
        <item x="169"/>
        <item x="50"/>
        <item x="16"/>
        <item x="173"/>
        <item x="38"/>
        <item x="147"/>
        <item x="165"/>
        <item x="281"/>
        <item x="123"/>
        <item x="80"/>
        <item x="263"/>
        <item x="17"/>
        <item x="129"/>
        <item x="126"/>
        <item x="111"/>
        <item x="76"/>
        <item x="116"/>
        <item x="97"/>
        <item x="207"/>
        <item x="13"/>
        <item x="48"/>
        <item x="77"/>
        <item x="59"/>
        <item x="5"/>
        <item x="152"/>
        <item x="258"/>
        <item x="267"/>
        <item x="189"/>
        <item x="115"/>
        <item x="102"/>
        <item x="187"/>
        <item x="190"/>
        <item x="259"/>
        <item x="264"/>
        <item x="208"/>
        <item x="69"/>
        <item x="22"/>
        <item x="196"/>
        <item x="122"/>
        <item x="145"/>
        <item x="252"/>
        <item x="33"/>
        <item x="31"/>
        <item x="7"/>
        <item x="265"/>
        <item x="178"/>
        <item x="188"/>
        <item x="218"/>
        <item x="179"/>
        <item x="161"/>
        <item x="18"/>
        <item x="229"/>
        <item x="72"/>
        <item x="67"/>
        <item x="15"/>
        <item x="128"/>
        <item x="195"/>
        <item x="205"/>
        <item x="177"/>
        <item x="217"/>
        <item x="225"/>
        <item x="149"/>
        <item x="6"/>
        <item x="28"/>
        <item x="157"/>
        <item x="44"/>
        <item x="91"/>
        <item x="105"/>
        <item x="11"/>
        <item x="81"/>
        <item x="197"/>
        <item x="75"/>
        <item x="14"/>
        <item x="269"/>
        <item x="280"/>
        <item x="93"/>
        <item x="131"/>
        <item x="282"/>
        <item x="27"/>
        <item x="241"/>
        <item x="79"/>
        <item x="60"/>
        <item x="164"/>
        <item x="142"/>
        <item x="65"/>
        <item x="58"/>
        <item x="253"/>
        <item x="47"/>
        <item x="68"/>
        <item x="206"/>
        <item x="109"/>
        <item x="251"/>
        <item x="45"/>
        <item x="106"/>
        <item x="134"/>
        <item x="248"/>
        <item x="261"/>
        <item x="125"/>
        <item x="136"/>
        <item x="172"/>
        <item x="242"/>
        <item x="101"/>
        <item x="194"/>
        <item x="46"/>
        <item x="257"/>
        <item x="167"/>
        <item x="25"/>
        <item x="121"/>
        <item x="82"/>
        <item x="78"/>
        <item x="118"/>
        <item x="221"/>
        <item x="98"/>
        <item x="158"/>
        <item x="204"/>
        <item x="209"/>
        <item x="120"/>
        <item x="156"/>
        <item x="127"/>
        <item x="30"/>
        <item x="42"/>
        <item x="159"/>
        <item x="199"/>
        <item x="210"/>
        <item x="8"/>
        <item x="85"/>
        <item x="57"/>
        <item x="271"/>
        <item x="86"/>
        <item t="default"/>
      </items>
    </pivotField>
    <pivotField numFmtId="164" showAll="0"/>
    <pivotField showAll="0"/>
    <pivotField numFmtId="164" showAll="0"/>
    <pivotField numFmtId="164" showAll="0"/>
    <pivotField showAll="0"/>
    <pivotField showAll="0"/>
    <pivotField showAll="0"/>
    <pivotField axis="axisPage" dataField="1" multipleItemSelectionAllowed="1" showAll="0">
      <items count="6">
        <item h="1" x="3"/>
        <item h="1" x="2"/>
        <item h="1" x="0"/>
        <item x="4"/>
        <item x="1"/>
        <item t="default"/>
      </items>
    </pivotField>
    <pivotField axis="axisPage" dataField="1" multipleItemSelectionAllowed="1" showAll="0">
      <items count="12">
        <item h="1" x="10"/>
        <item h="1" x="5"/>
        <item h="1" x="0"/>
        <item h="1" x="7"/>
        <item h="1" x="3"/>
        <item h="1" x="1"/>
        <item h="1" x="8"/>
        <item h="1" x="2"/>
        <item x="6"/>
        <item x="4"/>
        <item x="9"/>
        <item t="default"/>
      </items>
    </pivotField>
  </pivotFields>
  <rowFields count="1">
    <field x="0"/>
  </rowFields>
  <rowItems count="32">
    <i>
      <x v="7"/>
    </i>
    <i>
      <x v="23"/>
    </i>
    <i>
      <x v="46"/>
    </i>
    <i>
      <x v="53"/>
    </i>
    <i>
      <x v="56"/>
    </i>
    <i>
      <x v="69"/>
    </i>
    <i>
      <x v="88"/>
    </i>
    <i>
      <x v="102"/>
    </i>
    <i>
      <x v="106"/>
    </i>
    <i>
      <x v="108"/>
    </i>
    <i>
      <x v="111"/>
    </i>
    <i>
      <x v="116"/>
    </i>
    <i>
      <x v="120"/>
    </i>
    <i>
      <x v="130"/>
    </i>
    <i>
      <x v="134"/>
    </i>
    <i>
      <x v="146"/>
    </i>
    <i>
      <x v="147"/>
    </i>
    <i>
      <x v="151"/>
    </i>
    <i>
      <x v="152"/>
    </i>
    <i>
      <x v="177"/>
    </i>
    <i>
      <x v="186"/>
    </i>
    <i>
      <x v="217"/>
    </i>
    <i>
      <x v="221"/>
    </i>
    <i>
      <x v="224"/>
    </i>
    <i>
      <x v="234"/>
    </i>
    <i>
      <x v="240"/>
    </i>
    <i>
      <x v="241"/>
    </i>
    <i>
      <x v="247"/>
    </i>
    <i>
      <x v="253"/>
    </i>
    <i>
      <x v="273"/>
    </i>
    <i>
      <x v="279"/>
    </i>
    <i t="grand">
      <x/>
    </i>
  </rowItems>
  <colFields count="1">
    <field x="-2"/>
  </colFields>
  <colItems count="2">
    <i>
      <x/>
    </i>
    <i i="1">
      <x v="1"/>
    </i>
  </colItems>
  <pageFields count="2">
    <pageField fld="8" hier="-1"/>
    <pageField fld="9" hier="-1"/>
  </pageFields>
  <dataFields count="2">
    <dataField name="Media di Valutazione sull'attenzione all'ambiente della città" fld="9" subtotal="average" baseField="0" baseItem="56"/>
    <dataField name="Media di Valutazione" fld="8" subtotal="average" baseField="0" baseItem="56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chartFormat="1" rowHeaderCaption="numero membri">
  <location ref="A2:B11" firstHeaderRow="1" firstDataRow="1" firstDataCol="1"/>
  <pivotFields count="1">
    <pivotField axis="axisRow" dataField="1" showAll="0">
      <items count="9">
        <item x="2"/>
        <item x="6"/>
        <item x="1"/>
        <item x="0"/>
        <item x="3"/>
        <item x="4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eggio di Membri della Famigli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267" workbookViewId="0">
      <selection activeCell="D267" sqref="D1:D1048576"/>
    </sheetView>
  </sheetViews>
  <sheetFormatPr defaultColWidth="12.5703125" defaultRowHeight="15.75" customHeight="1"/>
  <cols>
    <col min="2" max="2" width="38.42578125" customWidth="1"/>
    <col min="3" max="3" width="25.42578125" customWidth="1"/>
    <col min="4" max="4" width="18.28515625" bestFit="1" customWidth="1"/>
    <col min="5" max="5" width="14.5703125" bestFit="1" customWidth="1"/>
    <col min="6" max="6" width="23.42578125" bestFit="1" customWidth="1"/>
    <col min="7" max="7" width="16.140625" bestFit="1" customWidth="1"/>
    <col min="8" max="8" width="23.28515625" bestFit="1" customWidth="1"/>
    <col min="9" max="9" width="12.7109375" bestFit="1" customWidth="1"/>
    <col min="10" max="10" width="52.5703125" bestFit="1" customWidth="1"/>
    <col min="11" max="11" width="19.85546875" bestFit="1" customWidth="1"/>
    <col min="12" max="12" width="23.7109375" bestFit="1" customWidth="1"/>
    <col min="13" max="13" width="28.28515625" bestFit="1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3921</v>
      </c>
      <c r="B2" s="6" t="s">
        <v>13</v>
      </c>
      <c r="C2" s="6" t="s">
        <v>14</v>
      </c>
      <c r="D2" s="7">
        <v>241</v>
      </c>
      <c r="E2" s="8">
        <v>6</v>
      </c>
      <c r="F2" s="6" t="s">
        <v>15</v>
      </c>
      <c r="G2" s="9">
        <v>22350</v>
      </c>
      <c r="H2" s="5">
        <v>4</v>
      </c>
      <c r="I2" s="5">
        <v>3</v>
      </c>
      <c r="J2" s="5">
        <v>2</v>
      </c>
      <c r="K2" s="5" t="s">
        <v>16</v>
      </c>
      <c r="L2" s="5" t="s">
        <v>16</v>
      </c>
      <c r="M2" s="5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>
        <v>4606</v>
      </c>
      <c r="B3" s="6" t="s">
        <v>18</v>
      </c>
      <c r="C3" s="6" t="s">
        <v>19</v>
      </c>
      <c r="D3" s="7">
        <v>89</v>
      </c>
      <c r="E3" s="8">
        <v>6</v>
      </c>
      <c r="F3" s="6" t="s">
        <v>20</v>
      </c>
      <c r="G3" s="9">
        <v>33063</v>
      </c>
      <c r="H3" s="5">
        <v>3</v>
      </c>
      <c r="I3" s="5">
        <v>5</v>
      </c>
      <c r="J3" s="5">
        <v>5</v>
      </c>
      <c r="K3" s="5" t="s">
        <v>17</v>
      </c>
      <c r="L3" s="5" t="s">
        <v>16</v>
      </c>
      <c r="M3" s="5" t="s"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5">
        <v>3813</v>
      </c>
      <c r="B4" s="6" t="s">
        <v>21</v>
      </c>
      <c r="C4" s="6" t="s">
        <v>22</v>
      </c>
      <c r="D4" s="7">
        <v>165</v>
      </c>
      <c r="E4" s="8">
        <v>4</v>
      </c>
      <c r="F4" s="6" t="s">
        <v>23</v>
      </c>
      <c r="G4" s="9">
        <v>31177</v>
      </c>
      <c r="H4" s="5">
        <v>1</v>
      </c>
      <c r="I4" s="5">
        <v>2</v>
      </c>
      <c r="J4" s="5">
        <v>7</v>
      </c>
      <c r="K4" s="5" t="s">
        <v>16</v>
      </c>
      <c r="L4" s="5" t="s">
        <v>17</v>
      </c>
      <c r="M4" s="5" t="s">
        <v>17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5">
        <v>5482</v>
      </c>
      <c r="B5" s="6" t="s">
        <v>24</v>
      </c>
      <c r="C5" s="6" t="s">
        <v>25</v>
      </c>
      <c r="D5" s="7">
        <v>202</v>
      </c>
      <c r="E5" s="8">
        <v>3</v>
      </c>
      <c r="F5" s="6" t="s">
        <v>26</v>
      </c>
      <c r="G5" s="9">
        <v>31895</v>
      </c>
      <c r="H5" s="5">
        <v>5</v>
      </c>
      <c r="I5" s="5">
        <v>5</v>
      </c>
      <c r="J5" s="5">
        <v>4</v>
      </c>
      <c r="K5" s="5" t="s">
        <v>17</v>
      </c>
      <c r="L5" s="5" t="s">
        <v>16</v>
      </c>
      <c r="M5" s="5" t="s">
        <v>16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5">
        <v>4058</v>
      </c>
      <c r="B6" s="6" t="s">
        <v>27</v>
      </c>
      <c r="C6" s="6" t="s">
        <v>28</v>
      </c>
      <c r="D6" s="7">
        <v>99</v>
      </c>
      <c r="E6" s="8">
        <v>5</v>
      </c>
      <c r="F6" s="6" t="s">
        <v>29</v>
      </c>
      <c r="G6" s="10">
        <v>23696</v>
      </c>
      <c r="H6" s="5">
        <v>4</v>
      </c>
      <c r="I6" s="5">
        <v>2</v>
      </c>
      <c r="J6" s="5">
        <v>9</v>
      </c>
      <c r="K6" s="5" t="s">
        <v>16</v>
      </c>
      <c r="L6" s="5" t="s">
        <v>16</v>
      </c>
      <c r="M6" s="5" t="s">
        <v>16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5">
        <v>4115</v>
      </c>
      <c r="B7" s="6" t="s">
        <v>30</v>
      </c>
      <c r="C7" s="6" t="s">
        <v>31</v>
      </c>
      <c r="D7" s="7">
        <v>135</v>
      </c>
      <c r="E7" s="8">
        <v>1</v>
      </c>
      <c r="F7" s="6" t="s">
        <v>26</v>
      </c>
      <c r="G7" s="9">
        <v>23983</v>
      </c>
      <c r="H7" s="5">
        <v>4</v>
      </c>
      <c r="I7" s="5">
        <v>2</v>
      </c>
      <c r="J7" s="5">
        <v>1</v>
      </c>
      <c r="K7" s="5" t="s">
        <v>16</v>
      </c>
      <c r="L7" s="5" t="s">
        <v>16</v>
      </c>
      <c r="M7" s="5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5">
        <v>2426</v>
      </c>
      <c r="B8" s="6" t="s">
        <v>32</v>
      </c>
      <c r="C8" s="6" t="s">
        <v>33</v>
      </c>
      <c r="D8" s="7">
        <v>263</v>
      </c>
      <c r="E8" s="8">
        <v>3</v>
      </c>
      <c r="F8" s="6" t="s">
        <v>34</v>
      </c>
      <c r="G8" s="9">
        <v>23994</v>
      </c>
      <c r="H8" s="5">
        <v>6</v>
      </c>
      <c r="I8" s="5">
        <v>5</v>
      </c>
      <c r="J8" s="5">
        <v>9</v>
      </c>
      <c r="K8" s="5" t="s">
        <v>17</v>
      </c>
      <c r="L8" s="5" t="s">
        <v>16</v>
      </c>
      <c r="M8" s="5" t="s">
        <v>17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5">
        <v>3123</v>
      </c>
      <c r="B9" s="6" t="s">
        <v>35</v>
      </c>
      <c r="C9" s="6" t="s">
        <v>36</v>
      </c>
      <c r="D9" s="7">
        <v>264</v>
      </c>
      <c r="E9" s="8">
        <v>10</v>
      </c>
      <c r="F9" s="6" t="s">
        <v>37</v>
      </c>
      <c r="G9" s="9">
        <v>30938</v>
      </c>
      <c r="H9" s="5">
        <v>3</v>
      </c>
      <c r="I9" s="5">
        <v>1</v>
      </c>
      <c r="J9" s="5">
        <v>1</v>
      </c>
      <c r="K9" s="5" t="s">
        <v>16</v>
      </c>
      <c r="L9" s="5" t="s">
        <v>16</v>
      </c>
      <c r="M9" s="5" t="s">
        <v>17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5">
        <v>4926</v>
      </c>
      <c r="B10" s="6" t="s">
        <v>38</v>
      </c>
      <c r="C10" s="6" t="s">
        <v>39</v>
      </c>
      <c r="D10" s="7">
        <v>67</v>
      </c>
      <c r="E10" s="8">
        <v>5</v>
      </c>
      <c r="F10" s="6" t="s">
        <v>40</v>
      </c>
      <c r="G10" s="9">
        <v>30079</v>
      </c>
      <c r="H10" s="5">
        <v>7</v>
      </c>
      <c r="I10" s="5">
        <v>5</v>
      </c>
      <c r="J10" s="5">
        <v>8</v>
      </c>
      <c r="K10" s="5" t="s">
        <v>17</v>
      </c>
      <c r="L10" s="5" t="s">
        <v>16</v>
      </c>
      <c r="M10" s="5" t="s">
        <v>16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>
        <v>2797</v>
      </c>
      <c r="B11" s="6" t="s">
        <v>41</v>
      </c>
      <c r="C11" s="6" t="s">
        <v>42</v>
      </c>
      <c r="D11" s="7">
        <v>300</v>
      </c>
      <c r="E11" s="8">
        <v>1</v>
      </c>
      <c r="F11" s="6" t="s">
        <v>37</v>
      </c>
      <c r="G11" s="9">
        <v>24873</v>
      </c>
      <c r="H11" s="5">
        <v>4</v>
      </c>
      <c r="I11" s="5">
        <v>3</v>
      </c>
      <c r="J11" s="5">
        <v>1</v>
      </c>
      <c r="K11" s="5" t="s">
        <v>17</v>
      </c>
      <c r="L11" s="5" t="s">
        <v>17</v>
      </c>
      <c r="M11" s="5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5">
        <v>5533</v>
      </c>
      <c r="B12" s="6" t="s">
        <v>43</v>
      </c>
      <c r="C12" s="6" t="s">
        <v>44</v>
      </c>
      <c r="D12" s="7">
        <v>300</v>
      </c>
      <c r="E12" s="8">
        <v>4</v>
      </c>
      <c r="F12" s="6" t="s">
        <v>45</v>
      </c>
      <c r="G12" s="9">
        <v>21411</v>
      </c>
      <c r="H12" s="5">
        <v>2</v>
      </c>
      <c r="I12" s="5">
        <v>1</v>
      </c>
      <c r="J12" s="5">
        <v>5</v>
      </c>
      <c r="K12" s="5" t="s">
        <v>17</v>
      </c>
      <c r="L12" s="5" t="s">
        <v>16</v>
      </c>
      <c r="M12" s="5" t="s">
        <v>16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5">
        <v>2383</v>
      </c>
      <c r="B13" s="6" t="s">
        <v>46</v>
      </c>
      <c r="C13" s="6" t="s">
        <v>47</v>
      </c>
      <c r="D13" s="7">
        <v>277</v>
      </c>
      <c r="E13" s="8">
        <v>4</v>
      </c>
      <c r="F13" s="6" t="s">
        <v>48</v>
      </c>
      <c r="G13" s="9">
        <v>23015</v>
      </c>
      <c r="H13" s="5">
        <v>4</v>
      </c>
      <c r="I13" s="5">
        <v>3</v>
      </c>
      <c r="J13" s="5">
        <v>3</v>
      </c>
      <c r="K13" s="5" t="s">
        <v>16</v>
      </c>
      <c r="L13" s="5" t="s">
        <v>17</v>
      </c>
      <c r="M13" s="5" t="s">
        <v>17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5">
        <v>5561</v>
      </c>
      <c r="B14" s="6" t="s">
        <v>49</v>
      </c>
      <c r="C14" s="6" t="s">
        <v>50</v>
      </c>
      <c r="D14" s="7">
        <v>225</v>
      </c>
      <c r="E14" s="8">
        <v>10</v>
      </c>
      <c r="F14" s="6" t="s">
        <v>29</v>
      </c>
      <c r="G14" s="9">
        <v>23826</v>
      </c>
      <c r="H14" s="5">
        <v>2</v>
      </c>
      <c r="I14" s="5">
        <v>5</v>
      </c>
      <c r="J14" s="5">
        <v>8</v>
      </c>
      <c r="K14" s="5" t="s">
        <v>16</v>
      </c>
      <c r="L14" s="5" t="s">
        <v>16</v>
      </c>
      <c r="M14" s="5" t="s">
        <v>16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5">
        <v>3570</v>
      </c>
      <c r="B15" s="6" t="s">
        <v>51</v>
      </c>
      <c r="C15" s="6" t="s">
        <v>52</v>
      </c>
      <c r="D15" s="7">
        <v>157</v>
      </c>
      <c r="E15" s="8">
        <v>6</v>
      </c>
      <c r="F15" s="6" t="s">
        <v>53</v>
      </c>
      <c r="G15" s="9">
        <v>21129</v>
      </c>
      <c r="H15" s="5">
        <v>3</v>
      </c>
      <c r="I15" s="5">
        <v>4</v>
      </c>
      <c r="J15" s="5">
        <v>3</v>
      </c>
      <c r="K15" s="5" t="s">
        <v>17</v>
      </c>
      <c r="L15" s="5" t="s">
        <v>16</v>
      </c>
      <c r="M15" s="5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5">
        <v>4637</v>
      </c>
      <c r="B16" s="6" t="s">
        <v>54</v>
      </c>
      <c r="C16" s="6" t="s">
        <v>55</v>
      </c>
      <c r="D16" s="7">
        <v>97</v>
      </c>
      <c r="E16" s="8">
        <v>9</v>
      </c>
      <c r="F16" s="6" t="s">
        <v>26</v>
      </c>
      <c r="G16" s="9">
        <v>24418</v>
      </c>
      <c r="H16" s="5">
        <v>3</v>
      </c>
      <c r="I16" s="5">
        <v>2</v>
      </c>
      <c r="J16" s="5">
        <v>8</v>
      </c>
      <c r="K16" s="5" t="s">
        <v>17</v>
      </c>
      <c r="L16" s="5" t="s">
        <v>17</v>
      </c>
      <c r="M16" s="5" t="s">
        <v>17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5">
        <v>4435</v>
      </c>
      <c r="B17" s="6" t="s">
        <v>56</v>
      </c>
      <c r="C17" s="6" t="s">
        <v>57</v>
      </c>
      <c r="D17" s="7">
        <v>249</v>
      </c>
      <c r="E17" s="8">
        <v>3</v>
      </c>
      <c r="F17" s="6" t="s">
        <v>58</v>
      </c>
      <c r="G17" s="9">
        <v>27225</v>
      </c>
      <c r="H17" s="5">
        <v>6</v>
      </c>
      <c r="I17" s="5">
        <v>4</v>
      </c>
      <c r="J17" s="5">
        <v>7</v>
      </c>
      <c r="K17" s="5" t="s">
        <v>16</v>
      </c>
      <c r="L17" s="5" t="s">
        <v>16</v>
      </c>
      <c r="M17" s="5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5">
        <v>3804</v>
      </c>
      <c r="B18" s="6" t="s">
        <v>59</v>
      </c>
      <c r="C18" s="6" t="s">
        <v>60</v>
      </c>
      <c r="D18" s="7">
        <v>216</v>
      </c>
      <c r="E18" s="8">
        <v>2</v>
      </c>
      <c r="F18" s="6" t="s">
        <v>48</v>
      </c>
      <c r="G18" s="9">
        <v>34642</v>
      </c>
      <c r="H18" s="5">
        <v>7</v>
      </c>
      <c r="I18" s="5">
        <v>4</v>
      </c>
      <c r="J18" s="5">
        <v>2</v>
      </c>
      <c r="K18" s="5" t="s">
        <v>16</v>
      </c>
      <c r="L18" s="5" t="s">
        <v>17</v>
      </c>
      <c r="M18" s="5" t="s">
        <v>17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5">
        <v>3576</v>
      </c>
      <c r="B19" s="6" t="s">
        <v>61</v>
      </c>
      <c r="C19" s="6" t="s">
        <v>62</v>
      </c>
      <c r="D19" s="7">
        <v>117</v>
      </c>
      <c r="E19" s="8">
        <v>5</v>
      </c>
      <c r="F19" s="6" t="s">
        <v>63</v>
      </c>
      <c r="G19" s="10">
        <v>29872</v>
      </c>
      <c r="H19" s="5">
        <v>3</v>
      </c>
      <c r="I19" s="5">
        <v>1</v>
      </c>
      <c r="J19" s="5">
        <v>6</v>
      </c>
      <c r="K19" s="5" t="s">
        <v>17</v>
      </c>
      <c r="L19" s="5" t="s">
        <v>17</v>
      </c>
      <c r="M19" s="5" t="s">
        <v>17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5">
        <v>5173</v>
      </c>
      <c r="B20" s="6" t="s">
        <v>64</v>
      </c>
      <c r="C20" s="6" t="s">
        <v>31</v>
      </c>
      <c r="D20" s="7">
        <v>204</v>
      </c>
      <c r="E20" s="8">
        <v>3</v>
      </c>
      <c r="F20" s="6" t="s">
        <v>65</v>
      </c>
      <c r="G20" s="9">
        <v>25705</v>
      </c>
      <c r="H20" s="5">
        <v>6</v>
      </c>
      <c r="I20" s="5">
        <v>3</v>
      </c>
      <c r="J20" s="5">
        <v>2</v>
      </c>
      <c r="K20" s="5" t="s">
        <v>16</v>
      </c>
      <c r="L20" s="5" t="s">
        <v>17</v>
      </c>
      <c r="M20" s="5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5">
        <v>4929</v>
      </c>
      <c r="B21" s="6" t="s">
        <v>66</v>
      </c>
      <c r="C21" s="6" t="s">
        <v>44</v>
      </c>
      <c r="D21" s="7">
        <v>69</v>
      </c>
      <c r="E21" s="8">
        <v>3</v>
      </c>
      <c r="F21" s="6" t="s">
        <v>67</v>
      </c>
      <c r="G21" s="9">
        <v>21816</v>
      </c>
      <c r="H21" s="5">
        <v>1</v>
      </c>
      <c r="I21" s="5">
        <v>2</v>
      </c>
      <c r="J21" s="5">
        <v>10</v>
      </c>
      <c r="K21" s="5" t="s">
        <v>17</v>
      </c>
      <c r="L21" s="5" t="s">
        <v>16</v>
      </c>
      <c r="M21" s="5" t="s">
        <v>17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5">
        <v>2844</v>
      </c>
      <c r="B22" s="6" t="s">
        <v>68</v>
      </c>
      <c r="C22" s="6" t="s">
        <v>69</v>
      </c>
      <c r="D22" s="7">
        <v>53</v>
      </c>
      <c r="E22" s="8">
        <v>8</v>
      </c>
      <c r="F22" s="6" t="s">
        <v>70</v>
      </c>
      <c r="G22" s="9">
        <v>29697</v>
      </c>
      <c r="H22" s="5">
        <v>3</v>
      </c>
      <c r="I22" s="5">
        <v>4</v>
      </c>
      <c r="J22" s="5">
        <v>5</v>
      </c>
      <c r="K22" s="5" t="s">
        <v>16</v>
      </c>
      <c r="L22" s="5" t="s">
        <v>16</v>
      </c>
      <c r="M22" s="5" t="s">
        <v>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5">
        <v>3783</v>
      </c>
      <c r="B23" s="6" t="s">
        <v>71</v>
      </c>
      <c r="C23" s="6" t="s">
        <v>72</v>
      </c>
      <c r="D23" s="7">
        <v>176</v>
      </c>
      <c r="E23" s="8">
        <v>5</v>
      </c>
      <c r="F23" s="6" t="s">
        <v>73</v>
      </c>
      <c r="G23" s="9">
        <v>25693</v>
      </c>
      <c r="H23" s="5">
        <v>7</v>
      </c>
      <c r="I23" s="5">
        <v>2</v>
      </c>
      <c r="J23" s="5">
        <v>4</v>
      </c>
      <c r="K23" s="5" t="s">
        <v>17</v>
      </c>
      <c r="L23" s="5" t="s">
        <v>17</v>
      </c>
      <c r="M23" s="5" t="s">
        <v>17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5">
        <v>5096</v>
      </c>
      <c r="B24" s="6" t="s">
        <v>74</v>
      </c>
      <c r="C24" s="6" t="s">
        <v>75</v>
      </c>
      <c r="D24" s="7">
        <v>74</v>
      </c>
      <c r="E24" s="8">
        <v>1</v>
      </c>
      <c r="F24" s="6" t="s">
        <v>76</v>
      </c>
      <c r="G24" s="9">
        <v>34185</v>
      </c>
      <c r="H24" s="5">
        <v>7</v>
      </c>
      <c r="I24" s="5">
        <v>3</v>
      </c>
      <c r="J24" s="5">
        <v>2</v>
      </c>
      <c r="K24" s="5" t="s">
        <v>17</v>
      </c>
      <c r="L24" s="5" t="s">
        <v>17</v>
      </c>
      <c r="M24" s="5" t="s">
        <v>17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5">
        <v>4502</v>
      </c>
      <c r="B25" s="6" t="s">
        <v>77</v>
      </c>
      <c r="C25" s="6" t="s">
        <v>78</v>
      </c>
      <c r="D25" s="7">
        <v>194</v>
      </c>
      <c r="E25" s="8">
        <v>4</v>
      </c>
      <c r="F25" s="6" t="s">
        <v>40</v>
      </c>
      <c r="G25" s="9">
        <v>34141</v>
      </c>
      <c r="H25" s="5">
        <v>2</v>
      </c>
      <c r="I25" s="5">
        <v>3</v>
      </c>
      <c r="J25" s="5">
        <v>3</v>
      </c>
      <c r="K25" s="5" t="s">
        <v>17</v>
      </c>
      <c r="L25" s="5" t="s">
        <v>16</v>
      </c>
      <c r="M25" s="5" t="s">
        <v>16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5">
        <v>3585</v>
      </c>
      <c r="B26" s="6" t="s">
        <v>79</v>
      </c>
      <c r="C26" s="6" t="s">
        <v>80</v>
      </c>
      <c r="D26" s="7">
        <v>233</v>
      </c>
      <c r="E26" s="8">
        <v>9</v>
      </c>
      <c r="F26" s="6" t="s">
        <v>48</v>
      </c>
      <c r="G26" s="9">
        <v>33913</v>
      </c>
      <c r="H26" s="5">
        <v>1</v>
      </c>
      <c r="I26" s="5">
        <v>3</v>
      </c>
      <c r="J26" s="5">
        <v>4</v>
      </c>
      <c r="K26" s="5" t="s">
        <v>17</v>
      </c>
      <c r="L26" s="5" t="s">
        <v>16</v>
      </c>
      <c r="M26" s="5" t="s">
        <v>17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5">
        <v>3532</v>
      </c>
      <c r="B27" s="6" t="s">
        <v>81</v>
      </c>
      <c r="C27" s="6" t="s">
        <v>44</v>
      </c>
      <c r="D27" s="7">
        <v>179</v>
      </c>
      <c r="E27" s="8">
        <v>7</v>
      </c>
      <c r="F27" s="6" t="s">
        <v>82</v>
      </c>
      <c r="G27" s="9">
        <v>23027</v>
      </c>
      <c r="H27" s="5">
        <v>7</v>
      </c>
      <c r="I27" s="5">
        <v>2</v>
      </c>
      <c r="J27" s="5">
        <v>10</v>
      </c>
      <c r="K27" s="5" t="s">
        <v>16</v>
      </c>
      <c r="L27" s="5" t="s">
        <v>17</v>
      </c>
      <c r="M27" s="5" t="s">
        <v>17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5">
        <v>3144</v>
      </c>
      <c r="B28" s="6" t="s">
        <v>83</v>
      </c>
      <c r="C28" s="6" t="s">
        <v>84</v>
      </c>
      <c r="D28" s="7">
        <v>286</v>
      </c>
      <c r="E28" s="8">
        <v>10</v>
      </c>
      <c r="F28" s="6" t="s">
        <v>20</v>
      </c>
      <c r="G28" s="9">
        <v>23574</v>
      </c>
      <c r="H28" s="5">
        <v>1</v>
      </c>
      <c r="I28" s="5">
        <v>1</v>
      </c>
      <c r="J28" s="5">
        <v>3</v>
      </c>
      <c r="K28" s="5" t="s">
        <v>16</v>
      </c>
      <c r="L28" s="5" t="s">
        <v>16</v>
      </c>
      <c r="M28" s="5" t="s">
        <v>17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5">
        <v>3580</v>
      </c>
      <c r="B29" s="6" t="s">
        <v>85</v>
      </c>
      <c r="C29" s="6" t="s">
        <v>86</v>
      </c>
      <c r="D29" s="7">
        <v>156</v>
      </c>
      <c r="E29" s="8">
        <v>10</v>
      </c>
      <c r="F29" s="6" t="s">
        <v>37</v>
      </c>
      <c r="G29" s="9">
        <v>28040</v>
      </c>
      <c r="H29" s="5">
        <v>5</v>
      </c>
      <c r="I29" s="5">
        <v>2</v>
      </c>
      <c r="J29" s="5">
        <v>4</v>
      </c>
      <c r="K29" s="5" t="s">
        <v>17</v>
      </c>
      <c r="L29" s="5" t="s">
        <v>17</v>
      </c>
      <c r="M29" s="5" t="s">
        <v>17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5">
        <v>2309</v>
      </c>
      <c r="B30" s="6" t="s">
        <v>87</v>
      </c>
      <c r="C30" s="11" t="s">
        <v>88</v>
      </c>
      <c r="D30" s="7">
        <v>259</v>
      </c>
      <c r="E30" s="8">
        <v>9</v>
      </c>
      <c r="F30" s="6" t="s">
        <v>45</v>
      </c>
      <c r="G30" s="9">
        <v>33858</v>
      </c>
      <c r="H30" s="5">
        <v>7</v>
      </c>
      <c r="I30" s="5">
        <v>3</v>
      </c>
      <c r="J30" s="5">
        <v>10</v>
      </c>
      <c r="K30" s="5" t="s">
        <v>17</v>
      </c>
      <c r="L30" s="5" t="s">
        <v>16</v>
      </c>
      <c r="M30" s="5" t="s">
        <v>16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5">
        <v>4374</v>
      </c>
      <c r="B31" s="6" t="s">
        <v>89</v>
      </c>
      <c r="C31" s="6" t="s">
        <v>90</v>
      </c>
      <c r="D31" s="7">
        <v>273</v>
      </c>
      <c r="E31" s="8">
        <v>10</v>
      </c>
      <c r="F31" s="6" t="s">
        <v>91</v>
      </c>
      <c r="G31" s="9">
        <v>32159</v>
      </c>
      <c r="H31" s="5">
        <v>3</v>
      </c>
      <c r="I31" s="5">
        <v>3</v>
      </c>
      <c r="J31" s="5">
        <v>10</v>
      </c>
      <c r="K31" s="5" t="s">
        <v>17</v>
      </c>
      <c r="L31" s="5" t="s">
        <v>17</v>
      </c>
      <c r="M31" s="5" t="s">
        <v>16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5">
        <v>3470</v>
      </c>
      <c r="B32" s="6" t="s">
        <v>92</v>
      </c>
      <c r="C32" s="6" t="s">
        <v>93</v>
      </c>
      <c r="D32" s="7">
        <v>229</v>
      </c>
      <c r="E32" s="8">
        <v>8</v>
      </c>
      <c r="F32" s="6" t="s">
        <v>94</v>
      </c>
      <c r="G32" s="9">
        <v>22084</v>
      </c>
      <c r="H32" s="5">
        <v>1</v>
      </c>
      <c r="I32" s="5">
        <v>4</v>
      </c>
      <c r="J32" s="5">
        <v>3</v>
      </c>
      <c r="K32" s="5" t="s">
        <v>16</v>
      </c>
      <c r="L32" s="5" t="s">
        <v>17</v>
      </c>
      <c r="M32" s="5" t="s">
        <v>16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5">
        <v>2657</v>
      </c>
      <c r="B33" s="6" t="s">
        <v>95</v>
      </c>
      <c r="C33" s="6" t="s">
        <v>96</v>
      </c>
      <c r="D33" s="7">
        <v>254</v>
      </c>
      <c r="E33" s="8">
        <v>2</v>
      </c>
      <c r="F33" s="6" t="s">
        <v>53</v>
      </c>
      <c r="G33" s="9">
        <v>33258</v>
      </c>
      <c r="H33" s="5">
        <v>5</v>
      </c>
      <c r="I33" s="5">
        <v>2</v>
      </c>
      <c r="J33" s="5">
        <v>8</v>
      </c>
      <c r="K33" s="5" t="s">
        <v>16</v>
      </c>
      <c r="L33" s="5" t="s">
        <v>17</v>
      </c>
      <c r="M33" s="5" t="s">
        <v>16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5">
        <v>3617</v>
      </c>
      <c r="B34" s="6" t="s">
        <v>97</v>
      </c>
      <c r="C34" s="6" t="s">
        <v>98</v>
      </c>
      <c r="D34" s="7">
        <v>97</v>
      </c>
      <c r="E34" s="8">
        <v>4</v>
      </c>
      <c r="F34" s="6" t="s">
        <v>73</v>
      </c>
      <c r="G34" s="9">
        <v>24580</v>
      </c>
      <c r="H34" s="5">
        <v>2</v>
      </c>
      <c r="I34" s="5">
        <v>2</v>
      </c>
      <c r="J34" s="5">
        <v>4</v>
      </c>
      <c r="K34" s="5" t="s">
        <v>16</v>
      </c>
      <c r="L34" s="5" t="s">
        <v>17</v>
      </c>
      <c r="M34" s="5" t="s">
        <v>17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5">
        <v>2888</v>
      </c>
      <c r="B35" s="6" t="s">
        <v>99</v>
      </c>
      <c r="C35" s="6" t="s">
        <v>100</v>
      </c>
      <c r="D35" s="7">
        <v>271</v>
      </c>
      <c r="E35" s="8">
        <v>3</v>
      </c>
      <c r="F35" s="6" t="s">
        <v>101</v>
      </c>
      <c r="G35" s="10">
        <v>26644</v>
      </c>
      <c r="H35" s="5">
        <v>1</v>
      </c>
      <c r="I35" s="5">
        <v>1</v>
      </c>
      <c r="J35" s="5">
        <v>2</v>
      </c>
      <c r="K35" s="5" t="s">
        <v>17</v>
      </c>
      <c r="L35" s="5" t="s">
        <v>16</v>
      </c>
      <c r="M35" s="5" t="s">
        <v>16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5">
        <v>4364</v>
      </c>
      <c r="B36" s="6" t="s">
        <v>102</v>
      </c>
      <c r="C36" s="6" t="s">
        <v>103</v>
      </c>
      <c r="D36" s="7">
        <v>167</v>
      </c>
      <c r="E36" s="8">
        <v>9</v>
      </c>
      <c r="F36" s="6" t="s">
        <v>70</v>
      </c>
      <c r="G36" s="9">
        <v>34011</v>
      </c>
      <c r="H36" s="5">
        <v>5</v>
      </c>
      <c r="I36" s="5">
        <v>5</v>
      </c>
      <c r="J36" s="5">
        <v>2</v>
      </c>
      <c r="K36" s="5" t="s">
        <v>16</v>
      </c>
      <c r="L36" s="5" t="s">
        <v>16</v>
      </c>
      <c r="M36" s="5" t="s">
        <v>16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5">
        <v>3549</v>
      </c>
      <c r="B37" s="6" t="s">
        <v>104</v>
      </c>
      <c r="C37" s="6" t="s">
        <v>103</v>
      </c>
      <c r="D37" s="7">
        <v>148</v>
      </c>
      <c r="E37" s="8">
        <v>7</v>
      </c>
      <c r="F37" s="6" t="s">
        <v>45</v>
      </c>
      <c r="G37" s="10">
        <v>22980</v>
      </c>
      <c r="H37" s="5">
        <v>3</v>
      </c>
      <c r="I37" s="5">
        <v>1</v>
      </c>
      <c r="J37" s="5">
        <v>4</v>
      </c>
      <c r="K37" s="5" t="s">
        <v>17</v>
      </c>
      <c r="L37" s="5" t="s">
        <v>17</v>
      </c>
      <c r="M37" s="5" t="s">
        <v>16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5">
        <v>3987</v>
      </c>
      <c r="B38" s="6" t="s">
        <v>105</v>
      </c>
      <c r="C38" s="6" t="s">
        <v>106</v>
      </c>
      <c r="D38" s="7">
        <v>87</v>
      </c>
      <c r="E38" s="8">
        <v>3</v>
      </c>
      <c r="F38" s="6" t="s">
        <v>82</v>
      </c>
      <c r="G38" s="9">
        <v>23455</v>
      </c>
      <c r="H38" s="5">
        <v>2</v>
      </c>
      <c r="I38" s="5">
        <v>2</v>
      </c>
      <c r="J38" s="5">
        <v>6</v>
      </c>
      <c r="K38" s="5" t="s">
        <v>17</v>
      </c>
      <c r="L38" s="5" t="s">
        <v>17</v>
      </c>
      <c r="M38" s="5" t="s">
        <v>16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5">
        <v>3324</v>
      </c>
      <c r="B39" s="6" t="s">
        <v>107</v>
      </c>
      <c r="C39" s="6" t="s">
        <v>108</v>
      </c>
      <c r="D39" s="7">
        <v>62</v>
      </c>
      <c r="E39" s="8">
        <v>9</v>
      </c>
      <c r="F39" s="6" t="s">
        <v>109</v>
      </c>
      <c r="G39" s="9">
        <v>30833</v>
      </c>
      <c r="H39" s="5">
        <v>7</v>
      </c>
      <c r="I39" s="5">
        <v>3</v>
      </c>
      <c r="J39" s="5">
        <v>0</v>
      </c>
      <c r="K39" s="5" t="s">
        <v>16</v>
      </c>
      <c r="L39" s="5" t="s">
        <v>17</v>
      </c>
      <c r="M39" s="5" t="s">
        <v>17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5">
        <v>5525</v>
      </c>
      <c r="B40" s="6" t="s">
        <v>110</v>
      </c>
      <c r="C40" s="6" t="s">
        <v>111</v>
      </c>
      <c r="D40" s="7">
        <v>66</v>
      </c>
      <c r="E40" s="8">
        <v>5</v>
      </c>
      <c r="F40" s="6" t="s">
        <v>40</v>
      </c>
      <c r="G40" s="9">
        <v>32936</v>
      </c>
      <c r="H40" s="5">
        <v>7</v>
      </c>
      <c r="I40" s="5">
        <v>3</v>
      </c>
      <c r="J40" s="5">
        <v>10</v>
      </c>
      <c r="K40" s="5" t="s">
        <v>17</v>
      </c>
      <c r="L40" s="5" t="s">
        <v>16</v>
      </c>
      <c r="M40" s="5" t="s">
        <v>17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5">
        <v>4712</v>
      </c>
      <c r="B41" s="6" t="s">
        <v>112</v>
      </c>
      <c r="C41" s="12" t="s">
        <v>113</v>
      </c>
      <c r="D41" s="7">
        <v>240</v>
      </c>
      <c r="E41" s="8">
        <v>8</v>
      </c>
      <c r="F41" s="6" t="s">
        <v>40</v>
      </c>
      <c r="G41" s="9">
        <v>23639</v>
      </c>
      <c r="H41" s="5">
        <v>1</v>
      </c>
      <c r="I41" s="5">
        <v>4</v>
      </c>
      <c r="J41" s="5">
        <v>0</v>
      </c>
      <c r="K41" s="5" t="s">
        <v>17</v>
      </c>
      <c r="L41" s="5" t="s">
        <v>16</v>
      </c>
      <c r="M41" s="5" t="s">
        <v>17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5">
        <v>3474</v>
      </c>
      <c r="B42" s="6" t="s">
        <v>114</v>
      </c>
      <c r="C42" s="6" t="s">
        <v>115</v>
      </c>
      <c r="D42" s="7">
        <v>285</v>
      </c>
      <c r="E42" s="8">
        <v>4</v>
      </c>
      <c r="F42" s="6" t="s">
        <v>91</v>
      </c>
      <c r="G42" s="10">
        <v>29550</v>
      </c>
      <c r="H42" s="5">
        <v>2</v>
      </c>
      <c r="I42" s="5">
        <v>5</v>
      </c>
      <c r="J42" s="5">
        <v>9</v>
      </c>
      <c r="K42" s="5" t="s">
        <v>17</v>
      </c>
      <c r="L42" s="5" t="s">
        <v>16</v>
      </c>
      <c r="M42" s="5" t="s">
        <v>16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5">
        <v>2800</v>
      </c>
      <c r="B43" s="6" t="s">
        <v>116</v>
      </c>
      <c r="C43" s="6" t="s">
        <v>117</v>
      </c>
      <c r="D43" s="7">
        <v>101</v>
      </c>
      <c r="E43" s="8">
        <v>8</v>
      </c>
      <c r="F43" s="6" t="s">
        <v>40</v>
      </c>
      <c r="G43" s="9">
        <v>21855</v>
      </c>
      <c r="H43" s="5">
        <v>4</v>
      </c>
      <c r="I43" s="5">
        <v>1</v>
      </c>
      <c r="J43" s="5">
        <v>0</v>
      </c>
      <c r="K43" s="5" t="s">
        <v>17</v>
      </c>
      <c r="L43" s="5" t="s">
        <v>17</v>
      </c>
      <c r="M43" s="5" t="s">
        <v>17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5">
        <v>3527</v>
      </c>
      <c r="B44" s="6" t="s">
        <v>118</v>
      </c>
      <c r="C44" s="6" t="s">
        <v>119</v>
      </c>
      <c r="D44" s="7">
        <v>94</v>
      </c>
      <c r="E44" s="8">
        <v>6</v>
      </c>
      <c r="F44" s="6" t="s">
        <v>82</v>
      </c>
      <c r="G44" s="10">
        <v>25895</v>
      </c>
      <c r="H44" s="5">
        <v>7</v>
      </c>
      <c r="I44" s="5">
        <v>1</v>
      </c>
      <c r="J44" s="5">
        <v>0</v>
      </c>
      <c r="K44" s="5" t="s">
        <v>16</v>
      </c>
      <c r="L44" s="5" t="s">
        <v>16</v>
      </c>
      <c r="M44" s="5" t="s">
        <v>16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5">
        <v>4768</v>
      </c>
      <c r="B45" s="6" t="s">
        <v>120</v>
      </c>
      <c r="C45" s="6" t="s">
        <v>121</v>
      </c>
      <c r="D45" s="7">
        <v>22</v>
      </c>
      <c r="E45" s="8">
        <v>6</v>
      </c>
      <c r="F45" s="6" t="s">
        <v>48</v>
      </c>
      <c r="G45" s="9">
        <v>31635</v>
      </c>
      <c r="H45" s="5">
        <v>4</v>
      </c>
      <c r="I45" s="5">
        <v>3</v>
      </c>
      <c r="J45" s="5">
        <v>3</v>
      </c>
      <c r="K45" s="5" t="s">
        <v>17</v>
      </c>
      <c r="L45" s="5" t="s">
        <v>17</v>
      </c>
      <c r="M45" s="5" t="s">
        <v>16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5">
        <v>2792</v>
      </c>
      <c r="B46" s="6" t="s">
        <v>122</v>
      </c>
      <c r="C46" s="6" t="s">
        <v>123</v>
      </c>
      <c r="D46" s="7">
        <v>177</v>
      </c>
      <c r="E46" s="8">
        <v>3</v>
      </c>
      <c r="F46" s="6" t="s">
        <v>124</v>
      </c>
      <c r="G46" s="9">
        <v>20320</v>
      </c>
      <c r="H46" s="5">
        <v>7</v>
      </c>
      <c r="I46" s="5">
        <v>4</v>
      </c>
      <c r="J46" s="5">
        <v>1</v>
      </c>
      <c r="K46" s="5" t="s">
        <v>17</v>
      </c>
      <c r="L46" s="5" t="s">
        <v>17</v>
      </c>
      <c r="M46" s="5" t="s">
        <v>17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5">
        <v>4511</v>
      </c>
      <c r="B47" s="6" t="s">
        <v>125</v>
      </c>
      <c r="C47" s="6" t="s">
        <v>126</v>
      </c>
      <c r="D47" s="7">
        <v>151</v>
      </c>
      <c r="E47" s="8">
        <v>9</v>
      </c>
      <c r="F47" s="6" t="s">
        <v>127</v>
      </c>
      <c r="G47" s="9">
        <v>23122</v>
      </c>
      <c r="H47" s="5">
        <v>4</v>
      </c>
      <c r="I47" s="5">
        <v>4</v>
      </c>
      <c r="J47" s="5">
        <v>0</v>
      </c>
      <c r="K47" s="5" t="s">
        <v>16</v>
      </c>
      <c r="L47" s="5" t="s">
        <v>16</v>
      </c>
      <c r="M47" s="5" t="s">
        <v>16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5">
        <v>3746</v>
      </c>
      <c r="B48" s="6" t="s">
        <v>128</v>
      </c>
      <c r="C48" s="6" t="s">
        <v>129</v>
      </c>
      <c r="D48" s="7">
        <v>33</v>
      </c>
      <c r="E48" s="8">
        <v>9</v>
      </c>
      <c r="F48" s="6" t="s">
        <v>130</v>
      </c>
      <c r="G48" s="9">
        <v>22429</v>
      </c>
      <c r="H48" s="5">
        <v>4</v>
      </c>
      <c r="I48" s="5">
        <v>4</v>
      </c>
      <c r="J48" s="5">
        <v>4</v>
      </c>
      <c r="K48" s="5" t="s">
        <v>17</v>
      </c>
      <c r="L48" s="5" t="s">
        <v>17</v>
      </c>
      <c r="M48" s="5" t="s">
        <v>16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5">
        <v>5552</v>
      </c>
      <c r="B49" s="6" t="s">
        <v>131</v>
      </c>
      <c r="C49" s="6" t="s">
        <v>132</v>
      </c>
      <c r="D49" s="7">
        <v>199</v>
      </c>
      <c r="E49" s="8">
        <v>6</v>
      </c>
      <c r="F49" s="6" t="s">
        <v>63</v>
      </c>
      <c r="G49" s="10">
        <v>22603</v>
      </c>
      <c r="H49" s="5">
        <v>5</v>
      </c>
      <c r="I49" s="5">
        <v>1</v>
      </c>
      <c r="J49" s="5">
        <v>2</v>
      </c>
      <c r="K49" s="5" t="s">
        <v>17</v>
      </c>
      <c r="L49" s="5" t="s">
        <v>17</v>
      </c>
      <c r="M49" s="5" t="s">
        <v>16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5">
        <v>3875</v>
      </c>
      <c r="B50" s="6" t="s">
        <v>133</v>
      </c>
      <c r="C50" s="6" t="s">
        <v>134</v>
      </c>
      <c r="D50" s="7">
        <v>255</v>
      </c>
      <c r="E50" s="8">
        <v>3</v>
      </c>
      <c r="F50" s="6" t="s">
        <v>101</v>
      </c>
      <c r="G50" s="9">
        <v>30127</v>
      </c>
      <c r="H50" s="5">
        <v>4</v>
      </c>
      <c r="I50" s="5">
        <v>3</v>
      </c>
      <c r="J50" s="5">
        <v>2</v>
      </c>
      <c r="K50" s="5" t="s">
        <v>17</v>
      </c>
      <c r="L50" s="5" t="s">
        <v>17</v>
      </c>
      <c r="M50" s="5" t="s">
        <v>17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5">
        <v>4732</v>
      </c>
      <c r="B51" s="6" t="s">
        <v>135</v>
      </c>
      <c r="C51" s="6" t="s">
        <v>136</v>
      </c>
      <c r="D51" s="7">
        <v>28</v>
      </c>
      <c r="E51" s="8">
        <v>1</v>
      </c>
      <c r="F51" s="6" t="s">
        <v>137</v>
      </c>
      <c r="G51" s="9">
        <v>23797</v>
      </c>
      <c r="H51" s="5">
        <v>2</v>
      </c>
      <c r="I51" s="5">
        <v>5</v>
      </c>
      <c r="J51" s="5">
        <v>10</v>
      </c>
      <c r="K51" s="5" t="s">
        <v>17</v>
      </c>
      <c r="L51" s="5" t="s">
        <v>17</v>
      </c>
      <c r="M51" s="5" t="s">
        <v>17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5">
        <v>4316</v>
      </c>
      <c r="B52" s="6" t="s">
        <v>138</v>
      </c>
      <c r="C52" s="6" t="s">
        <v>139</v>
      </c>
      <c r="D52" s="7">
        <v>72</v>
      </c>
      <c r="E52" s="8">
        <v>2</v>
      </c>
      <c r="F52" s="6" t="s">
        <v>109</v>
      </c>
      <c r="G52" s="9">
        <v>27788</v>
      </c>
      <c r="H52" s="5">
        <v>2</v>
      </c>
      <c r="I52" s="5">
        <v>2</v>
      </c>
      <c r="J52" s="5">
        <v>2</v>
      </c>
      <c r="K52" s="5" t="s">
        <v>16</v>
      </c>
      <c r="L52" s="5" t="s">
        <v>16</v>
      </c>
      <c r="M52" s="5" t="s">
        <v>17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5">
        <v>5232</v>
      </c>
      <c r="B53" s="6" t="s">
        <v>140</v>
      </c>
      <c r="C53" s="6" t="s">
        <v>141</v>
      </c>
      <c r="D53" s="7">
        <v>253</v>
      </c>
      <c r="E53" s="8">
        <v>5</v>
      </c>
      <c r="F53" s="6" t="s">
        <v>142</v>
      </c>
      <c r="G53" s="9">
        <v>21768</v>
      </c>
      <c r="H53" s="5">
        <v>7</v>
      </c>
      <c r="I53" s="5">
        <v>1</v>
      </c>
      <c r="J53" s="5">
        <v>2</v>
      </c>
      <c r="K53" s="5" t="s">
        <v>16</v>
      </c>
      <c r="L53" s="5" t="s">
        <v>17</v>
      </c>
      <c r="M53" s="5" t="s">
        <v>16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5">
        <v>3637</v>
      </c>
      <c r="B54" s="6" t="s">
        <v>143</v>
      </c>
      <c r="C54" s="6" t="s">
        <v>144</v>
      </c>
      <c r="D54" s="7">
        <v>161</v>
      </c>
      <c r="E54" s="8">
        <v>10</v>
      </c>
      <c r="F54" s="6" t="s">
        <v>26</v>
      </c>
      <c r="G54" s="9">
        <v>32311</v>
      </c>
      <c r="H54" s="5">
        <v>5</v>
      </c>
      <c r="I54" s="5">
        <v>2</v>
      </c>
      <c r="J54" s="5">
        <v>4</v>
      </c>
      <c r="K54" s="5" t="s">
        <v>16</v>
      </c>
      <c r="L54" s="5" t="s">
        <v>17</v>
      </c>
      <c r="M54" s="5" t="s">
        <v>17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5">
        <v>4673</v>
      </c>
      <c r="B55" s="6" t="s">
        <v>145</v>
      </c>
      <c r="C55" s="11" t="s">
        <v>146</v>
      </c>
      <c r="D55" s="7">
        <v>73</v>
      </c>
      <c r="E55" s="8">
        <v>4</v>
      </c>
      <c r="F55" s="6" t="s">
        <v>147</v>
      </c>
      <c r="G55" s="9">
        <v>29893</v>
      </c>
      <c r="H55" s="5">
        <v>7</v>
      </c>
      <c r="I55" s="5">
        <v>3</v>
      </c>
      <c r="J55" s="5">
        <v>3</v>
      </c>
      <c r="K55" s="5" t="s">
        <v>16</v>
      </c>
      <c r="L55" s="5" t="s">
        <v>16</v>
      </c>
      <c r="M55" s="5" t="s">
        <v>17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5">
        <v>4699</v>
      </c>
      <c r="B56" s="6" t="s">
        <v>148</v>
      </c>
      <c r="C56" s="11" t="s">
        <v>149</v>
      </c>
      <c r="D56" s="7">
        <v>71</v>
      </c>
      <c r="E56" s="8">
        <v>5</v>
      </c>
      <c r="F56" s="6" t="s">
        <v>23</v>
      </c>
      <c r="G56" s="9">
        <v>20360</v>
      </c>
      <c r="H56" s="5">
        <v>7</v>
      </c>
      <c r="I56" s="5">
        <v>3</v>
      </c>
      <c r="J56" s="5">
        <v>7</v>
      </c>
      <c r="K56" s="5" t="s">
        <v>17</v>
      </c>
      <c r="L56" s="5" t="s">
        <v>17</v>
      </c>
      <c r="M56" s="5" t="s">
        <v>16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5">
        <v>2412</v>
      </c>
      <c r="B57" s="6" t="s">
        <v>150</v>
      </c>
      <c r="C57" s="11" t="s">
        <v>151</v>
      </c>
      <c r="D57" s="7">
        <v>178</v>
      </c>
      <c r="E57" s="8">
        <v>1</v>
      </c>
      <c r="F57" s="6" t="s">
        <v>40</v>
      </c>
      <c r="G57" s="9">
        <v>32649</v>
      </c>
      <c r="H57" s="5">
        <v>5</v>
      </c>
      <c r="I57" s="5">
        <v>5</v>
      </c>
      <c r="J57" s="5">
        <v>0</v>
      </c>
      <c r="K57" s="5" t="s">
        <v>16</v>
      </c>
      <c r="L57" s="5" t="s">
        <v>17</v>
      </c>
      <c r="M57" s="5" t="s">
        <v>17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5">
        <v>5019</v>
      </c>
      <c r="B58" s="6" t="s">
        <v>152</v>
      </c>
      <c r="C58" s="6" t="s">
        <v>153</v>
      </c>
      <c r="D58" s="7">
        <v>121</v>
      </c>
      <c r="E58" s="8">
        <v>5</v>
      </c>
      <c r="F58" s="6" t="s">
        <v>73</v>
      </c>
      <c r="G58" s="9">
        <v>23236</v>
      </c>
      <c r="H58" s="5">
        <v>5</v>
      </c>
      <c r="I58" s="5">
        <v>5</v>
      </c>
      <c r="J58" s="5">
        <v>8</v>
      </c>
      <c r="K58" s="5" t="s">
        <v>16</v>
      </c>
      <c r="L58" s="5" t="s">
        <v>17</v>
      </c>
      <c r="M58" s="5" t="s">
        <v>16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5">
        <v>4590</v>
      </c>
      <c r="B59" s="6" t="s">
        <v>154</v>
      </c>
      <c r="C59" s="11" t="s">
        <v>155</v>
      </c>
      <c r="D59" s="7">
        <v>119</v>
      </c>
      <c r="E59" s="8">
        <v>7</v>
      </c>
      <c r="F59" s="6" t="s">
        <v>15</v>
      </c>
      <c r="G59" s="10">
        <v>29545</v>
      </c>
      <c r="H59" s="5">
        <v>4</v>
      </c>
      <c r="I59" s="5">
        <v>2</v>
      </c>
      <c r="J59" s="5">
        <v>3</v>
      </c>
      <c r="K59" s="5" t="s">
        <v>16</v>
      </c>
      <c r="L59" s="5" t="s">
        <v>17</v>
      </c>
      <c r="M59" s="5" t="s">
        <v>16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5">
        <v>2713</v>
      </c>
      <c r="B60" s="6" t="s">
        <v>156</v>
      </c>
      <c r="C60" s="6" t="s">
        <v>157</v>
      </c>
      <c r="D60" s="7">
        <v>40</v>
      </c>
      <c r="E60" s="8">
        <v>7</v>
      </c>
      <c r="F60" s="6" t="s">
        <v>45</v>
      </c>
      <c r="G60" s="10">
        <v>33204</v>
      </c>
      <c r="H60" s="5">
        <v>2</v>
      </c>
      <c r="I60" s="5">
        <v>2</v>
      </c>
      <c r="J60" s="5">
        <v>1</v>
      </c>
      <c r="K60" s="5" t="s">
        <v>16</v>
      </c>
      <c r="L60" s="5" t="s">
        <v>16</v>
      </c>
      <c r="M60" s="5" t="s">
        <v>16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5">
        <v>2766</v>
      </c>
      <c r="B61" s="6" t="s">
        <v>158</v>
      </c>
      <c r="C61" s="6" t="s">
        <v>159</v>
      </c>
      <c r="D61" s="7">
        <v>140</v>
      </c>
      <c r="E61" s="8">
        <v>2</v>
      </c>
      <c r="F61" s="6" t="s">
        <v>101</v>
      </c>
      <c r="G61" s="10">
        <v>30986</v>
      </c>
      <c r="H61" s="5">
        <v>1</v>
      </c>
      <c r="I61" s="5">
        <v>2</v>
      </c>
      <c r="J61" s="5">
        <v>1</v>
      </c>
      <c r="K61" s="5" t="s">
        <v>17</v>
      </c>
      <c r="L61" s="5" t="s">
        <v>16</v>
      </c>
      <c r="M61" s="5" t="s">
        <v>16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5">
        <v>2523</v>
      </c>
      <c r="B62" s="6" t="s">
        <v>160</v>
      </c>
      <c r="C62" s="6" t="s">
        <v>161</v>
      </c>
      <c r="D62" s="7">
        <v>139</v>
      </c>
      <c r="E62" s="8">
        <v>8</v>
      </c>
      <c r="F62" s="6" t="s">
        <v>23</v>
      </c>
      <c r="G62" s="9">
        <v>33127</v>
      </c>
      <c r="H62" s="5">
        <v>2</v>
      </c>
      <c r="I62" s="5">
        <v>2</v>
      </c>
      <c r="J62" s="5">
        <v>4</v>
      </c>
      <c r="K62" s="5" t="s">
        <v>17</v>
      </c>
      <c r="L62" s="5" t="s">
        <v>16</v>
      </c>
      <c r="M62" s="5" t="s">
        <v>17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5">
        <v>4144</v>
      </c>
      <c r="B63" s="6" t="s">
        <v>162</v>
      </c>
      <c r="C63" s="6" t="s">
        <v>163</v>
      </c>
      <c r="D63" s="7">
        <v>89</v>
      </c>
      <c r="E63" s="8">
        <v>9</v>
      </c>
      <c r="F63" s="6" t="s">
        <v>164</v>
      </c>
      <c r="G63" s="9">
        <v>30746</v>
      </c>
      <c r="H63" s="5">
        <v>7</v>
      </c>
      <c r="I63" s="5">
        <v>1</v>
      </c>
      <c r="J63" s="5">
        <v>2</v>
      </c>
      <c r="K63" s="5" t="s">
        <v>17</v>
      </c>
      <c r="L63" s="5" t="s">
        <v>16</v>
      </c>
      <c r="M63" s="5" t="s">
        <v>17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5">
        <v>3552</v>
      </c>
      <c r="B64" s="6" t="s">
        <v>165</v>
      </c>
      <c r="C64" s="6" t="s">
        <v>166</v>
      </c>
      <c r="D64" s="7">
        <v>152</v>
      </c>
      <c r="E64" s="8">
        <v>9</v>
      </c>
      <c r="F64" s="6" t="s">
        <v>58</v>
      </c>
      <c r="G64" s="9">
        <v>25339</v>
      </c>
      <c r="H64" s="5">
        <v>2</v>
      </c>
      <c r="I64" s="5">
        <v>4</v>
      </c>
      <c r="J64" s="5">
        <v>8</v>
      </c>
      <c r="K64" s="5" t="s">
        <v>16</v>
      </c>
      <c r="L64" s="5" t="s">
        <v>17</v>
      </c>
      <c r="M64" s="5" t="s">
        <v>17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5">
        <v>3193</v>
      </c>
      <c r="B65" s="6" t="s">
        <v>167</v>
      </c>
      <c r="C65" s="11" t="s">
        <v>168</v>
      </c>
      <c r="D65" s="7">
        <v>36</v>
      </c>
      <c r="E65" s="8">
        <v>5</v>
      </c>
      <c r="F65" s="6" t="s">
        <v>94</v>
      </c>
      <c r="G65" s="9">
        <v>28734</v>
      </c>
      <c r="H65" s="5">
        <v>4</v>
      </c>
      <c r="I65" s="5">
        <v>5</v>
      </c>
      <c r="J65" s="5">
        <v>10</v>
      </c>
      <c r="K65" s="5" t="s">
        <v>17</v>
      </c>
      <c r="L65" s="5" t="s">
        <v>16</v>
      </c>
      <c r="M65" s="5" t="s">
        <v>16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5">
        <v>2790</v>
      </c>
      <c r="B66" s="6" t="s">
        <v>169</v>
      </c>
      <c r="C66" s="6" t="s">
        <v>170</v>
      </c>
      <c r="D66" s="7">
        <v>284</v>
      </c>
      <c r="E66" s="8">
        <v>1</v>
      </c>
      <c r="F66" s="6" t="s">
        <v>29</v>
      </c>
      <c r="G66" s="9">
        <v>29686</v>
      </c>
      <c r="H66" s="5">
        <v>1</v>
      </c>
      <c r="I66" s="5">
        <v>3</v>
      </c>
      <c r="J66" s="5">
        <v>6</v>
      </c>
      <c r="K66" s="5" t="s">
        <v>16</v>
      </c>
      <c r="L66" s="5" t="s">
        <v>16</v>
      </c>
      <c r="M66" s="5" t="s">
        <v>17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5">
        <v>2452</v>
      </c>
      <c r="B67" s="6" t="s">
        <v>171</v>
      </c>
      <c r="C67" s="6" t="s">
        <v>172</v>
      </c>
      <c r="D67" s="7">
        <v>141</v>
      </c>
      <c r="E67" s="8">
        <v>3</v>
      </c>
      <c r="F67" s="6" t="s">
        <v>20</v>
      </c>
      <c r="G67" s="9">
        <v>26015</v>
      </c>
      <c r="H67" s="5">
        <v>1</v>
      </c>
      <c r="I67" s="5">
        <v>1</v>
      </c>
      <c r="J67" s="5">
        <v>5</v>
      </c>
      <c r="K67" s="5" t="s">
        <v>16</v>
      </c>
      <c r="L67" s="5" t="s">
        <v>16</v>
      </c>
      <c r="M67" s="5" t="s">
        <v>16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5">
        <v>3648</v>
      </c>
      <c r="B68" s="6" t="s">
        <v>173</v>
      </c>
      <c r="C68" s="6" t="s">
        <v>174</v>
      </c>
      <c r="D68" s="7">
        <v>138</v>
      </c>
      <c r="E68" s="8">
        <v>4</v>
      </c>
      <c r="F68" s="6" t="s">
        <v>94</v>
      </c>
      <c r="G68" s="9">
        <v>34749</v>
      </c>
      <c r="H68" s="5">
        <v>5</v>
      </c>
      <c r="I68" s="5">
        <v>5</v>
      </c>
      <c r="J68" s="5">
        <v>2</v>
      </c>
      <c r="K68" s="5" t="s">
        <v>17</v>
      </c>
      <c r="L68" s="5" t="s">
        <v>16</v>
      </c>
      <c r="M68" s="5" t="s">
        <v>16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5">
        <v>3866</v>
      </c>
      <c r="B69" s="6" t="s">
        <v>175</v>
      </c>
      <c r="C69" s="6" t="s">
        <v>176</v>
      </c>
      <c r="D69" s="7">
        <v>157</v>
      </c>
      <c r="E69" s="8">
        <v>4</v>
      </c>
      <c r="F69" s="6" t="s">
        <v>48</v>
      </c>
      <c r="G69" s="9">
        <v>27787</v>
      </c>
      <c r="H69" s="5">
        <v>6</v>
      </c>
      <c r="I69" s="5">
        <v>4</v>
      </c>
      <c r="J69" s="5">
        <v>2</v>
      </c>
      <c r="K69" s="5" t="s">
        <v>16</v>
      </c>
      <c r="L69" s="5" t="s">
        <v>17</v>
      </c>
      <c r="M69" s="5" t="s">
        <v>16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5">
        <v>4811</v>
      </c>
      <c r="B70" s="6" t="s">
        <v>177</v>
      </c>
      <c r="C70" s="6" t="s">
        <v>178</v>
      </c>
      <c r="D70" s="7">
        <v>114</v>
      </c>
      <c r="E70" s="8">
        <v>4</v>
      </c>
      <c r="F70" s="6" t="s">
        <v>179</v>
      </c>
      <c r="G70" s="9">
        <v>34336</v>
      </c>
      <c r="H70" s="5">
        <v>6</v>
      </c>
      <c r="I70" s="5">
        <v>2</v>
      </c>
      <c r="J70" s="5">
        <v>3</v>
      </c>
      <c r="K70" s="5" t="s">
        <v>16</v>
      </c>
      <c r="L70" s="5" t="s">
        <v>17</v>
      </c>
      <c r="M70" s="5" t="s">
        <v>17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5">
        <v>4675</v>
      </c>
      <c r="B71" s="6" t="s">
        <v>180</v>
      </c>
      <c r="C71" s="6" t="s">
        <v>181</v>
      </c>
      <c r="D71" s="7">
        <v>98</v>
      </c>
      <c r="E71" s="8">
        <v>7</v>
      </c>
      <c r="F71" s="6" t="s">
        <v>26</v>
      </c>
      <c r="G71" s="9">
        <v>32217</v>
      </c>
      <c r="H71" s="5">
        <v>2</v>
      </c>
      <c r="I71" s="5">
        <v>1</v>
      </c>
      <c r="J71" s="5">
        <v>7</v>
      </c>
      <c r="K71" s="5" t="s">
        <v>16</v>
      </c>
      <c r="L71" s="5" t="s">
        <v>17</v>
      </c>
      <c r="M71" s="5" t="s">
        <v>16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5">
        <v>2356</v>
      </c>
      <c r="B72" s="6" t="s">
        <v>182</v>
      </c>
      <c r="C72" s="6" t="s">
        <v>183</v>
      </c>
      <c r="D72" s="7">
        <v>57</v>
      </c>
      <c r="E72" s="8">
        <v>10</v>
      </c>
      <c r="F72" s="6" t="s">
        <v>184</v>
      </c>
      <c r="G72" s="9">
        <v>20564</v>
      </c>
      <c r="H72" s="5">
        <v>4</v>
      </c>
      <c r="I72" s="5">
        <v>1</v>
      </c>
      <c r="J72" s="5">
        <v>7</v>
      </c>
      <c r="K72" s="5" t="s">
        <v>17</v>
      </c>
      <c r="L72" s="5" t="s">
        <v>16</v>
      </c>
      <c r="M72" s="5" t="s">
        <v>17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5">
        <v>5021</v>
      </c>
      <c r="B73" s="6" t="s">
        <v>185</v>
      </c>
      <c r="C73" s="6" t="s">
        <v>186</v>
      </c>
      <c r="D73" s="7">
        <v>107</v>
      </c>
      <c r="E73" s="8">
        <v>4</v>
      </c>
      <c r="F73" s="6" t="s">
        <v>82</v>
      </c>
      <c r="G73" s="9">
        <v>33324</v>
      </c>
      <c r="H73" s="5">
        <v>7</v>
      </c>
      <c r="I73" s="5">
        <v>3</v>
      </c>
      <c r="J73" s="5">
        <v>3</v>
      </c>
      <c r="K73" s="5" t="s">
        <v>17</v>
      </c>
      <c r="L73" s="5" t="s">
        <v>17</v>
      </c>
      <c r="M73" s="5" t="s">
        <v>16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5">
        <v>3022</v>
      </c>
      <c r="B74" s="6" t="s">
        <v>187</v>
      </c>
      <c r="C74" s="6" t="s">
        <v>188</v>
      </c>
      <c r="D74" s="7">
        <v>150</v>
      </c>
      <c r="E74" s="8">
        <v>3</v>
      </c>
      <c r="F74" s="6" t="s">
        <v>189</v>
      </c>
      <c r="G74" s="9">
        <v>32170</v>
      </c>
      <c r="H74" s="5">
        <v>6</v>
      </c>
      <c r="I74" s="5">
        <v>3</v>
      </c>
      <c r="J74" s="5">
        <v>0</v>
      </c>
      <c r="K74" s="5" t="s">
        <v>17</v>
      </c>
      <c r="L74" s="5" t="s">
        <v>16</v>
      </c>
      <c r="M74" s="5" t="s">
        <v>16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5">
        <v>5567</v>
      </c>
      <c r="B75" s="6" t="s">
        <v>190</v>
      </c>
      <c r="C75" s="6" t="s">
        <v>191</v>
      </c>
      <c r="D75" s="7">
        <v>286</v>
      </c>
      <c r="E75" s="8">
        <v>2</v>
      </c>
      <c r="F75" s="6" t="s">
        <v>45</v>
      </c>
      <c r="G75" s="9">
        <v>28039</v>
      </c>
      <c r="H75" s="5">
        <v>1</v>
      </c>
      <c r="I75" s="5">
        <v>3</v>
      </c>
      <c r="J75" s="5">
        <v>6</v>
      </c>
      <c r="K75" s="5" t="s">
        <v>16</v>
      </c>
      <c r="L75" s="5" t="s">
        <v>16</v>
      </c>
      <c r="M75" s="5" t="s">
        <v>16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5">
        <v>5523</v>
      </c>
      <c r="B76" s="6" t="s">
        <v>192</v>
      </c>
      <c r="C76" s="6" t="s">
        <v>193</v>
      </c>
      <c r="D76" s="7">
        <v>151</v>
      </c>
      <c r="E76" s="8">
        <v>7</v>
      </c>
      <c r="F76" s="6" t="s">
        <v>194</v>
      </c>
      <c r="G76" s="9">
        <v>34647</v>
      </c>
      <c r="H76" s="5">
        <v>3</v>
      </c>
      <c r="I76" s="5">
        <v>2</v>
      </c>
      <c r="J76" s="5">
        <v>3</v>
      </c>
      <c r="K76" s="5" t="s">
        <v>17</v>
      </c>
      <c r="L76" s="5" t="s">
        <v>17</v>
      </c>
      <c r="M76" s="5" t="s">
        <v>16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5">
        <v>2498</v>
      </c>
      <c r="B77" s="6" t="s">
        <v>195</v>
      </c>
      <c r="C77" s="6" t="s">
        <v>196</v>
      </c>
      <c r="D77" s="7">
        <v>235</v>
      </c>
      <c r="E77" s="8">
        <v>7</v>
      </c>
      <c r="F77" s="6" t="s">
        <v>53</v>
      </c>
      <c r="G77" s="9">
        <v>26797</v>
      </c>
      <c r="H77" s="13">
        <v>5</v>
      </c>
      <c r="I77" s="5">
        <v>2</v>
      </c>
      <c r="J77" s="5">
        <v>7</v>
      </c>
      <c r="K77" s="5" t="s">
        <v>17</v>
      </c>
      <c r="L77" s="5" t="s">
        <v>16</v>
      </c>
      <c r="M77" s="5" t="s">
        <v>17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5">
        <v>2986</v>
      </c>
      <c r="B78" s="6" t="s">
        <v>197</v>
      </c>
      <c r="C78" s="6" t="s">
        <v>198</v>
      </c>
      <c r="D78" s="7">
        <v>226</v>
      </c>
      <c r="E78" s="8">
        <v>1</v>
      </c>
      <c r="F78" s="6" t="s">
        <v>53</v>
      </c>
      <c r="G78" s="9">
        <v>27105</v>
      </c>
      <c r="H78" s="5">
        <v>4</v>
      </c>
      <c r="I78" s="5">
        <v>1</v>
      </c>
      <c r="J78" s="5">
        <v>2</v>
      </c>
      <c r="K78" s="5" t="s">
        <v>16</v>
      </c>
      <c r="L78" s="5" t="s">
        <v>16</v>
      </c>
      <c r="M78" s="5" t="s">
        <v>16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5">
        <v>2739</v>
      </c>
      <c r="B79" s="6" t="s">
        <v>199</v>
      </c>
      <c r="C79" s="6" t="s">
        <v>200</v>
      </c>
      <c r="D79" s="7">
        <v>68</v>
      </c>
      <c r="E79" s="8">
        <v>6</v>
      </c>
      <c r="F79" s="6" t="s">
        <v>34</v>
      </c>
      <c r="G79" s="9">
        <v>21271</v>
      </c>
      <c r="H79" s="5">
        <v>3</v>
      </c>
      <c r="I79" s="5">
        <v>4</v>
      </c>
      <c r="J79" s="5">
        <v>9</v>
      </c>
      <c r="K79" s="5" t="s">
        <v>17</v>
      </c>
      <c r="L79" s="5" t="s">
        <v>16</v>
      </c>
      <c r="M79" s="5" t="s">
        <v>17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5">
        <v>5307</v>
      </c>
      <c r="B80" s="6" t="s">
        <v>201</v>
      </c>
      <c r="C80" s="6" t="s">
        <v>202</v>
      </c>
      <c r="D80" s="7">
        <v>209</v>
      </c>
      <c r="E80" s="8">
        <v>9</v>
      </c>
      <c r="F80" s="6" t="s">
        <v>67</v>
      </c>
      <c r="G80" s="9">
        <v>34232</v>
      </c>
      <c r="H80" s="5">
        <v>5</v>
      </c>
      <c r="I80" s="5">
        <v>5</v>
      </c>
      <c r="J80" s="5">
        <v>8</v>
      </c>
      <c r="K80" s="5" t="s">
        <v>16</v>
      </c>
      <c r="L80" s="5" t="s">
        <v>17</v>
      </c>
      <c r="M80" s="5" t="s">
        <v>16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5">
        <v>4932</v>
      </c>
      <c r="B81" s="6" t="s">
        <v>203</v>
      </c>
      <c r="C81" s="6" t="s">
        <v>204</v>
      </c>
      <c r="D81" s="7">
        <v>162</v>
      </c>
      <c r="E81" s="8">
        <v>8</v>
      </c>
      <c r="F81" s="6" t="s">
        <v>73</v>
      </c>
      <c r="G81" s="9">
        <v>31802</v>
      </c>
      <c r="H81" s="5">
        <v>7</v>
      </c>
      <c r="I81" s="5">
        <v>5</v>
      </c>
      <c r="J81" s="5">
        <v>3</v>
      </c>
      <c r="K81" s="5" t="s">
        <v>16</v>
      </c>
      <c r="L81" s="5" t="s">
        <v>17</v>
      </c>
      <c r="M81" s="5" t="s">
        <v>16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5">
        <v>4105</v>
      </c>
      <c r="B82" s="6" t="s">
        <v>205</v>
      </c>
      <c r="C82" s="6" t="s">
        <v>206</v>
      </c>
      <c r="D82" s="7">
        <v>266</v>
      </c>
      <c r="E82" s="8">
        <v>6</v>
      </c>
      <c r="F82" s="6" t="s">
        <v>109</v>
      </c>
      <c r="G82" s="9">
        <v>21931</v>
      </c>
      <c r="H82" s="5">
        <v>5</v>
      </c>
      <c r="I82" s="5">
        <v>5</v>
      </c>
      <c r="J82" s="5">
        <v>0</v>
      </c>
      <c r="K82" s="5" t="s">
        <v>16</v>
      </c>
      <c r="L82" s="5" t="s">
        <v>17</v>
      </c>
      <c r="M82" s="5" t="s">
        <v>17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5">
        <v>4431</v>
      </c>
      <c r="B83" s="6" t="s">
        <v>207</v>
      </c>
      <c r="C83" s="6" t="s">
        <v>208</v>
      </c>
      <c r="D83" s="7">
        <v>217</v>
      </c>
      <c r="E83" s="8">
        <v>3</v>
      </c>
      <c r="F83" s="6" t="s">
        <v>29</v>
      </c>
      <c r="G83" s="9">
        <v>34009</v>
      </c>
      <c r="H83" s="5">
        <v>7</v>
      </c>
      <c r="I83" s="5">
        <v>3</v>
      </c>
      <c r="J83" s="5">
        <v>2</v>
      </c>
      <c r="K83" s="5" t="s">
        <v>16</v>
      </c>
      <c r="L83" s="5" t="s">
        <v>16</v>
      </c>
      <c r="M83" s="5" t="s">
        <v>16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5">
        <v>4520</v>
      </c>
      <c r="B84" s="6" t="s">
        <v>209</v>
      </c>
      <c r="C84" s="6" t="s">
        <v>210</v>
      </c>
      <c r="D84" s="7">
        <v>180</v>
      </c>
      <c r="E84" s="8">
        <v>9</v>
      </c>
      <c r="F84" s="6" t="s">
        <v>40</v>
      </c>
      <c r="G84" s="9">
        <v>24612</v>
      </c>
      <c r="H84" s="5">
        <v>4</v>
      </c>
      <c r="I84" s="5">
        <v>4</v>
      </c>
      <c r="J84" s="5">
        <v>2</v>
      </c>
      <c r="K84" s="5" t="s">
        <v>17</v>
      </c>
      <c r="L84" s="5" t="s">
        <v>17</v>
      </c>
      <c r="M84" s="5" t="s">
        <v>17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5">
        <v>4034</v>
      </c>
      <c r="B85" s="6" t="s">
        <v>211</v>
      </c>
      <c r="C85" s="6" t="s">
        <v>212</v>
      </c>
      <c r="D85" s="7">
        <v>268</v>
      </c>
      <c r="E85" s="8">
        <v>5</v>
      </c>
      <c r="F85" s="6" t="s">
        <v>63</v>
      </c>
      <c r="G85" s="9">
        <v>23122</v>
      </c>
      <c r="H85" s="5">
        <v>4</v>
      </c>
      <c r="I85" s="5">
        <v>2</v>
      </c>
      <c r="J85" s="5">
        <v>5</v>
      </c>
      <c r="K85" s="5" t="s">
        <v>17</v>
      </c>
      <c r="L85" s="5" t="s">
        <v>17</v>
      </c>
      <c r="M85" s="5" t="s">
        <v>17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5">
        <v>3355</v>
      </c>
      <c r="B86" s="6" t="s">
        <v>213</v>
      </c>
      <c r="C86" s="6" t="s">
        <v>214</v>
      </c>
      <c r="D86" s="7">
        <v>99</v>
      </c>
      <c r="E86" s="8">
        <v>5</v>
      </c>
      <c r="F86" s="6" t="s">
        <v>53</v>
      </c>
      <c r="G86" s="9">
        <v>33815</v>
      </c>
      <c r="H86" s="5">
        <v>2</v>
      </c>
      <c r="I86" s="5">
        <v>3</v>
      </c>
      <c r="J86" s="5">
        <v>1</v>
      </c>
      <c r="K86" s="5" t="s">
        <v>17</v>
      </c>
      <c r="L86" s="5" t="s">
        <v>16</v>
      </c>
      <c r="M86" s="5" t="s">
        <v>16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5">
        <v>5439</v>
      </c>
      <c r="B87" s="6" t="s">
        <v>215</v>
      </c>
      <c r="C87" s="6" t="s">
        <v>216</v>
      </c>
      <c r="D87" s="7">
        <v>23</v>
      </c>
      <c r="E87" s="8">
        <v>5</v>
      </c>
      <c r="F87" s="6" t="s">
        <v>142</v>
      </c>
      <c r="G87" s="9">
        <v>30893</v>
      </c>
      <c r="H87" s="5">
        <v>4</v>
      </c>
      <c r="I87" s="5">
        <v>5</v>
      </c>
      <c r="J87" s="5">
        <v>8</v>
      </c>
      <c r="K87" s="5" t="s">
        <v>16</v>
      </c>
      <c r="L87" s="5" t="s">
        <v>17</v>
      </c>
      <c r="M87" s="5" t="s">
        <v>17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5">
        <v>5353</v>
      </c>
      <c r="B88" s="6" t="s">
        <v>217</v>
      </c>
      <c r="C88" s="6" t="s">
        <v>218</v>
      </c>
      <c r="D88" s="7">
        <v>275</v>
      </c>
      <c r="E88" s="8">
        <v>4</v>
      </c>
      <c r="F88" s="6" t="s">
        <v>29</v>
      </c>
      <c r="G88" s="9">
        <v>22717</v>
      </c>
      <c r="H88" s="5">
        <v>7</v>
      </c>
      <c r="I88" s="5">
        <v>2</v>
      </c>
      <c r="J88" s="5">
        <v>3</v>
      </c>
      <c r="K88" s="5" t="s">
        <v>17</v>
      </c>
      <c r="L88" s="5" t="s">
        <v>16</v>
      </c>
      <c r="M88" s="5" t="s">
        <v>16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5">
        <v>4083</v>
      </c>
      <c r="B89" s="6" t="s">
        <v>219</v>
      </c>
      <c r="C89" s="6" t="s">
        <v>220</v>
      </c>
      <c r="D89" s="7">
        <v>232</v>
      </c>
      <c r="E89" s="8">
        <v>10</v>
      </c>
      <c r="F89" s="6" t="s">
        <v>29</v>
      </c>
      <c r="G89" s="9">
        <v>30870</v>
      </c>
      <c r="H89" s="5">
        <v>2</v>
      </c>
      <c r="I89" s="5">
        <v>3</v>
      </c>
      <c r="J89" s="5">
        <v>9</v>
      </c>
      <c r="K89" s="5" t="s">
        <v>16</v>
      </c>
      <c r="L89" s="5" t="s">
        <v>16</v>
      </c>
      <c r="M89" s="5" t="s">
        <v>16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5">
        <v>4087</v>
      </c>
      <c r="B90" s="6" t="s">
        <v>221</v>
      </c>
      <c r="C90" s="11" t="s">
        <v>222</v>
      </c>
      <c r="D90" s="7">
        <v>209</v>
      </c>
      <c r="E90" s="8">
        <v>5</v>
      </c>
      <c r="F90" s="6" t="s">
        <v>130</v>
      </c>
      <c r="G90" s="9">
        <v>27455</v>
      </c>
      <c r="H90" s="5">
        <v>3</v>
      </c>
      <c r="I90" s="5">
        <v>2</v>
      </c>
      <c r="J90" s="5">
        <v>3</v>
      </c>
      <c r="K90" s="5" t="s">
        <v>16</v>
      </c>
      <c r="L90" s="5" t="s">
        <v>16</v>
      </c>
      <c r="M90" s="5" t="s">
        <v>17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5">
        <v>4944</v>
      </c>
      <c r="B91" s="6" t="s">
        <v>223</v>
      </c>
      <c r="C91" s="6" t="s">
        <v>224</v>
      </c>
      <c r="D91" s="7">
        <v>217</v>
      </c>
      <c r="E91" s="8">
        <v>2</v>
      </c>
      <c r="F91" s="6" t="s">
        <v>63</v>
      </c>
      <c r="G91" s="10">
        <v>20391</v>
      </c>
      <c r="H91" s="5">
        <v>4</v>
      </c>
      <c r="I91" s="5">
        <v>5</v>
      </c>
      <c r="J91" s="5">
        <v>6</v>
      </c>
      <c r="K91" s="5" t="s">
        <v>16</v>
      </c>
      <c r="L91" s="5" t="s">
        <v>16</v>
      </c>
      <c r="M91" s="5" t="s">
        <v>16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5">
        <v>3527</v>
      </c>
      <c r="B92" s="6" t="s">
        <v>225</v>
      </c>
      <c r="C92" s="6" t="s">
        <v>226</v>
      </c>
      <c r="D92" s="7">
        <v>283</v>
      </c>
      <c r="E92" s="8">
        <v>5</v>
      </c>
      <c r="F92" s="6" t="s">
        <v>45</v>
      </c>
      <c r="G92" s="9">
        <v>22518</v>
      </c>
      <c r="H92" s="5">
        <v>2</v>
      </c>
      <c r="I92" s="5">
        <v>2</v>
      </c>
      <c r="J92" s="5">
        <v>9</v>
      </c>
      <c r="K92" s="5" t="s">
        <v>17</v>
      </c>
      <c r="L92" s="5" t="s">
        <v>17</v>
      </c>
      <c r="M92" s="5" t="s">
        <v>16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5">
        <v>4843</v>
      </c>
      <c r="B93" s="6" t="s">
        <v>227</v>
      </c>
      <c r="C93" s="6" t="s">
        <v>228</v>
      </c>
      <c r="D93" s="7">
        <v>163</v>
      </c>
      <c r="E93" s="8">
        <v>7</v>
      </c>
      <c r="F93" s="6" t="s">
        <v>34</v>
      </c>
      <c r="G93" s="9">
        <v>33279</v>
      </c>
      <c r="H93" s="5">
        <v>5</v>
      </c>
      <c r="I93" s="5">
        <v>3</v>
      </c>
      <c r="J93" s="5">
        <v>1</v>
      </c>
      <c r="K93" s="5" t="s">
        <v>16</v>
      </c>
      <c r="L93" s="5" t="s">
        <v>17</v>
      </c>
      <c r="M93" s="5" t="s">
        <v>16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5">
        <v>3299</v>
      </c>
      <c r="B94" s="6" t="s">
        <v>229</v>
      </c>
      <c r="C94" s="6" t="s">
        <v>230</v>
      </c>
      <c r="D94" s="7">
        <v>27</v>
      </c>
      <c r="E94" s="8">
        <v>3</v>
      </c>
      <c r="F94" s="6" t="s">
        <v>73</v>
      </c>
      <c r="G94" s="9">
        <v>34731</v>
      </c>
      <c r="H94" s="5">
        <v>3</v>
      </c>
      <c r="I94" s="5">
        <v>4</v>
      </c>
      <c r="J94" s="5">
        <v>4</v>
      </c>
      <c r="K94" s="5" t="s">
        <v>17</v>
      </c>
      <c r="L94" s="5" t="s">
        <v>17</v>
      </c>
      <c r="M94" s="5" t="s">
        <v>16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5">
        <v>2653</v>
      </c>
      <c r="B95" s="6" t="s">
        <v>231</v>
      </c>
      <c r="C95" s="6" t="s">
        <v>232</v>
      </c>
      <c r="D95" s="7">
        <v>188</v>
      </c>
      <c r="E95" s="8">
        <v>3</v>
      </c>
      <c r="F95" s="6" t="s">
        <v>127</v>
      </c>
      <c r="G95" s="9">
        <v>32536</v>
      </c>
      <c r="H95" s="5">
        <v>6</v>
      </c>
      <c r="I95" s="5">
        <v>5</v>
      </c>
      <c r="J95" s="5">
        <v>4</v>
      </c>
      <c r="K95" s="5" t="s">
        <v>16</v>
      </c>
      <c r="L95" s="5" t="s">
        <v>16</v>
      </c>
      <c r="M95" s="5" t="s">
        <v>16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5">
        <v>5065</v>
      </c>
      <c r="B96" s="6" t="s">
        <v>233</v>
      </c>
      <c r="C96" s="6" t="s">
        <v>234</v>
      </c>
      <c r="D96" s="7">
        <v>226</v>
      </c>
      <c r="E96" s="8">
        <v>1</v>
      </c>
      <c r="F96" s="6" t="s">
        <v>48</v>
      </c>
      <c r="G96" s="10">
        <v>24461</v>
      </c>
      <c r="H96" s="5">
        <v>2</v>
      </c>
      <c r="I96" s="5">
        <v>5</v>
      </c>
      <c r="J96" s="5">
        <v>5</v>
      </c>
      <c r="K96" s="5" t="s">
        <v>16</v>
      </c>
      <c r="L96" s="5" t="s">
        <v>17</v>
      </c>
      <c r="M96" s="5" t="s">
        <v>16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5">
        <v>3319</v>
      </c>
      <c r="B97" s="6" t="s">
        <v>235</v>
      </c>
      <c r="C97" s="6" t="s">
        <v>236</v>
      </c>
      <c r="D97" s="7">
        <v>207</v>
      </c>
      <c r="E97" s="8">
        <v>10</v>
      </c>
      <c r="F97" s="6" t="s">
        <v>189</v>
      </c>
      <c r="G97" s="10">
        <v>31732</v>
      </c>
      <c r="H97" s="5">
        <v>3</v>
      </c>
      <c r="I97" s="5">
        <v>3</v>
      </c>
      <c r="J97" s="5">
        <v>10</v>
      </c>
      <c r="K97" s="5" t="s">
        <v>16</v>
      </c>
      <c r="L97" s="5" t="s">
        <v>16</v>
      </c>
      <c r="M97" s="5" t="s">
        <v>17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5">
        <v>3357</v>
      </c>
      <c r="B98" s="6" t="s">
        <v>237</v>
      </c>
      <c r="C98" s="6" t="s">
        <v>238</v>
      </c>
      <c r="D98" s="7">
        <v>267</v>
      </c>
      <c r="E98" s="8">
        <v>5</v>
      </c>
      <c r="F98" s="6" t="s">
        <v>109</v>
      </c>
      <c r="G98" s="10">
        <v>24428</v>
      </c>
      <c r="H98" s="5">
        <v>7</v>
      </c>
      <c r="I98" s="5">
        <v>4</v>
      </c>
      <c r="J98" s="5">
        <v>8</v>
      </c>
      <c r="K98" s="5" t="s">
        <v>16</v>
      </c>
      <c r="L98" s="5" t="s">
        <v>16</v>
      </c>
      <c r="M98" s="5" t="s">
        <v>16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5">
        <v>4833</v>
      </c>
      <c r="B99" s="6" t="s">
        <v>239</v>
      </c>
      <c r="C99" s="6" t="s">
        <v>240</v>
      </c>
      <c r="D99" s="7">
        <v>97</v>
      </c>
      <c r="E99" s="8">
        <v>10</v>
      </c>
      <c r="F99" s="6" t="s">
        <v>34</v>
      </c>
      <c r="G99" s="9">
        <v>20362</v>
      </c>
      <c r="H99" s="5">
        <v>6</v>
      </c>
      <c r="I99" s="5">
        <v>1</v>
      </c>
      <c r="J99" s="5">
        <v>4</v>
      </c>
      <c r="K99" s="5" t="s">
        <v>17</v>
      </c>
      <c r="L99" s="5" t="s">
        <v>16</v>
      </c>
      <c r="M99" s="5" t="s">
        <v>16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5">
        <v>2998</v>
      </c>
      <c r="B100" s="6" t="s">
        <v>241</v>
      </c>
      <c r="C100" s="6" t="s">
        <v>242</v>
      </c>
      <c r="D100" s="7">
        <v>189</v>
      </c>
      <c r="E100" s="8">
        <v>10</v>
      </c>
      <c r="F100" s="6" t="s">
        <v>194</v>
      </c>
      <c r="G100" s="9">
        <v>32702</v>
      </c>
      <c r="H100" s="5">
        <v>1</v>
      </c>
      <c r="I100" s="5">
        <v>3</v>
      </c>
      <c r="J100" s="5">
        <v>2</v>
      </c>
      <c r="K100" s="5" t="s">
        <v>16</v>
      </c>
      <c r="L100" s="5" t="s">
        <v>17</v>
      </c>
      <c r="M100" s="5" t="s">
        <v>16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5">
        <v>3366</v>
      </c>
      <c r="B101" s="6" t="s">
        <v>243</v>
      </c>
      <c r="C101" s="11" t="s">
        <v>244</v>
      </c>
      <c r="D101" s="7">
        <v>179</v>
      </c>
      <c r="E101" s="8">
        <v>7</v>
      </c>
      <c r="F101" s="6" t="s">
        <v>127</v>
      </c>
      <c r="G101" s="9">
        <v>26496</v>
      </c>
      <c r="H101" s="5">
        <v>1</v>
      </c>
      <c r="I101" s="5">
        <v>5</v>
      </c>
      <c r="J101" s="5">
        <v>9</v>
      </c>
      <c r="K101" s="5" t="s">
        <v>17</v>
      </c>
      <c r="L101" s="5" t="s">
        <v>16</v>
      </c>
      <c r="M101" s="5" t="s">
        <v>16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5">
        <v>2731</v>
      </c>
      <c r="B102" s="6" t="s">
        <v>245</v>
      </c>
      <c r="C102" s="6" t="s">
        <v>42</v>
      </c>
      <c r="D102" s="7">
        <v>222</v>
      </c>
      <c r="E102" s="8">
        <v>10</v>
      </c>
      <c r="F102" s="6" t="s">
        <v>246</v>
      </c>
      <c r="G102" s="10">
        <v>34649</v>
      </c>
      <c r="H102" s="5">
        <v>3</v>
      </c>
      <c r="I102" s="5">
        <v>3</v>
      </c>
      <c r="J102" s="5">
        <v>8</v>
      </c>
      <c r="K102" s="5" t="s">
        <v>16</v>
      </c>
      <c r="L102" s="5" t="s">
        <v>17</v>
      </c>
      <c r="M102" s="5" t="s">
        <v>16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5">
        <v>4227</v>
      </c>
      <c r="B103" s="6" t="s">
        <v>247</v>
      </c>
      <c r="C103" s="6" t="s">
        <v>248</v>
      </c>
      <c r="D103" s="7">
        <v>129</v>
      </c>
      <c r="E103" s="8">
        <v>1</v>
      </c>
      <c r="F103" s="6" t="s">
        <v>164</v>
      </c>
      <c r="G103" s="9">
        <v>29003</v>
      </c>
      <c r="H103" s="5">
        <v>4</v>
      </c>
      <c r="I103" s="5">
        <v>2</v>
      </c>
      <c r="J103" s="5">
        <v>7</v>
      </c>
      <c r="K103" s="5" t="s">
        <v>16</v>
      </c>
      <c r="L103" s="5" t="s">
        <v>16</v>
      </c>
      <c r="M103" s="5" t="s">
        <v>16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5">
        <v>3778</v>
      </c>
      <c r="B104" s="6" t="s">
        <v>249</v>
      </c>
      <c r="C104" s="6" t="s">
        <v>250</v>
      </c>
      <c r="D104" s="7">
        <v>35</v>
      </c>
      <c r="E104" s="8">
        <v>7</v>
      </c>
      <c r="F104" s="6" t="s">
        <v>137</v>
      </c>
      <c r="G104" s="10">
        <v>34650</v>
      </c>
      <c r="H104" s="5">
        <v>2</v>
      </c>
      <c r="I104" s="5">
        <v>2</v>
      </c>
      <c r="J104" s="5">
        <v>5</v>
      </c>
      <c r="K104" s="5" t="s">
        <v>17</v>
      </c>
      <c r="L104" s="5" t="s">
        <v>16</v>
      </c>
      <c r="M104" s="5" t="s">
        <v>17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5">
        <v>3188</v>
      </c>
      <c r="B105" s="6" t="s">
        <v>251</v>
      </c>
      <c r="C105" s="6" t="s">
        <v>252</v>
      </c>
      <c r="D105" s="7">
        <v>89</v>
      </c>
      <c r="E105" s="8">
        <v>9</v>
      </c>
      <c r="F105" s="6" t="s">
        <v>73</v>
      </c>
      <c r="G105" s="9">
        <v>20919</v>
      </c>
      <c r="H105" s="5">
        <v>1</v>
      </c>
      <c r="I105" s="5">
        <v>3</v>
      </c>
      <c r="J105" s="5">
        <v>7</v>
      </c>
      <c r="K105" s="5" t="s">
        <v>16</v>
      </c>
      <c r="L105" s="5" t="s">
        <v>16</v>
      </c>
      <c r="M105" s="5" t="s">
        <v>17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5">
        <v>2894</v>
      </c>
      <c r="B106" s="6" t="s">
        <v>253</v>
      </c>
      <c r="C106" s="6" t="s">
        <v>254</v>
      </c>
      <c r="D106" s="7">
        <v>32</v>
      </c>
      <c r="E106" s="8">
        <v>8</v>
      </c>
      <c r="F106" s="6" t="s">
        <v>164</v>
      </c>
      <c r="G106" s="9">
        <v>30823</v>
      </c>
      <c r="H106" s="5">
        <v>4</v>
      </c>
      <c r="I106" s="5">
        <v>5</v>
      </c>
      <c r="J106" s="5">
        <v>2</v>
      </c>
      <c r="K106" s="5" t="s">
        <v>17</v>
      </c>
      <c r="L106" s="5" t="s">
        <v>16</v>
      </c>
      <c r="M106" s="5" t="s">
        <v>17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5">
        <v>2569</v>
      </c>
      <c r="B107" s="6" t="s">
        <v>255</v>
      </c>
      <c r="C107" s="6" t="s">
        <v>256</v>
      </c>
      <c r="D107" s="7">
        <v>49</v>
      </c>
      <c r="E107" s="8">
        <v>2</v>
      </c>
      <c r="F107" s="6" t="s">
        <v>82</v>
      </c>
      <c r="G107" s="9">
        <v>34932</v>
      </c>
      <c r="H107" s="5">
        <v>7</v>
      </c>
      <c r="I107" s="5">
        <v>5</v>
      </c>
      <c r="J107" s="5">
        <v>4</v>
      </c>
      <c r="K107" s="5" t="s">
        <v>17</v>
      </c>
      <c r="L107" s="5" t="s">
        <v>17</v>
      </c>
      <c r="M107" s="5" t="s">
        <v>16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5">
        <v>2800</v>
      </c>
      <c r="B108" s="6" t="s">
        <v>257</v>
      </c>
      <c r="C108" s="11" t="s">
        <v>258</v>
      </c>
      <c r="D108" s="7">
        <v>38</v>
      </c>
      <c r="E108" s="8">
        <v>8</v>
      </c>
      <c r="F108" s="6" t="s">
        <v>67</v>
      </c>
      <c r="G108" s="10">
        <v>20817</v>
      </c>
      <c r="H108" s="5">
        <v>1</v>
      </c>
      <c r="I108" s="5">
        <v>5</v>
      </c>
      <c r="J108" s="5">
        <v>4</v>
      </c>
      <c r="K108" s="5" t="s">
        <v>16</v>
      </c>
      <c r="L108" s="5" t="s">
        <v>16</v>
      </c>
      <c r="M108" s="5" t="s">
        <v>16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5">
        <v>2629</v>
      </c>
      <c r="B109" s="6" t="s">
        <v>259</v>
      </c>
      <c r="C109" s="6" t="s">
        <v>260</v>
      </c>
      <c r="D109" s="7">
        <v>156</v>
      </c>
      <c r="E109" s="8">
        <v>8</v>
      </c>
      <c r="F109" s="6" t="s">
        <v>20</v>
      </c>
      <c r="G109" s="10">
        <v>32061</v>
      </c>
      <c r="H109" s="5">
        <v>7</v>
      </c>
      <c r="I109" s="5">
        <v>4</v>
      </c>
      <c r="J109" s="5">
        <v>4</v>
      </c>
      <c r="K109" s="5" t="s">
        <v>17</v>
      </c>
      <c r="L109" s="5" t="s">
        <v>17</v>
      </c>
      <c r="M109" s="5" t="s">
        <v>16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5">
        <v>3838</v>
      </c>
      <c r="B110" s="6" t="s">
        <v>261</v>
      </c>
      <c r="C110" s="6" t="s">
        <v>262</v>
      </c>
      <c r="D110" s="7">
        <v>158</v>
      </c>
      <c r="E110" s="8">
        <v>4</v>
      </c>
      <c r="F110" s="6" t="s">
        <v>130</v>
      </c>
      <c r="G110" s="9">
        <v>31897</v>
      </c>
      <c r="H110" s="5">
        <v>6</v>
      </c>
      <c r="I110" s="5">
        <v>2</v>
      </c>
      <c r="J110" s="5">
        <v>2</v>
      </c>
      <c r="K110" s="5" t="s">
        <v>16</v>
      </c>
      <c r="L110" s="5" t="s">
        <v>16</v>
      </c>
      <c r="M110" s="5" t="s">
        <v>16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5">
        <v>5047</v>
      </c>
      <c r="B111" s="6" t="s">
        <v>263</v>
      </c>
      <c r="C111" s="6" t="s">
        <v>264</v>
      </c>
      <c r="D111" s="7">
        <v>162</v>
      </c>
      <c r="E111" s="8">
        <v>10</v>
      </c>
      <c r="F111" s="6" t="s">
        <v>58</v>
      </c>
      <c r="G111" s="9">
        <v>23261</v>
      </c>
      <c r="H111" s="5">
        <v>3</v>
      </c>
      <c r="I111" s="5">
        <v>3</v>
      </c>
      <c r="J111" s="5">
        <v>0</v>
      </c>
      <c r="K111" s="5" t="s">
        <v>16</v>
      </c>
      <c r="L111" s="5" t="s">
        <v>16</v>
      </c>
      <c r="M111" s="5" t="s">
        <v>16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5">
        <v>4124</v>
      </c>
      <c r="B112" s="6" t="s">
        <v>265</v>
      </c>
      <c r="C112" s="6" t="s">
        <v>266</v>
      </c>
      <c r="D112" s="7">
        <v>142</v>
      </c>
      <c r="E112" s="8">
        <v>7</v>
      </c>
      <c r="F112" s="6" t="s">
        <v>246</v>
      </c>
      <c r="G112" s="10">
        <v>29518</v>
      </c>
      <c r="H112" s="5">
        <v>2</v>
      </c>
      <c r="I112" s="5">
        <v>3</v>
      </c>
      <c r="J112" s="5">
        <v>10</v>
      </c>
      <c r="K112" s="5" t="s">
        <v>17</v>
      </c>
      <c r="L112" s="5" t="s">
        <v>17</v>
      </c>
      <c r="M112" s="5" t="s">
        <v>17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5">
        <v>2688</v>
      </c>
      <c r="B113" s="6" t="s">
        <v>267</v>
      </c>
      <c r="C113" s="6" t="s">
        <v>268</v>
      </c>
      <c r="D113" s="7">
        <v>227</v>
      </c>
      <c r="E113" s="8">
        <v>9</v>
      </c>
      <c r="F113" s="6" t="s">
        <v>23</v>
      </c>
      <c r="G113" s="9">
        <v>21827</v>
      </c>
      <c r="H113" s="5">
        <v>4</v>
      </c>
      <c r="I113" s="5">
        <v>2</v>
      </c>
      <c r="J113" s="5">
        <v>1</v>
      </c>
      <c r="K113" s="5" t="s">
        <v>16</v>
      </c>
      <c r="L113" s="5" t="s">
        <v>16</v>
      </c>
      <c r="M113" s="5" t="s">
        <v>16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5">
        <v>3586</v>
      </c>
      <c r="B114" s="6" t="s">
        <v>269</v>
      </c>
      <c r="C114" s="11" t="s">
        <v>270</v>
      </c>
      <c r="D114" s="7">
        <v>91</v>
      </c>
      <c r="E114" s="8">
        <v>5</v>
      </c>
      <c r="F114" s="6" t="s">
        <v>137</v>
      </c>
      <c r="G114" s="9">
        <v>20676</v>
      </c>
      <c r="H114" s="5">
        <v>7</v>
      </c>
      <c r="I114" s="5">
        <v>5</v>
      </c>
      <c r="J114" s="5">
        <v>3</v>
      </c>
      <c r="K114" s="5" t="s">
        <v>16</v>
      </c>
      <c r="L114" s="5" t="s">
        <v>17</v>
      </c>
      <c r="M114" s="5" t="s">
        <v>17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5">
        <v>4465</v>
      </c>
      <c r="B115" s="6" t="s">
        <v>271</v>
      </c>
      <c r="C115" s="6" t="s">
        <v>272</v>
      </c>
      <c r="D115" s="7">
        <v>99</v>
      </c>
      <c r="E115" s="8">
        <v>5</v>
      </c>
      <c r="F115" s="6" t="s">
        <v>58</v>
      </c>
      <c r="G115" s="9">
        <v>33717</v>
      </c>
      <c r="H115" s="5">
        <v>3</v>
      </c>
      <c r="I115" s="5">
        <v>3</v>
      </c>
      <c r="J115" s="5">
        <v>2</v>
      </c>
      <c r="K115" s="5" t="s">
        <v>16</v>
      </c>
      <c r="L115" s="5" t="s">
        <v>17</v>
      </c>
      <c r="M115" s="5" t="s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5">
        <v>3956</v>
      </c>
      <c r="B116" s="6" t="s">
        <v>273</v>
      </c>
      <c r="C116" s="6" t="s">
        <v>274</v>
      </c>
      <c r="D116" s="7">
        <v>25</v>
      </c>
      <c r="E116" s="8">
        <v>4</v>
      </c>
      <c r="F116" s="6" t="s">
        <v>164</v>
      </c>
      <c r="G116" s="10">
        <v>20738</v>
      </c>
      <c r="H116" s="5">
        <v>2</v>
      </c>
      <c r="I116" s="5">
        <v>2</v>
      </c>
      <c r="J116" s="5">
        <v>6</v>
      </c>
      <c r="K116" s="5" t="s">
        <v>16</v>
      </c>
      <c r="L116" s="5" t="s">
        <v>16</v>
      </c>
      <c r="M116" s="5" t="s">
        <v>16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5">
        <v>3233</v>
      </c>
      <c r="B117" s="6" t="s">
        <v>275</v>
      </c>
      <c r="C117" s="6" t="s">
        <v>276</v>
      </c>
      <c r="D117" s="7">
        <v>250</v>
      </c>
      <c r="E117" s="8">
        <v>5</v>
      </c>
      <c r="F117" s="6" t="s">
        <v>82</v>
      </c>
      <c r="G117" s="9">
        <v>20875</v>
      </c>
      <c r="H117" s="5">
        <v>2</v>
      </c>
      <c r="I117" s="5">
        <v>5</v>
      </c>
      <c r="J117" s="5">
        <v>7</v>
      </c>
      <c r="K117" s="5" t="s">
        <v>16</v>
      </c>
      <c r="L117" s="5" t="s">
        <v>17</v>
      </c>
      <c r="M117" s="5" t="s">
        <v>17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5">
        <v>2911</v>
      </c>
      <c r="B118" s="6" t="s">
        <v>277</v>
      </c>
      <c r="C118" s="6" t="s">
        <v>278</v>
      </c>
      <c r="D118" s="7">
        <v>24</v>
      </c>
      <c r="E118" s="8">
        <v>9</v>
      </c>
      <c r="F118" s="6" t="s">
        <v>189</v>
      </c>
      <c r="G118" s="10">
        <v>23356</v>
      </c>
      <c r="H118" s="5">
        <v>5</v>
      </c>
      <c r="I118" s="5">
        <v>1</v>
      </c>
      <c r="J118" s="5">
        <v>0</v>
      </c>
      <c r="K118" s="5" t="s">
        <v>16</v>
      </c>
      <c r="L118" s="5" t="s">
        <v>16</v>
      </c>
      <c r="M118" s="5" t="s">
        <v>16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5">
        <v>4307</v>
      </c>
      <c r="B119" s="6" t="s">
        <v>279</v>
      </c>
      <c r="C119" s="6" t="s">
        <v>280</v>
      </c>
      <c r="D119" s="7">
        <v>229</v>
      </c>
      <c r="E119" s="8">
        <v>8</v>
      </c>
      <c r="F119" s="6" t="s">
        <v>184</v>
      </c>
      <c r="G119" s="10">
        <v>34694</v>
      </c>
      <c r="H119" s="5">
        <v>4</v>
      </c>
      <c r="I119" s="5">
        <v>5</v>
      </c>
      <c r="J119" s="5">
        <v>2</v>
      </c>
      <c r="K119" s="5" t="s">
        <v>17</v>
      </c>
      <c r="L119" s="5" t="s">
        <v>16</v>
      </c>
      <c r="M119" s="5" t="s">
        <v>16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5">
        <v>3736</v>
      </c>
      <c r="B120" s="6" t="s">
        <v>281</v>
      </c>
      <c r="C120" s="6" t="s">
        <v>282</v>
      </c>
      <c r="D120" s="7">
        <v>30</v>
      </c>
      <c r="E120" s="8">
        <v>4</v>
      </c>
      <c r="F120" s="6" t="s">
        <v>34</v>
      </c>
      <c r="G120" s="9">
        <v>33375</v>
      </c>
      <c r="H120" s="5">
        <v>3</v>
      </c>
      <c r="I120" s="5">
        <v>1</v>
      </c>
      <c r="J120" s="5">
        <v>1</v>
      </c>
      <c r="K120" s="5" t="s">
        <v>16</v>
      </c>
      <c r="L120" s="5" t="s">
        <v>17</v>
      </c>
      <c r="M120" s="5" t="s">
        <v>16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5">
        <v>4135</v>
      </c>
      <c r="B121" s="6" t="s">
        <v>283</v>
      </c>
      <c r="C121" s="6" t="s">
        <v>284</v>
      </c>
      <c r="D121" s="7">
        <v>187</v>
      </c>
      <c r="E121" s="8">
        <v>4</v>
      </c>
      <c r="F121" s="6" t="s">
        <v>130</v>
      </c>
      <c r="G121" s="9">
        <v>32902</v>
      </c>
      <c r="H121" s="5">
        <v>4</v>
      </c>
      <c r="I121" s="5">
        <v>4</v>
      </c>
      <c r="J121" s="5">
        <v>8</v>
      </c>
      <c r="K121" s="5" t="s">
        <v>16</v>
      </c>
      <c r="L121" s="5" t="s">
        <v>16</v>
      </c>
      <c r="M121" s="5" t="s">
        <v>17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5">
        <v>3275</v>
      </c>
      <c r="B122" s="6" t="s">
        <v>285</v>
      </c>
      <c r="C122" s="6" t="s">
        <v>286</v>
      </c>
      <c r="D122" s="7">
        <v>276</v>
      </c>
      <c r="E122" s="8">
        <v>10</v>
      </c>
      <c r="F122" s="6" t="s">
        <v>40</v>
      </c>
      <c r="G122" s="9">
        <v>20641</v>
      </c>
      <c r="H122" s="5">
        <v>6</v>
      </c>
      <c r="I122" s="5">
        <v>5</v>
      </c>
      <c r="J122" s="5">
        <v>4</v>
      </c>
      <c r="K122" s="5" t="s">
        <v>16</v>
      </c>
      <c r="L122" s="5" t="s">
        <v>16</v>
      </c>
      <c r="M122" s="5" t="s">
        <v>17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5">
        <v>4357</v>
      </c>
      <c r="B123" s="6" t="s">
        <v>287</v>
      </c>
      <c r="C123" s="6" t="s">
        <v>288</v>
      </c>
      <c r="D123" s="7">
        <v>156</v>
      </c>
      <c r="E123" s="8">
        <v>1</v>
      </c>
      <c r="F123" s="6" t="s">
        <v>67</v>
      </c>
      <c r="G123" s="9">
        <v>26240</v>
      </c>
      <c r="H123" s="5">
        <v>5</v>
      </c>
      <c r="I123" s="5">
        <v>4</v>
      </c>
      <c r="J123" s="5">
        <v>2</v>
      </c>
      <c r="K123" s="5" t="s">
        <v>16</v>
      </c>
      <c r="L123" s="5" t="s">
        <v>16</v>
      </c>
      <c r="M123" s="5" t="s">
        <v>16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5">
        <v>3294</v>
      </c>
      <c r="B124" s="6" t="s">
        <v>289</v>
      </c>
      <c r="C124" s="6" t="s">
        <v>290</v>
      </c>
      <c r="D124" s="7">
        <v>158</v>
      </c>
      <c r="E124" s="8">
        <v>6</v>
      </c>
      <c r="F124" s="6" t="s">
        <v>291</v>
      </c>
      <c r="G124" s="9">
        <v>27908</v>
      </c>
      <c r="H124" s="5">
        <v>4</v>
      </c>
      <c r="I124" s="5">
        <v>5</v>
      </c>
      <c r="J124" s="5">
        <v>5</v>
      </c>
      <c r="K124" s="5" t="s">
        <v>16</v>
      </c>
      <c r="L124" s="5" t="s">
        <v>16</v>
      </c>
      <c r="M124" s="5" t="s">
        <v>16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5">
        <v>4754</v>
      </c>
      <c r="B125" s="6" t="s">
        <v>292</v>
      </c>
      <c r="C125" s="6" t="s">
        <v>293</v>
      </c>
      <c r="D125" s="7">
        <v>161</v>
      </c>
      <c r="E125" s="8">
        <v>2</v>
      </c>
      <c r="F125" s="6" t="s">
        <v>40</v>
      </c>
      <c r="G125" s="10">
        <v>22644</v>
      </c>
      <c r="H125" s="5">
        <v>4</v>
      </c>
      <c r="I125" s="5">
        <v>2</v>
      </c>
      <c r="J125" s="5">
        <v>10</v>
      </c>
      <c r="K125" s="5" t="s">
        <v>16</v>
      </c>
      <c r="L125" s="5" t="s">
        <v>16</v>
      </c>
      <c r="M125" s="5" t="s">
        <v>16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5">
        <v>3654</v>
      </c>
      <c r="B126" s="6" t="s">
        <v>294</v>
      </c>
      <c r="C126" s="11" t="s">
        <v>295</v>
      </c>
      <c r="D126" s="7">
        <v>29</v>
      </c>
      <c r="E126" s="8">
        <v>10</v>
      </c>
      <c r="F126" s="6" t="s">
        <v>94</v>
      </c>
      <c r="G126" s="10">
        <v>33166</v>
      </c>
      <c r="H126" s="5">
        <v>4</v>
      </c>
      <c r="I126" s="5">
        <v>4</v>
      </c>
      <c r="J126" s="5">
        <v>6</v>
      </c>
      <c r="K126" s="5" t="s">
        <v>17</v>
      </c>
      <c r="L126" s="5" t="s">
        <v>16</v>
      </c>
      <c r="M126" s="5" t="s">
        <v>16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5">
        <v>3953</v>
      </c>
      <c r="B127" s="6" t="s">
        <v>296</v>
      </c>
      <c r="C127" s="6" t="s">
        <v>297</v>
      </c>
      <c r="D127" s="7">
        <v>169</v>
      </c>
      <c r="E127" s="8">
        <v>1</v>
      </c>
      <c r="F127" s="6" t="s">
        <v>20</v>
      </c>
      <c r="G127" s="9">
        <v>28921</v>
      </c>
      <c r="H127" s="5">
        <v>6</v>
      </c>
      <c r="I127" s="5">
        <v>1</v>
      </c>
      <c r="J127" s="5">
        <v>5</v>
      </c>
      <c r="K127" s="5" t="s">
        <v>17</v>
      </c>
      <c r="L127" s="5" t="s">
        <v>17</v>
      </c>
      <c r="M127" s="5" t="s">
        <v>17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5">
        <v>3379</v>
      </c>
      <c r="B128" s="6" t="s">
        <v>298</v>
      </c>
      <c r="C128" s="11" t="s">
        <v>299</v>
      </c>
      <c r="D128" s="7">
        <v>278</v>
      </c>
      <c r="E128" s="8">
        <v>1</v>
      </c>
      <c r="F128" s="6" t="s">
        <v>73</v>
      </c>
      <c r="G128" s="9">
        <v>33211</v>
      </c>
      <c r="H128" s="5">
        <v>4</v>
      </c>
      <c r="I128" s="5">
        <v>3</v>
      </c>
      <c r="J128" s="5">
        <v>4</v>
      </c>
      <c r="K128" s="5" t="s">
        <v>17</v>
      </c>
      <c r="L128" s="5" t="s">
        <v>16</v>
      </c>
      <c r="M128" s="5" t="s">
        <v>17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5">
        <v>3624</v>
      </c>
      <c r="B129" s="6" t="s">
        <v>300</v>
      </c>
      <c r="C129" s="6" t="s">
        <v>301</v>
      </c>
      <c r="D129" s="7">
        <v>275</v>
      </c>
      <c r="E129" s="8">
        <v>4</v>
      </c>
      <c r="F129" s="6" t="s">
        <v>37</v>
      </c>
      <c r="G129" s="9">
        <v>29245</v>
      </c>
      <c r="H129" s="5">
        <v>5</v>
      </c>
      <c r="I129" s="5">
        <v>2</v>
      </c>
      <c r="J129" s="5">
        <v>6</v>
      </c>
      <c r="K129" s="5" t="s">
        <v>16</v>
      </c>
      <c r="L129" s="5" t="s">
        <v>16</v>
      </c>
      <c r="M129" s="5" t="s">
        <v>17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5">
        <v>2672</v>
      </c>
      <c r="B130" s="6" t="s">
        <v>302</v>
      </c>
      <c r="C130" s="11" t="s">
        <v>303</v>
      </c>
      <c r="D130" s="7">
        <v>165</v>
      </c>
      <c r="E130" s="8">
        <v>3</v>
      </c>
      <c r="F130" s="6" t="s">
        <v>23</v>
      </c>
      <c r="G130" s="9">
        <v>20917</v>
      </c>
      <c r="H130" s="5">
        <v>6</v>
      </c>
      <c r="I130" s="5">
        <v>2</v>
      </c>
      <c r="J130" s="5">
        <v>2</v>
      </c>
      <c r="K130" s="5" t="s">
        <v>16</v>
      </c>
      <c r="L130" s="5" t="s">
        <v>16</v>
      </c>
      <c r="M130" s="5" t="s">
        <v>17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5">
        <v>4575</v>
      </c>
      <c r="B131" s="6" t="s">
        <v>304</v>
      </c>
      <c r="C131" s="6" t="s">
        <v>305</v>
      </c>
      <c r="D131" s="7">
        <v>183</v>
      </c>
      <c r="E131" s="8">
        <v>4</v>
      </c>
      <c r="F131" s="6" t="s">
        <v>101</v>
      </c>
      <c r="G131" s="9">
        <v>34770</v>
      </c>
      <c r="H131" s="5">
        <v>5</v>
      </c>
      <c r="I131" s="5">
        <v>1</v>
      </c>
      <c r="J131" s="5">
        <v>2</v>
      </c>
      <c r="K131" s="5" t="s">
        <v>16</v>
      </c>
      <c r="L131" s="5" t="s">
        <v>16</v>
      </c>
      <c r="M131" s="5" t="s">
        <v>17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5">
        <v>4070</v>
      </c>
      <c r="B132" s="6" t="s">
        <v>306</v>
      </c>
      <c r="C132" s="6" t="s">
        <v>307</v>
      </c>
      <c r="D132" s="7">
        <v>278</v>
      </c>
      <c r="E132" s="8">
        <v>3</v>
      </c>
      <c r="F132" s="6" t="s">
        <v>246</v>
      </c>
      <c r="G132" s="10">
        <v>27353</v>
      </c>
      <c r="H132" s="5">
        <v>1</v>
      </c>
      <c r="I132" s="5">
        <v>4</v>
      </c>
      <c r="J132" s="5">
        <v>1</v>
      </c>
      <c r="K132" s="5" t="s">
        <v>16</v>
      </c>
      <c r="L132" s="5" t="s">
        <v>16</v>
      </c>
      <c r="M132" s="5" t="s">
        <v>17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5">
        <v>3273</v>
      </c>
      <c r="B133" s="6" t="s">
        <v>308</v>
      </c>
      <c r="C133" s="6" t="s">
        <v>309</v>
      </c>
      <c r="D133" s="7">
        <v>61</v>
      </c>
      <c r="E133" s="8">
        <v>9</v>
      </c>
      <c r="F133" s="6" t="s">
        <v>45</v>
      </c>
      <c r="G133" s="10">
        <v>26225</v>
      </c>
      <c r="H133" s="5">
        <v>5</v>
      </c>
      <c r="I133" s="5">
        <v>5</v>
      </c>
      <c r="J133" s="5">
        <v>3</v>
      </c>
      <c r="K133" s="5" t="s">
        <v>16</v>
      </c>
      <c r="L133" s="5" t="s">
        <v>16</v>
      </c>
      <c r="M133" s="5" t="s">
        <v>17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5">
        <v>3368</v>
      </c>
      <c r="B134" s="6" t="s">
        <v>310</v>
      </c>
      <c r="C134" s="6" t="s">
        <v>311</v>
      </c>
      <c r="D134" s="7">
        <v>247</v>
      </c>
      <c r="E134" s="8">
        <v>10</v>
      </c>
      <c r="F134" s="6" t="s">
        <v>109</v>
      </c>
      <c r="G134" s="9">
        <v>30839</v>
      </c>
      <c r="H134" s="5">
        <v>2</v>
      </c>
      <c r="I134" s="5">
        <v>4</v>
      </c>
      <c r="J134" s="5">
        <v>9</v>
      </c>
      <c r="K134" s="5" t="s">
        <v>17</v>
      </c>
      <c r="L134" s="5" t="s">
        <v>17</v>
      </c>
      <c r="M134" s="5" t="s">
        <v>16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5">
        <v>5134</v>
      </c>
      <c r="B135" s="6" t="s">
        <v>312</v>
      </c>
      <c r="C135" s="6" t="s">
        <v>313</v>
      </c>
      <c r="D135" s="7">
        <v>57</v>
      </c>
      <c r="E135" s="8">
        <v>3</v>
      </c>
      <c r="F135" s="6" t="s">
        <v>26</v>
      </c>
      <c r="G135" s="9">
        <v>28436</v>
      </c>
      <c r="H135" s="5">
        <v>3</v>
      </c>
      <c r="I135" s="5">
        <v>4</v>
      </c>
      <c r="J135" s="5">
        <v>0</v>
      </c>
      <c r="K135" s="5" t="s">
        <v>16</v>
      </c>
      <c r="L135" s="5" t="s">
        <v>17</v>
      </c>
      <c r="M135" s="5" t="s">
        <v>17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5">
        <v>3827</v>
      </c>
      <c r="B136" s="6" t="s">
        <v>314</v>
      </c>
      <c r="C136" s="6" t="s">
        <v>315</v>
      </c>
      <c r="D136" s="7">
        <v>54</v>
      </c>
      <c r="E136" s="8">
        <v>1</v>
      </c>
      <c r="F136" s="6" t="s">
        <v>73</v>
      </c>
      <c r="G136" s="9">
        <v>22432</v>
      </c>
      <c r="H136" s="5">
        <v>5</v>
      </c>
      <c r="I136" s="5">
        <v>4</v>
      </c>
      <c r="J136" s="5">
        <v>3</v>
      </c>
      <c r="K136" s="5" t="s">
        <v>17</v>
      </c>
      <c r="L136" s="5" t="s">
        <v>17</v>
      </c>
      <c r="M136" s="5" t="s">
        <v>17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5">
        <v>4593</v>
      </c>
      <c r="B137" s="6" t="s">
        <v>316</v>
      </c>
      <c r="C137" s="6" t="s">
        <v>317</v>
      </c>
      <c r="D137" s="7">
        <v>246</v>
      </c>
      <c r="E137" s="8">
        <v>3</v>
      </c>
      <c r="F137" s="6" t="s">
        <v>94</v>
      </c>
      <c r="G137" s="9">
        <v>20943</v>
      </c>
      <c r="H137" s="5">
        <v>7</v>
      </c>
      <c r="I137" s="5">
        <v>2</v>
      </c>
      <c r="J137" s="5">
        <v>4</v>
      </c>
      <c r="K137" s="5" t="s">
        <v>16</v>
      </c>
      <c r="L137" s="5" t="s">
        <v>16</v>
      </c>
      <c r="M137" s="5" t="s">
        <v>16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5">
        <v>5548</v>
      </c>
      <c r="B138" s="6" t="s">
        <v>318</v>
      </c>
      <c r="C138" s="6" t="s">
        <v>319</v>
      </c>
      <c r="D138" s="7">
        <v>139</v>
      </c>
      <c r="E138" s="8">
        <v>4</v>
      </c>
      <c r="F138" s="6" t="s">
        <v>82</v>
      </c>
      <c r="G138" s="10">
        <v>24456</v>
      </c>
      <c r="H138" s="5">
        <v>1</v>
      </c>
      <c r="I138" s="5">
        <v>4</v>
      </c>
      <c r="J138" s="5">
        <v>0</v>
      </c>
      <c r="K138" s="5" t="s">
        <v>16</v>
      </c>
      <c r="L138" s="5" t="s">
        <v>16</v>
      </c>
      <c r="M138" s="5" t="s">
        <v>16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5">
        <v>3128</v>
      </c>
      <c r="B139" s="6" t="s">
        <v>320</v>
      </c>
      <c r="C139" s="6" t="s">
        <v>321</v>
      </c>
      <c r="D139" s="7">
        <v>245</v>
      </c>
      <c r="E139" s="8">
        <v>6</v>
      </c>
      <c r="F139" s="6" t="s">
        <v>29</v>
      </c>
      <c r="G139" s="9">
        <v>32935</v>
      </c>
      <c r="H139" s="5">
        <v>1</v>
      </c>
      <c r="I139" s="5">
        <v>5</v>
      </c>
      <c r="J139" s="5">
        <v>9</v>
      </c>
      <c r="K139" s="5" t="s">
        <v>17</v>
      </c>
      <c r="L139" s="5" t="s">
        <v>16</v>
      </c>
      <c r="M139" s="5" t="s">
        <v>17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5">
        <v>4918</v>
      </c>
      <c r="B140" s="6" t="s">
        <v>322</v>
      </c>
      <c r="C140" s="6" t="s">
        <v>323</v>
      </c>
      <c r="D140" s="7">
        <v>291</v>
      </c>
      <c r="E140" s="8">
        <v>2</v>
      </c>
      <c r="F140" s="6" t="s">
        <v>26</v>
      </c>
      <c r="G140" s="9">
        <v>20197</v>
      </c>
      <c r="H140" s="5">
        <v>4</v>
      </c>
      <c r="I140" s="5">
        <v>1</v>
      </c>
      <c r="J140" s="5">
        <v>3</v>
      </c>
      <c r="K140" s="5" t="s">
        <v>16</v>
      </c>
      <c r="L140" s="5" t="s">
        <v>16</v>
      </c>
      <c r="M140" s="5" t="s">
        <v>16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5">
        <v>4453</v>
      </c>
      <c r="B141" s="6" t="s">
        <v>324</v>
      </c>
      <c r="C141" s="6" t="s">
        <v>325</v>
      </c>
      <c r="D141" s="7">
        <v>284</v>
      </c>
      <c r="E141" s="8">
        <v>5</v>
      </c>
      <c r="F141" s="6" t="s">
        <v>94</v>
      </c>
      <c r="G141" s="10">
        <v>34283</v>
      </c>
      <c r="H141" s="5">
        <v>3</v>
      </c>
      <c r="I141" s="5">
        <v>2</v>
      </c>
      <c r="J141" s="5">
        <v>5</v>
      </c>
      <c r="K141" s="5" t="s">
        <v>16</v>
      </c>
      <c r="L141" s="5" t="s">
        <v>16</v>
      </c>
      <c r="M141" s="5" t="s">
        <v>17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5">
        <v>4769</v>
      </c>
      <c r="B142" s="6" t="s">
        <v>326</v>
      </c>
      <c r="C142" s="6" t="s">
        <v>327</v>
      </c>
      <c r="D142" s="7">
        <v>285</v>
      </c>
      <c r="E142" s="8">
        <v>5</v>
      </c>
      <c r="F142" s="6" t="s">
        <v>142</v>
      </c>
      <c r="G142" s="9">
        <v>21961</v>
      </c>
      <c r="H142" s="5">
        <v>7</v>
      </c>
      <c r="I142" s="5">
        <v>3</v>
      </c>
      <c r="J142" s="5">
        <v>1</v>
      </c>
      <c r="K142" s="5" t="s">
        <v>16</v>
      </c>
      <c r="L142" s="5" t="s">
        <v>17</v>
      </c>
      <c r="M142" s="5" t="s">
        <v>16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5">
        <v>4375</v>
      </c>
      <c r="B143" s="6" t="s">
        <v>328</v>
      </c>
      <c r="C143" s="6" t="s">
        <v>329</v>
      </c>
      <c r="D143" s="7">
        <v>197</v>
      </c>
      <c r="E143" s="8">
        <v>6</v>
      </c>
      <c r="F143" s="6" t="s">
        <v>53</v>
      </c>
      <c r="G143" s="9">
        <v>24852</v>
      </c>
      <c r="H143" s="5">
        <v>7</v>
      </c>
      <c r="I143" s="5">
        <v>4</v>
      </c>
      <c r="J143" s="5">
        <v>9</v>
      </c>
      <c r="K143" s="5" t="s">
        <v>17</v>
      </c>
      <c r="L143" s="5" t="s">
        <v>16</v>
      </c>
      <c r="M143" s="5" t="s">
        <v>16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5">
        <v>5241</v>
      </c>
      <c r="B144" s="6" t="s">
        <v>330</v>
      </c>
      <c r="C144" s="6" t="s">
        <v>331</v>
      </c>
      <c r="D144" s="7">
        <v>234</v>
      </c>
      <c r="E144" s="8">
        <v>6</v>
      </c>
      <c r="F144" s="6" t="s">
        <v>76</v>
      </c>
      <c r="G144" s="9">
        <v>20114</v>
      </c>
      <c r="H144" s="5">
        <v>5</v>
      </c>
      <c r="I144" s="5">
        <v>4</v>
      </c>
      <c r="J144" s="5">
        <v>5</v>
      </c>
      <c r="K144" s="5" t="s">
        <v>17</v>
      </c>
      <c r="L144" s="5" t="s">
        <v>17</v>
      </c>
      <c r="M144" s="5" t="s">
        <v>17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5">
        <v>3445</v>
      </c>
      <c r="B145" s="6" t="s">
        <v>332</v>
      </c>
      <c r="C145" s="6" t="s">
        <v>333</v>
      </c>
      <c r="D145" s="7">
        <v>270</v>
      </c>
      <c r="E145" s="8">
        <v>10</v>
      </c>
      <c r="F145" s="6" t="s">
        <v>73</v>
      </c>
      <c r="G145" s="9">
        <v>27924</v>
      </c>
      <c r="H145" s="5">
        <v>3</v>
      </c>
      <c r="I145" s="5">
        <v>1</v>
      </c>
      <c r="J145" s="5">
        <v>10</v>
      </c>
      <c r="K145" s="5" t="s">
        <v>16</v>
      </c>
      <c r="L145" s="5" t="s">
        <v>16</v>
      </c>
      <c r="M145" s="5" t="s">
        <v>16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5">
        <v>4862</v>
      </c>
      <c r="B146" s="6" t="s">
        <v>334</v>
      </c>
      <c r="C146" s="6" t="s">
        <v>335</v>
      </c>
      <c r="D146" s="7">
        <v>56</v>
      </c>
      <c r="E146" s="8">
        <v>2</v>
      </c>
      <c r="F146" s="6" t="s">
        <v>246</v>
      </c>
      <c r="G146" s="9">
        <v>33396</v>
      </c>
      <c r="H146" s="5">
        <v>7</v>
      </c>
      <c r="I146" s="5">
        <v>2</v>
      </c>
      <c r="J146" s="5">
        <v>5</v>
      </c>
      <c r="K146" s="5" t="s">
        <v>16</v>
      </c>
      <c r="L146" s="5" t="s">
        <v>16</v>
      </c>
      <c r="M146" s="5" t="s">
        <v>17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5">
        <v>4024</v>
      </c>
      <c r="B147" s="6" t="s">
        <v>336</v>
      </c>
      <c r="C147" s="6" t="s">
        <v>337</v>
      </c>
      <c r="D147" s="7">
        <v>210</v>
      </c>
      <c r="E147" s="8">
        <v>5</v>
      </c>
      <c r="F147" s="6" t="s">
        <v>23</v>
      </c>
      <c r="G147" s="9">
        <v>22033</v>
      </c>
      <c r="H147" s="5">
        <v>5</v>
      </c>
      <c r="I147" s="5">
        <v>1</v>
      </c>
      <c r="J147" s="5">
        <v>0</v>
      </c>
      <c r="K147" s="5" t="s">
        <v>16</v>
      </c>
      <c r="L147" s="5" t="s">
        <v>17</v>
      </c>
      <c r="M147" s="5" t="s">
        <v>17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5">
        <v>4039</v>
      </c>
      <c r="B148" s="6" t="s">
        <v>338</v>
      </c>
      <c r="C148" s="6" t="s">
        <v>339</v>
      </c>
      <c r="D148" s="7">
        <v>251</v>
      </c>
      <c r="E148" s="8">
        <v>8</v>
      </c>
      <c r="F148" s="6" t="s">
        <v>127</v>
      </c>
      <c r="G148" s="9">
        <v>28716</v>
      </c>
      <c r="H148" s="5">
        <v>5</v>
      </c>
      <c r="I148" s="5">
        <v>1</v>
      </c>
      <c r="J148" s="5">
        <v>4</v>
      </c>
      <c r="K148" s="5" t="s">
        <v>16</v>
      </c>
      <c r="L148" s="5" t="s">
        <v>16</v>
      </c>
      <c r="M148" s="5" t="s">
        <v>16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5">
        <v>5017</v>
      </c>
      <c r="B149" s="6" t="s">
        <v>340</v>
      </c>
      <c r="C149" s="6" t="s">
        <v>341</v>
      </c>
      <c r="D149" s="7">
        <v>296</v>
      </c>
      <c r="E149" s="8">
        <v>9</v>
      </c>
      <c r="F149" s="6" t="s">
        <v>184</v>
      </c>
      <c r="G149" s="9">
        <v>21338</v>
      </c>
      <c r="H149" s="5">
        <v>1</v>
      </c>
      <c r="I149" s="5">
        <v>2</v>
      </c>
      <c r="J149" s="5">
        <v>0</v>
      </c>
      <c r="K149" s="5" t="s">
        <v>17</v>
      </c>
      <c r="L149" s="5" t="s">
        <v>16</v>
      </c>
      <c r="M149" s="5" t="s">
        <v>17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5">
        <v>4388</v>
      </c>
      <c r="B150" s="6" t="s">
        <v>342</v>
      </c>
      <c r="C150" s="6" t="s">
        <v>343</v>
      </c>
      <c r="D150" s="7">
        <v>50</v>
      </c>
      <c r="E150" s="8">
        <v>8</v>
      </c>
      <c r="F150" s="6" t="s">
        <v>94</v>
      </c>
      <c r="G150" s="9">
        <v>25813</v>
      </c>
      <c r="H150" s="5">
        <v>3</v>
      </c>
      <c r="I150" s="5">
        <v>4</v>
      </c>
      <c r="J150" s="5">
        <v>7</v>
      </c>
      <c r="K150" s="5" t="s">
        <v>17</v>
      </c>
      <c r="L150" s="5" t="s">
        <v>16</v>
      </c>
      <c r="M150" s="5" t="s">
        <v>17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5">
        <v>3092</v>
      </c>
      <c r="B151" s="6" t="s">
        <v>344</v>
      </c>
      <c r="C151" s="6" t="s">
        <v>345</v>
      </c>
      <c r="D151" s="7">
        <v>105</v>
      </c>
      <c r="E151" s="8">
        <v>4</v>
      </c>
      <c r="F151" s="6" t="s">
        <v>20</v>
      </c>
      <c r="G151" s="9">
        <v>34761</v>
      </c>
      <c r="H151" s="5">
        <v>1</v>
      </c>
      <c r="I151" s="5">
        <v>1</v>
      </c>
      <c r="J151" s="5">
        <v>7</v>
      </c>
      <c r="K151" s="5" t="s">
        <v>17</v>
      </c>
      <c r="L151" s="5" t="s">
        <v>17</v>
      </c>
      <c r="M151" s="5" t="s">
        <v>16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5">
        <v>4770</v>
      </c>
      <c r="B152" s="6" t="s">
        <v>346</v>
      </c>
      <c r="C152" s="11" t="s">
        <v>347</v>
      </c>
      <c r="D152" s="7">
        <v>42</v>
      </c>
      <c r="E152" s="8">
        <v>10</v>
      </c>
      <c r="F152" s="6" t="s">
        <v>63</v>
      </c>
      <c r="G152" s="9">
        <v>26330</v>
      </c>
      <c r="H152" s="5">
        <v>1</v>
      </c>
      <c r="I152" s="5">
        <v>2</v>
      </c>
      <c r="J152" s="5">
        <v>4</v>
      </c>
      <c r="K152" s="5" t="s">
        <v>17</v>
      </c>
      <c r="L152" s="5" t="s">
        <v>17</v>
      </c>
      <c r="M152" s="5" t="s">
        <v>16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5">
        <v>5395</v>
      </c>
      <c r="B153" s="6" t="s">
        <v>348</v>
      </c>
      <c r="C153" s="6" t="s">
        <v>349</v>
      </c>
      <c r="D153" s="7">
        <v>300</v>
      </c>
      <c r="E153" s="8">
        <v>1</v>
      </c>
      <c r="F153" s="6" t="s">
        <v>246</v>
      </c>
      <c r="G153" s="10">
        <v>30234</v>
      </c>
      <c r="H153" s="5">
        <v>4</v>
      </c>
      <c r="I153" s="5">
        <v>4</v>
      </c>
      <c r="J153" s="5">
        <v>7</v>
      </c>
      <c r="K153" s="5" t="s">
        <v>17</v>
      </c>
      <c r="L153" s="5" t="s">
        <v>16</v>
      </c>
      <c r="M153" s="5" t="s">
        <v>17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5">
        <v>4665</v>
      </c>
      <c r="B154" s="6" t="s">
        <v>350</v>
      </c>
      <c r="C154" s="6" t="s">
        <v>351</v>
      </c>
      <c r="D154" s="7">
        <v>133</v>
      </c>
      <c r="E154" s="8">
        <v>8</v>
      </c>
      <c r="F154" s="6" t="s">
        <v>15</v>
      </c>
      <c r="G154" s="9">
        <v>33809</v>
      </c>
      <c r="H154" s="5">
        <v>3</v>
      </c>
      <c r="I154" s="5">
        <v>3</v>
      </c>
      <c r="J154" s="5">
        <v>9</v>
      </c>
      <c r="K154" s="5" t="s">
        <v>17</v>
      </c>
      <c r="L154" s="5" t="s">
        <v>16</v>
      </c>
      <c r="M154" s="5" t="s">
        <v>16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5">
        <v>4901</v>
      </c>
      <c r="B155" s="6" t="s">
        <v>352</v>
      </c>
      <c r="C155" s="6" t="s">
        <v>353</v>
      </c>
      <c r="D155" s="7">
        <v>230</v>
      </c>
      <c r="E155" s="8">
        <v>10</v>
      </c>
      <c r="F155" s="6" t="s">
        <v>91</v>
      </c>
      <c r="G155" s="9">
        <v>34219</v>
      </c>
      <c r="H155" s="5">
        <v>3</v>
      </c>
      <c r="I155" s="5">
        <v>1</v>
      </c>
      <c r="J155" s="5">
        <v>0</v>
      </c>
      <c r="K155" s="5" t="s">
        <v>17</v>
      </c>
      <c r="L155" s="5" t="s">
        <v>16</v>
      </c>
      <c r="M155" s="5" t="s">
        <v>16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5">
        <v>4346</v>
      </c>
      <c r="B156" s="6" t="s">
        <v>354</v>
      </c>
      <c r="C156" s="6" t="s">
        <v>355</v>
      </c>
      <c r="D156" s="7">
        <v>195</v>
      </c>
      <c r="E156" s="8">
        <v>4</v>
      </c>
      <c r="F156" s="6" t="s">
        <v>23</v>
      </c>
      <c r="G156" s="9">
        <v>28142</v>
      </c>
      <c r="H156" s="5">
        <v>2</v>
      </c>
      <c r="I156" s="5">
        <v>1</v>
      </c>
      <c r="J156" s="5">
        <v>4</v>
      </c>
      <c r="K156" s="5" t="s">
        <v>16</v>
      </c>
      <c r="L156" s="5" t="s">
        <v>16</v>
      </c>
      <c r="M156" s="5" t="s">
        <v>16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5">
        <v>4840</v>
      </c>
      <c r="B157" s="6" t="s">
        <v>356</v>
      </c>
      <c r="C157" s="11" t="s">
        <v>357</v>
      </c>
      <c r="D157" s="7">
        <v>51</v>
      </c>
      <c r="E157" s="8">
        <v>4</v>
      </c>
      <c r="F157" s="6" t="s">
        <v>101</v>
      </c>
      <c r="G157" s="9">
        <v>21950</v>
      </c>
      <c r="H157" s="5">
        <v>1</v>
      </c>
      <c r="I157" s="5">
        <v>4</v>
      </c>
      <c r="J157" s="5">
        <v>8</v>
      </c>
      <c r="K157" s="5" t="s">
        <v>17</v>
      </c>
      <c r="L157" s="5" t="s">
        <v>17</v>
      </c>
      <c r="M157" s="5" t="s">
        <v>17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5">
        <v>2565</v>
      </c>
      <c r="B158" s="6" t="s">
        <v>358</v>
      </c>
      <c r="C158" s="11" t="s">
        <v>359</v>
      </c>
      <c r="D158" s="7">
        <v>116</v>
      </c>
      <c r="E158" s="8">
        <v>7</v>
      </c>
      <c r="F158" s="6" t="s">
        <v>73</v>
      </c>
      <c r="G158" s="10">
        <v>22246</v>
      </c>
      <c r="H158" s="5">
        <v>5</v>
      </c>
      <c r="I158" s="5">
        <v>2</v>
      </c>
      <c r="J158" s="5">
        <v>6</v>
      </c>
      <c r="K158" s="5" t="s">
        <v>17</v>
      </c>
      <c r="L158" s="5" t="s">
        <v>17</v>
      </c>
      <c r="M158" s="5" t="s">
        <v>16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5">
        <v>3789</v>
      </c>
      <c r="B159" s="6" t="s">
        <v>360</v>
      </c>
      <c r="C159" s="6" t="s">
        <v>361</v>
      </c>
      <c r="D159" s="7">
        <v>258</v>
      </c>
      <c r="E159" s="8">
        <v>10</v>
      </c>
      <c r="F159" s="6" t="s">
        <v>142</v>
      </c>
      <c r="G159" s="9">
        <v>25639</v>
      </c>
      <c r="H159" s="5">
        <v>4</v>
      </c>
      <c r="I159" s="5">
        <v>2</v>
      </c>
      <c r="J159" s="5">
        <v>8</v>
      </c>
      <c r="K159" s="5" t="s">
        <v>16</v>
      </c>
      <c r="L159" s="5" t="s">
        <v>17</v>
      </c>
      <c r="M159" s="5" t="s">
        <v>16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5">
        <v>2445</v>
      </c>
      <c r="B160" s="6" t="s">
        <v>362</v>
      </c>
      <c r="C160" s="6" t="s">
        <v>363</v>
      </c>
      <c r="D160" s="7">
        <v>169</v>
      </c>
      <c r="E160" s="8">
        <v>2</v>
      </c>
      <c r="F160" s="6" t="s">
        <v>246</v>
      </c>
      <c r="G160" s="9">
        <v>31301</v>
      </c>
      <c r="H160" s="5">
        <v>4</v>
      </c>
      <c r="I160" s="5">
        <v>2</v>
      </c>
      <c r="J160" s="5">
        <v>3</v>
      </c>
      <c r="K160" s="5" t="s">
        <v>16</v>
      </c>
      <c r="L160" s="5" t="s">
        <v>17</v>
      </c>
      <c r="M160" s="5" t="s">
        <v>17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5">
        <v>5272</v>
      </c>
      <c r="B161" s="6" t="s">
        <v>364</v>
      </c>
      <c r="C161" s="6" t="s">
        <v>365</v>
      </c>
      <c r="D161" s="7">
        <v>296</v>
      </c>
      <c r="E161" s="8">
        <v>1</v>
      </c>
      <c r="F161" s="6" t="s">
        <v>34</v>
      </c>
      <c r="G161" s="9">
        <v>30854</v>
      </c>
      <c r="H161" s="5">
        <v>6</v>
      </c>
      <c r="I161" s="5">
        <v>1</v>
      </c>
      <c r="J161" s="5">
        <v>9</v>
      </c>
      <c r="K161" s="5" t="s">
        <v>17</v>
      </c>
      <c r="L161" s="5" t="s">
        <v>17</v>
      </c>
      <c r="M161" s="5" t="s">
        <v>16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5">
        <v>2560</v>
      </c>
      <c r="B162" s="6" t="s">
        <v>366</v>
      </c>
      <c r="C162" s="6" t="s">
        <v>367</v>
      </c>
      <c r="D162" s="7">
        <v>125</v>
      </c>
      <c r="E162" s="8">
        <v>7</v>
      </c>
      <c r="F162" s="6" t="s">
        <v>45</v>
      </c>
      <c r="G162" s="9">
        <v>30929</v>
      </c>
      <c r="H162" s="5">
        <v>2</v>
      </c>
      <c r="I162" s="5">
        <v>5</v>
      </c>
      <c r="J162" s="5">
        <v>7</v>
      </c>
      <c r="K162" s="5" t="s">
        <v>16</v>
      </c>
      <c r="L162" s="5" t="s">
        <v>17</v>
      </c>
      <c r="M162" s="5" t="s">
        <v>17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5">
        <v>4373</v>
      </c>
      <c r="B163" s="6" t="s">
        <v>368</v>
      </c>
      <c r="C163" s="6" t="s">
        <v>369</v>
      </c>
      <c r="D163" s="7">
        <v>125</v>
      </c>
      <c r="E163" s="8">
        <v>2</v>
      </c>
      <c r="F163" s="6" t="s">
        <v>130</v>
      </c>
      <c r="G163" s="9">
        <v>20623</v>
      </c>
      <c r="H163" s="5">
        <v>6</v>
      </c>
      <c r="I163" s="5">
        <v>1</v>
      </c>
      <c r="J163" s="5">
        <v>2</v>
      </c>
      <c r="K163" s="5" t="s">
        <v>17</v>
      </c>
      <c r="L163" s="5" t="s">
        <v>17</v>
      </c>
      <c r="M163" s="5" t="s">
        <v>17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5">
        <v>4847</v>
      </c>
      <c r="B164" s="6" t="s">
        <v>370</v>
      </c>
      <c r="C164" s="11" t="s">
        <v>371</v>
      </c>
      <c r="D164" s="7">
        <v>118</v>
      </c>
      <c r="E164" s="8">
        <v>1</v>
      </c>
      <c r="F164" s="6" t="s">
        <v>23</v>
      </c>
      <c r="G164" s="10">
        <v>26599</v>
      </c>
      <c r="H164" s="5">
        <v>2</v>
      </c>
      <c r="I164" s="5">
        <v>1</v>
      </c>
      <c r="J164" s="5">
        <v>10</v>
      </c>
      <c r="K164" s="5" t="s">
        <v>16</v>
      </c>
      <c r="L164" s="5" t="s">
        <v>16</v>
      </c>
      <c r="M164" s="5" t="s">
        <v>17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5">
        <v>5174</v>
      </c>
      <c r="B165" s="6" t="s">
        <v>372</v>
      </c>
      <c r="C165" s="6" t="s">
        <v>373</v>
      </c>
      <c r="D165" s="7">
        <v>166</v>
      </c>
      <c r="E165" s="8">
        <v>3</v>
      </c>
      <c r="F165" s="6" t="s">
        <v>70</v>
      </c>
      <c r="G165" s="9">
        <v>30960</v>
      </c>
      <c r="H165" s="5">
        <v>7</v>
      </c>
      <c r="I165" s="5">
        <v>5</v>
      </c>
      <c r="J165" s="5">
        <v>4</v>
      </c>
      <c r="K165" s="5" t="s">
        <v>16</v>
      </c>
      <c r="L165" s="5" t="s">
        <v>17</v>
      </c>
      <c r="M165" s="5" t="s">
        <v>17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5">
        <v>4520</v>
      </c>
      <c r="B166" s="6" t="s">
        <v>374</v>
      </c>
      <c r="C166" s="6" t="s">
        <v>375</v>
      </c>
      <c r="D166" s="7">
        <v>35</v>
      </c>
      <c r="E166" s="8">
        <v>3</v>
      </c>
      <c r="F166" s="6" t="s">
        <v>15</v>
      </c>
      <c r="G166" s="9">
        <v>23186</v>
      </c>
      <c r="H166" s="5">
        <v>4</v>
      </c>
      <c r="I166" s="5">
        <v>1</v>
      </c>
      <c r="J166" s="5">
        <v>5</v>
      </c>
      <c r="K166" s="5" t="s">
        <v>17</v>
      </c>
      <c r="L166" s="5" t="s">
        <v>17</v>
      </c>
      <c r="M166" s="5" t="s">
        <v>17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5">
        <v>5440</v>
      </c>
      <c r="B167" s="6" t="s">
        <v>376</v>
      </c>
      <c r="C167" s="6" t="s">
        <v>377</v>
      </c>
      <c r="D167" s="7">
        <v>92</v>
      </c>
      <c r="E167" s="8">
        <v>6</v>
      </c>
      <c r="F167" s="6" t="s">
        <v>53</v>
      </c>
      <c r="G167" s="9">
        <v>33285</v>
      </c>
      <c r="H167" s="5">
        <v>7</v>
      </c>
      <c r="I167" s="5">
        <v>5</v>
      </c>
      <c r="J167" s="5">
        <v>10</v>
      </c>
      <c r="K167" s="5" t="s">
        <v>16</v>
      </c>
      <c r="L167" s="5" t="s">
        <v>16</v>
      </c>
      <c r="M167" s="5" t="s">
        <v>17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5">
        <v>2786</v>
      </c>
      <c r="B168" s="6" t="s">
        <v>378</v>
      </c>
      <c r="C168" s="6" t="s">
        <v>379</v>
      </c>
      <c r="D168" s="7">
        <v>236</v>
      </c>
      <c r="E168" s="8">
        <v>10</v>
      </c>
      <c r="F168" s="6" t="s">
        <v>34</v>
      </c>
      <c r="G168" s="9">
        <v>26474</v>
      </c>
      <c r="H168" s="5">
        <v>6</v>
      </c>
      <c r="I168" s="5">
        <v>3</v>
      </c>
      <c r="J168" s="5">
        <v>3</v>
      </c>
      <c r="K168" s="5" t="s">
        <v>17</v>
      </c>
      <c r="L168" s="5" t="s">
        <v>16</v>
      </c>
      <c r="M168" s="5" t="s">
        <v>17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5">
        <v>3986</v>
      </c>
      <c r="B169" s="6" t="s">
        <v>380</v>
      </c>
      <c r="C169" s="6" t="s">
        <v>381</v>
      </c>
      <c r="D169" s="7">
        <v>201</v>
      </c>
      <c r="E169" s="8">
        <v>10</v>
      </c>
      <c r="F169" s="6" t="s">
        <v>34</v>
      </c>
      <c r="G169" s="9">
        <v>22803</v>
      </c>
      <c r="H169" s="5">
        <v>2</v>
      </c>
      <c r="I169" s="5">
        <v>2</v>
      </c>
      <c r="J169" s="5">
        <v>5</v>
      </c>
      <c r="K169" s="5" t="s">
        <v>17</v>
      </c>
      <c r="L169" s="5" t="s">
        <v>17</v>
      </c>
      <c r="M169" s="5" t="s">
        <v>17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5">
        <v>5065</v>
      </c>
      <c r="B170" s="6" t="s">
        <v>382</v>
      </c>
      <c r="C170" s="6" t="s">
        <v>383</v>
      </c>
      <c r="D170" s="7">
        <v>192</v>
      </c>
      <c r="E170" s="8">
        <v>9</v>
      </c>
      <c r="F170" s="6" t="s">
        <v>40</v>
      </c>
      <c r="G170" s="10">
        <v>33602</v>
      </c>
      <c r="H170" s="5">
        <v>2</v>
      </c>
      <c r="I170" s="5">
        <v>5</v>
      </c>
      <c r="J170" s="5">
        <v>1</v>
      </c>
      <c r="K170" s="5" t="s">
        <v>16</v>
      </c>
      <c r="L170" s="5" t="s">
        <v>16</v>
      </c>
      <c r="M170" s="5" t="s">
        <v>16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5">
        <v>3150</v>
      </c>
      <c r="B171" s="6" t="s">
        <v>384</v>
      </c>
      <c r="C171" s="6" t="s">
        <v>385</v>
      </c>
      <c r="D171" s="7">
        <v>51</v>
      </c>
      <c r="E171" s="8">
        <v>8</v>
      </c>
      <c r="F171" s="6" t="s">
        <v>70</v>
      </c>
      <c r="G171" s="9">
        <v>22688</v>
      </c>
      <c r="H171" s="5">
        <v>1</v>
      </c>
      <c r="I171" s="5">
        <v>4</v>
      </c>
      <c r="J171" s="5">
        <v>7</v>
      </c>
      <c r="K171" s="5" t="s">
        <v>17</v>
      </c>
      <c r="L171" s="5" t="s">
        <v>17</v>
      </c>
      <c r="M171" s="5" t="s">
        <v>17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5">
        <v>5410</v>
      </c>
      <c r="B172" s="6" t="s">
        <v>386</v>
      </c>
      <c r="C172" s="6" t="s">
        <v>218</v>
      </c>
      <c r="D172" s="7">
        <v>233</v>
      </c>
      <c r="E172" s="8">
        <v>1</v>
      </c>
      <c r="F172" s="6" t="s">
        <v>29</v>
      </c>
      <c r="G172" s="9">
        <v>21801</v>
      </c>
      <c r="H172" s="5">
        <v>4</v>
      </c>
      <c r="I172" s="5">
        <v>4</v>
      </c>
      <c r="J172" s="5">
        <v>3</v>
      </c>
      <c r="K172" s="5" t="s">
        <v>17</v>
      </c>
      <c r="L172" s="5" t="s">
        <v>16</v>
      </c>
      <c r="M172" s="5" t="s">
        <v>16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5">
        <v>4411</v>
      </c>
      <c r="B173" s="6" t="s">
        <v>387</v>
      </c>
      <c r="C173" s="6" t="s">
        <v>388</v>
      </c>
      <c r="D173" s="7">
        <v>107</v>
      </c>
      <c r="E173" s="8">
        <v>9</v>
      </c>
      <c r="F173" s="6" t="s">
        <v>246</v>
      </c>
      <c r="G173" s="10">
        <v>33158</v>
      </c>
      <c r="H173" s="5">
        <v>4</v>
      </c>
      <c r="I173" s="5">
        <v>1</v>
      </c>
      <c r="J173" s="5">
        <v>2</v>
      </c>
      <c r="K173" s="5" t="s">
        <v>16</v>
      </c>
      <c r="L173" s="5" t="s">
        <v>16</v>
      </c>
      <c r="M173" s="5" t="s">
        <v>17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5">
        <v>4747</v>
      </c>
      <c r="B174" s="6" t="s">
        <v>389</v>
      </c>
      <c r="C174" s="6" t="s">
        <v>390</v>
      </c>
      <c r="D174" s="7">
        <v>96</v>
      </c>
      <c r="E174" s="8">
        <v>2</v>
      </c>
      <c r="F174" s="6" t="s">
        <v>15</v>
      </c>
      <c r="G174" s="9">
        <v>31615</v>
      </c>
      <c r="H174" s="5">
        <v>5</v>
      </c>
      <c r="I174" s="5">
        <v>5</v>
      </c>
      <c r="J174" s="5">
        <v>2</v>
      </c>
      <c r="K174" s="5" t="s">
        <v>16</v>
      </c>
      <c r="L174" s="5" t="s">
        <v>17</v>
      </c>
      <c r="M174" s="5" t="s">
        <v>17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5">
        <v>5186</v>
      </c>
      <c r="B175" s="6" t="s">
        <v>391</v>
      </c>
      <c r="C175" s="6" t="s">
        <v>392</v>
      </c>
      <c r="D175" s="7">
        <v>190</v>
      </c>
      <c r="E175" s="8">
        <v>7</v>
      </c>
      <c r="F175" s="6" t="s">
        <v>20</v>
      </c>
      <c r="G175" s="9">
        <v>28255</v>
      </c>
      <c r="H175" s="5">
        <v>5</v>
      </c>
      <c r="I175" s="5">
        <v>4</v>
      </c>
      <c r="J175" s="5">
        <v>4</v>
      </c>
      <c r="K175" s="5" t="s">
        <v>17</v>
      </c>
      <c r="L175" s="5" t="s">
        <v>16</v>
      </c>
      <c r="M175" s="5" t="s">
        <v>17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5">
        <v>4270</v>
      </c>
      <c r="B176" s="6" t="s">
        <v>393</v>
      </c>
      <c r="C176" s="6" t="s">
        <v>394</v>
      </c>
      <c r="D176" s="7">
        <v>245</v>
      </c>
      <c r="E176" s="8">
        <v>3</v>
      </c>
      <c r="F176" s="6" t="s">
        <v>164</v>
      </c>
      <c r="G176" s="10">
        <v>28478</v>
      </c>
      <c r="H176" s="5">
        <v>1</v>
      </c>
      <c r="I176" s="5">
        <v>3</v>
      </c>
      <c r="J176" s="5">
        <v>6</v>
      </c>
      <c r="K176" s="5" t="s">
        <v>16</v>
      </c>
      <c r="L176" s="5" t="s">
        <v>17</v>
      </c>
      <c r="M176" s="5" t="s">
        <v>16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5">
        <v>2531</v>
      </c>
      <c r="B177" s="6" t="s">
        <v>395</v>
      </c>
      <c r="C177" s="6" t="s">
        <v>396</v>
      </c>
      <c r="D177" s="7">
        <v>233</v>
      </c>
      <c r="E177" s="8">
        <v>9</v>
      </c>
      <c r="F177" s="6" t="s">
        <v>189</v>
      </c>
      <c r="G177" s="9">
        <v>20114</v>
      </c>
      <c r="H177" s="5">
        <v>3</v>
      </c>
      <c r="I177" s="5">
        <v>3</v>
      </c>
      <c r="J177" s="5">
        <v>2</v>
      </c>
      <c r="K177" s="5" t="s">
        <v>16</v>
      </c>
      <c r="L177" s="5" t="s">
        <v>17</v>
      </c>
      <c r="M177" s="5" t="s">
        <v>17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5">
        <v>2440</v>
      </c>
      <c r="B178" s="6" t="s">
        <v>397</v>
      </c>
      <c r="C178" s="6" t="s">
        <v>398</v>
      </c>
      <c r="D178" s="7">
        <v>279</v>
      </c>
      <c r="E178" s="8">
        <v>5</v>
      </c>
      <c r="F178" s="6" t="s">
        <v>29</v>
      </c>
      <c r="G178" s="9">
        <v>27118</v>
      </c>
      <c r="H178" s="5">
        <v>4</v>
      </c>
      <c r="I178" s="5">
        <v>2</v>
      </c>
      <c r="J178" s="5">
        <v>2</v>
      </c>
      <c r="K178" s="5" t="s">
        <v>16</v>
      </c>
      <c r="L178" s="5" t="s">
        <v>16</v>
      </c>
      <c r="M178" s="5" t="s">
        <v>16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5">
        <v>4761</v>
      </c>
      <c r="B179" s="6" t="s">
        <v>399</v>
      </c>
      <c r="C179" s="6" t="s">
        <v>400</v>
      </c>
      <c r="D179" s="7">
        <v>252</v>
      </c>
      <c r="E179" s="8">
        <v>9</v>
      </c>
      <c r="F179" s="6" t="s">
        <v>109</v>
      </c>
      <c r="G179" s="9">
        <v>26695</v>
      </c>
      <c r="H179" s="5">
        <v>3</v>
      </c>
      <c r="I179" s="5">
        <v>1</v>
      </c>
      <c r="J179" s="5">
        <v>8</v>
      </c>
      <c r="K179" s="5" t="s">
        <v>17</v>
      </c>
      <c r="L179" s="5" t="s">
        <v>17</v>
      </c>
      <c r="M179" s="5" t="s">
        <v>17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5">
        <v>5491</v>
      </c>
      <c r="B180" s="6" t="s">
        <v>401</v>
      </c>
      <c r="C180" s="6" t="s">
        <v>402</v>
      </c>
      <c r="D180" s="7">
        <v>281</v>
      </c>
      <c r="E180" s="8">
        <v>2</v>
      </c>
      <c r="F180" s="6" t="s">
        <v>67</v>
      </c>
      <c r="G180" s="9">
        <v>31244</v>
      </c>
      <c r="H180" s="5">
        <v>2</v>
      </c>
      <c r="I180" s="5">
        <v>2</v>
      </c>
      <c r="J180" s="5">
        <v>5</v>
      </c>
      <c r="K180" s="5" t="s">
        <v>16</v>
      </c>
      <c r="L180" s="5" t="s">
        <v>17</v>
      </c>
      <c r="M180" s="5" t="s">
        <v>17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5">
        <v>5171</v>
      </c>
      <c r="B181" s="6" t="s">
        <v>403</v>
      </c>
      <c r="C181" s="6" t="s">
        <v>404</v>
      </c>
      <c r="D181" s="7">
        <v>97</v>
      </c>
      <c r="E181" s="8">
        <v>2</v>
      </c>
      <c r="F181" s="6" t="s">
        <v>246</v>
      </c>
      <c r="G181" s="9">
        <v>33243</v>
      </c>
      <c r="H181" s="5">
        <v>4</v>
      </c>
      <c r="I181" s="5">
        <v>3</v>
      </c>
      <c r="J181" s="5">
        <v>4</v>
      </c>
      <c r="K181" s="5" t="s">
        <v>16</v>
      </c>
      <c r="L181" s="5" t="s">
        <v>16</v>
      </c>
      <c r="M181" s="5" t="s">
        <v>17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5">
        <v>4990</v>
      </c>
      <c r="B182" s="6" t="s">
        <v>405</v>
      </c>
      <c r="C182" s="6" t="s">
        <v>406</v>
      </c>
      <c r="D182" s="7">
        <v>81</v>
      </c>
      <c r="E182" s="8">
        <v>6</v>
      </c>
      <c r="F182" s="6" t="s">
        <v>142</v>
      </c>
      <c r="G182" s="9">
        <v>28147</v>
      </c>
      <c r="H182" s="5">
        <v>7</v>
      </c>
      <c r="I182" s="5">
        <v>3</v>
      </c>
      <c r="J182" s="5">
        <v>7</v>
      </c>
      <c r="K182" s="5" t="s">
        <v>17</v>
      </c>
      <c r="L182" s="5" t="s">
        <v>16</v>
      </c>
      <c r="M182" s="5" t="s">
        <v>16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5">
        <v>4501</v>
      </c>
      <c r="B183" s="6" t="s">
        <v>407</v>
      </c>
      <c r="C183" s="6" t="s">
        <v>408</v>
      </c>
      <c r="D183" s="7">
        <v>147</v>
      </c>
      <c r="E183" s="8">
        <v>8</v>
      </c>
      <c r="F183" s="6" t="s">
        <v>76</v>
      </c>
      <c r="G183" s="9">
        <v>23956</v>
      </c>
      <c r="H183" s="5">
        <v>1</v>
      </c>
      <c r="I183" s="5">
        <v>3</v>
      </c>
      <c r="J183" s="5">
        <v>4</v>
      </c>
      <c r="K183" s="5" t="s">
        <v>16</v>
      </c>
      <c r="L183" s="5" t="s">
        <v>17</v>
      </c>
      <c r="M183" s="5" t="s">
        <v>17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5">
        <v>4150</v>
      </c>
      <c r="B184" s="6" t="s">
        <v>409</v>
      </c>
      <c r="C184" s="6" t="s">
        <v>410</v>
      </c>
      <c r="D184" s="7">
        <v>182</v>
      </c>
      <c r="E184" s="8">
        <v>9</v>
      </c>
      <c r="F184" s="6" t="s">
        <v>48</v>
      </c>
      <c r="G184" s="9">
        <v>33355</v>
      </c>
      <c r="H184" s="5">
        <v>6</v>
      </c>
      <c r="I184" s="5">
        <v>2</v>
      </c>
      <c r="J184" s="5">
        <v>7</v>
      </c>
      <c r="K184" s="5" t="s">
        <v>17</v>
      </c>
      <c r="L184" s="5" t="s">
        <v>16</v>
      </c>
      <c r="M184" s="5" t="s">
        <v>17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5">
        <v>4230</v>
      </c>
      <c r="B185" s="6" t="s">
        <v>411</v>
      </c>
      <c r="C185" s="6" t="s">
        <v>412</v>
      </c>
      <c r="D185" s="7">
        <v>152</v>
      </c>
      <c r="E185" s="8">
        <v>2</v>
      </c>
      <c r="F185" s="6" t="s">
        <v>147</v>
      </c>
      <c r="G185" s="9">
        <v>31471</v>
      </c>
      <c r="H185" s="5">
        <v>4</v>
      </c>
      <c r="I185" s="5">
        <v>1</v>
      </c>
      <c r="J185" s="5">
        <v>3</v>
      </c>
      <c r="K185" s="5" t="s">
        <v>17</v>
      </c>
      <c r="L185" s="5" t="s">
        <v>16</v>
      </c>
      <c r="M185" s="5" t="s">
        <v>17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5">
        <v>2611</v>
      </c>
      <c r="B186" s="6" t="s">
        <v>413</v>
      </c>
      <c r="C186" s="6" t="s">
        <v>414</v>
      </c>
      <c r="D186" s="7">
        <v>75</v>
      </c>
      <c r="E186" s="8">
        <v>9</v>
      </c>
      <c r="F186" s="6" t="s">
        <v>40</v>
      </c>
      <c r="G186" s="9">
        <v>29420</v>
      </c>
      <c r="H186" s="5">
        <v>1</v>
      </c>
      <c r="I186" s="5">
        <v>4</v>
      </c>
      <c r="J186" s="5">
        <v>6</v>
      </c>
      <c r="K186" s="5" t="s">
        <v>17</v>
      </c>
      <c r="L186" s="5" t="s">
        <v>16</v>
      </c>
      <c r="M186" s="5" t="s">
        <v>17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5">
        <v>2332</v>
      </c>
      <c r="B187" s="6" t="s">
        <v>415</v>
      </c>
      <c r="C187" s="6" t="s">
        <v>416</v>
      </c>
      <c r="D187" s="7">
        <v>35</v>
      </c>
      <c r="E187" s="8">
        <v>5</v>
      </c>
      <c r="F187" s="6" t="s">
        <v>147</v>
      </c>
      <c r="G187" s="9">
        <v>34105</v>
      </c>
      <c r="H187" s="5">
        <v>4</v>
      </c>
      <c r="I187" s="5">
        <v>3</v>
      </c>
      <c r="J187" s="5">
        <v>4</v>
      </c>
      <c r="K187" s="5" t="s">
        <v>17</v>
      </c>
      <c r="L187" s="5" t="s">
        <v>17</v>
      </c>
      <c r="M187" s="5" t="s">
        <v>17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5">
        <v>3884</v>
      </c>
      <c r="B188" s="6" t="s">
        <v>417</v>
      </c>
      <c r="C188" s="6" t="s">
        <v>418</v>
      </c>
      <c r="D188" s="7">
        <v>144</v>
      </c>
      <c r="E188" s="8">
        <v>7</v>
      </c>
      <c r="F188" s="6" t="s">
        <v>82</v>
      </c>
      <c r="G188" s="9">
        <v>27447</v>
      </c>
      <c r="H188" s="5">
        <v>3</v>
      </c>
      <c r="I188" s="5">
        <v>1</v>
      </c>
      <c r="J188" s="5">
        <v>5</v>
      </c>
      <c r="K188" s="5" t="s">
        <v>17</v>
      </c>
      <c r="L188" s="5" t="s">
        <v>16</v>
      </c>
      <c r="M188" s="5" t="s">
        <v>17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5">
        <v>4176</v>
      </c>
      <c r="B189" s="6" t="s">
        <v>419</v>
      </c>
      <c r="C189" s="6" t="s">
        <v>420</v>
      </c>
      <c r="D189" s="7">
        <v>297</v>
      </c>
      <c r="E189" s="8">
        <v>2</v>
      </c>
      <c r="F189" s="6" t="s">
        <v>58</v>
      </c>
      <c r="G189" s="9">
        <v>25298</v>
      </c>
      <c r="H189" s="5">
        <v>6</v>
      </c>
      <c r="I189" s="5">
        <v>4</v>
      </c>
      <c r="J189" s="5">
        <v>1</v>
      </c>
      <c r="K189" s="5" t="s">
        <v>17</v>
      </c>
      <c r="L189" s="5" t="s">
        <v>16</v>
      </c>
      <c r="M189" s="5" t="s">
        <v>17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5">
        <v>4635</v>
      </c>
      <c r="B190" s="6" t="s">
        <v>421</v>
      </c>
      <c r="C190" s="6" t="s">
        <v>422</v>
      </c>
      <c r="D190" s="7">
        <v>80</v>
      </c>
      <c r="E190" s="8">
        <v>2</v>
      </c>
      <c r="F190" s="6" t="s">
        <v>67</v>
      </c>
      <c r="G190" s="9">
        <v>25011</v>
      </c>
      <c r="H190" s="5">
        <v>6</v>
      </c>
      <c r="I190" s="5">
        <v>3</v>
      </c>
      <c r="J190" s="5">
        <v>6</v>
      </c>
      <c r="K190" s="5" t="s">
        <v>17</v>
      </c>
      <c r="L190" s="5" t="s">
        <v>17</v>
      </c>
      <c r="M190" s="5" t="s">
        <v>16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5">
        <v>3614</v>
      </c>
      <c r="B191" s="6" t="s">
        <v>423</v>
      </c>
      <c r="C191" s="11" t="s">
        <v>424</v>
      </c>
      <c r="D191" s="7">
        <v>62</v>
      </c>
      <c r="E191" s="8">
        <v>1</v>
      </c>
      <c r="F191" s="6" t="s">
        <v>189</v>
      </c>
      <c r="G191" s="9">
        <v>26451</v>
      </c>
      <c r="H191" s="5">
        <v>7</v>
      </c>
      <c r="I191" s="5">
        <v>5</v>
      </c>
      <c r="J191" s="5">
        <v>2</v>
      </c>
      <c r="K191" s="5" t="s">
        <v>17</v>
      </c>
      <c r="L191" s="5" t="s">
        <v>16</v>
      </c>
      <c r="M191" s="5" t="s">
        <v>16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5">
        <v>3610</v>
      </c>
      <c r="B192" s="6" t="s">
        <v>425</v>
      </c>
      <c r="C192" s="6" t="s">
        <v>426</v>
      </c>
      <c r="D192" s="7">
        <v>87</v>
      </c>
      <c r="E192" s="8">
        <v>9</v>
      </c>
      <c r="F192" s="6" t="s">
        <v>82</v>
      </c>
      <c r="G192" s="9">
        <v>30463</v>
      </c>
      <c r="H192" s="5">
        <v>5</v>
      </c>
      <c r="I192" s="5">
        <v>3</v>
      </c>
      <c r="J192" s="5">
        <v>5</v>
      </c>
      <c r="K192" s="5" t="s">
        <v>16</v>
      </c>
      <c r="L192" s="5" t="s">
        <v>17</v>
      </c>
      <c r="M192" s="5" t="s">
        <v>16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5">
        <v>3116</v>
      </c>
      <c r="B193" s="6" t="s">
        <v>427</v>
      </c>
      <c r="C193" s="6" t="s">
        <v>428</v>
      </c>
      <c r="D193" s="7">
        <v>20</v>
      </c>
      <c r="E193" s="8">
        <v>5</v>
      </c>
      <c r="F193" s="6" t="s">
        <v>124</v>
      </c>
      <c r="G193" s="9">
        <v>27124</v>
      </c>
      <c r="H193" s="5">
        <v>4</v>
      </c>
      <c r="I193" s="5">
        <v>3</v>
      </c>
      <c r="J193" s="5">
        <v>10</v>
      </c>
      <c r="K193" s="5" t="s">
        <v>17</v>
      </c>
      <c r="L193" s="5" t="s">
        <v>17</v>
      </c>
      <c r="M193" s="5" t="s">
        <v>16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5">
        <v>3585</v>
      </c>
      <c r="B194" s="6" t="s">
        <v>429</v>
      </c>
      <c r="C194" s="6" t="s">
        <v>430</v>
      </c>
      <c r="D194" s="7">
        <v>103</v>
      </c>
      <c r="E194" s="8">
        <v>4</v>
      </c>
      <c r="F194" s="6" t="s">
        <v>23</v>
      </c>
      <c r="G194" s="9">
        <v>24477</v>
      </c>
      <c r="H194" s="5">
        <v>2</v>
      </c>
      <c r="I194" s="5">
        <v>5</v>
      </c>
      <c r="J194" s="5">
        <v>7</v>
      </c>
      <c r="K194" s="5" t="s">
        <v>16</v>
      </c>
      <c r="L194" s="5" t="s">
        <v>17</v>
      </c>
      <c r="M194" s="5" t="s">
        <v>17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5">
        <v>3535</v>
      </c>
      <c r="B195" s="6" t="s">
        <v>431</v>
      </c>
      <c r="C195" s="6" t="s">
        <v>432</v>
      </c>
      <c r="D195" s="7">
        <v>279</v>
      </c>
      <c r="E195" s="8">
        <v>8</v>
      </c>
      <c r="F195" s="6" t="s">
        <v>184</v>
      </c>
      <c r="G195" s="9">
        <v>23086</v>
      </c>
      <c r="H195" s="5">
        <v>5</v>
      </c>
      <c r="I195" s="5">
        <v>2</v>
      </c>
      <c r="J195" s="5">
        <v>3</v>
      </c>
      <c r="K195" s="5" t="s">
        <v>17</v>
      </c>
      <c r="L195" s="5" t="s">
        <v>17</v>
      </c>
      <c r="M195" s="5" t="s">
        <v>17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5">
        <v>3088</v>
      </c>
      <c r="B196" s="6" t="s">
        <v>433</v>
      </c>
      <c r="C196" s="11" t="s">
        <v>434</v>
      </c>
      <c r="D196" s="7">
        <v>122</v>
      </c>
      <c r="E196" s="8">
        <v>1</v>
      </c>
      <c r="F196" s="6" t="s">
        <v>291</v>
      </c>
      <c r="G196" s="10">
        <v>32074</v>
      </c>
      <c r="H196" s="5">
        <v>2</v>
      </c>
      <c r="I196" s="5">
        <v>3</v>
      </c>
      <c r="J196" s="5">
        <v>6</v>
      </c>
      <c r="K196" s="5" t="s">
        <v>17</v>
      </c>
      <c r="L196" s="5" t="s">
        <v>17</v>
      </c>
      <c r="M196" s="5" t="s">
        <v>17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5">
        <v>4719</v>
      </c>
      <c r="B197" s="6" t="s">
        <v>435</v>
      </c>
      <c r="C197" s="6" t="s">
        <v>436</v>
      </c>
      <c r="D197" s="7">
        <v>181</v>
      </c>
      <c r="E197" s="8">
        <v>8</v>
      </c>
      <c r="F197" s="6" t="s">
        <v>20</v>
      </c>
      <c r="G197" s="9">
        <v>28153</v>
      </c>
      <c r="H197" s="5">
        <v>4</v>
      </c>
      <c r="I197" s="5">
        <v>3</v>
      </c>
      <c r="J197" s="5">
        <v>8</v>
      </c>
      <c r="K197" s="5" t="s">
        <v>17</v>
      </c>
      <c r="L197" s="5" t="s">
        <v>17</v>
      </c>
      <c r="M197" s="5" t="s">
        <v>16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5">
        <v>2517</v>
      </c>
      <c r="B198" s="6" t="s">
        <v>437</v>
      </c>
      <c r="C198" s="6" t="s">
        <v>438</v>
      </c>
      <c r="D198" s="7">
        <v>139</v>
      </c>
      <c r="E198" s="8">
        <v>3</v>
      </c>
      <c r="F198" s="6" t="s">
        <v>101</v>
      </c>
      <c r="G198" s="9">
        <v>28186</v>
      </c>
      <c r="H198" s="5">
        <v>2</v>
      </c>
      <c r="I198" s="5">
        <v>5</v>
      </c>
      <c r="J198" s="5">
        <v>8</v>
      </c>
      <c r="K198" s="5" t="s">
        <v>16</v>
      </c>
      <c r="L198" s="5" t="s">
        <v>17</v>
      </c>
      <c r="M198" s="5" t="s">
        <v>17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5">
        <v>3314</v>
      </c>
      <c r="B199" s="6" t="s">
        <v>439</v>
      </c>
      <c r="C199" s="6" t="s">
        <v>440</v>
      </c>
      <c r="D199" s="7">
        <v>239</v>
      </c>
      <c r="E199" s="8">
        <v>7</v>
      </c>
      <c r="F199" s="6" t="s">
        <v>164</v>
      </c>
      <c r="G199" s="9">
        <v>31416</v>
      </c>
      <c r="H199" s="5">
        <v>6</v>
      </c>
      <c r="I199" s="5">
        <v>3</v>
      </c>
      <c r="J199" s="5">
        <v>4</v>
      </c>
      <c r="K199" s="5" t="s">
        <v>17</v>
      </c>
      <c r="L199" s="5" t="s">
        <v>17</v>
      </c>
      <c r="M199" s="5" t="s">
        <v>16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5">
        <v>5294</v>
      </c>
      <c r="B200" s="6" t="s">
        <v>441</v>
      </c>
      <c r="C200" s="6" t="s">
        <v>442</v>
      </c>
      <c r="D200" s="7">
        <v>281</v>
      </c>
      <c r="E200" s="8">
        <v>4</v>
      </c>
      <c r="F200" s="6" t="s">
        <v>37</v>
      </c>
      <c r="G200" s="9">
        <v>27267</v>
      </c>
      <c r="H200" s="5">
        <v>1</v>
      </c>
      <c r="I200" s="5">
        <v>3</v>
      </c>
      <c r="J200" s="5">
        <v>3</v>
      </c>
      <c r="K200" s="5" t="s">
        <v>16</v>
      </c>
      <c r="L200" s="5" t="s">
        <v>16</v>
      </c>
      <c r="M200" s="5" t="s">
        <v>17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5">
        <v>4821</v>
      </c>
      <c r="B201" s="6" t="s">
        <v>443</v>
      </c>
      <c r="C201" s="11" t="s">
        <v>444</v>
      </c>
      <c r="D201" s="7">
        <v>239</v>
      </c>
      <c r="E201" s="8">
        <v>3</v>
      </c>
      <c r="F201" s="6" t="s">
        <v>291</v>
      </c>
      <c r="G201" s="9">
        <v>24630</v>
      </c>
      <c r="H201" s="5">
        <v>4</v>
      </c>
      <c r="I201" s="5">
        <v>3</v>
      </c>
      <c r="J201" s="5">
        <v>6</v>
      </c>
      <c r="K201" s="5" t="s">
        <v>17</v>
      </c>
      <c r="L201" s="5" t="s">
        <v>17</v>
      </c>
      <c r="M201" s="5" t="s">
        <v>17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5">
        <v>2640</v>
      </c>
      <c r="B202" s="6" t="s">
        <v>445</v>
      </c>
      <c r="C202" s="6" t="s">
        <v>446</v>
      </c>
      <c r="D202" s="7">
        <v>178</v>
      </c>
      <c r="E202" s="8">
        <v>7</v>
      </c>
      <c r="F202" s="6" t="s">
        <v>127</v>
      </c>
      <c r="G202" s="10">
        <v>33220</v>
      </c>
      <c r="H202" s="5">
        <v>5</v>
      </c>
      <c r="I202" s="5">
        <v>2</v>
      </c>
      <c r="J202" s="5">
        <v>7</v>
      </c>
      <c r="K202" s="5" t="s">
        <v>17</v>
      </c>
      <c r="L202" s="5" t="s">
        <v>16</v>
      </c>
      <c r="M202" s="5" t="s">
        <v>16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5">
        <v>4456</v>
      </c>
      <c r="B203" s="6" t="s">
        <v>447</v>
      </c>
      <c r="C203" s="6" t="s">
        <v>448</v>
      </c>
      <c r="D203" s="7">
        <v>28</v>
      </c>
      <c r="E203" s="8">
        <v>1</v>
      </c>
      <c r="F203" s="6" t="s">
        <v>291</v>
      </c>
      <c r="G203" s="9">
        <v>33279</v>
      </c>
      <c r="H203" s="5">
        <v>2</v>
      </c>
      <c r="I203" s="5">
        <v>3</v>
      </c>
      <c r="J203" s="5">
        <v>9</v>
      </c>
      <c r="K203" s="5" t="s">
        <v>17</v>
      </c>
      <c r="L203" s="5" t="s">
        <v>17</v>
      </c>
      <c r="M203" s="5" t="s">
        <v>16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5">
        <v>3850</v>
      </c>
      <c r="B204" s="6" t="s">
        <v>449</v>
      </c>
      <c r="C204" s="6" t="s">
        <v>450</v>
      </c>
      <c r="D204" s="7">
        <v>38</v>
      </c>
      <c r="E204" s="8">
        <v>3</v>
      </c>
      <c r="F204" s="6" t="s">
        <v>70</v>
      </c>
      <c r="G204" s="9">
        <v>24723</v>
      </c>
      <c r="H204" s="5">
        <v>5</v>
      </c>
      <c r="I204" s="5">
        <v>2</v>
      </c>
      <c r="J204" s="5">
        <v>6</v>
      </c>
      <c r="K204" s="5" t="s">
        <v>16</v>
      </c>
      <c r="L204" s="5" t="s">
        <v>17</v>
      </c>
      <c r="M204" s="5" t="s">
        <v>17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5">
        <v>5254</v>
      </c>
      <c r="B205" s="6" t="s">
        <v>451</v>
      </c>
      <c r="C205" s="6" t="s">
        <v>452</v>
      </c>
      <c r="D205" s="7">
        <v>30</v>
      </c>
      <c r="E205" s="8">
        <v>3</v>
      </c>
      <c r="F205" s="6" t="s">
        <v>189</v>
      </c>
      <c r="G205" s="9">
        <v>29838</v>
      </c>
      <c r="H205" s="5">
        <v>7</v>
      </c>
      <c r="I205" s="5">
        <v>4</v>
      </c>
      <c r="J205" s="5">
        <v>0</v>
      </c>
      <c r="K205" s="5" t="s">
        <v>17</v>
      </c>
      <c r="L205" s="5" t="s">
        <v>17</v>
      </c>
      <c r="M205" s="5" t="s">
        <v>16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5">
        <v>4023</v>
      </c>
      <c r="B206" s="6" t="s">
        <v>453</v>
      </c>
      <c r="C206" s="6" t="s">
        <v>454</v>
      </c>
      <c r="D206" s="7">
        <v>83</v>
      </c>
      <c r="E206" s="8">
        <v>6</v>
      </c>
      <c r="F206" s="6" t="s">
        <v>127</v>
      </c>
      <c r="G206" s="10">
        <v>31007</v>
      </c>
      <c r="H206" s="5">
        <v>5</v>
      </c>
      <c r="I206" s="5">
        <v>5</v>
      </c>
      <c r="J206" s="5">
        <v>1</v>
      </c>
      <c r="K206" s="5" t="s">
        <v>17</v>
      </c>
      <c r="L206" s="5" t="s">
        <v>16</v>
      </c>
      <c r="M206" s="5" t="s">
        <v>16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5">
        <v>5142</v>
      </c>
      <c r="B207" s="6" t="s">
        <v>455</v>
      </c>
      <c r="C207" s="6" t="s">
        <v>456</v>
      </c>
      <c r="D207" s="7">
        <v>100</v>
      </c>
      <c r="E207" s="8">
        <v>8</v>
      </c>
      <c r="F207" s="6" t="s">
        <v>137</v>
      </c>
      <c r="G207" s="9">
        <v>22497</v>
      </c>
      <c r="H207" s="5">
        <v>3</v>
      </c>
      <c r="I207" s="5">
        <v>3</v>
      </c>
      <c r="J207" s="5">
        <v>7</v>
      </c>
      <c r="K207" s="5" t="s">
        <v>17</v>
      </c>
      <c r="L207" s="5" t="s">
        <v>17</v>
      </c>
      <c r="M207" s="5" t="s">
        <v>17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5">
        <v>3596</v>
      </c>
      <c r="B208" s="6" t="s">
        <v>457</v>
      </c>
      <c r="C208" s="6" t="s">
        <v>458</v>
      </c>
      <c r="D208" s="7">
        <v>64</v>
      </c>
      <c r="E208" s="8">
        <v>1</v>
      </c>
      <c r="F208" s="6" t="s">
        <v>246</v>
      </c>
      <c r="G208" s="9">
        <v>31453</v>
      </c>
      <c r="H208" s="5">
        <v>5</v>
      </c>
      <c r="I208" s="5">
        <v>2</v>
      </c>
      <c r="J208" s="5">
        <v>3</v>
      </c>
      <c r="K208" s="5" t="s">
        <v>17</v>
      </c>
      <c r="L208" s="5" t="s">
        <v>16</v>
      </c>
      <c r="M208" s="5" t="s">
        <v>16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5">
        <v>2339</v>
      </c>
      <c r="B209" s="6" t="s">
        <v>459</v>
      </c>
      <c r="C209" s="6" t="s">
        <v>460</v>
      </c>
      <c r="D209" s="7">
        <v>100</v>
      </c>
      <c r="E209" s="8">
        <v>3</v>
      </c>
      <c r="F209" s="6" t="s">
        <v>179</v>
      </c>
      <c r="G209" s="9">
        <v>31835</v>
      </c>
      <c r="H209" s="5">
        <v>2</v>
      </c>
      <c r="I209" s="5">
        <v>4</v>
      </c>
      <c r="J209" s="5">
        <v>3</v>
      </c>
      <c r="K209" s="5" t="s">
        <v>17</v>
      </c>
      <c r="L209" s="5" t="s">
        <v>17</v>
      </c>
      <c r="M209" s="5" t="s">
        <v>17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5">
        <v>4756</v>
      </c>
      <c r="B210" s="6" t="s">
        <v>461</v>
      </c>
      <c r="C210" s="11" t="s">
        <v>462</v>
      </c>
      <c r="D210" s="7">
        <v>168</v>
      </c>
      <c r="E210" s="8">
        <v>10</v>
      </c>
      <c r="F210" s="6" t="s">
        <v>137</v>
      </c>
      <c r="G210" s="9">
        <v>28729</v>
      </c>
      <c r="H210" s="5">
        <v>1</v>
      </c>
      <c r="I210" s="5">
        <v>2</v>
      </c>
      <c r="J210" s="5">
        <v>4</v>
      </c>
      <c r="K210" s="5" t="s">
        <v>17</v>
      </c>
      <c r="L210" s="5" t="s">
        <v>17</v>
      </c>
      <c r="M210" s="5" t="s">
        <v>16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5">
        <v>4203</v>
      </c>
      <c r="B211" s="6" t="s">
        <v>463</v>
      </c>
      <c r="C211" s="6" t="s">
        <v>464</v>
      </c>
      <c r="D211" s="7">
        <v>64</v>
      </c>
      <c r="E211" s="8">
        <v>7</v>
      </c>
      <c r="F211" s="6" t="s">
        <v>127</v>
      </c>
      <c r="G211" s="10">
        <v>30283</v>
      </c>
      <c r="H211" s="5">
        <v>3</v>
      </c>
      <c r="I211" s="5">
        <v>3</v>
      </c>
      <c r="J211" s="5">
        <v>8</v>
      </c>
      <c r="K211" s="5" t="s">
        <v>17</v>
      </c>
      <c r="L211" s="5" t="s">
        <v>17</v>
      </c>
      <c r="M211" s="5" t="s">
        <v>16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5">
        <v>3789</v>
      </c>
      <c r="B212" s="6" t="s">
        <v>465</v>
      </c>
      <c r="C212" s="6" t="s">
        <v>466</v>
      </c>
      <c r="D212" s="7">
        <v>225</v>
      </c>
      <c r="E212" s="8">
        <v>4</v>
      </c>
      <c r="F212" s="6" t="s">
        <v>20</v>
      </c>
      <c r="G212" s="10">
        <v>27375</v>
      </c>
      <c r="H212" s="5">
        <v>7</v>
      </c>
      <c r="I212" s="5">
        <v>3</v>
      </c>
      <c r="J212" s="5">
        <v>0</v>
      </c>
      <c r="K212" s="5" t="s">
        <v>16</v>
      </c>
      <c r="L212" s="5" t="s">
        <v>16</v>
      </c>
      <c r="M212" s="5" t="s">
        <v>16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5">
        <v>3474</v>
      </c>
      <c r="B213" s="6" t="s">
        <v>467</v>
      </c>
      <c r="C213" s="6" t="s">
        <v>468</v>
      </c>
      <c r="D213" s="7">
        <v>85</v>
      </c>
      <c r="E213" s="8">
        <v>9</v>
      </c>
      <c r="F213" s="6" t="s">
        <v>91</v>
      </c>
      <c r="G213" s="9">
        <v>28225</v>
      </c>
      <c r="H213" s="5">
        <v>1</v>
      </c>
      <c r="I213" s="5">
        <v>1</v>
      </c>
      <c r="J213" s="5">
        <v>1</v>
      </c>
      <c r="K213" s="5" t="s">
        <v>16</v>
      </c>
      <c r="L213" s="5" t="s">
        <v>17</v>
      </c>
      <c r="M213" s="5" t="s">
        <v>16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5">
        <v>4918</v>
      </c>
      <c r="B214" s="6" t="s">
        <v>469</v>
      </c>
      <c r="C214" s="6" t="s">
        <v>470</v>
      </c>
      <c r="D214" s="7">
        <v>126</v>
      </c>
      <c r="E214" s="8">
        <v>6</v>
      </c>
      <c r="F214" s="6" t="s">
        <v>20</v>
      </c>
      <c r="G214" s="9">
        <v>29824</v>
      </c>
      <c r="H214" s="5">
        <v>7</v>
      </c>
      <c r="I214" s="5">
        <v>4</v>
      </c>
      <c r="J214" s="5">
        <v>5</v>
      </c>
      <c r="K214" s="5" t="s">
        <v>16</v>
      </c>
      <c r="L214" s="5" t="s">
        <v>17</v>
      </c>
      <c r="M214" s="5" t="s">
        <v>17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5">
        <v>4203</v>
      </c>
      <c r="B215" s="6" t="s">
        <v>471</v>
      </c>
      <c r="C215" s="6" t="s">
        <v>472</v>
      </c>
      <c r="D215" s="7">
        <v>259</v>
      </c>
      <c r="E215" s="8">
        <v>5</v>
      </c>
      <c r="F215" s="6" t="s">
        <v>34</v>
      </c>
      <c r="G215" s="9">
        <v>26755</v>
      </c>
      <c r="H215" s="5">
        <v>3</v>
      </c>
      <c r="I215" s="5">
        <v>2</v>
      </c>
      <c r="J215" s="5">
        <v>6</v>
      </c>
      <c r="K215" s="5" t="s">
        <v>16</v>
      </c>
      <c r="L215" s="5" t="s">
        <v>17</v>
      </c>
      <c r="M215" s="5" t="s">
        <v>17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5">
        <v>4627</v>
      </c>
      <c r="B216" s="6" t="s">
        <v>473</v>
      </c>
      <c r="C216" s="6" t="s">
        <v>474</v>
      </c>
      <c r="D216" s="7">
        <v>296</v>
      </c>
      <c r="E216" s="8">
        <v>8</v>
      </c>
      <c r="F216" s="6" t="s">
        <v>37</v>
      </c>
      <c r="G216" s="9">
        <v>28675</v>
      </c>
      <c r="H216" s="5">
        <v>7</v>
      </c>
      <c r="I216" s="5">
        <v>3</v>
      </c>
      <c r="J216" s="5">
        <v>10</v>
      </c>
      <c r="K216" s="5" t="s">
        <v>17</v>
      </c>
      <c r="L216" s="5" t="s">
        <v>17</v>
      </c>
      <c r="M216" s="5" t="s">
        <v>16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5">
        <v>4240</v>
      </c>
      <c r="B217" s="6" t="s">
        <v>475</v>
      </c>
      <c r="C217" s="6" t="s">
        <v>476</v>
      </c>
      <c r="D217" s="7">
        <v>215</v>
      </c>
      <c r="E217" s="8">
        <v>2</v>
      </c>
      <c r="F217" s="6" t="s">
        <v>142</v>
      </c>
      <c r="G217" s="9">
        <v>28602</v>
      </c>
      <c r="H217" s="5">
        <v>4</v>
      </c>
      <c r="I217" s="5">
        <v>3</v>
      </c>
      <c r="J217" s="5">
        <v>8</v>
      </c>
      <c r="K217" s="5" t="s">
        <v>17</v>
      </c>
      <c r="L217" s="5" t="s">
        <v>17</v>
      </c>
      <c r="M217" s="5" t="s">
        <v>16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5">
        <v>3074</v>
      </c>
      <c r="B218" s="6" t="s">
        <v>477</v>
      </c>
      <c r="C218" s="6" t="s">
        <v>353</v>
      </c>
      <c r="D218" s="7">
        <v>199</v>
      </c>
      <c r="E218" s="8">
        <v>9</v>
      </c>
      <c r="F218" s="6" t="s">
        <v>29</v>
      </c>
      <c r="G218" s="10">
        <v>34637</v>
      </c>
      <c r="H218" s="5">
        <v>5</v>
      </c>
      <c r="I218" s="5">
        <v>5</v>
      </c>
      <c r="J218" s="5">
        <v>6</v>
      </c>
      <c r="K218" s="5" t="s">
        <v>17</v>
      </c>
      <c r="L218" s="5" t="s">
        <v>17</v>
      </c>
      <c r="M218" s="5" t="s">
        <v>16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5">
        <v>3651</v>
      </c>
      <c r="B219" s="6" t="s">
        <v>478</v>
      </c>
      <c r="C219" s="6" t="s">
        <v>479</v>
      </c>
      <c r="D219" s="7">
        <v>261</v>
      </c>
      <c r="E219" s="8">
        <v>10</v>
      </c>
      <c r="F219" s="6" t="s">
        <v>189</v>
      </c>
      <c r="G219" s="9">
        <v>28610</v>
      </c>
      <c r="H219" s="5">
        <v>3</v>
      </c>
      <c r="I219" s="5">
        <v>2</v>
      </c>
      <c r="J219" s="5">
        <v>1</v>
      </c>
      <c r="K219" s="5" t="s">
        <v>16</v>
      </c>
      <c r="L219" s="5" t="s">
        <v>17</v>
      </c>
      <c r="M219" s="5" t="s">
        <v>16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5">
        <v>2304</v>
      </c>
      <c r="B220" s="6" t="s">
        <v>480</v>
      </c>
      <c r="C220" s="6" t="s">
        <v>438</v>
      </c>
      <c r="D220" s="7">
        <v>80</v>
      </c>
      <c r="E220" s="8">
        <v>4</v>
      </c>
      <c r="F220" s="6" t="s">
        <v>164</v>
      </c>
      <c r="G220" s="9">
        <v>31089</v>
      </c>
      <c r="H220" s="5">
        <v>3</v>
      </c>
      <c r="I220" s="5">
        <v>4</v>
      </c>
      <c r="J220" s="5">
        <v>6</v>
      </c>
      <c r="K220" s="5" t="s">
        <v>17</v>
      </c>
      <c r="L220" s="5" t="s">
        <v>16</v>
      </c>
      <c r="M220" s="5" t="s">
        <v>16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5">
        <v>2983</v>
      </c>
      <c r="B221" s="6" t="s">
        <v>481</v>
      </c>
      <c r="C221" s="6" t="s">
        <v>482</v>
      </c>
      <c r="D221" s="7">
        <v>88</v>
      </c>
      <c r="E221" s="8">
        <v>2</v>
      </c>
      <c r="F221" s="6" t="s">
        <v>94</v>
      </c>
      <c r="G221" s="9">
        <v>33547</v>
      </c>
      <c r="H221" s="5">
        <v>2</v>
      </c>
      <c r="I221" s="5">
        <v>4</v>
      </c>
      <c r="J221" s="5">
        <v>5</v>
      </c>
      <c r="K221" s="5" t="s">
        <v>16</v>
      </c>
      <c r="L221" s="5" t="s">
        <v>16</v>
      </c>
      <c r="M221" s="5" t="s">
        <v>16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5">
        <v>4106</v>
      </c>
      <c r="B222" s="6" t="s">
        <v>483</v>
      </c>
      <c r="C222" s="6" t="s">
        <v>484</v>
      </c>
      <c r="D222" s="7">
        <v>279</v>
      </c>
      <c r="E222" s="8">
        <v>10</v>
      </c>
      <c r="F222" s="6" t="s">
        <v>67</v>
      </c>
      <c r="G222" s="9">
        <v>31595</v>
      </c>
      <c r="H222" s="5">
        <v>2</v>
      </c>
      <c r="I222" s="5">
        <v>5</v>
      </c>
      <c r="J222" s="5">
        <v>8</v>
      </c>
      <c r="K222" s="5" t="s">
        <v>17</v>
      </c>
      <c r="L222" s="5" t="s">
        <v>16</v>
      </c>
      <c r="M222" s="5" t="s">
        <v>17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5">
        <v>5407</v>
      </c>
      <c r="B223" s="6" t="s">
        <v>485</v>
      </c>
      <c r="C223" s="6" t="s">
        <v>486</v>
      </c>
      <c r="D223" s="7">
        <v>69</v>
      </c>
      <c r="E223" s="8">
        <v>9</v>
      </c>
      <c r="F223" s="6" t="s">
        <v>37</v>
      </c>
      <c r="G223" s="9">
        <v>31662</v>
      </c>
      <c r="H223" s="5">
        <v>5</v>
      </c>
      <c r="I223" s="5">
        <v>3</v>
      </c>
      <c r="J223" s="5">
        <v>5</v>
      </c>
      <c r="K223" s="5" t="s">
        <v>17</v>
      </c>
      <c r="L223" s="5" t="s">
        <v>16</v>
      </c>
      <c r="M223" s="5" t="s">
        <v>17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5">
        <v>3569</v>
      </c>
      <c r="B224" s="6" t="s">
        <v>487</v>
      </c>
      <c r="C224" s="6" t="s">
        <v>488</v>
      </c>
      <c r="D224" s="7">
        <v>54</v>
      </c>
      <c r="E224" s="8">
        <v>5</v>
      </c>
      <c r="F224" s="6" t="s">
        <v>164</v>
      </c>
      <c r="G224" s="9">
        <v>23974</v>
      </c>
      <c r="H224" s="5">
        <v>6</v>
      </c>
      <c r="I224" s="5">
        <v>3</v>
      </c>
      <c r="J224" s="5">
        <v>6</v>
      </c>
      <c r="K224" s="5" t="s">
        <v>16</v>
      </c>
      <c r="L224" s="5" t="s">
        <v>17</v>
      </c>
      <c r="M224" s="5" t="s">
        <v>17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5">
        <v>3262</v>
      </c>
      <c r="B225" s="6" t="s">
        <v>489</v>
      </c>
      <c r="C225" s="6" t="s">
        <v>490</v>
      </c>
      <c r="D225" s="7">
        <v>40</v>
      </c>
      <c r="E225" s="8">
        <v>4</v>
      </c>
      <c r="F225" s="6" t="s">
        <v>82</v>
      </c>
      <c r="G225" s="10">
        <v>20416</v>
      </c>
      <c r="H225" s="5">
        <v>4</v>
      </c>
      <c r="I225" s="5">
        <v>5</v>
      </c>
      <c r="J225" s="5">
        <v>4</v>
      </c>
      <c r="K225" s="5" t="s">
        <v>16</v>
      </c>
      <c r="L225" s="5" t="s">
        <v>17</v>
      </c>
      <c r="M225" s="5" t="s">
        <v>16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5">
        <v>4565</v>
      </c>
      <c r="B226" s="6" t="s">
        <v>491</v>
      </c>
      <c r="C226" s="6" t="s">
        <v>492</v>
      </c>
      <c r="D226" s="7">
        <v>47</v>
      </c>
      <c r="E226" s="8">
        <v>8</v>
      </c>
      <c r="F226" s="6" t="s">
        <v>34</v>
      </c>
      <c r="G226" s="9">
        <v>20918</v>
      </c>
      <c r="H226" s="5">
        <v>5</v>
      </c>
      <c r="I226" s="5">
        <v>5</v>
      </c>
      <c r="J226" s="5">
        <v>9</v>
      </c>
      <c r="K226" s="5" t="s">
        <v>17</v>
      </c>
      <c r="L226" s="5" t="s">
        <v>17</v>
      </c>
      <c r="M226" s="5" t="s">
        <v>17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5">
        <v>4457</v>
      </c>
      <c r="B227" s="6" t="s">
        <v>493</v>
      </c>
      <c r="C227" s="6" t="s">
        <v>494</v>
      </c>
      <c r="D227" s="7">
        <v>69</v>
      </c>
      <c r="E227" s="8">
        <v>2</v>
      </c>
      <c r="F227" s="6" t="s">
        <v>246</v>
      </c>
      <c r="G227" s="9">
        <v>27121</v>
      </c>
      <c r="H227" s="5">
        <v>1</v>
      </c>
      <c r="I227" s="5">
        <v>1</v>
      </c>
      <c r="J227" s="5">
        <v>10</v>
      </c>
      <c r="K227" s="5" t="s">
        <v>16</v>
      </c>
      <c r="L227" s="5" t="s">
        <v>16</v>
      </c>
      <c r="M227" s="5" t="s">
        <v>17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5">
        <v>4598</v>
      </c>
      <c r="B228" s="6" t="s">
        <v>495</v>
      </c>
      <c r="C228" s="6" t="s">
        <v>496</v>
      </c>
      <c r="D228" s="7">
        <v>145</v>
      </c>
      <c r="E228" s="8">
        <v>9</v>
      </c>
      <c r="F228" s="6" t="s">
        <v>58</v>
      </c>
      <c r="G228" s="10">
        <v>21470</v>
      </c>
      <c r="H228" s="5">
        <v>3</v>
      </c>
      <c r="I228" s="5">
        <v>1</v>
      </c>
      <c r="J228" s="5">
        <v>1</v>
      </c>
      <c r="K228" s="5" t="s">
        <v>16</v>
      </c>
      <c r="L228" s="5" t="s">
        <v>17</v>
      </c>
      <c r="M228" s="5" t="s">
        <v>16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5">
        <v>2810</v>
      </c>
      <c r="B229" s="6" t="s">
        <v>497</v>
      </c>
      <c r="C229" s="6" t="s">
        <v>293</v>
      </c>
      <c r="D229" s="7">
        <v>153</v>
      </c>
      <c r="E229" s="8">
        <v>3</v>
      </c>
      <c r="F229" s="6" t="s">
        <v>34</v>
      </c>
      <c r="G229" s="9">
        <v>32740</v>
      </c>
      <c r="H229" s="5">
        <v>7</v>
      </c>
      <c r="I229" s="5">
        <v>2</v>
      </c>
      <c r="J229" s="5">
        <v>2</v>
      </c>
      <c r="K229" s="5" t="s">
        <v>17</v>
      </c>
      <c r="L229" s="5" t="s">
        <v>16</v>
      </c>
      <c r="M229" s="5" t="s">
        <v>16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5">
        <v>4801</v>
      </c>
      <c r="B230" s="6" t="s">
        <v>498</v>
      </c>
      <c r="C230" s="6" t="s">
        <v>331</v>
      </c>
      <c r="D230" s="7">
        <v>231</v>
      </c>
      <c r="E230" s="8">
        <v>3</v>
      </c>
      <c r="F230" s="6" t="s">
        <v>73</v>
      </c>
      <c r="G230" s="9">
        <v>22439</v>
      </c>
      <c r="H230" s="5">
        <v>4</v>
      </c>
      <c r="I230" s="5">
        <v>1</v>
      </c>
      <c r="J230" s="5">
        <v>0</v>
      </c>
      <c r="K230" s="5" t="s">
        <v>16</v>
      </c>
      <c r="L230" s="5" t="s">
        <v>17</v>
      </c>
      <c r="M230" s="5" t="s">
        <v>16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5">
        <v>5575</v>
      </c>
      <c r="B231" s="6" t="s">
        <v>499</v>
      </c>
      <c r="C231" s="6" t="s">
        <v>500</v>
      </c>
      <c r="D231" s="7">
        <v>142</v>
      </c>
      <c r="E231" s="8">
        <v>4</v>
      </c>
      <c r="F231" s="6" t="s">
        <v>20</v>
      </c>
      <c r="G231" s="9">
        <v>21389</v>
      </c>
      <c r="H231" s="5">
        <v>6</v>
      </c>
      <c r="I231" s="5">
        <v>2</v>
      </c>
      <c r="J231" s="5">
        <v>1</v>
      </c>
      <c r="K231" s="5" t="s">
        <v>17</v>
      </c>
      <c r="L231" s="5" t="s">
        <v>17</v>
      </c>
      <c r="M231" s="5" t="s">
        <v>16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5">
        <v>3239</v>
      </c>
      <c r="B232" s="6" t="s">
        <v>501</v>
      </c>
      <c r="C232" s="6" t="s">
        <v>502</v>
      </c>
      <c r="D232" s="7">
        <v>54</v>
      </c>
      <c r="E232" s="8">
        <v>9</v>
      </c>
      <c r="F232" s="6" t="s">
        <v>53</v>
      </c>
      <c r="G232" s="10">
        <v>24432</v>
      </c>
      <c r="H232" s="5">
        <v>7</v>
      </c>
      <c r="I232" s="5">
        <v>5</v>
      </c>
      <c r="J232" s="5">
        <v>2</v>
      </c>
      <c r="K232" s="5" t="s">
        <v>16</v>
      </c>
      <c r="L232" s="5" t="s">
        <v>16</v>
      </c>
      <c r="M232" s="5" t="s">
        <v>16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5">
        <v>5308</v>
      </c>
      <c r="B233" s="6" t="s">
        <v>503</v>
      </c>
      <c r="C233" s="6" t="s">
        <v>504</v>
      </c>
      <c r="D233" s="7">
        <v>169</v>
      </c>
      <c r="E233" s="8">
        <v>7</v>
      </c>
      <c r="F233" s="6" t="s">
        <v>63</v>
      </c>
      <c r="G233" s="9">
        <v>25294</v>
      </c>
      <c r="H233" s="5">
        <v>3</v>
      </c>
      <c r="I233" s="5">
        <v>3</v>
      </c>
      <c r="J233" s="5">
        <v>3</v>
      </c>
      <c r="K233" s="5" t="s">
        <v>16</v>
      </c>
      <c r="L233" s="5" t="s">
        <v>16</v>
      </c>
      <c r="M233" s="5" t="s">
        <v>17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5">
        <v>3660</v>
      </c>
      <c r="B234" s="6" t="s">
        <v>505</v>
      </c>
      <c r="C234" s="6" t="s">
        <v>506</v>
      </c>
      <c r="D234" s="7">
        <v>280</v>
      </c>
      <c r="E234" s="8">
        <v>3</v>
      </c>
      <c r="F234" s="6" t="s">
        <v>130</v>
      </c>
      <c r="G234" s="9">
        <v>27110</v>
      </c>
      <c r="H234" s="5">
        <v>7</v>
      </c>
      <c r="I234" s="5">
        <v>2</v>
      </c>
      <c r="J234" s="5">
        <v>8</v>
      </c>
      <c r="K234" s="5" t="s">
        <v>16</v>
      </c>
      <c r="L234" s="5" t="s">
        <v>17</v>
      </c>
      <c r="M234" s="5" t="s">
        <v>16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5">
        <v>3312</v>
      </c>
      <c r="B235" s="6" t="s">
        <v>507</v>
      </c>
      <c r="C235" s="6" t="s">
        <v>508</v>
      </c>
      <c r="D235" s="7">
        <v>95</v>
      </c>
      <c r="E235" s="8">
        <v>2</v>
      </c>
      <c r="F235" s="6" t="s">
        <v>26</v>
      </c>
      <c r="G235" s="10">
        <v>22569</v>
      </c>
      <c r="H235" s="5">
        <v>5</v>
      </c>
      <c r="I235" s="5">
        <v>4</v>
      </c>
      <c r="J235" s="5">
        <v>5</v>
      </c>
      <c r="K235" s="5" t="s">
        <v>16</v>
      </c>
      <c r="L235" s="5" t="s">
        <v>16</v>
      </c>
      <c r="M235" s="5" t="s">
        <v>17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5">
        <v>5402</v>
      </c>
      <c r="B236" s="6" t="s">
        <v>509</v>
      </c>
      <c r="C236" s="6" t="s">
        <v>510</v>
      </c>
      <c r="D236" s="7">
        <v>186</v>
      </c>
      <c r="E236" s="8">
        <v>8</v>
      </c>
      <c r="F236" s="6" t="s">
        <v>70</v>
      </c>
      <c r="G236" s="10">
        <v>33966</v>
      </c>
      <c r="H236" s="5">
        <v>2</v>
      </c>
      <c r="I236" s="5">
        <v>4</v>
      </c>
      <c r="J236" s="5">
        <v>5</v>
      </c>
      <c r="K236" s="5" t="s">
        <v>17</v>
      </c>
      <c r="L236" s="5" t="s">
        <v>16</v>
      </c>
      <c r="M236" s="5" t="s">
        <v>17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5">
        <v>4067</v>
      </c>
      <c r="B237" s="6" t="s">
        <v>511</v>
      </c>
      <c r="C237" s="6" t="s">
        <v>472</v>
      </c>
      <c r="D237" s="7">
        <v>271</v>
      </c>
      <c r="E237" s="8">
        <v>3</v>
      </c>
      <c r="F237" s="6" t="s">
        <v>53</v>
      </c>
      <c r="G237" s="9">
        <v>30087</v>
      </c>
      <c r="H237" s="5">
        <v>6</v>
      </c>
      <c r="I237" s="5">
        <v>3</v>
      </c>
      <c r="J237" s="5">
        <v>0</v>
      </c>
      <c r="K237" s="5" t="s">
        <v>17</v>
      </c>
      <c r="L237" s="5" t="s">
        <v>17</v>
      </c>
      <c r="M237" s="5" t="s">
        <v>17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5">
        <v>5253</v>
      </c>
      <c r="B238" s="6" t="s">
        <v>512</v>
      </c>
      <c r="C238" s="6" t="s">
        <v>513</v>
      </c>
      <c r="D238" s="7">
        <v>185</v>
      </c>
      <c r="E238" s="8">
        <v>7</v>
      </c>
      <c r="F238" s="6" t="s">
        <v>127</v>
      </c>
      <c r="G238" s="9">
        <v>30702</v>
      </c>
      <c r="H238" s="5">
        <v>4</v>
      </c>
      <c r="I238" s="5">
        <v>1</v>
      </c>
      <c r="J238" s="5">
        <v>4</v>
      </c>
      <c r="K238" s="5" t="s">
        <v>16</v>
      </c>
      <c r="L238" s="5" t="s">
        <v>16</v>
      </c>
      <c r="M238" s="5" t="s">
        <v>16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5">
        <v>4412</v>
      </c>
      <c r="B239" s="6" t="s">
        <v>514</v>
      </c>
      <c r="C239" s="6" t="s">
        <v>515</v>
      </c>
      <c r="D239" s="7">
        <v>184</v>
      </c>
      <c r="E239" s="8">
        <v>8</v>
      </c>
      <c r="F239" s="6" t="s">
        <v>189</v>
      </c>
      <c r="G239" s="9">
        <v>31129</v>
      </c>
      <c r="H239" s="5">
        <v>4</v>
      </c>
      <c r="I239" s="5">
        <v>1</v>
      </c>
      <c r="J239" s="5">
        <v>3</v>
      </c>
      <c r="K239" s="5" t="s">
        <v>16</v>
      </c>
      <c r="L239" s="5" t="s">
        <v>17</v>
      </c>
      <c r="M239" s="5" t="s">
        <v>17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5">
        <v>3911</v>
      </c>
      <c r="B240" s="6" t="s">
        <v>516</v>
      </c>
      <c r="C240" s="6" t="s">
        <v>517</v>
      </c>
      <c r="D240" s="7">
        <v>45</v>
      </c>
      <c r="E240" s="8">
        <v>6</v>
      </c>
      <c r="F240" s="6" t="s">
        <v>34</v>
      </c>
      <c r="G240" s="9">
        <v>33093</v>
      </c>
      <c r="H240" s="5">
        <v>6</v>
      </c>
      <c r="I240" s="5">
        <v>1</v>
      </c>
      <c r="J240" s="5">
        <v>9</v>
      </c>
      <c r="K240" s="5" t="s">
        <v>16</v>
      </c>
      <c r="L240" s="5" t="s">
        <v>16</v>
      </c>
      <c r="M240" s="5" t="s">
        <v>16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5">
        <v>3924</v>
      </c>
      <c r="B241" s="6" t="s">
        <v>518</v>
      </c>
      <c r="C241" s="6" t="s">
        <v>519</v>
      </c>
      <c r="D241" s="7">
        <v>169</v>
      </c>
      <c r="E241" s="8">
        <v>3</v>
      </c>
      <c r="F241" s="6" t="s">
        <v>164</v>
      </c>
      <c r="G241" s="9">
        <v>25474</v>
      </c>
      <c r="H241" s="5">
        <v>7</v>
      </c>
      <c r="I241" s="5">
        <v>2</v>
      </c>
      <c r="J241" s="5">
        <v>8</v>
      </c>
      <c r="K241" s="5" t="s">
        <v>16</v>
      </c>
      <c r="L241" s="5" t="s">
        <v>16</v>
      </c>
      <c r="M241" s="5" t="s">
        <v>16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5">
        <v>5584</v>
      </c>
      <c r="B242" s="6" t="s">
        <v>520</v>
      </c>
      <c r="C242" s="6" t="s">
        <v>521</v>
      </c>
      <c r="D242" s="7">
        <v>201</v>
      </c>
      <c r="E242" s="8">
        <v>4</v>
      </c>
      <c r="F242" s="6" t="s">
        <v>91</v>
      </c>
      <c r="G242" s="9">
        <v>31609</v>
      </c>
      <c r="H242" s="5">
        <v>4</v>
      </c>
      <c r="I242" s="5">
        <v>3</v>
      </c>
      <c r="J242" s="5">
        <v>4</v>
      </c>
      <c r="K242" s="5" t="s">
        <v>16</v>
      </c>
      <c r="L242" s="5" t="s">
        <v>16</v>
      </c>
      <c r="M242" s="5" t="s">
        <v>17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5">
        <v>5284</v>
      </c>
      <c r="B243" s="6" t="s">
        <v>522</v>
      </c>
      <c r="C243" s="6" t="s">
        <v>523</v>
      </c>
      <c r="D243" s="7">
        <v>175</v>
      </c>
      <c r="E243" s="8">
        <v>6</v>
      </c>
      <c r="F243" s="6" t="s">
        <v>124</v>
      </c>
      <c r="G243" s="9">
        <v>27371</v>
      </c>
      <c r="H243" s="5">
        <v>6</v>
      </c>
      <c r="I243" s="5">
        <v>2</v>
      </c>
      <c r="J243" s="5">
        <v>9</v>
      </c>
      <c r="K243" s="5" t="s">
        <v>16</v>
      </c>
      <c r="L243" s="5" t="s">
        <v>16</v>
      </c>
      <c r="M243" s="5" t="s">
        <v>17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5">
        <v>2521</v>
      </c>
      <c r="B244" s="6" t="s">
        <v>524</v>
      </c>
      <c r="C244" s="6" t="s">
        <v>525</v>
      </c>
      <c r="D244" s="7">
        <v>263</v>
      </c>
      <c r="E244" s="8">
        <v>9</v>
      </c>
      <c r="F244" s="6" t="s">
        <v>130</v>
      </c>
      <c r="G244" s="9">
        <v>22719</v>
      </c>
      <c r="H244" s="5">
        <v>2</v>
      </c>
      <c r="I244" s="5">
        <v>5</v>
      </c>
      <c r="J244" s="5">
        <v>4</v>
      </c>
      <c r="K244" s="5" t="s">
        <v>17</v>
      </c>
      <c r="L244" s="5" t="s">
        <v>17</v>
      </c>
      <c r="M244" s="5" t="s">
        <v>17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5">
        <v>5305</v>
      </c>
      <c r="B245" s="6" t="s">
        <v>526</v>
      </c>
      <c r="C245" s="6" t="s">
        <v>527</v>
      </c>
      <c r="D245" s="7">
        <v>126</v>
      </c>
      <c r="E245" s="8">
        <v>3</v>
      </c>
      <c r="F245" s="6" t="s">
        <v>70</v>
      </c>
      <c r="G245" s="9">
        <v>21336</v>
      </c>
      <c r="H245" s="5">
        <v>6</v>
      </c>
      <c r="I245" s="5">
        <v>3</v>
      </c>
      <c r="J245" s="5">
        <v>5</v>
      </c>
      <c r="K245" s="5" t="s">
        <v>17</v>
      </c>
      <c r="L245" s="5" t="s">
        <v>17</v>
      </c>
      <c r="M245" s="5" t="s">
        <v>17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5">
        <v>2468</v>
      </c>
      <c r="B246" s="6" t="s">
        <v>528</v>
      </c>
      <c r="C246" s="6" t="s">
        <v>529</v>
      </c>
      <c r="D246" s="7">
        <v>71</v>
      </c>
      <c r="E246" s="8">
        <v>1</v>
      </c>
      <c r="F246" s="6" t="s">
        <v>147</v>
      </c>
      <c r="G246" s="10">
        <v>32079</v>
      </c>
      <c r="H246" s="5">
        <v>6</v>
      </c>
      <c r="I246" s="5">
        <v>1</v>
      </c>
      <c r="J246" s="5">
        <v>6</v>
      </c>
      <c r="K246" s="5" t="s">
        <v>17</v>
      </c>
      <c r="L246" s="5" t="s">
        <v>16</v>
      </c>
      <c r="M246" s="5" t="s">
        <v>17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5">
        <v>4753</v>
      </c>
      <c r="B247" s="6" t="s">
        <v>530</v>
      </c>
      <c r="C247" s="6" t="s">
        <v>531</v>
      </c>
      <c r="D247" s="7">
        <v>283</v>
      </c>
      <c r="E247" s="8">
        <v>8</v>
      </c>
      <c r="F247" s="6" t="s">
        <v>147</v>
      </c>
      <c r="G247" s="9">
        <v>23107</v>
      </c>
      <c r="H247" s="5">
        <v>3</v>
      </c>
      <c r="I247" s="5">
        <v>2</v>
      </c>
      <c r="J247" s="5">
        <v>3</v>
      </c>
      <c r="K247" s="5" t="s">
        <v>16</v>
      </c>
      <c r="L247" s="5" t="s">
        <v>16</v>
      </c>
      <c r="M247" s="5" t="s">
        <v>17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5">
        <v>2722</v>
      </c>
      <c r="B248" s="6" t="s">
        <v>532</v>
      </c>
      <c r="C248" s="6" t="s">
        <v>236</v>
      </c>
      <c r="D248" s="7">
        <v>122</v>
      </c>
      <c r="E248" s="8">
        <v>2</v>
      </c>
      <c r="F248" s="6" t="s">
        <v>124</v>
      </c>
      <c r="G248" s="9">
        <v>28383</v>
      </c>
      <c r="H248" s="5">
        <v>7</v>
      </c>
      <c r="I248" s="5">
        <v>4</v>
      </c>
      <c r="J248" s="5">
        <v>9</v>
      </c>
      <c r="K248" s="5" t="s">
        <v>17</v>
      </c>
      <c r="L248" s="5" t="s">
        <v>16</v>
      </c>
      <c r="M248" s="5" t="s">
        <v>17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5">
        <v>4717</v>
      </c>
      <c r="B249" s="6" t="s">
        <v>533</v>
      </c>
      <c r="C249" s="6" t="s">
        <v>534</v>
      </c>
      <c r="D249" s="7">
        <v>139</v>
      </c>
      <c r="E249" s="8">
        <v>2</v>
      </c>
      <c r="F249" s="6" t="s">
        <v>73</v>
      </c>
      <c r="G249" s="9">
        <v>21572</v>
      </c>
      <c r="H249" s="5">
        <v>1</v>
      </c>
      <c r="I249" s="5">
        <v>4</v>
      </c>
      <c r="J249" s="5">
        <v>1</v>
      </c>
      <c r="K249" s="5" t="s">
        <v>17</v>
      </c>
      <c r="L249" s="5" t="s">
        <v>16</v>
      </c>
      <c r="M249" s="5" t="s">
        <v>17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5">
        <v>3640</v>
      </c>
      <c r="B250" s="6" t="s">
        <v>535</v>
      </c>
      <c r="C250" s="6" t="s">
        <v>536</v>
      </c>
      <c r="D250" s="7">
        <v>255</v>
      </c>
      <c r="E250" s="8">
        <v>9</v>
      </c>
      <c r="F250" s="6" t="s">
        <v>20</v>
      </c>
      <c r="G250" s="9">
        <v>23485</v>
      </c>
      <c r="H250" s="5">
        <v>4</v>
      </c>
      <c r="I250" s="5">
        <v>2</v>
      </c>
      <c r="J250" s="5">
        <v>6</v>
      </c>
      <c r="K250" s="5" t="s">
        <v>16</v>
      </c>
      <c r="L250" s="5" t="s">
        <v>16</v>
      </c>
      <c r="M250" s="5" t="s">
        <v>16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5">
        <v>3083</v>
      </c>
      <c r="B251" s="6" t="s">
        <v>537</v>
      </c>
      <c r="C251" s="6" t="s">
        <v>538</v>
      </c>
      <c r="D251" s="7">
        <v>129</v>
      </c>
      <c r="E251" s="8">
        <v>1</v>
      </c>
      <c r="F251" s="6" t="s">
        <v>67</v>
      </c>
      <c r="G251" s="9">
        <v>20849</v>
      </c>
      <c r="H251" s="5">
        <v>6</v>
      </c>
      <c r="I251" s="5">
        <v>4</v>
      </c>
      <c r="J251" s="5">
        <v>9</v>
      </c>
      <c r="K251" s="5" t="s">
        <v>16</v>
      </c>
      <c r="L251" s="5" t="s">
        <v>16</v>
      </c>
      <c r="M251" s="5" t="s">
        <v>16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5">
        <v>3011</v>
      </c>
      <c r="B252" s="6" t="s">
        <v>539</v>
      </c>
      <c r="C252" s="6" t="s">
        <v>540</v>
      </c>
      <c r="D252" s="7">
        <v>222</v>
      </c>
      <c r="E252" s="8">
        <v>7</v>
      </c>
      <c r="F252" s="6" t="s">
        <v>147</v>
      </c>
      <c r="G252" s="9">
        <v>32425</v>
      </c>
      <c r="H252" s="5">
        <v>5</v>
      </c>
      <c r="I252" s="5">
        <v>3</v>
      </c>
      <c r="J252" s="5">
        <v>6</v>
      </c>
      <c r="K252" s="5" t="s">
        <v>16</v>
      </c>
      <c r="L252" s="5" t="s">
        <v>17</v>
      </c>
      <c r="M252" s="5" t="s">
        <v>16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5">
        <v>2312</v>
      </c>
      <c r="B253" s="6" t="s">
        <v>541</v>
      </c>
      <c r="C253" s="6" t="s">
        <v>542</v>
      </c>
      <c r="D253" s="7">
        <v>160</v>
      </c>
      <c r="E253" s="8">
        <v>6</v>
      </c>
      <c r="F253" s="6" t="s">
        <v>58</v>
      </c>
      <c r="G253" s="9">
        <v>29969</v>
      </c>
      <c r="H253" s="5">
        <v>1</v>
      </c>
      <c r="I253" s="5">
        <v>1</v>
      </c>
      <c r="J253" s="5">
        <v>4</v>
      </c>
      <c r="K253" s="5" t="s">
        <v>16</v>
      </c>
      <c r="L253" s="5" t="s">
        <v>17</v>
      </c>
      <c r="M253" s="5" t="s">
        <v>16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5">
        <v>3413</v>
      </c>
      <c r="B254" s="6" t="s">
        <v>543</v>
      </c>
      <c r="C254" s="6" t="s">
        <v>544</v>
      </c>
      <c r="D254" s="7">
        <v>277</v>
      </c>
      <c r="E254" s="8">
        <v>3</v>
      </c>
      <c r="F254" s="6" t="s">
        <v>189</v>
      </c>
      <c r="G254" s="10">
        <v>27344</v>
      </c>
      <c r="H254" s="5">
        <v>3</v>
      </c>
      <c r="I254" s="5">
        <v>4</v>
      </c>
      <c r="J254" s="5">
        <v>4</v>
      </c>
      <c r="K254" s="5" t="s">
        <v>16</v>
      </c>
      <c r="L254" s="5" t="s">
        <v>17</v>
      </c>
      <c r="M254" s="5" t="s">
        <v>17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5">
        <v>2582</v>
      </c>
      <c r="B255" s="6" t="s">
        <v>545</v>
      </c>
      <c r="C255" s="6" t="s">
        <v>546</v>
      </c>
      <c r="D255" s="7">
        <v>300</v>
      </c>
      <c r="E255" s="8">
        <v>6</v>
      </c>
      <c r="F255" s="6" t="s">
        <v>184</v>
      </c>
      <c r="G255" s="9">
        <v>21412</v>
      </c>
      <c r="H255" s="5">
        <v>6</v>
      </c>
      <c r="I255" s="5">
        <v>4</v>
      </c>
      <c r="J255" s="5">
        <v>9</v>
      </c>
      <c r="K255" s="5" t="s">
        <v>17</v>
      </c>
      <c r="L255" s="5" t="s">
        <v>16</v>
      </c>
      <c r="M255" s="5" t="s">
        <v>16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5">
        <v>3561</v>
      </c>
      <c r="B256" s="6" t="s">
        <v>547</v>
      </c>
      <c r="C256" s="6" t="s">
        <v>548</v>
      </c>
      <c r="D256" s="7">
        <v>64</v>
      </c>
      <c r="E256" s="8">
        <v>6</v>
      </c>
      <c r="F256" s="6" t="s">
        <v>45</v>
      </c>
      <c r="G256" s="10">
        <v>34630</v>
      </c>
      <c r="H256" s="5">
        <v>7</v>
      </c>
      <c r="I256" s="5">
        <v>1</v>
      </c>
      <c r="J256" s="5">
        <v>8</v>
      </c>
      <c r="K256" s="5" t="s">
        <v>16</v>
      </c>
      <c r="L256" s="5" t="s">
        <v>17</v>
      </c>
      <c r="M256" s="5" t="s">
        <v>16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5">
        <v>3133</v>
      </c>
      <c r="B257" s="6" t="s">
        <v>549</v>
      </c>
      <c r="C257" s="6" t="s">
        <v>550</v>
      </c>
      <c r="D257" s="7">
        <v>67</v>
      </c>
      <c r="E257" s="8">
        <v>3</v>
      </c>
      <c r="F257" s="6" t="s">
        <v>189</v>
      </c>
      <c r="G257" s="9">
        <v>23159</v>
      </c>
      <c r="H257" s="5">
        <v>7</v>
      </c>
      <c r="I257" s="5">
        <v>5</v>
      </c>
      <c r="J257" s="5">
        <v>8</v>
      </c>
      <c r="K257" s="5" t="s">
        <v>17</v>
      </c>
      <c r="L257" s="5" t="s">
        <v>17</v>
      </c>
      <c r="M257" s="5" t="s">
        <v>17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5">
        <v>4080</v>
      </c>
      <c r="B258" s="6" t="s">
        <v>551</v>
      </c>
      <c r="C258" s="11" t="s">
        <v>552</v>
      </c>
      <c r="D258" s="7">
        <v>237</v>
      </c>
      <c r="E258" s="8">
        <v>8</v>
      </c>
      <c r="F258" s="6" t="s">
        <v>53</v>
      </c>
      <c r="G258" s="9">
        <v>24077</v>
      </c>
      <c r="H258" s="5">
        <v>2</v>
      </c>
      <c r="I258" s="5">
        <v>4</v>
      </c>
      <c r="J258" s="5">
        <v>1</v>
      </c>
      <c r="K258" s="5" t="s">
        <v>17</v>
      </c>
      <c r="L258" s="5" t="s">
        <v>16</v>
      </c>
      <c r="M258" s="5" t="s">
        <v>17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5">
        <v>2680</v>
      </c>
      <c r="B259" s="6" t="s">
        <v>553</v>
      </c>
      <c r="C259" s="6" t="s">
        <v>554</v>
      </c>
      <c r="D259" s="7">
        <v>167</v>
      </c>
      <c r="E259" s="8">
        <v>10</v>
      </c>
      <c r="F259" s="6" t="s">
        <v>127</v>
      </c>
      <c r="G259" s="9">
        <v>34517</v>
      </c>
      <c r="H259" s="5">
        <v>3</v>
      </c>
      <c r="I259" s="5">
        <v>1</v>
      </c>
      <c r="J259" s="5">
        <v>6</v>
      </c>
      <c r="K259" s="5" t="s">
        <v>17</v>
      </c>
      <c r="L259" s="5" t="s">
        <v>16</v>
      </c>
      <c r="M259" s="5" t="s">
        <v>17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5">
        <v>3823</v>
      </c>
      <c r="B260" s="6" t="s">
        <v>555</v>
      </c>
      <c r="C260" s="6" t="s">
        <v>556</v>
      </c>
      <c r="D260" s="7">
        <v>128</v>
      </c>
      <c r="E260" s="8">
        <v>3</v>
      </c>
      <c r="F260" s="6" t="s">
        <v>20</v>
      </c>
      <c r="G260" s="9">
        <v>23835</v>
      </c>
      <c r="H260" s="5">
        <v>5</v>
      </c>
      <c r="I260" s="5">
        <v>5</v>
      </c>
      <c r="J260" s="5">
        <v>3</v>
      </c>
      <c r="K260" s="5" t="s">
        <v>16</v>
      </c>
      <c r="L260" s="5" t="s">
        <v>16</v>
      </c>
      <c r="M260" s="5" t="s">
        <v>17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5">
        <v>3658</v>
      </c>
      <c r="B261" s="6" t="s">
        <v>557</v>
      </c>
      <c r="C261" s="6" t="s">
        <v>558</v>
      </c>
      <c r="D261" s="7">
        <v>75</v>
      </c>
      <c r="E261" s="8">
        <v>7</v>
      </c>
      <c r="F261" s="6" t="s">
        <v>48</v>
      </c>
      <c r="G261" s="9">
        <v>27164</v>
      </c>
      <c r="H261" s="5">
        <v>4</v>
      </c>
      <c r="I261" s="5">
        <v>4</v>
      </c>
      <c r="J261" s="5">
        <v>2</v>
      </c>
      <c r="K261" s="5" t="s">
        <v>17</v>
      </c>
      <c r="L261" s="5" t="s">
        <v>16</v>
      </c>
      <c r="M261" s="5" t="s">
        <v>16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5">
        <v>4246</v>
      </c>
      <c r="B262" s="6" t="s">
        <v>559</v>
      </c>
      <c r="C262" s="6" t="s">
        <v>560</v>
      </c>
      <c r="D262" s="7">
        <v>198</v>
      </c>
      <c r="E262" s="8">
        <v>1</v>
      </c>
      <c r="F262" s="6" t="s">
        <v>40</v>
      </c>
      <c r="G262" s="9">
        <v>23506</v>
      </c>
      <c r="H262" s="5">
        <v>4</v>
      </c>
      <c r="I262" s="5">
        <v>2</v>
      </c>
      <c r="J262" s="5">
        <v>4</v>
      </c>
      <c r="K262" s="5" t="s">
        <v>16</v>
      </c>
      <c r="L262" s="5" t="s">
        <v>16</v>
      </c>
      <c r="M262" s="5" t="s">
        <v>17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5">
        <v>2388</v>
      </c>
      <c r="B263" s="6" t="s">
        <v>561</v>
      </c>
      <c r="C263" s="6" t="s">
        <v>562</v>
      </c>
      <c r="D263" s="7">
        <v>23</v>
      </c>
      <c r="E263" s="8">
        <v>1</v>
      </c>
      <c r="F263" s="6" t="s">
        <v>40</v>
      </c>
      <c r="G263" s="10">
        <v>27363</v>
      </c>
      <c r="H263" s="5">
        <v>1</v>
      </c>
      <c r="I263" s="5">
        <v>1</v>
      </c>
      <c r="J263" s="5">
        <v>7</v>
      </c>
      <c r="K263" s="5" t="s">
        <v>16</v>
      </c>
      <c r="L263" s="5" t="s">
        <v>17</v>
      </c>
      <c r="M263" s="5" t="s">
        <v>16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5">
        <v>2918</v>
      </c>
      <c r="B264" s="6" t="s">
        <v>563</v>
      </c>
      <c r="C264" s="6" t="s">
        <v>564</v>
      </c>
      <c r="D264" s="7">
        <v>208</v>
      </c>
      <c r="E264" s="8">
        <v>8</v>
      </c>
      <c r="F264" s="6" t="s">
        <v>15</v>
      </c>
      <c r="G264" s="9">
        <v>29792</v>
      </c>
      <c r="H264" s="5">
        <v>5</v>
      </c>
      <c r="I264" s="5">
        <v>2</v>
      </c>
      <c r="J264" s="5">
        <v>2</v>
      </c>
      <c r="K264" s="5" t="s">
        <v>17</v>
      </c>
      <c r="L264" s="5" t="s">
        <v>16</v>
      </c>
      <c r="M264" s="5" t="s">
        <v>16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5">
        <v>2631</v>
      </c>
      <c r="B265" s="6" t="s">
        <v>565</v>
      </c>
      <c r="C265" s="11" t="s">
        <v>566</v>
      </c>
      <c r="D265" s="7">
        <v>245</v>
      </c>
      <c r="E265" s="8">
        <v>9</v>
      </c>
      <c r="F265" s="6" t="s">
        <v>137</v>
      </c>
      <c r="G265" s="9">
        <v>27960</v>
      </c>
      <c r="H265" s="5">
        <v>3</v>
      </c>
      <c r="I265" s="5">
        <v>5</v>
      </c>
      <c r="J265" s="5">
        <v>0</v>
      </c>
      <c r="K265" s="5" t="s">
        <v>17</v>
      </c>
      <c r="L265" s="5" t="s">
        <v>17</v>
      </c>
      <c r="M265" s="5" t="s">
        <v>17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5">
        <v>4865</v>
      </c>
      <c r="B266" s="6" t="s">
        <v>567</v>
      </c>
      <c r="C266" s="6" t="s">
        <v>568</v>
      </c>
      <c r="D266" s="7">
        <v>99</v>
      </c>
      <c r="E266" s="8">
        <v>2</v>
      </c>
      <c r="F266" s="6" t="s">
        <v>29</v>
      </c>
      <c r="G266" s="9">
        <v>30006</v>
      </c>
      <c r="H266" s="5">
        <v>2</v>
      </c>
      <c r="I266" s="5">
        <v>2</v>
      </c>
      <c r="J266" s="5">
        <v>4</v>
      </c>
      <c r="K266" s="5" t="s">
        <v>17</v>
      </c>
      <c r="L266" s="5" t="s">
        <v>17</v>
      </c>
      <c r="M266" s="5" t="s">
        <v>16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5">
        <v>2498</v>
      </c>
      <c r="B267" s="6" t="s">
        <v>569</v>
      </c>
      <c r="C267" s="6" t="s">
        <v>570</v>
      </c>
      <c r="D267" s="7">
        <v>173</v>
      </c>
      <c r="E267" s="8">
        <v>10</v>
      </c>
      <c r="F267" s="6" t="s">
        <v>127</v>
      </c>
      <c r="G267" s="9">
        <v>23963</v>
      </c>
      <c r="H267" s="5">
        <v>4</v>
      </c>
      <c r="I267" s="5">
        <v>5</v>
      </c>
      <c r="J267" s="5">
        <v>10</v>
      </c>
      <c r="K267" s="5" t="s">
        <v>17</v>
      </c>
      <c r="L267" s="5" t="s">
        <v>17</v>
      </c>
      <c r="M267" s="5" t="s">
        <v>17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5">
        <v>4483</v>
      </c>
      <c r="B268" s="6" t="s">
        <v>571</v>
      </c>
      <c r="C268" s="6" t="s">
        <v>572</v>
      </c>
      <c r="D268" s="7">
        <v>20</v>
      </c>
      <c r="E268" s="8">
        <v>1</v>
      </c>
      <c r="F268" s="6" t="s">
        <v>127</v>
      </c>
      <c r="G268" s="9">
        <v>30109</v>
      </c>
      <c r="H268" s="5">
        <v>3</v>
      </c>
      <c r="I268" s="5">
        <v>3</v>
      </c>
      <c r="J268" s="5">
        <v>7</v>
      </c>
      <c r="K268" s="5" t="s">
        <v>17</v>
      </c>
      <c r="L268" s="5" t="s">
        <v>16</v>
      </c>
      <c r="M268" s="5" t="s">
        <v>16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5">
        <v>4439</v>
      </c>
      <c r="B269" s="6" t="s">
        <v>573</v>
      </c>
      <c r="C269" s="6" t="s">
        <v>574</v>
      </c>
      <c r="D269" s="7">
        <v>189</v>
      </c>
      <c r="E269" s="8">
        <v>4</v>
      </c>
      <c r="F269" s="6" t="s">
        <v>194</v>
      </c>
      <c r="G269" s="9">
        <v>26803</v>
      </c>
      <c r="H269" s="5">
        <v>3</v>
      </c>
      <c r="I269" s="5">
        <v>5</v>
      </c>
      <c r="J269" s="5">
        <v>7</v>
      </c>
      <c r="K269" s="5" t="s">
        <v>17</v>
      </c>
      <c r="L269" s="5" t="s">
        <v>17</v>
      </c>
      <c r="M269" s="5" t="s">
        <v>17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5">
        <v>3005</v>
      </c>
      <c r="B270" s="6" t="s">
        <v>575</v>
      </c>
      <c r="C270" s="6" t="s">
        <v>576</v>
      </c>
      <c r="D270" s="7">
        <v>218</v>
      </c>
      <c r="E270" s="8">
        <v>10</v>
      </c>
      <c r="F270" s="6" t="s">
        <v>45</v>
      </c>
      <c r="G270" s="10">
        <v>31771</v>
      </c>
      <c r="H270" s="5">
        <v>6</v>
      </c>
      <c r="I270" s="5">
        <v>5</v>
      </c>
      <c r="J270" s="5">
        <v>7</v>
      </c>
      <c r="K270" s="5" t="s">
        <v>17</v>
      </c>
      <c r="L270" s="5" t="s">
        <v>16</v>
      </c>
      <c r="M270" s="5" t="s">
        <v>17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5">
        <v>3151</v>
      </c>
      <c r="B271" s="6" t="s">
        <v>577</v>
      </c>
      <c r="C271" s="6" t="s">
        <v>578</v>
      </c>
      <c r="D271" s="7">
        <v>295</v>
      </c>
      <c r="E271" s="8">
        <v>8</v>
      </c>
      <c r="F271" s="6" t="s">
        <v>246</v>
      </c>
      <c r="G271" s="9">
        <v>32044</v>
      </c>
      <c r="H271" s="5">
        <v>2</v>
      </c>
      <c r="I271" s="5">
        <v>2</v>
      </c>
      <c r="J271" s="5">
        <v>6</v>
      </c>
      <c r="K271" s="5" t="s">
        <v>17</v>
      </c>
      <c r="L271" s="5" t="s">
        <v>16</v>
      </c>
      <c r="M271" s="5" t="s">
        <v>16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5">
        <v>3728</v>
      </c>
      <c r="B272" s="6" t="s">
        <v>579</v>
      </c>
      <c r="C272" s="6" t="s">
        <v>353</v>
      </c>
      <c r="D272" s="7">
        <v>27</v>
      </c>
      <c r="E272" s="8">
        <v>1</v>
      </c>
      <c r="F272" s="6" t="s">
        <v>40</v>
      </c>
      <c r="G272" s="9">
        <v>28661</v>
      </c>
      <c r="H272" s="5">
        <v>1</v>
      </c>
      <c r="I272" s="5">
        <v>1</v>
      </c>
      <c r="J272" s="5">
        <v>1</v>
      </c>
      <c r="K272" s="5" t="s">
        <v>16</v>
      </c>
      <c r="L272" s="5" t="s">
        <v>17</v>
      </c>
      <c r="M272" s="5" t="s">
        <v>16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5">
        <v>2966</v>
      </c>
      <c r="B273" s="6" t="s">
        <v>580</v>
      </c>
      <c r="C273" s="6" t="s">
        <v>581</v>
      </c>
      <c r="D273" s="7">
        <v>152</v>
      </c>
      <c r="E273" s="8">
        <v>9</v>
      </c>
      <c r="F273" s="6" t="s">
        <v>291</v>
      </c>
      <c r="G273" s="9">
        <v>27245</v>
      </c>
      <c r="H273" s="5">
        <v>4</v>
      </c>
      <c r="I273" s="5">
        <v>2</v>
      </c>
      <c r="J273" s="5">
        <v>8</v>
      </c>
      <c r="K273" s="5" t="s">
        <v>16</v>
      </c>
      <c r="L273" s="5" t="s">
        <v>17</v>
      </c>
      <c r="M273" s="5" t="s">
        <v>16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5">
        <v>4212</v>
      </c>
      <c r="B274" s="6" t="s">
        <v>582</v>
      </c>
      <c r="C274" s="6" t="s">
        <v>583</v>
      </c>
      <c r="D274" s="7">
        <v>210</v>
      </c>
      <c r="E274" s="8">
        <v>9</v>
      </c>
      <c r="F274" s="6" t="s">
        <v>45</v>
      </c>
      <c r="G274" s="9">
        <v>28866</v>
      </c>
      <c r="H274" s="5">
        <v>4</v>
      </c>
      <c r="I274" s="5">
        <v>4</v>
      </c>
      <c r="J274" s="5">
        <v>2</v>
      </c>
      <c r="K274" s="5" t="s">
        <v>16</v>
      </c>
      <c r="L274" s="5" t="s">
        <v>17</v>
      </c>
      <c r="M274" s="5" t="s">
        <v>17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5">
        <v>5380</v>
      </c>
      <c r="B275" s="6" t="s">
        <v>584</v>
      </c>
      <c r="C275" s="6" t="s">
        <v>585</v>
      </c>
      <c r="D275" s="7">
        <v>230</v>
      </c>
      <c r="E275" s="8">
        <v>5</v>
      </c>
      <c r="F275" s="6" t="s">
        <v>23</v>
      </c>
      <c r="G275" s="9">
        <v>30050</v>
      </c>
      <c r="H275" s="5">
        <v>7</v>
      </c>
      <c r="I275" s="5">
        <v>3</v>
      </c>
      <c r="J275" s="5">
        <v>1</v>
      </c>
      <c r="K275" s="5" t="s">
        <v>16</v>
      </c>
      <c r="L275" s="5" t="s">
        <v>17</v>
      </c>
      <c r="M275" s="5" t="s">
        <v>16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5">
        <v>2674</v>
      </c>
      <c r="B276" s="6" t="s">
        <v>586</v>
      </c>
      <c r="C276" s="6" t="s">
        <v>587</v>
      </c>
      <c r="D276" s="7">
        <v>257</v>
      </c>
      <c r="E276" s="8">
        <v>9</v>
      </c>
      <c r="F276" s="6" t="s">
        <v>76</v>
      </c>
      <c r="G276" s="9">
        <v>29807</v>
      </c>
      <c r="H276" s="5">
        <v>3</v>
      </c>
      <c r="I276" s="5">
        <v>3</v>
      </c>
      <c r="J276" s="5">
        <v>7</v>
      </c>
      <c r="K276" s="5" t="s">
        <v>17</v>
      </c>
      <c r="L276" s="5" t="s">
        <v>17</v>
      </c>
      <c r="M276" s="5" t="s">
        <v>16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5">
        <v>5325</v>
      </c>
      <c r="B277" s="6" t="s">
        <v>588</v>
      </c>
      <c r="C277" s="6" t="s">
        <v>589</v>
      </c>
      <c r="D277" s="7">
        <v>44</v>
      </c>
      <c r="E277" s="8">
        <v>2</v>
      </c>
      <c r="F277" s="6" t="s">
        <v>23</v>
      </c>
      <c r="G277" s="9">
        <v>29382</v>
      </c>
      <c r="H277" s="5">
        <v>5</v>
      </c>
      <c r="I277" s="5">
        <v>3</v>
      </c>
      <c r="J277" s="5">
        <v>9</v>
      </c>
      <c r="K277" s="5" t="s">
        <v>16</v>
      </c>
      <c r="L277" s="5" t="s">
        <v>17</v>
      </c>
      <c r="M277" s="5" t="s">
        <v>16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5">
        <v>3422</v>
      </c>
      <c r="B278" s="6" t="s">
        <v>590</v>
      </c>
      <c r="C278" s="6" t="s">
        <v>591</v>
      </c>
      <c r="D278" s="7">
        <v>35</v>
      </c>
      <c r="E278" s="8">
        <v>2</v>
      </c>
      <c r="F278" s="6" t="s">
        <v>189</v>
      </c>
      <c r="G278" s="9">
        <v>27103</v>
      </c>
      <c r="H278" s="5">
        <v>2</v>
      </c>
      <c r="I278" s="5">
        <v>4</v>
      </c>
      <c r="J278" s="5">
        <v>7</v>
      </c>
      <c r="K278" s="5" t="s">
        <v>16</v>
      </c>
      <c r="L278" s="5" t="s">
        <v>17</v>
      </c>
      <c r="M278" s="5" t="s">
        <v>16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5">
        <v>4516</v>
      </c>
      <c r="B279" s="6" t="s">
        <v>592</v>
      </c>
      <c r="C279" s="6" t="s">
        <v>593</v>
      </c>
      <c r="D279" s="7">
        <v>264</v>
      </c>
      <c r="E279" s="8">
        <v>8</v>
      </c>
      <c r="F279" s="6" t="s">
        <v>194</v>
      </c>
      <c r="G279" s="9">
        <v>21820</v>
      </c>
      <c r="H279" s="5">
        <v>6</v>
      </c>
      <c r="I279" s="5">
        <v>4</v>
      </c>
      <c r="J279" s="5">
        <v>4</v>
      </c>
      <c r="K279" s="5" t="s">
        <v>17</v>
      </c>
      <c r="L279" s="5" t="s">
        <v>17</v>
      </c>
      <c r="M279" s="5" t="s">
        <v>16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5">
        <v>3903</v>
      </c>
      <c r="B280" s="6" t="s">
        <v>594</v>
      </c>
      <c r="C280" s="6" t="s">
        <v>595</v>
      </c>
      <c r="D280" s="7">
        <v>70</v>
      </c>
      <c r="E280" s="8">
        <v>9</v>
      </c>
      <c r="F280" s="6" t="s">
        <v>246</v>
      </c>
      <c r="G280" s="9">
        <v>27535</v>
      </c>
      <c r="H280" s="5">
        <v>1</v>
      </c>
      <c r="I280" s="5">
        <v>2</v>
      </c>
      <c r="J280" s="5">
        <v>9</v>
      </c>
      <c r="K280" s="5" t="s">
        <v>17</v>
      </c>
      <c r="L280" s="5" t="s">
        <v>16</v>
      </c>
      <c r="M280" s="5" t="s">
        <v>16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5">
        <v>3252</v>
      </c>
      <c r="B281" s="6" t="s">
        <v>596</v>
      </c>
      <c r="C281" s="6" t="s">
        <v>597</v>
      </c>
      <c r="D281" s="7">
        <v>78</v>
      </c>
      <c r="E281" s="8">
        <v>4</v>
      </c>
      <c r="F281" s="6" t="s">
        <v>124</v>
      </c>
      <c r="G281" s="9">
        <v>23465</v>
      </c>
      <c r="H281" s="5">
        <v>7</v>
      </c>
      <c r="I281" s="5">
        <v>3</v>
      </c>
      <c r="J281" s="5">
        <v>10</v>
      </c>
      <c r="K281" s="5" t="s">
        <v>17</v>
      </c>
      <c r="L281" s="5" t="s">
        <v>16</v>
      </c>
      <c r="M281" s="5" t="s">
        <v>16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5">
        <v>2608</v>
      </c>
      <c r="B282" s="6" t="s">
        <v>598</v>
      </c>
      <c r="C282" s="6" t="s">
        <v>377</v>
      </c>
      <c r="D282" s="7">
        <v>231</v>
      </c>
      <c r="E282" s="8">
        <v>7</v>
      </c>
      <c r="F282" s="6" t="s">
        <v>34</v>
      </c>
      <c r="G282" s="9">
        <v>22918</v>
      </c>
      <c r="H282" s="5">
        <v>5</v>
      </c>
      <c r="I282" s="5">
        <v>5</v>
      </c>
      <c r="J282" s="5">
        <v>9</v>
      </c>
      <c r="K282" s="5" t="s">
        <v>17</v>
      </c>
      <c r="L282" s="5" t="s">
        <v>16</v>
      </c>
      <c r="M282" s="5" t="s">
        <v>17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5">
        <v>4418</v>
      </c>
      <c r="B283" s="6" t="s">
        <v>599</v>
      </c>
      <c r="C283" s="6" t="s">
        <v>293</v>
      </c>
      <c r="D283" s="7">
        <v>277</v>
      </c>
      <c r="E283" s="8">
        <v>7</v>
      </c>
      <c r="F283" s="6" t="s">
        <v>147</v>
      </c>
      <c r="G283" s="9">
        <v>28950</v>
      </c>
      <c r="H283" s="5">
        <v>6</v>
      </c>
      <c r="I283" s="5">
        <v>1</v>
      </c>
      <c r="J283" s="5">
        <v>8</v>
      </c>
      <c r="K283" s="5" t="s">
        <v>16</v>
      </c>
      <c r="L283" s="5" t="s">
        <v>16</v>
      </c>
      <c r="M283" s="5" t="s">
        <v>16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5">
        <v>4616</v>
      </c>
      <c r="B284" s="6" t="s">
        <v>600</v>
      </c>
      <c r="C284" s="6" t="s">
        <v>601</v>
      </c>
      <c r="D284" s="7">
        <v>213</v>
      </c>
      <c r="E284" s="8">
        <v>5</v>
      </c>
      <c r="F284" s="6" t="s">
        <v>291</v>
      </c>
      <c r="G284" s="9">
        <v>30858</v>
      </c>
      <c r="H284" s="5">
        <v>6</v>
      </c>
      <c r="I284" s="5">
        <v>1</v>
      </c>
      <c r="J284" s="5">
        <v>3</v>
      </c>
      <c r="K284" s="5" t="s">
        <v>17</v>
      </c>
      <c r="L284" s="5" t="s">
        <v>17</v>
      </c>
      <c r="M284" s="5" t="s">
        <v>16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5">
        <v>2841</v>
      </c>
      <c r="B285" s="6" t="s">
        <v>602</v>
      </c>
      <c r="C285" s="6" t="s">
        <v>603</v>
      </c>
      <c r="D285" s="7">
        <v>256</v>
      </c>
      <c r="E285" s="8">
        <v>2</v>
      </c>
      <c r="F285" s="6" t="s">
        <v>184</v>
      </c>
      <c r="G285" s="10">
        <v>30650</v>
      </c>
      <c r="H285" s="5">
        <v>2</v>
      </c>
      <c r="I285" s="5">
        <v>3</v>
      </c>
      <c r="J285" s="5">
        <v>0</v>
      </c>
      <c r="K285" s="5" t="s">
        <v>16</v>
      </c>
      <c r="L285" s="5" t="s">
        <v>16</v>
      </c>
      <c r="M285" s="5" t="s">
        <v>16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5">
        <v>2845</v>
      </c>
      <c r="B286" s="6" t="s">
        <v>604</v>
      </c>
      <c r="C286" s="6" t="s">
        <v>605</v>
      </c>
      <c r="D286" s="7">
        <v>176</v>
      </c>
      <c r="E286" s="8">
        <v>10</v>
      </c>
      <c r="F286" s="6" t="s">
        <v>94</v>
      </c>
      <c r="G286" s="9">
        <v>24906</v>
      </c>
      <c r="H286" s="5">
        <v>2</v>
      </c>
      <c r="I286" s="5">
        <v>4</v>
      </c>
      <c r="J286" s="5">
        <v>0</v>
      </c>
      <c r="K286" s="5" t="s">
        <v>16</v>
      </c>
      <c r="L286" s="5" t="s">
        <v>16</v>
      </c>
      <c r="M286" s="5" t="s">
        <v>16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5">
        <v>3873</v>
      </c>
      <c r="B287" s="6" t="s">
        <v>606</v>
      </c>
      <c r="C287" s="6" t="s">
        <v>607</v>
      </c>
      <c r="D287" s="7">
        <v>241</v>
      </c>
      <c r="E287" s="8">
        <v>1</v>
      </c>
      <c r="F287" s="6" t="s">
        <v>76</v>
      </c>
      <c r="G287" s="9">
        <v>30881</v>
      </c>
      <c r="H287" s="5">
        <v>4</v>
      </c>
      <c r="I287" s="5">
        <v>4</v>
      </c>
      <c r="J287" s="5">
        <v>5</v>
      </c>
      <c r="K287" s="5" t="s">
        <v>17</v>
      </c>
      <c r="L287" s="5" t="s">
        <v>17</v>
      </c>
      <c r="M287" s="5" t="s">
        <v>16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5">
        <v>2503</v>
      </c>
      <c r="B288" s="6" t="s">
        <v>608</v>
      </c>
      <c r="C288" s="6" t="s">
        <v>609</v>
      </c>
      <c r="D288" s="7">
        <v>293</v>
      </c>
      <c r="E288" s="8">
        <v>5</v>
      </c>
      <c r="F288" s="6" t="s">
        <v>45</v>
      </c>
      <c r="G288" s="9">
        <v>23941</v>
      </c>
      <c r="H288" s="5">
        <v>3</v>
      </c>
      <c r="I288" s="5">
        <v>3</v>
      </c>
      <c r="J288" s="5">
        <v>8</v>
      </c>
      <c r="K288" s="5" t="s">
        <v>16</v>
      </c>
      <c r="L288" s="5" t="s">
        <v>17</v>
      </c>
      <c r="M288" s="5" t="s">
        <v>16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5">
        <v>4599</v>
      </c>
      <c r="B289" s="6" t="s">
        <v>610</v>
      </c>
      <c r="C289" s="6" t="s">
        <v>611</v>
      </c>
      <c r="D289" s="7">
        <v>224</v>
      </c>
      <c r="E289" s="8">
        <v>5</v>
      </c>
      <c r="F289" s="6" t="s">
        <v>179</v>
      </c>
      <c r="G289" s="10">
        <v>21182</v>
      </c>
      <c r="H289" s="5">
        <v>4</v>
      </c>
      <c r="I289" s="5">
        <v>5</v>
      </c>
      <c r="J289" s="5">
        <v>9</v>
      </c>
      <c r="K289" s="5" t="s">
        <v>17</v>
      </c>
      <c r="L289" s="5" t="s">
        <v>17</v>
      </c>
      <c r="M289" s="5" t="s">
        <v>17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5">
        <v>4454</v>
      </c>
      <c r="B290" s="6" t="s">
        <v>612</v>
      </c>
      <c r="C290" s="6" t="s">
        <v>613</v>
      </c>
      <c r="D290" s="7">
        <v>26</v>
      </c>
      <c r="E290" s="8">
        <v>4</v>
      </c>
      <c r="F290" s="6" t="s">
        <v>184</v>
      </c>
      <c r="G290" s="9">
        <v>28033</v>
      </c>
      <c r="H290" s="5">
        <v>2</v>
      </c>
      <c r="I290" s="5">
        <v>4</v>
      </c>
      <c r="J290" s="5">
        <v>5</v>
      </c>
      <c r="K290" s="5" t="s">
        <v>16</v>
      </c>
      <c r="L290" s="5" t="s">
        <v>17</v>
      </c>
      <c r="M290" s="5" t="s">
        <v>16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5">
        <v>5102</v>
      </c>
      <c r="B291" s="6" t="s">
        <v>614</v>
      </c>
      <c r="C291" s="6" t="s">
        <v>615</v>
      </c>
      <c r="D291" s="7">
        <v>175</v>
      </c>
      <c r="E291" s="8">
        <v>1</v>
      </c>
      <c r="F291" s="6" t="s">
        <v>48</v>
      </c>
      <c r="G291" s="10">
        <v>21149</v>
      </c>
      <c r="H291" s="5">
        <v>3</v>
      </c>
      <c r="I291" s="5">
        <v>3</v>
      </c>
      <c r="J291" s="5">
        <v>8</v>
      </c>
      <c r="K291" s="5" t="s">
        <v>17</v>
      </c>
      <c r="L291" s="5" t="s">
        <v>16</v>
      </c>
      <c r="M291" s="5" t="s">
        <v>17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5">
        <v>3755</v>
      </c>
      <c r="B292" s="6" t="s">
        <v>616</v>
      </c>
      <c r="C292" s="6" t="s">
        <v>617</v>
      </c>
      <c r="D292" s="7">
        <v>157</v>
      </c>
      <c r="E292" s="8">
        <v>4</v>
      </c>
      <c r="F292" s="6" t="s">
        <v>20</v>
      </c>
      <c r="G292" s="9">
        <v>32408</v>
      </c>
      <c r="H292" s="5">
        <v>5</v>
      </c>
      <c r="I292" s="5">
        <v>5</v>
      </c>
      <c r="J292" s="5">
        <v>2</v>
      </c>
      <c r="K292" s="5" t="s">
        <v>17</v>
      </c>
      <c r="L292" s="5" t="s">
        <v>17</v>
      </c>
      <c r="M292" s="5" t="s">
        <v>16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5">
        <v>2798</v>
      </c>
      <c r="B293" s="6" t="s">
        <v>618</v>
      </c>
      <c r="C293" s="6" t="s">
        <v>619</v>
      </c>
      <c r="D293" s="7">
        <v>277</v>
      </c>
      <c r="E293" s="8">
        <v>10</v>
      </c>
      <c r="F293" s="6" t="s">
        <v>109</v>
      </c>
      <c r="G293" s="9">
        <v>22448</v>
      </c>
      <c r="H293" s="5">
        <v>4</v>
      </c>
      <c r="I293" s="5">
        <v>2</v>
      </c>
      <c r="J293" s="5">
        <v>1</v>
      </c>
      <c r="K293" s="5" t="s">
        <v>16</v>
      </c>
      <c r="L293" s="5" t="s">
        <v>16</v>
      </c>
      <c r="M293" s="5" t="s">
        <v>16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5">
        <v>4710</v>
      </c>
      <c r="B294" s="6" t="s">
        <v>620</v>
      </c>
      <c r="C294" s="6" t="s">
        <v>621</v>
      </c>
      <c r="D294" s="7">
        <v>243</v>
      </c>
      <c r="E294" s="8">
        <v>7</v>
      </c>
      <c r="F294" s="6" t="s">
        <v>29</v>
      </c>
      <c r="G294" s="9">
        <v>31919</v>
      </c>
      <c r="H294" s="5">
        <v>4</v>
      </c>
      <c r="I294" s="5">
        <v>1</v>
      </c>
      <c r="J294" s="5">
        <v>9</v>
      </c>
      <c r="K294" s="5" t="s">
        <v>16</v>
      </c>
      <c r="L294" s="5" t="s">
        <v>16</v>
      </c>
      <c r="M294" s="5" t="s">
        <v>17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5">
        <v>2418</v>
      </c>
      <c r="B295" s="6" t="s">
        <v>622</v>
      </c>
      <c r="C295" s="6" t="s">
        <v>623</v>
      </c>
      <c r="D295" s="7">
        <v>33</v>
      </c>
      <c r="E295" s="8">
        <v>8</v>
      </c>
      <c r="F295" s="6" t="s">
        <v>130</v>
      </c>
      <c r="G295" s="9">
        <v>22343</v>
      </c>
      <c r="H295" s="5">
        <v>2</v>
      </c>
      <c r="I295" s="5">
        <v>5</v>
      </c>
      <c r="J295" s="5">
        <v>8</v>
      </c>
      <c r="K295" s="5" t="s">
        <v>16</v>
      </c>
      <c r="L295" s="5" t="s">
        <v>17</v>
      </c>
      <c r="M295" s="5" t="s">
        <v>16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5">
        <v>4526</v>
      </c>
      <c r="B296" s="6" t="s">
        <v>624</v>
      </c>
      <c r="C296" s="11" t="s">
        <v>625</v>
      </c>
      <c r="D296" s="7">
        <v>129</v>
      </c>
      <c r="E296" s="8">
        <v>4</v>
      </c>
      <c r="F296" s="6" t="s">
        <v>127</v>
      </c>
      <c r="G296" s="9">
        <v>31662</v>
      </c>
      <c r="H296" s="5">
        <v>2</v>
      </c>
      <c r="I296" s="5">
        <v>2</v>
      </c>
      <c r="J296" s="5">
        <v>6</v>
      </c>
      <c r="K296" s="5" t="s">
        <v>17</v>
      </c>
      <c r="L296" s="5" t="s">
        <v>16</v>
      </c>
      <c r="M296" s="5" t="s">
        <v>17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5">
        <v>2888</v>
      </c>
      <c r="B297" s="6" t="s">
        <v>626</v>
      </c>
      <c r="C297" s="6" t="s">
        <v>627</v>
      </c>
      <c r="D297" s="7">
        <v>157</v>
      </c>
      <c r="E297" s="8">
        <v>9</v>
      </c>
      <c r="F297" s="6" t="s">
        <v>67</v>
      </c>
      <c r="G297" s="9">
        <v>32849</v>
      </c>
      <c r="H297" s="5">
        <v>7</v>
      </c>
      <c r="I297" s="5">
        <v>5</v>
      </c>
      <c r="J297" s="5">
        <v>2</v>
      </c>
      <c r="K297" s="5" t="s">
        <v>16</v>
      </c>
      <c r="L297" s="5" t="s">
        <v>17</v>
      </c>
      <c r="M297" s="5" t="s">
        <v>17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5">
        <v>5041</v>
      </c>
      <c r="B298" s="6" t="s">
        <v>628</v>
      </c>
      <c r="C298" s="6" t="s">
        <v>111</v>
      </c>
      <c r="D298" s="7">
        <v>299</v>
      </c>
      <c r="E298" s="8">
        <v>1</v>
      </c>
      <c r="F298" s="6" t="s">
        <v>23</v>
      </c>
      <c r="G298" s="9">
        <v>27603</v>
      </c>
      <c r="H298" s="5">
        <v>7</v>
      </c>
      <c r="I298" s="5">
        <v>4</v>
      </c>
      <c r="J298" s="5">
        <v>10</v>
      </c>
      <c r="K298" s="5" t="s">
        <v>16</v>
      </c>
      <c r="L298" s="5" t="s">
        <v>16</v>
      </c>
      <c r="M298" s="5" t="s">
        <v>17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5">
        <v>2370</v>
      </c>
      <c r="B299" s="6" t="s">
        <v>629</v>
      </c>
      <c r="C299" s="6" t="s">
        <v>630</v>
      </c>
      <c r="D299" s="7">
        <v>82</v>
      </c>
      <c r="E299" s="8">
        <v>5</v>
      </c>
      <c r="F299" s="6" t="s">
        <v>34</v>
      </c>
      <c r="G299" s="9">
        <v>34222</v>
      </c>
      <c r="H299" s="5">
        <v>6</v>
      </c>
      <c r="I299" s="5">
        <v>1</v>
      </c>
      <c r="J299" s="5">
        <v>6</v>
      </c>
      <c r="K299" s="5" t="s">
        <v>16</v>
      </c>
      <c r="L299" s="5" t="s">
        <v>17</v>
      </c>
      <c r="M299" s="5" t="s">
        <v>16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5">
        <v>5169</v>
      </c>
      <c r="B300" s="6" t="s">
        <v>631</v>
      </c>
      <c r="C300" s="6" t="s">
        <v>632</v>
      </c>
      <c r="D300" s="7">
        <v>156</v>
      </c>
      <c r="E300" s="8">
        <v>5</v>
      </c>
      <c r="F300" s="6" t="s">
        <v>58</v>
      </c>
      <c r="G300" s="9">
        <v>26004</v>
      </c>
      <c r="H300" s="5">
        <v>1</v>
      </c>
      <c r="I300" s="5">
        <v>1</v>
      </c>
      <c r="J300" s="5">
        <v>2</v>
      </c>
      <c r="K300" s="5" t="s">
        <v>16</v>
      </c>
      <c r="L300" s="5" t="s">
        <v>17</v>
      </c>
      <c r="M300" s="5" t="s">
        <v>16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5">
        <v>5286</v>
      </c>
      <c r="B301" s="6" t="s">
        <v>633</v>
      </c>
      <c r="C301" s="6" t="s">
        <v>634</v>
      </c>
      <c r="D301" s="7">
        <v>129</v>
      </c>
      <c r="E301" s="8">
        <v>7</v>
      </c>
      <c r="F301" s="6" t="s">
        <v>15</v>
      </c>
      <c r="G301" s="9">
        <v>26075</v>
      </c>
      <c r="H301" s="5">
        <v>7</v>
      </c>
      <c r="I301" s="5">
        <v>4</v>
      </c>
      <c r="J301" s="5">
        <v>10</v>
      </c>
      <c r="K301" s="5" t="s">
        <v>16</v>
      </c>
      <c r="L301" s="5" t="s">
        <v>16</v>
      </c>
      <c r="M301" s="5" t="s">
        <v>17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topLeftCell="J283" workbookViewId="0">
      <selection activeCell="N307" sqref="N307"/>
    </sheetView>
  </sheetViews>
  <sheetFormatPr defaultColWidth="12.5703125" defaultRowHeight="15.75" customHeight="1"/>
  <cols>
    <col min="2" max="2" width="38.42578125" customWidth="1"/>
    <col min="3" max="3" width="25.42578125" customWidth="1"/>
    <col min="4" max="4" width="18.28515625" bestFit="1" customWidth="1"/>
    <col min="5" max="5" width="14.5703125" bestFit="1" customWidth="1"/>
    <col min="6" max="6" width="14.5703125" customWidth="1"/>
    <col min="7" max="7" width="20.28515625" bestFit="1" customWidth="1"/>
    <col min="8" max="8" width="23.42578125" bestFit="1" customWidth="1"/>
    <col min="9" max="9" width="16.140625" bestFit="1" customWidth="1"/>
    <col min="10" max="10" width="23.28515625" bestFit="1" customWidth="1"/>
    <col min="11" max="11" width="12.7109375" bestFit="1" customWidth="1"/>
    <col min="12" max="12" width="52.5703125" bestFit="1" customWidth="1"/>
    <col min="13" max="13" width="19.85546875" bestFit="1" customWidth="1"/>
    <col min="14" max="14" width="19.85546875" customWidth="1"/>
    <col min="15" max="15" width="23.7109375" bestFit="1" customWidth="1"/>
    <col min="16" max="16" width="23.7109375" customWidth="1"/>
    <col min="17" max="17" width="28.28515625" bestFit="1" customWidth="1"/>
    <col min="18" max="18" width="28.28515625" customWidth="1"/>
    <col min="19" max="19" width="28.28515625" bestFit="1" customWidth="1"/>
  </cols>
  <sheetData>
    <row r="1" spans="1:3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659</v>
      </c>
      <c r="G1" s="2" t="s">
        <v>715</v>
      </c>
      <c r="H1" s="2" t="s">
        <v>5</v>
      </c>
      <c r="I1" s="2" t="s">
        <v>6</v>
      </c>
      <c r="J1" s="1" t="s">
        <v>7</v>
      </c>
      <c r="K1" s="3" t="s">
        <v>8</v>
      </c>
      <c r="L1" s="3" t="s">
        <v>9</v>
      </c>
      <c r="M1" s="3" t="s">
        <v>10</v>
      </c>
      <c r="N1" s="3" t="s">
        <v>726</v>
      </c>
      <c r="O1" s="3" t="s">
        <v>11</v>
      </c>
      <c r="P1" s="3" t="s">
        <v>727</v>
      </c>
      <c r="Q1" s="3" t="s">
        <v>12</v>
      </c>
      <c r="R1" s="3" t="s">
        <v>728</v>
      </c>
      <c r="S1" s="3" t="s">
        <v>706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>
      <c r="A2" s="5">
        <v>3921</v>
      </c>
      <c r="B2" s="6" t="s">
        <v>13</v>
      </c>
      <c r="C2" s="6" t="s">
        <v>14</v>
      </c>
      <c r="D2" s="7">
        <v>241</v>
      </c>
      <c r="E2" s="8">
        <v>6</v>
      </c>
      <c r="F2" s="7">
        <f>D2*E2</f>
        <v>1446</v>
      </c>
      <c r="G2" s="7">
        <f>F2/J2</f>
        <v>361.5</v>
      </c>
      <c r="H2" s="6" t="s">
        <v>15</v>
      </c>
      <c r="I2" s="9">
        <v>22350</v>
      </c>
      <c r="J2" s="5">
        <v>4</v>
      </c>
      <c r="K2" s="5">
        <v>3</v>
      </c>
      <c r="L2" s="5">
        <v>2</v>
      </c>
      <c r="M2" s="5" t="s">
        <v>16</v>
      </c>
      <c r="N2" s="5">
        <f>IF(M2="Sì",1,0)</f>
        <v>0</v>
      </c>
      <c r="O2" s="5" t="s">
        <v>16</v>
      </c>
      <c r="P2" s="5">
        <f>IF(O2="Sì",1,0)</f>
        <v>0</v>
      </c>
      <c r="Q2" s="5" t="s">
        <v>17</v>
      </c>
      <c r="R2" s="5">
        <f>IF(Q2="Sì",1,0)</f>
        <v>1</v>
      </c>
      <c r="S2" s="4" t="str">
        <f>IF(AND(M2="Sì",Q2="Sì"),"entrambi","nope")</f>
        <v>nope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5">
        <v>4606</v>
      </c>
      <c r="B3" s="6" t="s">
        <v>18</v>
      </c>
      <c r="C3" s="6" t="s">
        <v>19</v>
      </c>
      <c r="D3" s="7">
        <v>89</v>
      </c>
      <c r="E3" s="8">
        <v>6</v>
      </c>
      <c r="F3" s="7">
        <f>D3*E3</f>
        <v>534</v>
      </c>
      <c r="G3" s="7">
        <f>F3/J3</f>
        <v>178</v>
      </c>
      <c r="H3" s="6" t="s">
        <v>20</v>
      </c>
      <c r="I3" s="9">
        <v>33063</v>
      </c>
      <c r="J3" s="5">
        <v>3</v>
      </c>
      <c r="K3" s="5">
        <v>5</v>
      </c>
      <c r="L3" s="5">
        <v>5</v>
      </c>
      <c r="M3" s="5" t="s">
        <v>17</v>
      </c>
      <c r="N3" s="5">
        <f>IF(M3="Sì",1,0)</f>
        <v>1</v>
      </c>
      <c r="O3" s="5" t="s">
        <v>16</v>
      </c>
      <c r="P3" s="5">
        <f t="shared" ref="P3:P66" si="0">IF(O3="Sì",1,0)</f>
        <v>0</v>
      </c>
      <c r="Q3" s="5" t="s">
        <v>17</v>
      </c>
      <c r="R3" s="5">
        <f t="shared" ref="R3:R66" si="1">IF(Q3="Sì",1,0)</f>
        <v>1</v>
      </c>
      <c r="S3" s="4" t="str">
        <f>IF(AND(M3="Sì",Q3="Sì"),"entrambi","nope")</f>
        <v>entrambi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>
      <c r="A4" s="5">
        <v>3813</v>
      </c>
      <c r="B4" s="6" t="s">
        <v>21</v>
      </c>
      <c r="C4" s="6" t="s">
        <v>22</v>
      </c>
      <c r="D4" s="7">
        <v>165</v>
      </c>
      <c r="E4" s="8">
        <v>4</v>
      </c>
      <c r="F4" s="7">
        <f t="shared" ref="F4:F67" si="2">D4*E4</f>
        <v>660</v>
      </c>
      <c r="G4" s="7">
        <f t="shared" ref="G4:G67" si="3">F4/J4</f>
        <v>660</v>
      </c>
      <c r="H4" s="6" t="s">
        <v>23</v>
      </c>
      <c r="I4" s="9">
        <v>31177</v>
      </c>
      <c r="J4" s="5">
        <v>1</v>
      </c>
      <c r="K4" s="5">
        <v>2</v>
      </c>
      <c r="L4" s="5">
        <v>7</v>
      </c>
      <c r="M4" s="5" t="s">
        <v>16</v>
      </c>
      <c r="N4" s="5">
        <f>IF(M4="Sì",1,0)</f>
        <v>0</v>
      </c>
      <c r="O4" s="5" t="s">
        <v>17</v>
      </c>
      <c r="P4" s="5">
        <f t="shared" si="0"/>
        <v>1</v>
      </c>
      <c r="Q4" s="5" t="s">
        <v>17</v>
      </c>
      <c r="R4" s="5">
        <f t="shared" si="1"/>
        <v>1</v>
      </c>
      <c r="S4" s="4" t="str">
        <f t="shared" ref="S4:S67" si="4">IF(AND(M4="Sì",Q4="Sì"),"entrambi","nope")</f>
        <v>nope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>
      <c r="A5" s="5">
        <v>5482</v>
      </c>
      <c r="B5" s="6" t="s">
        <v>24</v>
      </c>
      <c r="C5" s="6" t="s">
        <v>25</v>
      </c>
      <c r="D5" s="7">
        <v>202</v>
      </c>
      <c r="E5" s="8">
        <v>3</v>
      </c>
      <c r="F5" s="7">
        <f t="shared" si="2"/>
        <v>606</v>
      </c>
      <c r="G5" s="7">
        <f t="shared" si="3"/>
        <v>121.2</v>
      </c>
      <c r="H5" s="6" t="s">
        <v>26</v>
      </c>
      <c r="I5" s="9">
        <v>31895</v>
      </c>
      <c r="J5" s="5">
        <v>5</v>
      </c>
      <c r="K5" s="5">
        <v>5</v>
      </c>
      <c r="L5" s="5">
        <v>4</v>
      </c>
      <c r="M5" s="5" t="s">
        <v>17</v>
      </c>
      <c r="N5" s="5">
        <f t="shared" ref="N5:N68" si="5">IF(M5="Sì",1,0)</f>
        <v>1</v>
      </c>
      <c r="O5" s="5" t="s">
        <v>16</v>
      </c>
      <c r="P5" s="5">
        <f t="shared" si="0"/>
        <v>0</v>
      </c>
      <c r="Q5" s="5" t="s">
        <v>16</v>
      </c>
      <c r="R5" s="5">
        <f t="shared" si="1"/>
        <v>0</v>
      </c>
      <c r="S5" s="4" t="str">
        <f t="shared" si="4"/>
        <v>nope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5">
        <v>4058</v>
      </c>
      <c r="B6" s="6" t="s">
        <v>27</v>
      </c>
      <c r="C6" s="6" t="s">
        <v>28</v>
      </c>
      <c r="D6" s="7">
        <v>99</v>
      </c>
      <c r="E6" s="8">
        <v>5</v>
      </c>
      <c r="F6" s="7">
        <f t="shared" si="2"/>
        <v>495</v>
      </c>
      <c r="G6" s="7">
        <f t="shared" si="3"/>
        <v>123.75</v>
      </c>
      <c r="H6" s="6" t="s">
        <v>29</v>
      </c>
      <c r="I6" s="10">
        <v>23696</v>
      </c>
      <c r="J6" s="5">
        <v>4</v>
      </c>
      <c r="K6" s="5">
        <v>2</v>
      </c>
      <c r="L6" s="5">
        <v>9</v>
      </c>
      <c r="M6" s="5" t="s">
        <v>16</v>
      </c>
      <c r="N6" s="5">
        <f t="shared" si="5"/>
        <v>0</v>
      </c>
      <c r="O6" s="5" t="s">
        <v>16</v>
      </c>
      <c r="P6" s="5">
        <f t="shared" si="0"/>
        <v>0</v>
      </c>
      <c r="Q6" s="5" t="s">
        <v>16</v>
      </c>
      <c r="R6" s="5">
        <f t="shared" si="1"/>
        <v>0</v>
      </c>
      <c r="S6" s="4" t="str">
        <f t="shared" si="4"/>
        <v>nope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>
      <c r="A7" s="5">
        <v>4115</v>
      </c>
      <c r="B7" s="6" t="s">
        <v>30</v>
      </c>
      <c r="C7" s="6" t="s">
        <v>31</v>
      </c>
      <c r="D7" s="7">
        <v>135</v>
      </c>
      <c r="E7" s="8">
        <v>1</v>
      </c>
      <c r="F7" s="7">
        <f t="shared" si="2"/>
        <v>135</v>
      </c>
      <c r="G7" s="7">
        <f t="shared" si="3"/>
        <v>33.75</v>
      </c>
      <c r="H7" s="6" t="s">
        <v>26</v>
      </c>
      <c r="I7" s="9">
        <v>23983</v>
      </c>
      <c r="J7" s="5">
        <v>4</v>
      </c>
      <c r="K7" s="5">
        <v>2</v>
      </c>
      <c r="L7" s="5">
        <v>1</v>
      </c>
      <c r="M7" s="5" t="s">
        <v>16</v>
      </c>
      <c r="N7" s="5">
        <f t="shared" si="5"/>
        <v>0</v>
      </c>
      <c r="O7" s="5" t="s">
        <v>16</v>
      </c>
      <c r="P7" s="5">
        <f t="shared" si="0"/>
        <v>0</v>
      </c>
      <c r="Q7" s="5" t="s">
        <v>17</v>
      </c>
      <c r="R7" s="5">
        <f t="shared" si="1"/>
        <v>1</v>
      </c>
      <c r="S7" s="4" t="str">
        <f t="shared" si="4"/>
        <v>nope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5">
        <v>2426</v>
      </c>
      <c r="B8" s="6" t="s">
        <v>32</v>
      </c>
      <c r="C8" s="6" t="s">
        <v>33</v>
      </c>
      <c r="D8" s="7">
        <v>263</v>
      </c>
      <c r="E8" s="8">
        <v>3</v>
      </c>
      <c r="F8" s="7">
        <f t="shared" si="2"/>
        <v>789</v>
      </c>
      <c r="G8" s="7">
        <f t="shared" si="3"/>
        <v>131.5</v>
      </c>
      <c r="H8" s="6" t="s">
        <v>34</v>
      </c>
      <c r="I8" s="9">
        <v>23994</v>
      </c>
      <c r="J8" s="5">
        <v>6</v>
      </c>
      <c r="K8" s="5">
        <v>5</v>
      </c>
      <c r="L8" s="5">
        <v>9</v>
      </c>
      <c r="M8" s="5" t="s">
        <v>17</v>
      </c>
      <c r="N8" s="5">
        <f t="shared" si="5"/>
        <v>1</v>
      </c>
      <c r="O8" s="5" t="s">
        <v>16</v>
      </c>
      <c r="P8" s="5">
        <f t="shared" si="0"/>
        <v>0</v>
      </c>
      <c r="Q8" s="5" t="s">
        <v>17</v>
      </c>
      <c r="R8" s="5">
        <f t="shared" si="1"/>
        <v>1</v>
      </c>
      <c r="S8" s="4" t="str">
        <f t="shared" si="4"/>
        <v>entrambi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5">
        <v>3123</v>
      </c>
      <c r="B9" s="6" t="s">
        <v>35</v>
      </c>
      <c r="C9" s="6" t="s">
        <v>36</v>
      </c>
      <c r="D9" s="7">
        <v>264</v>
      </c>
      <c r="E9" s="8">
        <v>10</v>
      </c>
      <c r="F9" s="7">
        <f t="shared" si="2"/>
        <v>2640</v>
      </c>
      <c r="G9" s="7">
        <f t="shared" si="3"/>
        <v>880</v>
      </c>
      <c r="H9" s="6" t="s">
        <v>37</v>
      </c>
      <c r="I9" s="9">
        <v>30938</v>
      </c>
      <c r="J9" s="5">
        <v>3</v>
      </c>
      <c r="K9" s="5">
        <v>1</v>
      </c>
      <c r="L9" s="5">
        <v>1</v>
      </c>
      <c r="M9" s="5" t="s">
        <v>16</v>
      </c>
      <c r="N9" s="5">
        <f t="shared" si="5"/>
        <v>0</v>
      </c>
      <c r="O9" s="5" t="s">
        <v>16</v>
      </c>
      <c r="P9" s="5">
        <f t="shared" si="0"/>
        <v>0</v>
      </c>
      <c r="Q9" s="5" t="s">
        <v>17</v>
      </c>
      <c r="R9" s="5">
        <f t="shared" si="1"/>
        <v>1</v>
      </c>
      <c r="S9" s="4" t="str">
        <f t="shared" si="4"/>
        <v>nope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>
      <c r="A10" s="5">
        <v>4926</v>
      </c>
      <c r="B10" s="6" t="s">
        <v>38</v>
      </c>
      <c r="C10" s="6" t="s">
        <v>39</v>
      </c>
      <c r="D10" s="7">
        <v>67</v>
      </c>
      <c r="E10" s="8">
        <v>5</v>
      </c>
      <c r="F10" s="7">
        <f t="shared" si="2"/>
        <v>335</v>
      </c>
      <c r="G10" s="7">
        <f t="shared" si="3"/>
        <v>47.857142857142854</v>
      </c>
      <c r="H10" s="6" t="s">
        <v>40</v>
      </c>
      <c r="I10" s="9">
        <v>30079</v>
      </c>
      <c r="J10" s="5">
        <v>7</v>
      </c>
      <c r="K10" s="5">
        <v>5</v>
      </c>
      <c r="L10" s="5">
        <v>8</v>
      </c>
      <c r="M10" s="5" t="s">
        <v>17</v>
      </c>
      <c r="N10" s="5">
        <f t="shared" si="5"/>
        <v>1</v>
      </c>
      <c r="O10" s="5" t="s">
        <v>16</v>
      </c>
      <c r="P10" s="5">
        <f t="shared" si="0"/>
        <v>0</v>
      </c>
      <c r="Q10" s="5" t="s">
        <v>16</v>
      </c>
      <c r="R10" s="5">
        <f t="shared" si="1"/>
        <v>0</v>
      </c>
      <c r="S10" s="4" t="str">
        <f t="shared" si="4"/>
        <v>nope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5">
        <v>2797</v>
      </c>
      <c r="B11" s="6" t="s">
        <v>41</v>
      </c>
      <c r="C11" s="6" t="s">
        <v>42</v>
      </c>
      <c r="D11" s="7">
        <v>300</v>
      </c>
      <c r="E11" s="8">
        <v>1</v>
      </c>
      <c r="F11" s="7">
        <f t="shared" si="2"/>
        <v>300</v>
      </c>
      <c r="G11" s="7">
        <f t="shared" si="3"/>
        <v>75</v>
      </c>
      <c r="H11" s="6" t="s">
        <v>37</v>
      </c>
      <c r="I11" s="9">
        <v>24873</v>
      </c>
      <c r="J11" s="5">
        <v>4</v>
      </c>
      <c r="K11" s="5">
        <v>3</v>
      </c>
      <c r="L11" s="5">
        <v>1</v>
      </c>
      <c r="M11" s="5" t="s">
        <v>17</v>
      </c>
      <c r="N11" s="5">
        <f t="shared" si="5"/>
        <v>1</v>
      </c>
      <c r="O11" s="5" t="s">
        <v>17</v>
      </c>
      <c r="P11" s="5">
        <f t="shared" si="0"/>
        <v>1</v>
      </c>
      <c r="Q11" s="5" t="s">
        <v>16</v>
      </c>
      <c r="R11" s="5">
        <f t="shared" si="1"/>
        <v>0</v>
      </c>
      <c r="S11" s="4" t="str">
        <f t="shared" si="4"/>
        <v>nope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>
      <c r="A12" s="5">
        <v>5533</v>
      </c>
      <c r="B12" s="6" t="s">
        <v>43</v>
      </c>
      <c r="C12" s="6" t="s">
        <v>44</v>
      </c>
      <c r="D12" s="7">
        <v>300</v>
      </c>
      <c r="E12" s="8">
        <v>4</v>
      </c>
      <c r="F12" s="7">
        <f t="shared" si="2"/>
        <v>1200</v>
      </c>
      <c r="G12" s="7">
        <f t="shared" si="3"/>
        <v>600</v>
      </c>
      <c r="H12" s="6" t="s">
        <v>45</v>
      </c>
      <c r="I12" s="9">
        <v>21411</v>
      </c>
      <c r="J12" s="5">
        <v>2</v>
      </c>
      <c r="K12" s="5">
        <v>1</v>
      </c>
      <c r="L12" s="5">
        <v>5</v>
      </c>
      <c r="M12" s="5" t="s">
        <v>17</v>
      </c>
      <c r="N12" s="5">
        <f t="shared" si="5"/>
        <v>1</v>
      </c>
      <c r="O12" s="5" t="s">
        <v>16</v>
      </c>
      <c r="P12" s="5">
        <f t="shared" si="0"/>
        <v>0</v>
      </c>
      <c r="Q12" s="5" t="s">
        <v>16</v>
      </c>
      <c r="R12" s="5">
        <f t="shared" si="1"/>
        <v>0</v>
      </c>
      <c r="S12" s="4" t="str">
        <f t="shared" si="4"/>
        <v>nope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5">
        <v>2383</v>
      </c>
      <c r="B13" s="6" t="s">
        <v>46</v>
      </c>
      <c r="C13" s="6" t="s">
        <v>47</v>
      </c>
      <c r="D13" s="7">
        <v>277</v>
      </c>
      <c r="E13" s="8">
        <v>4</v>
      </c>
      <c r="F13" s="7">
        <f t="shared" si="2"/>
        <v>1108</v>
      </c>
      <c r="G13" s="7">
        <f t="shared" si="3"/>
        <v>277</v>
      </c>
      <c r="H13" s="6" t="s">
        <v>48</v>
      </c>
      <c r="I13" s="9">
        <v>23015</v>
      </c>
      <c r="J13" s="5">
        <v>4</v>
      </c>
      <c r="K13" s="5">
        <v>3</v>
      </c>
      <c r="L13" s="5">
        <v>3</v>
      </c>
      <c r="M13" s="5" t="s">
        <v>16</v>
      </c>
      <c r="N13" s="5">
        <f t="shared" si="5"/>
        <v>0</v>
      </c>
      <c r="O13" s="5" t="s">
        <v>17</v>
      </c>
      <c r="P13" s="5">
        <f t="shared" si="0"/>
        <v>1</v>
      </c>
      <c r="Q13" s="5" t="s">
        <v>17</v>
      </c>
      <c r="R13" s="5">
        <f t="shared" si="1"/>
        <v>1</v>
      </c>
      <c r="S13" s="4" t="str">
        <f t="shared" si="4"/>
        <v>nope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5">
        <v>5561</v>
      </c>
      <c r="B14" s="6" t="s">
        <v>49</v>
      </c>
      <c r="C14" s="6" t="s">
        <v>50</v>
      </c>
      <c r="D14" s="7">
        <v>225</v>
      </c>
      <c r="E14" s="8">
        <v>10</v>
      </c>
      <c r="F14" s="7">
        <f t="shared" si="2"/>
        <v>2250</v>
      </c>
      <c r="G14" s="7">
        <f t="shared" si="3"/>
        <v>1125</v>
      </c>
      <c r="H14" s="6" t="s">
        <v>29</v>
      </c>
      <c r="I14" s="9">
        <v>23826</v>
      </c>
      <c r="J14" s="5">
        <v>2</v>
      </c>
      <c r="K14" s="5">
        <v>5</v>
      </c>
      <c r="L14" s="5">
        <v>8</v>
      </c>
      <c r="M14" s="5" t="s">
        <v>16</v>
      </c>
      <c r="N14" s="5">
        <f t="shared" si="5"/>
        <v>0</v>
      </c>
      <c r="O14" s="5" t="s">
        <v>16</v>
      </c>
      <c r="P14" s="5">
        <f t="shared" si="0"/>
        <v>0</v>
      </c>
      <c r="Q14" s="5" t="s">
        <v>16</v>
      </c>
      <c r="R14" s="5">
        <f t="shared" si="1"/>
        <v>0</v>
      </c>
      <c r="S14" s="4" t="str">
        <f t="shared" si="4"/>
        <v>nope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5">
        <v>3570</v>
      </c>
      <c r="B15" s="6" t="s">
        <v>51</v>
      </c>
      <c r="C15" s="6" t="s">
        <v>52</v>
      </c>
      <c r="D15" s="7">
        <v>157</v>
      </c>
      <c r="E15" s="8">
        <v>6</v>
      </c>
      <c r="F15" s="7">
        <f t="shared" si="2"/>
        <v>942</v>
      </c>
      <c r="G15" s="7">
        <f t="shared" si="3"/>
        <v>314</v>
      </c>
      <c r="H15" s="6" t="s">
        <v>53</v>
      </c>
      <c r="I15" s="9">
        <v>21129</v>
      </c>
      <c r="J15" s="5">
        <v>3</v>
      </c>
      <c r="K15" s="5">
        <v>4</v>
      </c>
      <c r="L15" s="5">
        <v>3</v>
      </c>
      <c r="M15" s="5" t="s">
        <v>17</v>
      </c>
      <c r="N15" s="5">
        <f t="shared" si="5"/>
        <v>1</v>
      </c>
      <c r="O15" s="5" t="s">
        <v>16</v>
      </c>
      <c r="P15" s="5">
        <f t="shared" si="0"/>
        <v>0</v>
      </c>
      <c r="Q15" s="5" t="s">
        <v>17</v>
      </c>
      <c r="R15" s="5">
        <f t="shared" si="1"/>
        <v>1</v>
      </c>
      <c r="S15" s="4" t="str">
        <f t="shared" si="4"/>
        <v>entrambi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5">
        <v>4637</v>
      </c>
      <c r="B16" s="6" t="s">
        <v>54</v>
      </c>
      <c r="C16" s="6" t="s">
        <v>55</v>
      </c>
      <c r="D16" s="7">
        <v>97</v>
      </c>
      <c r="E16" s="8">
        <v>9</v>
      </c>
      <c r="F16" s="7">
        <f t="shared" si="2"/>
        <v>873</v>
      </c>
      <c r="G16" s="7">
        <f t="shared" si="3"/>
        <v>291</v>
      </c>
      <c r="H16" s="6" t="s">
        <v>26</v>
      </c>
      <c r="I16" s="9">
        <v>24418</v>
      </c>
      <c r="J16" s="5">
        <v>3</v>
      </c>
      <c r="K16" s="5">
        <v>2</v>
      </c>
      <c r="L16" s="5">
        <v>8</v>
      </c>
      <c r="M16" s="5" t="s">
        <v>17</v>
      </c>
      <c r="N16" s="5">
        <f t="shared" si="5"/>
        <v>1</v>
      </c>
      <c r="O16" s="5" t="s">
        <v>17</v>
      </c>
      <c r="P16" s="5">
        <f t="shared" si="0"/>
        <v>1</v>
      </c>
      <c r="Q16" s="5" t="s">
        <v>17</v>
      </c>
      <c r="R16" s="5">
        <f t="shared" si="1"/>
        <v>1</v>
      </c>
      <c r="S16" s="4" t="str">
        <f t="shared" si="4"/>
        <v>entrambi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>
      <c r="A17" s="5">
        <v>4435</v>
      </c>
      <c r="B17" s="6" t="s">
        <v>56</v>
      </c>
      <c r="C17" s="6" t="s">
        <v>57</v>
      </c>
      <c r="D17" s="7">
        <v>249</v>
      </c>
      <c r="E17" s="8">
        <v>3</v>
      </c>
      <c r="F17" s="7">
        <f t="shared" si="2"/>
        <v>747</v>
      </c>
      <c r="G17" s="7">
        <f t="shared" si="3"/>
        <v>124.5</v>
      </c>
      <c r="H17" s="6" t="s">
        <v>58</v>
      </c>
      <c r="I17" s="9">
        <v>27225</v>
      </c>
      <c r="J17" s="5">
        <v>6</v>
      </c>
      <c r="K17" s="5">
        <v>4</v>
      </c>
      <c r="L17" s="5">
        <v>7</v>
      </c>
      <c r="M17" s="5" t="s">
        <v>16</v>
      </c>
      <c r="N17" s="5">
        <f t="shared" si="5"/>
        <v>0</v>
      </c>
      <c r="O17" s="5" t="s">
        <v>16</v>
      </c>
      <c r="P17" s="5">
        <f t="shared" si="0"/>
        <v>0</v>
      </c>
      <c r="Q17" s="5" t="s">
        <v>16</v>
      </c>
      <c r="R17" s="5">
        <f t="shared" si="1"/>
        <v>0</v>
      </c>
      <c r="S17" s="4" t="str">
        <f t="shared" si="4"/>
        <v>nope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5">
        <v>3804</v>
      </c>
      <c r="B18" s="6" t="s">
        <v>59</v>
      </c>
      <c r="C18" s="6" t="s">
        <v>60</v>
      </c>
      <c r="D18" s="7">
        <v>216</v>
      </c>
      <c r="E18" s="8">
        <v>2</v>
      </c>
      <c r="F18" s="7">
        <f t="shared" si="2"/>
        <v>432</v>
      </c>
      <c r="G18" s="7">
        <f t="shared" si="3"/>
        <v>61.714285714285715</v>
      </c>
      <c r="H18" s="6" t="s">
        <v>48</v>
      </c>
      <c r="I18" s="9">
        <v>34642</v>
      </c>
      <c r="J18" s="5">
        <v>7</v>
      </c>
      <c r="K18" s="5">
        <v>4</v>
      </c>
      <c r="L18" s="5">
        <v>2</v>
      </c>
      <c r="M18" s="5" t="s">
        <v>16</v>
      </c>
      <c r="N18" s="5">
        <f t="shared" si="5"/>
        <v>0</v>
      </c>
      <c r="O18" s="5" t="s">
        <v>17</v>
      </c>
      <c r="P18" s="5">
        <f t="shared" si="0"/>
        <v>1</v>
      </c>
      <c r="Q18" s="5" t="s">
        <v>17</v>
      </c>
      <c r="R18" s="5">
        <f t="shared" si="1"/>
        <v>1</v>
      </c>
      <c r="S18" s="4" t="str">
        <f t="shared" si="4"/>
        <v>nope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5">
        <v>3576</v>
      </c>
      <c r="B19" s="6" t="s">
        <v>61</v>
      </c>
      <c r="C19" s="6" t="s">
        <v>62</v>
      </c>
      <c r="D19" s="7">
        <v>117</v>
      </c>
      <c r="E19" s="8">
        <v>5</v>
      </c>
      <c r="F19" s="7">
        <f t="shared" si="2"/>
        <v>585</v>
      </c>
      <c r="G19" s="7">
        <f t="shared" si="3"/>
        <v>195</v>
      </c>
      <c r="H19" s="6" t="s">
        <v>63</v>
      </c>
      <c r="I19" s="10">
        <v>29872</v>
      </c>
      <c r="J19" s="5">
        <v>3</v>
      </c>
      <c r="K19" s="5">
        <v>1</v>
      </c>
      <c r="L19" s="5">
        <v>6</v>
      </c>
      <c r="M19" s="5" t="s">
        <v>17</v>
      </c>
      <c r="N19" s="5">
        <f t="shared" si="5"/>
        <v>1</v>
      </c>
      <c r="O19" s="5" t="s">
        <v>17</v>
      </c>
      <c r="P19" s="5">
        <f t="shared" si="0"/>
        <v>1</v>
      </c>
      <c r="Q19" s="5" t="s">
        <v>17</v>
      </c>
      <c r="R19" s="5">
        <f t="shared" si="1"/>
        <v>1</v>
      </c>
      <c r="S19" s="4" t="str">
        <f t="shared" si="4"/>
        <v>entrambi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5">
        <v>5173</v>
      </c>
      <c r="B20" s="6" t="s">
        <v>64</v>
      </c>
      <c r="C20" s="6" t="s">
        <v>31</v>
      </c>
      <c r="D20" s="7">
        <v>204</v>
      </c>
      <c r="E20" s="8">
        <v>3</v>
      </c>
      <c r="F20" s="7">
        <f t="shared" si="2"/>
        <v>612</v>
      </c>
      <c r="G20" s="7">
        <f t="shared" si="3"/>
        <v>102</v>
      </c>
      <c r="H20" s="6" t="s">
        <v>65</v>
      </c>
      <c r="I20" s="9">
        <v>25705</v>
      </c>
      <c r="J20" s="5">
        <v>6</v>
      </c>
      <c r="K20" s="5">
        <v>3</v>
      </c>
      <c r="L20" s="5">
        <v>2</v>
      </c>
      <c r="M20" s="5" t="s">
        <v>16</v>
      </c>
      <c r="N20" s="5">
        <f t="shared" si="5"/>
        <v>0</v>
      </c>
      <c r="O20" s="5" t="s">
        <v>17</v>
      </c>
      <c r="P20" s="5">
        <f t="shared" si="0"/>
        <v>1</v>
      </c>
      <c r="Q20" s="5" t="s">
        <v>17</v>
      </c>
      <c r="R20" s="5">
        <f t="shared" si="1"/>
        <v>1</v>
      </c>
      <c r="S20" s="4" t="str">
        <f t="shared" si="4"/>
        <v>nope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5">
        <v>4929</v>
      </c>
      <c r="B21" s="6" t="s">
        <v>66</v>
      </c>
      <c r="C21" s="6" t="s">
        <v>44</v>
      </c>
      <c r="D21" s="7">
        <v>69</v>
      </c>
      <c r="E21" s="8">
        <v>3</v>
      </c>
      <c r="F21" s="7">
        <f t="shared" si="2"/>
        <v>207</v>
      </c>
      <c r="G21" s="7">
        <f t="shared" si="3"/>
        <v>207</v>
      </c>
      <c r="H21" s="6" t="s">
        <v>67</v>
      </c>
      <c r="I21" s="9">
        <v>21816</v>
      </c>
      <c r="J21" s="5">
        <v>1</v>
      </c>
      <c r="K21" s="5">
        <v>2</v>
      </c>
      <c r="L21" s="5">
        <v>10</v>
      </c>
      <c r="M21" s="5" t="s">
        <v>17</v>
      </c>
      <c r="N21" s="5">
        <f t="shared" si="5"/>
        <v>1</v>
      </c>
      <c r="O21" s="5" t="s">
        <v>16</v>
      </c>
      <c r="P21" s="5">
        <f t="shared" si="0"/>
        <v>0</v>
      </c>
      <c r="Q21" s="5" t="s">
        <v>17</v>
      </c>
      <c r="R21" s="5">
        <f t="shared" si="1"/>
        <v>1</v>
      </c>
      <c r="S21" s="4" t="str">
        <f t="shared" si="4"/>
        <v>entrambi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5">
        <v>2844</v>
      </c>
      <c r="B22" s="6" t="s">
        <v>68</v>
      </c>
      <c r="C22" s="6" t="s">
        <v>69</v>
      </c>
      <c r="D22" s="7">
        <v>53</v>
      </c>
      <c r="E22" s="8">
        <v>8</v>
      </c>
      <c r="F22" s="7">
        <f t="shared" si="2"/>
        <v>424</v>
      </c>
      <c r="G22" s="7">
        <f t="shared" si="3"/>
        <v>141.33333333333334</v>
      </c>
      <c r="H22" s="6" t="s">
        <v>70</v>
      </c>
      <c r="I22" s="9">
        <v>29697</v>
      </c>
      <c r="J22" s="5">
        <v>3</v>
      </c>
      <c r="K22" s="5">
        <v>4</v>
      </c>
      <c r="L22" s="5">
        <v>5</v>
      </c>
      <c r="M22" s="5" t="s">
        <v>16</v>
      </c>
      <c r="N22" s="5">
        <f t="shared" si="5"/>
        <v>0</v>
      </c>
      <c r="O22" s="5" t="s">
        <v>16</v>
      </c>
      <c r="P22" s="5">
        <f t="shared" si="0"/>
        <v>0</v>
      </c>
      <c r="Q22" s="5" t="s">
        <v>16</v>
      </c>
      <c r="R22" s="5">
        <f t="shared" si="1"/>
        <v>0</v>
      </c>
      <c r="S22" s="4" t="str">
        <f t="shared" si="4"/>
        <v>nope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5">
        <v>3783</v>
      </c>
      <c r="B23" s="6" t="s">
        <v>71</v>
      </c>
      <c r="C23" s="6" t="s">
        <v>72</v>
      </c>
      <c r="D23" s="7">
        <v>176</v>
      </c>
      <c r="E23" s="8">
        <v>5</v>
      </c>
      <c r="F23" s="7">
        <f t="shared" si="2"/>
        <v>880</v>
      </c>
      <c r="G23" s="7">
        <f t="shared" si="3"/>
        <v>125.71428571428571</v>
      </c>
      <c r="H23" s="6" t="s">
        <v>73</v>
      </c>
      <c r="I23" s="9">
        <v>25693</v>
      </c>
      <c r="J23" s="5">
        <v>7</v>
      </c>
      <c r="K23" s="5">
        <v>2</v>
      </c>
      <c r="L23" s="5">
        <v>4</v>
      </c>
      <c r="M23" s="5" t="s">
        <v>17</v>
      </c>
      <c r="N23" s="5">
        <f t="shared" si="5"/>
        <v>1</v>
      </c>
      <c r="O23" s="5" t="s">
        <v>17</v>
      </c>
      <c r="P23" s="5">
        <f t="shared" si="0"/>
        <v>1</v>
      </c>
      <c r="Q23" s="5" t="s">
        <v>17</v>
      </c>
      <c r="R23" s="5">
        <f t="shared" si="1"/>
        <v>1</v>
      </c>
      <c r="S23" s="4" t="str">
        <f t="shared" si="4"/>
        <v>entrambi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5">
        <v>5096</v>
      </c>
      <c r="B24" s="6" t="s">
        <v>74</v>
      </c>
      <c r="C24" s="6" t="s">
        <v>75</v>
      </c>
      <c r="D24" s="7">
        <v>74</v>
      </c>
      <c r="E24" s="8">
        <v>1</v>
      </c>
      <c r="F24" s="7">
        <f t="shared" si="2"/>
        <v>74</v>
      </c>
      <c r="G24" s="7">
        <f t="shared" si="3"/>
        <v>10.571428571428571</v>
      </c>
      <c r="H24" s="6" t="s">
        <v>76</v>
      </c>
      <c r="I24" s="9">
        <v>34185</v>
      </c>
      <c r="J24" s="5">
        <v>7</v>
      </c>
      <c r="K24" s="5">
        <v>3</v>
      </c>
      <c r="L24" s="5">
        <v>2</v>
      </c>
      <c r="M24" s="5" t="s">
        <v>17</v>
      </c>
      <c r="N24" s="5">
        <f t="shared" si="5"/>
        <v>1</v>
      </c>
      <c r="O24" s="5" t="s">
        <v>17</v>
      </c>
      <c r="P24" s="5">
        <f t="shared" si="0"/>
        <v>1</v>
      </c>
      <c r="Q24" s="5" t="s">
        <v>17</v>
      </c>
      <c r="R24" s="5">
        <f t="shared" si="1"/>
        <v>1</v>
      </c>
      <c r="S24" s="4" t="str">
        <f t="shared" si="4"/>
        <v>entrambi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5">
        <v>4502</v>
      </c>
      <c r="B25" s="6" t="s">
        <v>77</v>
      </c>
      <c r="C25" s="6" t="s">
        <v>78</v>
      </c>
      <c r="D25" s="7">
        <v>194</v>
      </c>
      <c r="E25" s="8">
        <v>4</v>
      </c>
      <c r="F25" s="7">
        <f t="shared" si="2"/>
        <v>776</v>
      </c>
      <c r="G25" s="7">
        <f t="shared" si="3"/>
        <v>388</v>
      </c>
      <c r="H25" s="6" t="s">
        <v>40</v>
      </c>
      <c r="I25" s="9">
        <v>34141</v>
      </c>
      <c r="J25" s="5">
        <v>2</v>
      </c>
      <c r="K25" s="5">
        <v>3</v>
      </c>
      <c r="L25" s="5">
        <v>3</v>
      </c>
      <c r="M25" s="5" t="s">
        <v>17</v>
      </c>
      <c r="N25" s="5">
        <f t="shared" si="5"/>
        <v>1</v>
      </c>
      <c r="O25" s="5" t="s">
        <v>16</v>
      </c>
      <c r="P25" s="5">
        <f t="shared" si="0"/>
        <v>0</v>
      </c>
      <c r="Q25" s="5" t="s">
        <v>16</v>
      </c>
      <c r="R25" s="5">
        <f t="shared" si="1"/>
        <v>0</v>
      </c>
      <c r="S25" s="4" t="str">
        <f t="shared" si="4"/>
        <v>nope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5">
        <v>3585</v>
      </c>
      <c r="B26" s="6" t="s">
        <v>79</v>
      </c>
      <c r="C26" s="6" t="s">
        <v>80</v>
      </c>
      <c r="D26" s="7">
        <v>233</v>
      </c>
      <c r="E26" s="8">
        <v>9</v>
      </c>
      <c r="F26" s="7">
        <f t="shared" si="2"/>
        <v>2097</v>
      </c>
      <c r="G26" s="7">
        <f t="shared" si="3"/>
        <v>2097</v>
      </c>
      <c r="H26" s="6" t="s">
        <v>48</v>
      </c>
      <c r="I26" s="9">
        <v>33913</v>
      </c>
      <c r="J26" s="5">
        <v>1</v>
      </c>
      <c r="K26" s="5">
        <v>3</v>
      </c>
      <c r="L26" s="5">
        <v>4</v>
      </c>
      <c r="M26" s="5" t="s">
        <v>17</v>
      </c>
      <c r="N26" s="5">
        <f t="shared" si="5"/>
        <v>1</v>
      </c>
      <c r="O26" s="5" t="s">
        <v>16</v>
      </c>
      <c r="P26" s="5">
        <f t="shared" si="0"/>
        <v>0</v>
      </c>
      <c r="Q26" s="5" t="s">
        <v>17</v>
      </c>
      <c r="R26" s="5">
        <f t="shared" si="1"/>
        <v>1</v>
      </c>
      <c r="S26" s="4" t="str">
        <f t="shared" si="4"/>
        <v>entrambi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>
      <c r="A27" s="5">
        <v>3532</v>
      </c>
      <c r="B27" s="6" t="s">
        <v>81</v>
      </c>
      <c r="C27" s="6" t="s">
        <v>44</v>
      </c>
      <c r="D27" s="7">
        <v>179</v>
      </c>
      <c r="E27" s="8">
        <v>7</v>
      </c>
      <c r="F27" s="7">
        <f t="shared" si="2"/>
        <v>1253</v>
      </c>
      <c r="G27" s="7">
        <f t="shared" si="3"/>
        <v>179</v>
      </c>
      <c r="H27" s="6" t="s">
        <v>82</v>
      </c>
      <c r="I27" s="9">
        <v>23027</v>
      </c>
      <c r="J27" s="5">
        <v>7</v>
      </c>
      <c r="K27" s="5">
        <v>2</v>
      </c>
      <c r="L27" s="5">
        <v>10</v>
      </c>
      <c r="M27" s="5" t="s">
        <v>16</v>
      </c>
      <c r="N27" s="5">
        <f t="shared" si="5"/>
        <v>0</v>
      </c>
      <c r="O27" s="5" t="s">
        <v>17</v>
      </c>
      <c r="P27" s="5">
        <f t="shared" si="0"/>
        <v>1</v>
      </c>
      <c r="Q27" s="5" t="s">
        <v>17</v>
      </c>
      <c r="R27" s="5">
        <f t="shared" si="1"/>
        <v>1</v>
      </c>
      <c r="S27" s="4" t="str">
        <f t="shared" si="4"/>
        <v>nope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5">
        <v>3144</v>
      </c>
      <c r="B28" s="6" t="s">
        <v>83</v>
      </c>
      <c r="C28" s="6" t="s">
        <v>84</v>
      </c>
      <c r="D28" s="7">
        <v>286</v>
      </c>
      <c r="E28" s="8">
        <v>10</v>
      </c>
      <c r="F28" s="7">
        <f t="shared" si="2"/>
        <v>2860</v>
      </c>
      <c r="G28" s="7">
        <f t="shared" si="3"/>
        <v>2860</v>
      </c>
      <c r="H28" s="6" t="s">
        <v>20</v>
      </c>
      <c r="I28" s="9">
        <v>23574</v>
      </c>
      <c r="J28" s="5">
        <v>1</v>
      </c>
      <c r="K28" s="5">
        <v>1</v>
      </c>
      <c r="L28" s="5">
        <v>3</v>
      </c>
      <c r="M28" s="5" t="s">
        <v>16</v>
      </c>
      <c r="N28" s="5">
        <f t="shared" si="5"/>
        <v>0</v>
      </c>
      <c r="O28" s="5" t="s">
        <v>16</v>
      </c>
      <c r="P28" s="5">
        <f t="shared" si="0"/>
        <v>0</v>
      </c>
      <c r="Q28" s="5" t="s">
        <v>17</v>
      </c>
      <c r="R28" s="5">
        <f t="shared" si="1"/>
        <v>1</v>
      </c>
      <c r="S28" s="4" t="str">
        <f t="shared" si="4"/>
        <v>nope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5">
        <v>3580</v>
      </c>
      <c r="B29" s="6" t="s">
        <v>85</v>
      </c>
      <c r="C29" s="6" t="s">
        <v>86</v>
      </c>
      <c r="D29" s="7">
        <v>156</v>
      </c>
      <c r="E29" s="8">
        <v>10</v>
      </c>
      <c r="F29" s="7">
        <f t="shared" si="2"/>
        <v>1560</v>
      </c>
      <c r="G29" s="7">
        <f t="shared" si="3"/>
        <v>312</v>
      </c>
      <c r="H29" s="6" t="s">
        <v>37</v>
      </c>
      <c r="I29" s="9">
        <v>28040</v>
      </c>
      <c r="J29" s="5">
        <v>5</v>
      </c>
      <c r="K29" s="5">
        <v>2</v>
      </c>
      <c r="L29" s="5">
        <v>4</v>
      </c>
      <c r="M29" s="5" t="s">
        <v>17</v>
      </c>
      <c r="N29" s="5">
        <f t="shared" si="5"/>
        <v>1</v>
      </c>
      <c r="O29" s="5" t="s">
        <v>17</v>
      </c>
      <c r="P29" s="5">
        <f t="shared" si="0"/>
        <v>1</v>
      </c>
      <c r="Q29" s="5" t="s">
        <v>17</v>
      </c>
      <c r="R29" s="5">
        <f t="shared" si="1"/>
        <v>1</v>
      </c>
      <c r="S29" s="4" t="str">
        <f t="shared" si="4"/>
        <v>entrambi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5">
        <v>2309</v>
      </c>
      <c r="B30" s="6" t="s">
        <v>87</v>
      </c>
      <c r="C30" s="11" t="s">
        <v>88</v>
      </c>
      <c r="D30" s="7">
        <v>259</v>
      </c>
      <c r="E30" s="8">
        <v>9</v>
      </c>
      <c r="F30" s="7">
        <f t="shared" si="2"/>
        <v>2331</v>
      </c>
      <c r="G30" s="7">
        <f t="shared" si="3"/>
        <v>333</v>
      </c>
      <c r="H30" s="6" t="s">
        <v>45</v>
      </c>
      <c r="I30" s="9">
        <v>33858</v>
      </c>
      <c r="J30" s="5">
        <v>7</v>
      </c>
      <c r="K30" s="5">
        <v>3</v>
      </c>
      <c r="L30" s="5">
        <v>10</v>
      </c>
      <c r="M30" s="5" t="s">
        <v>17</v>
      </c>
      <c r="N30" s="5">
        <f t="shared" si="5"/>
        <v>1</v>
      </c>
      <c r="O30" s="5" t="s">
        <v>16</v>
      </c>
      <c r="P30" s="5">
        <f t="shared" si="0"/>
        <v>0</v>
      </c>
      <c r="Q30" s="5" t="s">
        <v>16</v>
      </c>
      <c r="R30" s="5">
        <f t="shared" si="1"/>
        <v>0</v>
      </c>
      <c r="S30" s="4" t="str">
        <f t="shared" si="4"/>
        <v>nope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5">
        <v>4374</v>
      </c>
      <c r="B31" s="6" t="s">
        <v>89</v>
      </c>
      <c r="C31" s="6" t="s">
        <v>90</v>
      </c>
      <c r="D31" s="7">
        <v>273</v>
      </c>
      <c r="E31" s="8">
        <v>10</v>
      </c>
      <c r="F31" s="7">
        <f t="shared" si="2"/>
        <v>2730</v>
      </c>
      <c r="G31" s="7">
        <f t="shared" si="3"/>
        <v>910</v>
      </c>
      <c r="H31" s="6" t="s">
        <v>91</v>
      </c>
      <c r="I31" s="9">
        <v>32159</v>
      </c>
      <c r="J31" s="5">
        <v>3</v>
      </c>
      <c r="K31" s="5">
        <v>3</v>
      </c>
      <c r="L31" s="5">
        <v>10</v>
      </c>
      <c r="M31" s="5" t="s">
        <v>17</v>
      </c>
      <c r="N31" s="5">
        <f t="shared" si="5"/>
        <v>1</v>
      </c>
      <c r="O31" s="5" t="s">
        <v>17</v>
      </c>
      <c r="P31" s="5">
        <f t="shared" si="0"/>
        <v>1</v>
      </c>
      <c r="Q31" s="5" t="s">
        <v>16</v>
      </c>
      <c r="R31" s="5">
        <f t="shared" si="1"/>
        <v>0</v>
      </c>
      <c r="S31" s="4" t="str">
        <f t="shared" si="4"/>
        <v>nope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5">
        <v>3470</v>
      </c>
      <c r="B32" s="6" t="s">
        <v>92</v>
      </c>
      <c r="C32" s="6" t="s">
        <v>93</v>
      </c>
      <c r="D32" s="7">
        <v>229</v>
      </c>
      <c r="E32" s="8">
        <v>8</v>
      </c>
      <c r="F32" s="7">
        <f t="shared" si="2"/>
        <v>1832</v>
      </c>
      <c r="G32" s="7">
        <f t="shared" si="3"/>
        <v>1832</v>
      </c>
      <c r="H32" s="6" t="s">
        <v>94</v>
      </c>
      <c r="I32" s="9">
        <v>22084</v>
      </c>
      <c r="J32" s="5">
        <v>1</v>
      </c>
      <c r="K32" s="5">
        <v>4</v>
      </c>
      <c r="L32" s="5">
        <v>3</v>
      </c>
      <c r="M32" s="5" t="s">
        <v>16</v>
      </c>
      <c r="N32" s="5">
        <f t="shared" si="5"/>
        <v>0</v>
      </c>
      <c r="O32" s="5" t="s">
        <v>17</v>
      </c>
      <c r="P32" s="5">
        <f t="shared" si="0"/>
        <v>1</v>
      </c>
      <c r="Q32" s="5" t="s">
        <v>16</v>
      </c>
      <c r="R32" s="5">
        <f t="shared" si="1"/>
        <v>0</v>
      </c>
      <c r="S32" s="4" t="str">
        <f t="shared" si="4"/>
        <v>nope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5">
        <v>2657</v>
      </c>
      <c r="B33" s="6" t="s">
        <v>95</v>
      </c>
      <c r="C33" s="6" t="s">
        <v>96</v>
      </c>
      <c r="D33" s="7">
        <v>254</v>
      </c>
      <c r="E33" s="8">
        <v>2</v>
      </c>
      <c r="F33" s="7">
        <f t="shared" si="2"/>
        <v>508</v>
      </c>
      <c r="G33" s="7">
        <f t="shared" si="3"/>
        <v>101.6</v>
      </c>
      <c r="H33" s="6" t="s">
        <v>53</v>
      </c>
      <c r="I33" s="9">
        <v>33258</v>
      </c>
      <c r="J33" s="5">
        <v>5</v>
      </c>
      <c r="K33" s="5">
        <v>2</v>
      </c>
      <c r="L33" s="5">
        <v>8</v>
      </c>
      <c r="M33" s="5" t="s">
        <v>16</v>
      </c>
      <c r="N33" s="5">
        <f t="shared" si="5"/>
        <v>0</v>
      </c>
      <c r="O33" s="5" t="s">
        <v>17</v>
      </c>
      <c r="P33" s="5">
        <f t="shared" si="0"/>
        <v>1</v>
      </c>
      <c r="Q33" s="5" t="s">
        <v>16</v>
      </c>
      <c r="R33" s="5">
        <f t="shared" si="1"/>
        <v>0</v>
      </c>
      <c r="S33" s="4" t="str">
        <f t="shared" si="4"/>
        <v>nope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5">
        <v>3617</v>
      </c>
      <c r="B34" s="6" t="s">
        <v>97</v>
      </c>
      <c r="C34" s="6" t="s">
        <v>98</v>
      </c>
      <c r="D34" s="7">
        <v>97</v>
      </c>
      <c r="E34" s="8">
        <v>4</v>
      </c>
      <c r="F34" s="7">
        <f t="shared" si="2"/>
        <v>388</v>
      </c>
      <c r="G34" s="7">
        <f t="shared" si="3"/>
        <v>194</v>
      </c>
      <c r="H34" s="6" t="s">
        <v>73</v>
      </c>
      <c r="I34" s="9">
        <v>24580</v>
      </c>
      <c r="J34" s="5">
        <v>2</v>
      </c>
      <c r="K34" s="5">
        <v>2</v>
      </c>
      <c r="L34" s="5">
        <v>4</v>
      </c>
      <c r="M34" s="5" t="s">
        <v>16</v>
      </c>
      <c r="N34" s="5">
        <f t="shared" si="5"/>
        <v>0</v>
      </c>
      <c r="O34" s="5" t="s">
        <v>17</v>
      </c>
      <c r="P34" s="5">
        <f t="shared" si="0"/>
        <v>1</v>
      </c>
      <c r="Q34" s="5" t="s">
        <v>17</v>
      </c>
      <c r="R34" s="5">
        <f t="shared" si="1"/>
        <v>1</v>
      </c>
      <c r="S34" s="4" t="str">
        <f t="shared" si="4"/>
        <v>nope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5">
        <v>2888</v>
      </c>
      <c r="B35" s="6" t="s">
        <v>99</v>
      </c>
      <c r="C35" s="6" t="s">
        <v>100</v>
      </c>
      <c r="D35" s="7">
        <v>271</v>
      </c>
      <c r="E35" s="8">
        <v>3</v>
      </c>
      <c r="F35" s="7">
        <f t="shared" si="2"/>
        <v>813</v>
      </c>
      <c r="G35" s="7">
        <f t="shared" si="3"/>
        <v>813</v>
      </c>
      <c r="H35" s="6" t="s">
        <v>101</v>
      </c>
      <c r="I35" s="10">
        <v>26644</v>
      </c>
      <c r="J35" s="5">
        <v>1</v>
      </c>
      <c r="K35" s="5">
        <v>1</v>
      </c>
      <c r="L35" s="5">
        <v>2</v>
      </c>
      <c r="M35" s="5" t="s">
        <v>17</v>
      </c>
      <c r="N35" s="5">
        <f t="shared" si="5"/>
        <v>1</v>
      </c>
      <c r="O35" s="5" t="s">
        <v>16</v>
      </c>
      <c r="P35" s="5">
        <f t="shared" si="0"/>
        <v>0</v>
      </c>
      <c r="Q35" s="5" t="s">
        <v>16</v>
      </c>
      <c r="R35" s="5">
        <f t="shared" si="1"/>
        <v>0</v>
      </c>
      <c r="S35" s="4" t="str">
        <f t="shared" si="4"/>
        <v>nope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5">
        <v>4364</v>
      </c>
      <c r="B36" s="6" t="s">
        <v>102</v>
      </c>
      <c r="C36" s="6" t="s">
        <v>103</v>
      </c>
      <c r="D36" s="7">
        <v>167</v>
      </c>
      <c r="E36" s="8">
        <v>9</v>
      </c>
      <c r="F36" s="7">
        <f t="shared" si="2"/>
        <v>1503</v>
      </c>
      <c r="G36" s="7">
        <f t="shared" si="3"/>
        <v>300.60000000000002</v>
      </c>
      <c r="H36" s="6" t="s">
        <v>70</v>
      </c>
      <c r="I36" s="9">
        <v>34011</v>
      </c>
      <c r="J36" s="5">
        <v>5</v>
      </c>
      <c r="K36" s="5">
        <v>5</v>
      </c>
      <c r="L36" s="5">
        <v>2</v>
      </c>
      <c r="M36" s="5" t="s">
        <v>16</v>
      </c>
      <c r="N36" s="5">
        <f t="shared" si="5"/>
        <v>0</v>
      </c>
      <c r="O36" s="5" t="s">
        <v>16</v>
      </c>
      <c r="P36" s="5">
        <f t="shared" si="0"/>
        <v>0</v>
      </c>
      <c r="Q36" s="5" t="s">
        <v>16</v>
      </c>
      <c r="R36" s="5">
        <f t="shared" si="1"/>
        <v>0</v>
      </c>
      <c r="S36" s="4" t="str">
        <f t="shared" si="4"/>
        <v>nope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5">
        <v>3549</v>
      </c>
      <c r="B37" s="6" t="s">
        <v>104</v>
      </c>
      <c r="C37" s="6" t="s">
        <v>103</v>
      </c>
      <c r="D37" s="7">
        <v>148</v>
      </c>
      <c r="E37" s="8">
        <v>7</v>
      </c>
      <c r="F37" s="7">
        <f t="shared" si="2"/>
        <v>1036</v>
      </c>
      <c r="G37" s="7">
        <f t="shared" si="3"/>
        <v>345.33333333333331</v>
      </c>
      <c r="H37" s="6" t="s">
        <v>45</v>
      </c>
      <c r="I37" s="10">
        <v>22980</v>
      </c>
      <c r="J37" s="5">
        <v>3</v>
      </c>
      <c r="K37" s="5">
        <v>1</v>
      </c>
      <c r="L37" s="5">
        <v>4</v>
      </c>
      <c r="M37" s="5" t="s">
        <v>17</v>
      </c>
      <c r="N37" s="5">
        <f t="shared" si="5"/>
        <v>1</v>
      </c>
      <c r="O37" s="5" t="s">
        <v>17</v>
      </c>
      <c r="P37" s="5">
        <f t="shared" si="0"/>
        <v>1</v>
      </c>
      <c r="Q37" s="5" t="s">
        <v>16</v>
      </c>
      <c r="R37" s="5">
        <f t="shared" si="1"/>
        <v>0</v>
      </c>
      <c r="S37" s="4" t="str">
        <f t="shared" si="4"/>
        <v>nope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5">
        <v>3987</v>
      </c>
      <c r="B38" s="6" t="s">
        <v>105</v>
      </c>
      <c r="C38" s="6" t="s">
        <v>106</v>
      </c>
      <c r="D38" s="7">
        <v>87</v>
      </c>
      <c r="E38" s="8">
        <v>3</v>
      </c>
      <c r="F38" s="7">
        <f t="shared" si="2"/>
        <v>261</v>
      </c>
      <c r="G38" s="7">
        <f t="shared" si="3"/>
        <v>130.5</v>
      </c>
      <c r="H38" s="6" t="s">
        <v>82</v>
      </c>
      <c r="I38" s="9">
        <v>23455</v>
      </c>
      <c r="J38" s="5">
        <v>2</v>
      </c>
      <c r="K38" s="5">
        <v>2</v>
      </c>
      <c r="L38" s="5">
        <v>6</v>
      </c>
      <c r="M38" s="5" t="s">
        <v>17</v>
      </c>
      <c r="N38" s="5">
        <f t="shared" si="5"/>
        <v>1</v>
      </c>
      <c r="O38" s="5" t="s">
        <v>17</v>
      </c>
      <c r="P38" s="5">
        <f t="shared" si="0"/>
        <v>1</v>
      </c>
      <c r="Q38" s="5" t="s">
        <v>16</v>
      </c>
      <c r="R38" s="5">
        <f t="shared" si="1"/>
        <v>0</v>
      </c>
      <c r="S38" s="4" t="str">
        <f t="shared" si="4"/>
        <v>nope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5">
        <v>3324</v>
      </c>
      <c r="B39" s="6" t="s">
        <v>107</v>
      </c>
      <c r="C39" s="6" t="s">
        <v>108</v>
      </c>
      <c r="D39" s="7">
        <v>62</v>
      </c>
      <c r="E39" s="8">
        <v>9</v>
      </c>
      <c r="F39" s="7">
        <f t="shared" si="2"/>
        <v>558</v>
      </c>
      <c r="G39" s="7">
        <f t="shared" si="3"/>
        <v>79.714285714285708</v>
      </c>
      <c r="H39" s="6" t="s">
        <v>109</v>
      </c>
      <c r="I39" s="9">
        <v>30833</v>
      </c>
      <c r="J39" s="5">
        <v>7</v>
      </c>
      <c r="K39" s="5">
        <v>3</v>
      </c>
      <c r="L39" s="5">
        <v>0</v>
      </c>
      <c r="M39" s="5" t="s">
        <v>16</v>
      </c>
      <c r="N39" s="5">
        <f t="shared" si="5"/>
        <v>0</v>
      </c>
      <c r="O39" s="5" t="s">
        <v>17</v>
      </c>
      <c r="P39" s="5">
        <f t="shared" si="0"/>
        <v>1</v>
      </c>
      <c r="Q39" s="5" t="s">
        <v>17</v>
      </c>
      <c r="R39" s="5">
        <f t="shared" si="1"/>
        <v>1</v>
      </c>
      <c r="S39" s="4" t="str">
        <f t="shared" si="4"/>
        <v>nope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5">
        <v>5525</v>
      </c>
      <c r="B40" s="6" t="s">
        <v>110</v>
      </c>
      <c r="C40" s="6" t="s">
        <v>111</v>
      </c>
      <c r="D40" s="7">
        <v>66</v>
      </c>
      <c r="E40" s="8">
        <v>5</v>
      </c>
      <c r="F40" s="7">
        <f t="shared" si="2"/>
        <v>330</v>
      </c>
      <c r="G40" s="7">
        <f t="shared" si="3"/>
        <v>47.142857142857146</v>
      </c>
      <c r="H40" s="6" t="s">
        <v>40</v>
      </c>
      <c r="I40" s="9">
        <v>32936</v>
      </c>
      <c r="J40" s="5">
        <v>7</v>
      </c>
      <c r="K40" s="5">
        <v>3</v>
      </c>
      <c r="L40" s="5">
        <v>10</v>
      </c>
      <c r="M40" s="5" t="s">
        <v>17</v>
      </c>
      <c r="N40" s="5">
        <f t="shared" si="5"/>
        <v>1</v>
      </c>
      <c r="O40" s="5" t="s">
        <v>16</v>
      </c>
      <c r="P40" s="5">
        <f t="shared" si="0"/>
        <v>0</v>
      </c>
      <c r="Q40" s="5" t="s">
        <v>17</v>
      </c>
      <c r="R40" s="5">
        <f t="shared" si="1"/>
        <v>1</v>
      </c>
      <c r="S40" s="4" t="str">
        <f t="shared" si="4"/>
        <v>entrambi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5">
        <v>4712</v>
      </c>
      <c r="B41" s="6" t="s">
        <v>112</v>
      </c>
      <c r="C41" s="12" t="s">
        <v>113</v>
      </c>
      <c r="D41" s="7">
        <v>240</v>
      </c>
      <c r="E41" s="8">
        <v>8</v>
      </c>
      <c r="F41" s="7">
        <f t="shared" si="2"/>
        <v>1920</v>
      </c>
      <c r="G41" s="7">
        <f t="shared" si="3"/>
        <v>1920</v>
      </c>
      <c r="H41" s="6" t="s">
        <v>40</v>
      </c>
      <c r="I41" s="9">
        <v>23639</v>
      </c>
      <c r="J41" s="5">
        <v>1</v>
      </c>
      <c r="K41" s="5">
        <v>4</v>
      </c>
      <c r="L41" s="5">
        <v>0</v>
      </c>
      <c r="M41" s="5" t="s">
        <v>17</v>
      </c>
      <c r="N41" s="5">
        <f t="shared" si="5"/>
        <v>1</v>
      </c>
      <c r="O41" s="5" t="s">
        <v>16</v>
      </c>
      <c r="P41" s="5">
        <f t="shared" si="0"/>
        <v>0</v>
      </c>
      <c r="Q41" s="5" t="s">
        <v>17</v>
      </c>
      <c r="R41" s="5">
        <f t="shared" si="1"/>
        <v>1</v>
      </c>
      <c r="S41" s="4" t="str">
        <f t="shared" si="4"/>
        <v>entrambi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5">
        <v>3474</v>
      </c>
      <c r="B42" s="6" t="s">
        <v>114</v>
      </c>
      <c r="C42" s="6" t="s">
        <v>115</v>
      </c>
      <c r="D42" s="7">
        <v>285</v>
      </c>
      <c r="E42" s="8">
        <v>4</v>
      </c>
      <c r="F42" s="7">
        <f t="shared" si="2"/>
        <v>1140</v>
      </c>
      <c r="G42" s="7">
        <f t="shared" si="3"/>
        <v>570</v>
      </c>
      <c r="H42" s="6" t="s">
        <v>91</v>
      </c>
      <c r="I42" s="10">
        <v>29550</v>
      </c>
      <c r="J42" s="5">
        <v>2</v>
      </c>
      <c r="K42" s="5">
        <v>5</v>
      </c>
      <c r="L42" s="5">
        <v>9</v>
      </c>
      <c r="M42" s="5" t="s">
        <v>17</v>
      </c>
      <c r="N42" s="5">
        <f t="shared" si="5"/>
        <v>1</v>
      </c>
      <c r="O42" s="5" t="s">
        <v>16</v>
      </c>
      <c r="P42" s="5">
        <f t="shared" si="0"/>
        <v>0</v>
      </c>
      <c r="Q42" s="5" t="s">
        <v>16</v>
      </c>
      <c r="R42" s="5">
        <f t="shared" si="1"/>
        <v>0</v>
      </c>
      <c r="S42" s="4" t="str">
        <f t="shared" si="4"/>
        <v>nope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5">
        <v>2800</v>
      </c>
      <c r="B43" s="6" t="s">
        <v>116</v>
      </c>
      <c r="C43" s="6" t="s">
        <v>117</v>
      </c>
      <c r="D43" s="7">
        <v>101</v>
      </c>
      <c r="E43" s="8">
        <v>8</v>
      </c>
      <c r="F43" s="7">
        <f t="shared" si="2"/>
        <v>808</v>
      </c>
      <c r="G43" s="7">
        <f t="shared" si="3"/>
        <v>202</v>
      </c>
      <c r="H43" s="6" t="s">
        <v>40</v>
      </c>
      <c r="I43" s="9">
        <v>21855</v>
      </c>
      <c r="J43" s="5">
        <v>4</v>
      </c>
      <c r="K43" s="5">
        <v>1</v>
      </c>
      <c r="L43" s="5">
        <v>0</v>
      </c>
      <c r="M43" s="5" t="s">
        <v>17</v>
      </c>
      <c r="N43" s="5">
        <f t="shared" si="5"/>
        <v>1</v>
      </c>
      <c r="O43" s="5" t="s">
        <v>17</v>
      </c>
      <c r="P43" s="5">
        <f t="shared" si="0"/>
        <v>1</v>
      </c>
      <c r="Q43" s="5" t="s">
        <v>17</v>
      </c>
      <c r="R43" s="5">
        <f t="shared" si="1"/>
        <v>1</v>
      </c>
      <c r="S43" s="4" t="str">
        <f t="shared" si="4"/>
        <v>entrambi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5">
        <v>3527</v>
      </c>
      <c r="B44" s="6" t="s">
        <v>118</v>
      </c>
      <c r="C44" s="6" t="s">
        <v>119</v>
      </c>
      <c r="D44" s="7">
        <v>94</v>
      </c>
      <c r="E44" s="8">
        <v>6</v>
      </c>
      <c r="F44" s="7">
        <f t="shared" si="2"/>
        <v>564</v>
      </c>
      <c r="G44" s="7">
        <f t="shared" si="3"/>
        <v>80.571428571428569</v>
      </c>
      <c r="H44" s="6" t="s">
        <v>82</v>
      </c>
      <c r="I44" s="10">
        <v>25895</v>
      </c>
      <c r="J44" s="5">
        <v>7</v>
      </c>
      <c r="K44" s="5">
        <v>1</v>
      </c>
      <c r="L44" s="5">
        <v>0</v>
      </c>
      <c r="M44" s="5" t="s">
        <v>16</v>
      </c>
      <c r="N44" s="5">
        <f t="shared" si="5"/>
        <v>0</v>
      </c>
      <c r="O44" s="5" t="s">
        <v>16</v>
      </c>
      <c r="P44" s="5">
        <f t="shared" si="0"/>
        <v>0</v>
      </c>
      <c r="Q44" s="5" t="s">
        <v>16</v>
      </c>
      <c r="R44" s="5">
        <f t="shared" si="1"/>
        <v>0</v>
      </c>
      <c r="S44" s="4" t="str">
        <f t="shared" si="4"/>
        <v>nope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5">
        <v>4768</v>
      </c>
      <c r="B45" s="6" t="s">
        <v>120</v>
      </c>
      <c r="C45" s="6" t="s">
        <v>121</v>
      </c>
      <c r="D45" s="7">
        <v>22</v>
      </c>
      <c r="E45" s="8">
        <v>6</v>
      </c>
      <c r="F45" s="7">
        <f t="shared" si="2"/>
        <v>132</v>
      </c>
      <c r="G45" s="7">
        <f t="shared" si="3"/>
        <v>33</v>
      </c>
      <c r="H45" s="6" t="s">
        <v>48</v>
      </c>
      <c r="I45" s="9">
        <v>31635</v>
      </c>
      <c r="J45" s="5">
        <v>4</v>
      </c>
      <c r="K45" s="5">
        <v>3</v>
      </c>
      <c r="L45" s="5">
        <v>3</v>
      </c>
      <c r="M45" s="5" t="s">
        <v>17</v>
      </c>
      <c r="N45" s="5">
        <f t="shared" si="5"/>
        <v>1</v>
      </c>
      <c r="O45" s="5" t="s">
        <v>17</v>
      </c>
      <c r="P45" s="5">
        <f t="shared" si="0"/>
        <v>1</v>
      </c>
      <c r="Q45" s="5" t="s">
        <v>16</v>
      </c>
      <c r="R45" s="5">
        <f t="shared" si="1"/>
        <v>0</v>
      </c>
      <c r="S45" s="4" t="str">
        <f t="shared" si="4"/>
        <v>nope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5">
        <v>2792</v>
      </c>
      <c r="B46" s="6" t="s">
        <v>122</v>
      </c>
      <c r="C46" s="6" t="s">
        <v>123</v>
      </c>
      <c r="D46" s="7">
        <v>177</v>
      </c>
      <c r="E46" s="8">
        <v>3</v>
      </c>
      <c r="F46" s="7">
        <f t="shared" si="2"/>
        <v>531</v>
      </c>
      <c r="G46" s="7">
        <f t="shared" si="3"/>
        <v>75.857142857142861</v>
      </c>
      <c r="H46" s="6" t="s">
        <v>124</v>
      </c>
      <c r="I46" s="9">
        <v>20320</v>
      </c>
      <c r="J46" s="5">
        <v>7</v>
      </c>
      <c r="K46" s="5">
        <v>4</v>
      </c>
      <c r="L46" s="5">
        <v>1</v>
      </c>
      <c r="M46" s="5" t="s">
        <v>17</v>
      </c>
      <c r="N46" s="5">
        <f t="shared" si="5"/>
        <v>1</v>
      </c>
      <c r="O46" s="5" t="s">
        <v>17</v>
      </c>
      <c r="P46" s="5">
        <f t="shared" si="0"/>
        <v>1</v>
      </c>
      <c r="Q46" s="5" t="s">
        <v>17</v>
      </c>
      <c r="R46" s="5">
        <f t="shared" si="1"/>
        <v>1</v>
      </c>
      <c r="S46" s="4" t="str">
        <f t="shared" si="4"/>
        <v>entrambi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5">
        <v>4511</v>
      </c>
      <c r="B47" s="6" t="s">
        <v>125</v>
      </c>
      <c r="C47" s="6" t="s">
        <v>126</v>
      </c>
      <c r="D47" s="7">
        <v>151</v>
      </c>
      <c r="E47" s="8">
        <v>9</v>
      </c>
      <c r="F47" s="7">
        <f t="shared" si="2"/>
        <v>1359</v>
      </c>
      <c r="G47" s="7">
        <f t="shared" si="3"/>
        <v>339.75</v>
      </c>
      <c r="H47" s="6" t="s">
        <v>127</v>
      </c>
      <c r="I47" s="9">
        <v>23122</v>
      </c>
      <c r="J47" s="5">
        <v>4</v>
      </c>
      <c r="K47" s="5">
        <v>4</v>
      </c>
      <c r="L47" s="5">
        <v>0</v>
      </c>
      <c r="M47" s="5" t="s">
        <v>16</v>
      </c>
      <c r="N47" s="5">
        <f t="shared" si="5"/>
        <v>0</v>
      </c>
      <c r="O47" s="5" t="s">
        <v>16</v>
      </c>
      <c r="P47" s="5">
        <f t="shared" si="0"/>
        <v>0</v>
      </c>
      <c r="Q47" s="5" t="s">
        <v>16</v>
      </c>
      <c r="R47" s="5">
        <f t="shared" si="1"/>
        <v>0</v>
      </c>
      <c r="S47" s="4" t="str">
        <f t="shared" si="4"/>
        <v>nope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5">
        <v>3746</v>
      </c>
      <c r="B48" s="6" t="s">
        <v>128</v>
      </c>
      <c r="C48" s="6" t="s">
        <v>129</v>
      </c>
      <c r="D48" s="7">
        <v>33</v>
      </c>
      <c r="E48" s="8">
        <v>9</v>
      </c>
      <c r="F48" s="7">
        <f t="shared" si="2"/>
        <v>297</v>
      </c>
      <c r="G48" s="7">
        <f t="shared" si="3"/>
        <v>74.25</v>
      </c>
      <c r="H48" s="6" t="s">
        <v>130</v>
      </c>
      <c r="I48" s="9">
        <v>22429</v>
      </c>
      <c r="J48" s="5">
        <v>4</v>
      </c>
      <c r="K48" s="5">
        <v>4</v>
      </c>
      <c r="L48" s="5">
        <v>4</v>
      </c>
      <c r="M48" s="5" t="s">
        <v>17</v>
      </c>
      <c r="N48" s="5">
        <f t="shared" si="5"/>
        <v>1</v>
      </c>
      <c r="O48" s="5" t="s">
        <v>17</v>
      </c>
      <c r="P48" s="5">
        <f t="shared" si="0"/>
        <v>1</v>
      </c>
      <c r="Q48" s="5" t="s">
        <v>16</v>
      </c>
      <c r="R48" s="5">
        <f t="shared" si="1"/>
        <v>0</v>
      </c>
      <c r="S48" s="4" t="str">
        <f t="shared" si="4"/>
        <v>nope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5">
        <v>5552</v>
      </c>
      <c r="B49" s="6" t="s">
        <v>131</v>
      </c>
      <c r="C49" s="6" t="s">
        <v>132</v>
      </c>
      <c r="D49" s="7">
        <v>199</v>
      </c>
      <c r="E49" s="8">
        <v>6</v>
      </c>
      <c r="F49" s="7">
        <f t="shared" si="2"/>
        <v>1194</v>
      </c>
      <c r="G49" s="7">
        <f t="shared" si="3"/>
        <v>238.8</v>
      </c>
      <c r="H49" s="6" t="s">
        <v>63</v>
      </c>
      <c r="I49" s="10">
        <v>22603</v>
      </c>
      <c r="J49" s="5">
        <v>5</v>
      </c>
      <c r="K49" s="5">
        <v>1</v>
      </c>
      <c r="L49" s="5">
        <v>2</v>
      </c>
      <c r="M49" s="5" t="s">
        <v>17</v>
      </c>
      <c r="N49" s="5">
        <f t="shared" si="5"/>
        <v>1</v>
      </c>
      <c r="O49" s="5" t="s">
        <v>17</v>
      </c>
      <c r="P49" s="5">
        <f t="shared" si="0"/>
        <v>1</v>
      </c>
      <c r="Q49" s="5" t="s">
        <v>16</v>
      </c>
      <c r="R49" s="5">
        <f t="shared" si="1"/>
        <v>0</v>
      </c>
      <c r="S49" s="4" t="str">
        <f t="shared" si="4"/>
        <v>nope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5">
        <v>3875</v>
      </c>
      <c r="B50" s="6" t="s">
        <v>133</v>
      </c>
      <c r="C50" s="6" t="s">
        <v>134</v>
      </c>
      <c r="D50" s="7">
        <v>255</v>
      </c>
      <c r="E50" s="8">
        <v>3</v>
      </c>
      <c r="F50" s="7">
        <f t="shared" si="2"/>
        <v>765</v>
      </c>
      <c r="G50" s="7">
        <f t="shared" si="3"/>
        <v>191.25</v>
      </c>
      <c r="H50" s="6" t="s">
        <v>101</v>
      </c>
      <c r="I50" s="9">
        <v>30127</v>
      </c>
      <c r="J50" s="5">
        <v>4</v>
      </c>
      <c r="K50" s="5">
        <v>3</v>
      </c>
      <c r="L50" s="5">
        <v>2</v>
      </c>
      <c r="M50" s="5" t="s">
        <v>17</v>
      </c>
      <c r="N50" s="5">
        <f t="shared" si="5"/>
        <v>1</v>
      </c>
      <c r="O50" s="5" t="s">
        <v>17</v>
      </c>
      <c r="P50" s="5">
        <f t="shared" si="0"/>
        <v>1</v>
      </c>
      <c r="Q50" s="5" t="s">
        <v>17</v>
      </c>
      <c r="R50" s="5">
        <f t="shared" si="1"/>
        <v>1</v>
      </c>
      <c r="S50" s="4" t="str">
        <f t="shared" si="4"/>
        <v>entrambi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5">
        <v>4732</v>
      </c>
      <c r="B51" s="6" t="s">
        <v>135</v>
      </c>
      <c r="C51" s="6" t="s">
        <v>136</v>
      </c>
      <c r="D51" s="7">
        <v>28</v>
      </c>
      <c r="E51" s="8">
        <v>1</v>
      </c>
      <c r="F51" s="7">
        <f t="shared" si="2"/>
        <v>28</v>
      </c>
      <c r="G51" s="7">
        <f t="shared" si="3"/>
        <v>14</v>
      </c>
      <c r="H51" s="6" t="s">
        <v>137</v>
      </c>
      <c r="I51" s="9">
        <v>23797</v>
      </c>
      <c r="J51" s="5">
        <v>2</v>
      </c>
      <c r="K51" s="5">
        <v>5</v>
      </c>
      <c r="L51" s="5">
        <v>10</v>
      </c>
      <c r="M51" s="5" t="s">
        <v>17</v>
      </c>
      <c r="N51" s="5">
        <f t="shared" si="5"/>
        <v>1</v>
      </c>
      <c r="O51" s="5" t="s">
        <v>17</v>
      </c>
      <c r="P51" s="5">
        <f t="shared" si="0"/>
        <v>1</v>
      </c>
      <c r="Q51" s="5" t="s">
        <v>17</v>
      </c>
      <c r="R51" s="5">
        <f t="shared" si="1"/>
        <v>1</v>
      </c>
      <c r="S51" s="4" t="str">
        <f t="shared" si="4"/>
        <v>entrambi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5">
        <v>4316</v>
      </c>
      <c r="B52" s="6" t="s">
        <v>138</v>
      </c>
      <c r="C52" s="6" t="s">
        <v>139</v>
      </c>
      <c r="D52" s="7">
        <v>72</v>
      </c>
      <c r="E52" s="8">
        <v>2</v>
      </c>
      <c r="F52" s="7">
        <f t="shared" si="2"/>
        <v>144</v>
      </c>
      <c r="G52" s="7">
        <f t="shared" si="3"/>
        <v>72</v>
      </c>
      <c r="H52" s="6" t="s">
        <v>109</v>
      </c>
      <c r="I52" s="9">
        <v>27788</v>
      </c>
      <c r="J52" s="5">
        <v>2</v>
      </c>
      <c r="K52" s="5">
        <v>2</v>
      </c>
      <c r="L52" s="5">
        <v>2</v>
      </c>
      <c r="M52" s="5" t="s">
        <v>16</v>
      </c>
      <c r="N52" s="5">
        <f t="shared" si="5"/>
        <v>0</v>
      </c>
      <c r="O52" s="5" t="s">
        <v>16</v>
      </c>
      <c r="P52" s="5">
        <f t="shared" si="0"/>
        <v>0</v>
      </c>
      <c r="Q52" s="5" t="s">
        <v>17</v>
      </c>
      <c r="R52" s="5">
        <f t="shared" si="1"/>
        <v>1</v>
      </c>
      <c r="S52" s="4" t="str">
        <f t="shared" si="4"/>
        <v>nope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5">
        <v>5232</v>
      </c>
      <c r="B53" s="6" t="s">
        <v>140</v>
      </c>
      <c r="C53" s="6" t="s">
        <v>141</v>
      </c>
      <c r="D53" s="7">
        <v>253</v>
      </c>
      <c r="E53" s="8">
        <v>5</v>
      </c>
      <c r="F53" s="7">
        <f t="shared" si="2"/>
        <v>1265</v>
      </c>
      <c r="G53" s="7">
        <f t="shared" si="3"/>
        <v>180.71428571428572</v>
      </c>
      <c r="H53" s="6" t="s">
        <v>142</v>
      </c>
      <c r="I53" s="9">
        <v>21768</v>
      </c>
      <c r="J53" s="5">
        <v>7</v>
      </c>
      <c r="K53" s="5">
        <v>1</v>
      </c>
      <c r="L53" s="5">
        <v>2</v>
      </c>
      <c r="M53" s="5" t="s">
        <v>16</v>
      </c>
      <c r="N53" s="5">
        <f t="shared" si="5"/>
        <v>0</v>
      </c>
      <c r="O53" s="5" t="s">
        <v>17</v>
      </c>
      <c r="P53" s="5">
        <f t="shared" si="0"/>
        <v>1</v>
      </c>
      <c r="Q53" s="5" t="s">
        <v>16</v>
      </c>
      <c r="R53" s="5">
        <f t="shared" si="1"/>
        <v>0</v>
      </c>
      <c r="S53" s="4" t="str">
        <f t="shared" si="4"/>
        <v>nope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5">
        <v>3637</v>
      </c>
      <c r="B54" s="6" t="s">
        <v>143</v>
      </c>
      <c r="C54" s="6" t="s">
        <v>144</v>
      </c>
      <c r="D54" s="7">
        <v>161</v>
      </c>
      <c r="E54" s="8">
        <v>10</v>
      </c>
      <c r="F54" s="7">
        <f t="shared" si="2"/>
        <v>1610</v>
      </c>
      <c r="G54" s="7">
        <f t="shared" si="3"/>
        <v>322</v>
      </c>
      <c r="H54" s="6" t="s">
        <v>26</v>
      </c>
      <c r="I54" s="9">
        <v>32311</v>
      </c>
      <c r="J54" s="5">
        <v>5</v>
      </c>
      <c r="K54" s="5">
        <v>2</v>
      </c>
      <c r="L54" s="5">
        <v>4</v>
      </c>
      <c r="M54" s="5" t="s">
        <v>16</v>
      </c>
      <c r="N54" s="5">
        <f t="shared" si="5"/>
        <v>0</v>
      </c>
      <c r="O54" s="5" t="s">
        <v>17</v>
      </c>
      <c r="P54" s="5">
        <f t="shared" si="0"/>
        <v>1</v>
      </c>
      <c r="Q54" s="5" t="s">
        <v>17</v>
      </c>
      <c r="R54" s="5">
        <f t="shared" si="1"/>
        <v>1</v>
      </c>
      <c r="S54" s="4" t="str">
        <f t="shared" si="4"/>
        <v>nope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5">
        <v>4673</v>
      </c>
      <c r="B55" s="6" t="s">
        <v>145</v>
      </c>
      <c r="C55" s="11" t="s">
        <v>146</v>
      </c>
      <c r="D55" s="7">
        <v>73</v>
      </c>
      <c r="E55" s="8">
        <v>4</v>
      </c>
      <c r="F55" s="7">
        <f t="shared" si="2"/>
        <v>292</v>
      </c>
      <c r="G55" s="7">
        <f t="shared" si="3"/>
        <v>41.714285714285715</v>
      </c>
      <c r="H55" s="6" t="s">
        <v>147</v>
      </c>
      <c r="I55" s="9">
        <v>29893</v>
      </c>
      <c r="J55" s="5">
        <v>7</v>
      </c>
      <c r="K55" s="5">
        <v>3</v>
      </c>
      <c r="L55" s="5">
        <v>3</v>
      </c>
      <c r="M55" s="5" t="s">
        <v>16</v>
      </c>
      <c r="N55" s="5">
        <f t="shared" si="5"/>
        <v>0</v>
      </c>
      <c r="O55" s="5" t="s">
        <v>16</v>
      </c>
      <c r="P55" s="5">
        <f t="shared" si="0"/>
        <v>0</v>
      </c>
      <c r="Q55" s="5" t="s">
        <v>17</v>
      </c>
      <c r="R55" s="5">
        <f t="shared" si="1"/>
        <v>1</v>
      </c>
      <c r="S55" s="4" t="str">
        <f t="shared" si="4"/>
        <v>nope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5">
        <v>4699</v>
      </c>
      <c r="B56" s="6" t="s">
        <v>148</v>
      </c>
      <c r="C56" s="11" t="s">
        <v>149</v>
      </c>
      <c r="D56" s="7">
        <v>71</v>
      </c>
      <c r="E56" s="8">
        <v>5</v>
      </c>
      <c r="F56" s="7">
        <f t="shared" si="2"/>
        <v>355</v>
      </c>
      <c r="G56" s="7">
        <f t="shared" si="3"/>
        <v>50.714285714285715</v>
      </c>
      <c r="H56" s="6" t="s">
        <v>23</v>
      </c>
      <c r="I56" s="9">
        <v>20360</v>
      </c>
      <c r="J56" s="5">
        <v>7</v>
      </c>
      <c r="K56" s="5">
        <v>3</v>
      </c>
      <c r="L56" s="5">
        <v>7</v>
      </c>
      <c r="M56" s="5" t="s">
        <v>17</v>
      </c>
      <c r="N56" s="5">
        <f t="shared" si="5"/>
        <v>1</v>
      </c>
      <c r="O56" s="5" t="s">
        <v>17</v>
      </c>
      <c r="P56" s="5">
        <f t="shared" si="0"/>
        <v>1</v>
      </c>
      <c r="Q56" s="5" t="s">
        <v>16</v>
      </c>
      <c r="R56" s="5">
        <f t="shared" si="1"/>
        <v>0</v>
      </c>
      <c r="S56" s="4" t="str">
        <f t="shared" si="4"/>
        <v>nope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5">
        <v>2412</v>
      </c>
      <c r="B57" s="6" t="s">
        <v>150</v>
      </c>
      <c r="C57" s="11" t="s">
        <v>151</v>
      </c>
      <c r="D57" s="7">
        <v>178</v>
      </c>
      <c r="E57" s="8">
        <v>1</v>
      </c>
      <c r="F57" s="7">
        <f t="shared" si="2"/>
        <v>178</v>
      </c>
      <c r="G57" s="7">
        <f t="shared" si="3"/>
        <v>35.6</v>
      </c>
      <c r="H57" s="6" t="s">
        <v>40</v>
      </c>
      <c r="I57" s="9">
        <v>32649</v>
      </c>
      <c r="J57" s="5">
        <v>5</v>
      </c>
      <c r="K57" s="5">
        <v>5</v>
      </c>
      <c r="L57" s="5">
        <v>0</v>
      </c>
      <c r="M57" s="5" t="s">
        <v>16</v>
      </c>
      <c r="N57" s="5">
        <f t="shared" si="5"/>
        <v>0</v>
      </c>
      <c r="O57" s="5" t="s">
        <v>17</v>
      </c>
      <c r="P57" s="5">
        <f t="shared" si="0"/>
        <v>1</v>
      </c>
      <c r="Q57" s="5" t="s">
        <v>17</v>
      </c>
      <c r="R57" s="5">
        <f t="shared" si="1"/>
        <v>1</v>
      </c>
      <c r="S57" s="4" t="str">
        <f t="shared" si="4"/>
        <v>nope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5">
        <v>5019</v>
      </c>
      <c r="B58" s="6" t="s">
        <v>152</v>
      </c>
      <c r="C58" s="6" t="s">
        <v>153</v>
      </c>
      <c r="D58" s="7">
        <v>121</v>
      </c>
      <c r="E58" s="8">
        <v>5</v>
      </c>
      <c r="F58" s="7">
        <f t="shared" si="2"/>
        <v>605</v>
      </c>
      <c r="G58" s="7">
        <f t="shared" si="3"/>
        <v>121</v>
      </c>
      <c r="H58" s="6" t="s">
        <v>73</v>
      </c>
      <c r="I58" s="9">
        <v>23236</v>
      </c>
      <c r="J58" s="5">
        <v>5</v>
      </c>
      <c r="K58" s="5">
        <v>5</v>
      </c>
      <c r="L58" s="5">
        <v>8</v>
      </c>
      <c r="M58" s="5" t="s">
        <v>16</v>
      </c>
      <c r="N58" s="5">
        <f t="shared" si="5"/>
        <v>0</v>
      </c>
      <c r="O58" s="5" t="s">
        <v>17</v>
      </c>
      <c r="P58" s="5">
        <f t="shared" si="0"/>
        <v>1</v>
      </c>
      <c r="Q58" s="5" t="s">
        <v>16</v>
      </c>
      <c r="R58" s="5">
        <f t="shared" si="1"/>
        <v>0</v>
      </c>
      <c r="S58" s="4" t="str">
        <f t="shared" si="4"/>
        <v>nope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5">
        <v>4590</v>
      </c>
      <c r="B59" s="6" t="s">
        <v>154</v>
      </c>
      <c r="C59" s="11" t="s">
        <v>155</v>
      </c>
      <c r="D59" s="7">
        <v>119</v>
      </c>
      <c r="E59" s="8">
        <v>7</v>
      </c>
      <c r="F59" s="7">
        <f t="shared" si="2"/>
        <v>833</v>
      </c>
      <c r="G59" s="7">
        <f t="shared" si="3"/>
        <v>208.25</v>
      </c>
      <c r="H59" s="6" t="s">
        <v>15</v>
      </c>
      <c r="I59" s="10">
        <v>29545</v>
      </c>
      <c r="J59" s="5">
        <v>4</v>
      </c>
      <c r="K59" s="5">
        <v>2</v>
      </c>
      <c r="L59" s="5">
        <v>3</v>
      </c>
      <c r="M59" s="5" t="s">
        <v>16</v>
      </c>
      <c r="N59" s="5">
        <f t="shared" si="5"/>
        <v>0</v>
      </c>
      <c r="O59" s="5" t="s">
        <v>17</v>
      </c>
      <c r="P59" s="5">
        <f t="shared" si="0"/>
        <v>1</v>
      </c>
      <c r="Q59" s="5" t="s">
        <v>16</v>
      </c>
      <c r="R59" s="5">
        <f t="shared" si="1"/>
        <v>0</v>
      </c>
      <c r="S59" s="4" t="str">
        <f t="shared" si="4"/>
        <v>nope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5">
        <v>2713</v>
      </c>
      <c r="B60" s="6" t="s">
        <v>156</v>
      </c>
      <c r="C60" s="6" t="s">
        <v>157</v>
      </c>
      <c r="D60" s="7">
        <v>40</v>
      </c>
      <c r="E60" s="8">
        <v>7</v>
      </c>
      <c r="F60" s="7">
        <f t="shared" si="2"/>
        <v>280</v>
      </c>
      <c r="G60" s="7">
        <f t="shared" si="3"/>
        <v>140</v>
      </c>
      <c r="H60" s="6" t="s">
        <v>45</v>
      </c>
      <c r="I60" s="10">
        <v>33204</v>
      </c>
      <c r="J60" s="5">
        <v>2</v>
      </c>
      <c r="K60" s="5">
        <v>2</v>
      </c>
      <c r="L60" s="5">
        <v>1</v>
      </c>
      <c r="M60" s="5" t="s">
        <v>16</v>
      </c>
      <c r="N60" s="5">
        <f t="shared" si="5"/>
        <v>0</v>
      </c>
      <c r="O60" s="5" t="s">
        <v>16</v>
      </c>
      <c r="P60" s="5">
        <f t="shared" si="0"/>
        <v>0</v>
      </c>
      <c r="Q60" s="5" t="s">
        <v>16</v>
      </c>
      <c r="R60" s="5">
        <f t="shared" si="1"/>
        <v>0</v>
      </c>
      <c r="S60" s="4" t="str">
        <f t="shared" si="4"/>
        <v>nope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5">
        <v>2766</v>
      </c>
      <c r="B61" s="6" t="s">
        <v>158</v>
      </c>
      <c r="C61" s="6" t="s">
        <v>159</v>
      </c>
      <c r="D61" s="7">
        <v>140</v>
      </c>
      <c r="E61" s="8">
        <v>2</v>
      </c>
      <c r="F61" s="7">
        <f t="shared" si="2"/>
        <v>280</v>
      </c>
      <c r="G61" s="7">
        <f t="shared" si="3"/>
        <v>280</v>
      </c>
      <c r="H61" s="6" t="s">
        <v>101</v>
      </c>
      <c r="I61" s="10">
        <v>30986</v>
      </c>
      <c r="J61" s="5">
        <v>1</v>
      </c>
      <c r="K61" s="5">
        <v>2</v>
      </c>
      <c r="L61" s="5">
        <v>1</v>
      </c>
      <c r="M61" s="5" t="s">
        <v>17</v>
      </c>
      <c r="N61" s="5">
        <f t="shared" si="5"/>
        <v>1</v>
      </c>
      <c r="O61" s="5" t="s">
        <v>16</v>
      </c>
      <c r="P61" s="5">
        <f t="shared" si="0"/>
        <v>0</v>
      </c>
      <c r="Q61" s="5" t="s">
        <v>16</v>
      </c>
      <c r="R61" s="5">
        <f t="shared" si="1"/>
        <v>0</v>
      </c>
      <c r="S61" s="4" t="str">
        <f t="shared" si="4"/>
        <v>nope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5">
        <v>2523</v>
      </c>
      <c r="B62" s="6" t="s">
        <v>160</v>
      </c>
      <c r="C62" s="6" t="s">
        <v>161</v>
      </c>
      <c r="D62" s="7">
        <v>139</v>
      </c>
      <c r="E62" s="8">
        <v>8</v>
      </c>
      <c r="F62" s="7">
        <f t="shared" si="2"/>
        <v>1112</v>
      </c>
      <c r="G62" s="7">
        <f t="shared" si="3"/>
        <v>556</v>
      </c>
      <c r="H62" s="6" t="s">
        <v>23</v>
      </c>
      <c r="I62" s="9">
        <v>33127</v>
      </c>
      <c r="J62" s="5">
        <v>2</v>
      </c>
      <c r="K62" s="5">
        <v>2</v>
      </c>
      <c r="L62" s="5">
        <v>4</v>
      </c>
      <c r="M62" s="5" t="s">
        <v>17</v>
      </c>
      <c r="N62" s="5">
        <f t="shared" si="5"/>
        <v>1</v>
      </c>
      <c r="O62" s="5" t="s">
        <v>16</v>
      </c>
      <c r="P62" s="5">
        <f t="shared" si="0"/>
        <v>0</v>
      </c>
      <c r="Q62" s="5" t="s">
        <v>17</v>
      </c>
      <c r="R62" s="5">
        <f t="shared" si="1"/>
        <v>1</v>
      </c>
      <c r="S62" s="4" t="str">
        <f t="shared" si="4"/>
        <v>entrambi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5">
        <v>4144</v>
      </c>
      <c r="B63" s="6" t="s">
        <v>162</v>
      </c>
      <c r="C63" s="6" t="s">
        <v>163</v>
      </c>
      <c r="D63" s="7">
        <v>89</v>
      </c>
      <c r="E63" s="8">
        <v>9</v>
      </c>
      <c r="F63" s="7">
        <f t="shared" si="2"/>
        <v>801</v>
      </c>
      <c r="G63" s="7">
        <f t="shared" si="3"/>
        <v>114.42857142857143</v>
      </c>
      <c r="H63" s="6" t="s">
        <v>164</v>
      </c>
      <c r="I63" s="9">
        <v>30746</v>
      </c>
      <c r="J63" s="5">
        <v>7</v>
      </c>
      <c r="K63" s="5">
        <v>1</v>
      </c>
      <c r="L63" s="5">
        <v>2</v>
      </c>
      <c r="M63" s="5" t="s">
        <v>17</v>
      </c>
      <c r="N63" s="5">
        <f t="shared" si="5"/>
        <v>1</v>
      </c>
      <c r="O63" s="5" t="s">
        <v>16</v>
      </c>
      <c r="P63" s="5">
        <f t="shared" si="0"/>
        <v>0</v>
      </c>
      <c r="Q63" s="5" t="s">
        <v>17</v>
      </c>
      <c r="R63" s="5">
        <f t="shared" si="1"/>
        <v>1</v>
      </c>
      <c r="S63" s="4" t="str">
        <f t="shared" si="4"/>
        <v>entrambi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5">
        <v>3552</v>
      </c>
      <c r="B64" s="6" t="s">
        <v>165</v>
      </c>
      <c r="C64" s="6" t="s">
        <v>166</v>
      </c>
      <c r="D64" s="7">
        <v>152</v>
      </c>
      <c r="E64" s="8">
        <v>9</v>
      </c>
      <c r="F64" s="7">
        <f t="shared" si="2"/>
        <v>1368</v>
      </c>
      <c r="G64" s="7">
        <f t="shared" si="3"/>
        <v>684</v>
      </c>
      <c r="H64" s="6" t="s">
        <v>58</v>
      </c>
      <c r="I64" s="9">
        <v>25339</v>
      </c>
      <c r="J64" s="5">
        <v>2</v>
      </c>
      <c r="K64" s="5">
        <v>4</v>
      </c>
      <c r="L64" s="5">
        <v>8</v>
      </c>
      <c r="M64" s="5" t="s">
        <v>16</v>
      </c>
      <c r="N64" s="5">
        <f t="shared" si="5"/>
        <v>0</v>
      </c>
      <c r="O64" s="5" t="s">
        <v>17</v>
      </c>
      <c r="P64" s="5">
        <f t="shared" si="0"/>
        <v>1</v>
      </c>
      <c r="Q64" s="5" t="s">
        <v>17</v>
      </c>
      <c r="R64" s="5">
        <f t="shared" si="1"/>
        <v>1</v>
      </c>
      <c r="S64" s="4" t="str">
        <f t="shared" si="4"/>
        <v>nope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5">
        <v>3193</v>
      </c>
      <c r="B65" s="6" t="s">
        <v>167</v>
      </c>
      <c r="C65" s="11" t="s">
        <v>168</v>
      </c>
      <c r="D65" s="7">
        <v>36</v>
      </c>
      <c r="E65" s="8">
        <v>5</v>
      </c>
      <c r="F65" s="7">
        <f t="shared" si="2"/>
        <v>180</v>
      </c>
      <c r="G65" s="7">
        <f t="shared" si="3"/>
        <v>45</v>
      </c>
      <c r="H65" s="6" t="s">
        <v>94</v>
      </c>
      <c r="I65" s="9">
        <v>28734</v>
      </c>
      <c r="J65" s="5">
        <v>4</v>
      </c>
      <c r="K65" s="5">
        <v>5</v>
      </c>
      <c r="L65" s="5">
        <v>10</v>
      </c>
      <c r="M65" s="5" t="s">
        <v>17</v>
      </c>
      <c r="N65" s="5">
        <f t="shared" si="5"/>
        <v>1</v>
      </c>
      <c r="O65" s="5" t="s">
        <v>16</v>
      </c>
      <c r="P65" s="5">
        <f t="shared" si="0"/>
        <v>0</v>
      </c>
      <c r="Q65" s="5" t="s">
        <v>16</v>
      </c>
      <c r="R65" s="5">
        <f t="shared" si="1"/>
        <v>0</v>
      </c>
      <c r="S65" s="4" t="str">
        <f t="shared" si="4"/>
        <v>nope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5">
        <v>2790</v>
      </c>
      <c r="B66" s="6" t="s">
        <v>169</v>
      </c>
      <c r="C66" s="6" t="s">
        <v>170</v>
      </c>
      <c r="D66" s="7">
        <v>284</v>
      </c>
      <c r="E66" s="8">
        <v>1</v>
      </c>
      <c r="F66" s="7">
        <f t="shared" si="2"/>
        <v>284</v>
      </c>
      <c r="G66" s="7">
        <f t="shared" si="3"/>
        <v>284</v>
      </c>
      <c r="H66" s="6" t="s">
        <v>29</v>
      </c>
      <c r="I66" s="9">
        <v>29686</v>
      </c>
      <c r="J66" s="5">
        <v>1</v>
      </c>
      <c r="K66" s="5">
        <v>3</v>
      </c>
      <c r="L66" s="5">
        <v>6</v>
      </c>
      <c r="M66" s="5" t="s">
        <v>16</v>
      </c>
      <c r="N66" s="5">
        <f t="shared" si="5"/>
        <v>0</v>
      </c>
      <c r="O66" s="5" t="s">
        <v>16</v>
      </c>
      <c r="P66" s="5">
        <f t="shared" si="0"/>
        <v>0</v>
      </c>
      <c r="Q66" s="5" t="s">
        <v>17</v>
      </c>
      <c r="R66" s="5">
        <f t="shared" si="1"/>
        <v>1</v>
      </c>
      <c r="S66" s="4" t="str">
        <f t="shared" si="4"/>
        <v>nope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5">
        <v>2452</v>
      </c>
      <c r="B67" s="6" t="s">
        <v>171</v>
      </c>
      <c r="C67" s="6" t="s">
        <v>172</v>
      </c>
      <c r="D67" s="7">
        <v>141</v>
      </c>
      <c r="E67" s="8">
        <v>3</v>
      </c>
      <c r="F67" s="7">
        <f t="shared" si="2"/>
        <v>423</v>
      </c>
      <c r="G67" s="7">
        <f t="shared" si="3"/>
        <v>423</v>
      </c>
      <c r="H67" s="6" t="s">
        <v>20</v>
      </c>
      <c r="I67" s="9">
        <v>26015</v>
      </c>
      <c r="J67" s="5">
        <v>1</v>
      </c>
      <c r="K67" s="5">
        <v>1</v>
      </c>
      <c r="L67" s="5">
        <v>5</v>
      </c>
      <c r="M67" s="5" t="s">
        <v>16</v>
      </c>
      <c r="N67" s="5">
        <f t="shared" si="5"/>
        <v>0</v>
      </c>
      <c r="O67" s="5" t="s">
        <v>16</v>
      </c>
      <c r="P67" s="5">
        <f t="shared" ref="P67:P130" si="6">IF(O67="Sì",1,0)</f>
        <v>0</v>
      </c>
      <c r="Q67" s="5" t="s">
        <v>16</v>
      </c>
      <c r="R67" s="5">
        <f t="shared" ref="R67:R130" si="7">IF(Q67="Sì",1,0)</f>
        <v>0</v>
      </c>
      <c r="S67" s="4" t="str">
        <f t="shared" si="4"/>
        <v>nope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5">
        <v>3648</v>
      </c>
      <c r="B68" s="6" t="s">
        <v>173</v>
      </c>
      <c r="C68" s="6" t="s">
        <v>174</v>
      </c>
      <c r="D68" s="7">
        <v>138</v>
      </c>
      <c r="E68" s="8">
        <v>4</v>
      </c>
      <c r="F68" s="7">
        <f t="shared" ref="F68:F131" si="8">D68*E68</f>
        <v>552</v>
      </c>
      <c r="G68" s="7">
        <f t="shared" ref="G68:G131" si="9">F68/J68</f>
        <v>110.4</v>
      </c>
      <c r="H68" s="6" t="s">
        <v>94</v>
      </c>
      <c r="I68" s="9">
        <v>34749</v>
      </c>
      <c r="J68" s="5">
        <v>5</v>
      </c>
      <c r="K68" s="5">
        <v>5</v>
      </c>
      <c r="L68" s="5">
        <v>2</v>
      </c>
      <c r="M68" s="5" t="s">
        <v>17</v>
      </c>
      <c r="N68" s="5">
        <f t="shared" si="5"/>
        <v>1</v>
      </c>
      <c r="O68" s="5" t="s">
        <v>16</v>
      </c>
      <c r="P68" s="5">
        <f t="shared" si="6"/>
        <v>0</v>
      </c>
      <c r="Q68" s="5" t="s">
        <v>16</v>
      </c>
      <c r="R68" s="5">
        <f t="shared" si="7"/>
        <v>0</v>
      </c>
      <c r="S68" s="4" t="str">
        <f t="shared" ref="S68:S131" si="10">IF(AND(M68="Sì",Q68="Sì"),"entrambi","nope")</f>
        <v>nope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5">
        <v>3866</v>
      </c>
      <c r="B69" s="6" t="s">
        <v>175</v>
      </c>
      <c r="C69" s="6" t="s">
        <v>176</v>
      </c>
      <c r="D69" s="7">
        <v>157</v>
      </c>
      <c r="E69" s="8">
        <v>4</v>
      </c>
      <c r="F69" s="7">
        <f t="shared" si="8"/>
        <v>628</v>
      </c>
      <c r="G69" s="7">
        <f t="shared" si="9"/>
        <v>104.66666666666667</v>
      </c>
      <c r="H69" s="6" t="s">
        <v>48</v>
      </c>
      <c r="I69" s="9">
        <v>27787</v>
      </c>
      <c r="J69" s="5">
        <v>6</v>
      </c>
      <c r="K69" s="5">
        <v>4</v>
      </c>
      <c r="L69" s="5">
        <v>2</v>
      </c>
      <c r="M69" s="5" t="s">
        <v>16</v>
      </c>
      <c r="N69" s="5">
        <f t="shared" ref="N69:N132" si="11">IF(M69="Sì",1,0)</f>
        <v>0</v>
      </c>
      <c r="O69" s="5" t="s">
        <v>17</v>
      </c>
      <c r="P69" s="5">
        <f t="shared" si="6"/>
        <v>1</v>
      </c>
      <c r="Q69" s="5" t="s">
        <v>16</v>
      </c>
      <c r="R69" s="5">
        <f t="shared" si="7"/>
        <v>0</v>
      </c>
      <c r="S69" s="4" t="str">
        <f t="shared" si="10"/>
        <v>nope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5">
        <v>4811</v>
      </c>
      <c r="B70" s="6" t="s">
        <v>177</v>
      </c>
      <c r="C70" s="6" t="s">
        <v>178</v>
      </c>
      <c r="D70" s="7">
        <v>114</v>
      </c>
      <c r="E70" s="8">
        <v>4</v>
      </c>
      <c r="F70" s="7">
        <f t="shared" si="8"/>
        <v>456</v>
      </c>
      <c r="G70" s="7">
        <f t="shared" si="9"/>
        <v>76</v>
      </c>
      <c r="H70" s="6" t="s">
        <v>179</v>
      </c>
      <c r="I70" s="9">
        <v>34336</v>
      </c>
      <c r="J70" s="5">
        <v>6</v>
      </c>
      <c r="K70" s="5">
        <v>2</v>
      </c>
      <c r="L70" s="5">
        <v>3</v>
      </c>
      <c r="M70" s="5" t="s">
        <v>16</v>
      </c>
      <c r="N70" s="5">
        <f t="shared" si="11"/>
        <v>0</v>
      </c>
      <c r="O70" s="5" t="s">
        <v>17</v>
      </c>
      <c r="P70" s="5">
        <f t="shared" si="6"/>
        <v>1</v>
      </c>
      <c r="Q70" s="5" t="s">
        <v>17</v>
      </c>
      <c r="R70" s="5">
        <f t="shared" si="7"/>
        <v>1</v>
      </c>
      <c r="S70" s="4" t="str">
        <f t="shared" si="10"/>
        <v>nope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5">
        <v>4675</v>
      </c>
      <c r="B71" s="6" t="s">
        <v>180</v>
      </c>
      <c r="C71" s="6" t="s">
        <v>181</v>
      </c>
      <c r="D71" s="7">
        <v>98</v>
      </c>
      <c r="E71" s="8">
        <v>7</v>
      </c>
      <c r="F71" s="7">
        <f t="shared" si="8"/>
        <v>686</v>
      </c>
      <c r="G71" s="7">
        <f t="shared" si="9"/>
        <v>343</v>
      </c>
      <c r="H71" s="6" t="s">
        <v>26</v>
      </c>
      <c r="I71" s="9">
        <v>32217</v>
      </c>
      <c r="J71" s="5">
        <v>2</v>
      </c>
      <c r="K71" s="5">
        <v>1</v>
      </c>
      <c r="L71" s="5">
        <v>7</v>
      </c>
      <c r="M71" s="5" t="s">
        <v>16</v>
      </c>
      <c r="N71" s="5">
        <f t="shared" si="11"/>
        <v>0</v>
      </c>
      <c r="O71" s="5" t="s">
        <v>17</v>
      </c>
      <c r="P71" s="5">
        <f t="shared" si="6"/>
        <v>1</v>
      </c>
      <c r="Q71" s="5" t="s">
        <v>16</v>
      </c>
      <c r="R71" s="5">
        <f t="shared" si="7"/>
        <v>0</v>
      </c>
      <c r="S71" s="4" t="str">
        <f t="shared" si="10"/>
        <v>nope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5">
        <v>2356</v>
      </c>
      <c r="B72" s="6" t="s">
        <v>182</v>
      </c>
      <c r="C72" s="6" t="s">
        <v>183</v>
      </c>
      <c r="D72" s="7">
        <v>57</v>
      </c>
      <c r="E72" s="8">
        <v>10</v>
      </c>
      <c r="F72" s="7">
        <f t="shared" si="8"/>
        <v>570</v>
      </c>
      <c r="G72" s="7">
        <f t="shared" si="9"/>
        <v>142.5</v>
      </c>
      <c r="H72" s="6" t="s">
        <v>184</v>
      </c>
      <c r="I72" s="9">
        <v>20564</v>
      </c>
      <c r="J72" s="5">
        <v>4</v>
      </c>
      <c r="K72" s="5">
        <v>1</v>
      </c>
      <c r="L72" s="5">
        <v>7</v>
      </c>
      <c r="M72" s="5" t="s">
        <v>17</v>
      </c>
      <c r="N72" s="5">
        <f t="shared" si="11"/>
        <v>1</v>
      </c>
      <c r="O72" s="5" t="s">
        <v>16</v>
      </c>
      <c r="P72" s="5">
        <f t="shared" si="6"/>
        <v>0</v>
      </c>
      <c r="Q72" s="5" t="s">
        <v>17</v>
      </c>
      <c r="R72" s="5">
        <f t="shared" si="7"/>
        <v>1</v>
      </c>
      <c r="S72" s="4" t="str">
        <f t="shared" si="10"/>
        <v>entrambi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5">
        <v>5021</v>
      </c>
      <c r="B73" s="6" t="s">
        <v>185</v>
      </c>
      <c r="C73" s="6" t="s">
        <v>186</v>
      </c>
      <c r="D73" s="7">
        <v>107</v>
      </c>
      <c r="E73" s="8">
        <v>4</v>
      </c>
      <c r="F73" s="7">
        <f t="shared" si="8"/>
        <v>428</v>
      </c>
      <c r="G73" s="7">
        <f t="shared" si="9"/>
        <v>61.142857142857146</v>
      </c>
      <c r="H73" s="6" t="s">
        <v>82</v>
      </c>
      <c r="I73" s="9">
        <v>33324</v>
      </c>
      <c r="J73" s="5">
        <v>7</v>
      </c>
      <c r="K73" s="5">
        <v>3</v>
      </c>
      <c r="L73" s="5">
        <v>3</v>
      </c>
      <c r="M73" s="5" t="s">
        <v>17</v>
      </c>
      <c r="N73" s="5">
        <f t="shared" si="11"/>
        <v>1</v>
      </c>
      <c r="O73" s="5" t="s">
        <v>17</v>
      </c>
      <c r="P73" s="5">
        <f t="shared" si="6"/>
        <v>1</v>
      </c>
      <c r="Q73" s="5" t="s">
        <v>16</v>
      </c>
      <c r="R73" s="5">
        <f t="shared" si="7"/>
        <v>0</v>
      </c>
      <c r="S73" s="4" t="str">
        <f t="shared" si="10"/>
        <v>nope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5">
        <v>3022</v>
      </c>
      <c r="B74" s="6" t="s">
        <v>187</v>
      </c>
      <c r="C74" s="6" t="s">
        <v>188</v>
      </c>
      <c r="D74" s="7">
        <v>150</v>
      </c>
      <c r="E74" s="8">
        <v>3</v>
      </c>
      <c r="F74" s="7">
        <f t="shared" si="8"/>
        <v>450</v>
      </c>
      <c r="G74" s="7">
        <f t="shared" si="9"/>
        <v>75</v>
      </c>
      <c r="H74" s="6" t="s">
        <v>189</v>
      </c>
      <c r="I74" s="9">
        <v>32170</v>
      </c>
      <c r="J74" s="5">
        <v>6</v>
      </c>
      <c r="K74" s="5">
        <v>3</v>
      </c>
      <c r="L74" s="5">
        <v>0</v>
      </c>
      <c r="M74" s="5" t="s">
        <v>17</v>
      </c>
      <c r="N74" s="5">
        <f t="shared" si="11"/>
        <v>1</v>
      </c>
      <c r="O74" s="5" t="s">
        <v>16</v>
      </c>
      <c r="P74" s="5">
        <f t="shared" si="6"/>
        <v>0</v>
      </c>
      <c r="Q74" s="5" t="s">
        <v>16</v>
      </c>
      <c r="R74" s="5">
        <f t="shared" si="7"/>
        <v>0</v>
      </c>
      <c r="S74" s="4" t="str">
        <f t="shared" si="10"/>
        <v>nope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5">
        <v>5567</v>
      </c>
      <c r="B75" s="6" t="s">
        <v>190</v>
      </c>
      <c r="C75" s="6" t="s">
        <v>191</v>
      </c>
      <c r="D75" s="7">
        <v>286</v>
      </c>
      <c r="E75" s="8">
        <v>2</v>
      </c>
      <c r="F75" s="7">
        <f t="shared" si="8"/>
        <v>572</v>
      </c>
      <c r="G75" s="7">
        <f t="shared" si="9"/>
        <v>572</v>
      </c>
      <c r="H75" s="6" t="s">
        <v>45</v>
      </c>
      <c r="I75" s="9">
        <v>28039</v>
      </c>
      <c r="J75" s="5">
        <v>1</v>
      </c>
      <c r="K75" s="5">
        <v>3</v>
      </c>
      <c r="L75" s="5">
        <v>6</v>
      </c>
      <c r="M75" s="5" t="s">
        <v>16</v>
      </c>
      <c r="N75" s="5">
        <f t="shared" si="11"/>
        <v>0</v>
      </c>
      <c r="O75" s="5" t="s">
        <v>16</v>
      </c>
      <c r="P75" s="5">
        <f t="shared" si="6"/>
        <v>0</v>
      </c>
      <c r="Q75" s="5" t="s">
        <v>16</v>
      </c>
      <c r="R75" s="5">
        <f t="shared" si="7"/>
        <v>0</v>
      </c>
      <c r="S75" s="4" t="str">
        <f t="shared" si="10"/>
        <v>nope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5">
        <v>5523</v>
      </c>
      <c r="B76" s="6" t="s">
        <v>192</v>
      </c>
      <c r="C76" s="6" t="s">
        <v>193</v>
      </c>
      <c r="D76" s="7">
        <v>151</v>
      </c>
      <c r="E76" s="8">
        <v>7</v>
      </c>
      <c r="F76" s="7">
        <f t="shared" si="8"/>
        <v>1057</v>
      </c>
      <c r="G76" s="7">
        <f t="shared" si="9"/>
        <v>352.33333333333331</v>
      </c>
      <c r="H76" s="6" t="s">
        <v>194</v>
      </c>
      <c r="I76" s="9">
        <v>34647</v>
      </c>
      <c r="J76" s="5">
        <v>3</v>
      </c>
      <c r="K76" s="5">
        <v>2</v>
      </c>
      <c r="L76" s="5">
        <v>3</v>
      </c>
      <c r="M76" s="5" t="s">
        <v>17</v>
      </c>
      <c r="N76" s="5">
        <f t="shared" si="11"/>
        <v>1</v>
      </c>
      <c r="O76" s="5" t="s">
        <v>17</v>
      </c>
      <c r="P76" s="5">
        <f t="shared" si="6"/>
        <v>1</v>
      </c>
      <c r="Q76" s="5" t="s">
        <v>16</v>
      </c>
      <c r="R76" s="5">
        <f t="shared" si="7"/>
        <v>0</v>
      </c>
      <c r="S76" s="4" t="str">
        <f t="shared" si="10"/>
        <v>nope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5">
        <v>2498</v>
      </c>
      <c r="B77" s="6" t="s">
        <v>195</v>
      </c>
      <c r="C77" s="6" t="s">
        <v>196</v>
      </c>
      <c r="D77" s="7">
        <v>235</v>
      </c>
      <c r="E77" s="8">
        <v>7</v>
      </c>
      <c r="F77" s="7">
        <f t="shared" si="8"/>
        <v>1645</v>
      </c>
      <c r="G77" s="7">
        <f t="shared" si="9"/>
        <v>329</v>
      </c>
      <c r="H77" s="6" t="s">
        <v>53</v>
      </c>
      <c r="I77" s="9">
        <v>26797</v>
      </c>
      <c r="J77" s="13">
        <v>5</v>
      </c>
      <c r="K77" s="5">
        <v>2</v>
      </c>
      <c r="L77" s="5">
        <v>7</v>
      </c>
      <c r="M77" s="5" t="s">
        <v>17</v>
      </c>
      <c r="N77" s="5">
        <f t="shared" si="11"/>
        <v>1</v>
      </c>
      <c r="O77" s="5" t="s">
        <v>16</v>
      </c>
      <c r="P77" s="5">
        <f t="shared" si="6"/>
        <v>0</v>
      </c>
      <c r="Q77" s="5" t="s">
        <v>17</v>
      </c>
      <c r="R77" s="5">
        <f t="shared" si="7"/>
        <v>1</v>
      </c>
      <c r="S77" s="4" t="str">
        <f t="shared" si="10"/>
        <v>entrambi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5">
        <v>2986</v>
      </c>
      <c r="B78" s="6" t="s">
        <v>197</v>
      </c>
      <c r="C78" s="6" t="s">
        <v>198</v>
      </c>
      <c r="D78" s="7">
        <v>226</v>
      </c>
      <c r="E78" s="8">
        <v>1</v>
      </c>
      <c r="F78" s="7">
        <f t="shared" si="8"/>
        <v>226</v>
      </c>
      <c r="G78" s="7">
        <f t="shared" si="9"/>
        <v>56.5</v>
      </c>
      <c r="H78" s="6" t="s">
        <v>53</v>
      </c>
      <c r="I78" s="9">
        <v>27105</v>
      </c>
      <c r="J78" s="5">
        <v>4</v>
      </c>
      <c r="K78" s="5">
        <v>1</v>
      </c>
      <c r="L78" s="5">
        <v>2</v>
      </c>
      <c r="M78" s="5" t="s">
        <v>16</v>
      </c>
      <c r="N78" s="5">
        <f t="shared" si="11"/>
        <v>0</v>
      </c>
      <c r="O78" s="5" t="s">
        <v>16</v>
      </c>
      <c r="P78" s="5">
        <f t="shared" si="6"/>
        <v>0</v>
      </c>
      <c r="Q78" s="5" t="s">
        <v>16</v>
      </c>
      <c r="R78" s="5">
        <f t="shared" si="7"/>
        <v>0</v>
      </c>
      <c r="S78" s="4" t="str">
        <f t="shared" si="10"/>
        <v>nope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5">
        <v>2739</v>
      </c>
      <c r="B79" s="6" t="s">
        <v>199</v>
      </c>
      <c r="C79" s="6" t="s">
        <v>200</v>
      </c>
      <c r="D79" s="7">
        <v>68</v>
      </c>
      <c r="E79" s="8">
        <v>6</v>
      </c>
      <c r="F79" s="7">
        <f t="shared" si="8"/>
        <v>408</v>
      </c>
      <c r="G79" s="7">
        <f t="shared" si="9"/>
        <v>136</v>
      </c>
      <c r="H79" s="6" t="s">
        <v>34</v>
      </c>
      <c r="I79" s="9">
        <v>21271</v>
      </c>
      <c r="J79" s="5">
        <v>3</v>
      </c>
      <c r="K79" s="5">
        <v>4</v>
      </c>
      <c r="L79" s="5">
        <v>9</v>
      </c>
      <c r="M79" s="5" t="s">
        <v>17</v>
      </c>
      <c r="N79" s="5">
        <f t="shared" si="11"/>
        <v>1</v>
      </c>
      <c r="O79" s="5" t="s">
        <v>16</v>
      </c>
      <c r="P79" s="5">
        <f t="shared" si="6"/>
        <v>0</v>
      </c>
      <c r="Q79" s="5" t="s">
        <v>17</v>
      </c>
      <c r="R79" s="5">
        <f t="shared" si="7"/>
        <v>1</v>
      </c>
      <c r="S79" s="4" t="str">
        <f t="shared" si="10"/>
        <v>entrambi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5">
        <v>5307</v>
      </c>
      <c r="B80" s="6" t="s">
        <v>201</v>
      </c>
      <c r="C80" s="6" t="s">
        <v>202</v>
      </c>
      <c r="D80" s="7">
        <v>209</v>
      </c>
      <c r="E80" s="8">
        <v>9</v>
      </c>
      <c r="F80" s="7">
        <f t="shared" si="8"/>
        <v>1881</v>
      </c>
      <c r="G80" s="7">
        <f t="shared" si="9"/>
        <v>376.2</v>
      </c>
      <c r="H80" s="6" t="s">
        <v>67</v>
      </c>
      <c r="I80" s="9">
        <v>34232</v>
      </c>
      <c r="J80" s="5">
        <v>5</v>
      </c>
      <c r="K80" s="5">
        <v>5</v>
      </c>
      <c r="L80" s="5">
        <v>8</v>
      </c>
      <c r="M80" s="5" t="s">
        <v>16</v>
      </c>
      <c r="N80" s="5">
        <f t="shared" si="11"/>
        <v>0</v>
      </c>
      <c r="O80" s="5" t="s">
        <v>17</v>
      </c>
      <c r="P80" s="5">
        <f t="shared" si="6"/>
        <v>1</v>
      </c>
      <c r="Q80" s="5" t="s">
        <v>16</v>
      </c>
      <c r="R80" s="5">
        <f t="shared" si="7"/>
        <v>0</v>
      </c>
      <c r="S80" s="4" t="str">
        <f t="shared" si="10"/>
        <v>nope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5">
        <v>4932</v>
      </c>
      <c r="B81" s="6" t="s">
        <v>203</v>
      </c>
      <c r="C81" s="6" t="s">
        <v>204</v>
      </c>
      <c r="D81" s="7">
        <v>162</v>
      </c>
      <c r="E81" s="8">
        <v>8</v>
      </c>
      <c r="F81" s="7">
        <f t="shared" si="8"/>
        <v>1296</v>
      </c>
      <c r="G81" s="7">
        <f t="shared" si="9"/>
        <v>185.14285714285714</v>
      </c>
      <c r="H81" s="6" t="s">
        <v>73</v>
      </c>
      <c r="I81" s="9">
        <v>31802</v>
      </c>
      <c r="J81" s="5">
        <v>7</v>
      </c>
      <c r="K81" s="5">
        <v>5</v>
      </c>
      <c r="L81" s="5">
        <v>3</v>
      </c>
      <c r="M81" s="5" t="s">
        <v>16</v>
      </c>
      <c r="N81" s="5">
        <f t="shared" si="11"/>
        <v>0</v>
      </c>
      <c r="O81" s="5" t="s">
        <v>17</v>
      </c>
      <c r="P81" s="5">
        <f t="shared" si="6"/>
        <v>1</v>
      </c>
      <c r="Q81" s="5" t="s">
        <v>16</v>
      </c>
      <c r="R81" s="5">
        <f t="shared" si="7"/>
        <v>0</v>
      </c>
      <c r="S81" s="4" t="str">
        <f t="shared" si="10"/>
        <v>nope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5">
        <v>4105</v>
      </c>
      <c r="B82" s="6" t="s">
        <v>205</v>
      </c>
      <c r="C82" s="6" t="s">
        <v>206</v>
      </c>
      <c r="D82" s="7">
        <v>266</v>
      </c>
      <c r="E82" s="8">
        <v>6</v>
      </c>
      <c r="F82" s="7">
        <f t="shared" si="8"/>
        <v>1596</v>
      </c>
      <c r="G82" s="7">
        <f t="shared" si="9"/>
        <v>319.2</v>
      </c>
      <c r="H82" s="6" t="s">
        <v>109</v>
      </c>
      <c r="I82" s="9">
        <v>21931</v>
      </c>
      <c r="J82" s="5">
        <v>5</v>
      </c>
      <c r="K82" s="5">
        <v>5</v>
      </c>
      <c r="L82" s="5">
        <v>0</v>
      </c>
      <c r="M82" s="5" t="s">
        <v>16</v>
      </c>
      <c r="N82" s="5">
        <f t="shared" si="11"/>
        <v>0</v>
      </c>
      <c r="O82" s="5" t="s">
        <v>17</v>
      </c>
      <c r="P82" s="5">
        <f t="shared" si="6"/>
        <v>1</v>
      </c>
      <c r="Q82" s="5" t="s">
        <v>17</v>
      </c>
      <c r="R82" s="5">
        <f t="shared" si="7"/>
        <v>1</v>
      </c>
      <c r="S82" s="4" t="str">
        <f t="shared" si="10"/>
        <v>nope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5">
        <v>4431</v>
      </c>
      <c r="B83" s="6" t="s">
        <v>207</v>
      </c>
      <c r="C83" s="6" t="s">
        <v>208</v>
      </c>
      <c r="D83" s="7">
        <v>217</v>
      </c>
      <c r="E83" s="8">
        <v>3</v>
      </c>
      <c r="F83" s="7">
        <f t="shared" si="8"/>
        <v>651</v>
      </c>
      <c r="G83" s="7">
        <f t="shared" si="9"/>
        <v>93</v>
      </c>
      <c r="H83" s="6" t="s">
        <v>29</v>
      </c>
      <c r="I83" s="9">
        <v>34009</v>
      </c>
      <c r="J83" s="5">
        <v>7</v>
      </c>
      <c r="K83" s="5">
        <v>3</v>
      </c>
      <c r="L83" s="5">
        <v>2</v>
      </c>
      <c r="M83" s="5" t="s">
        <v>16</v>
      </c>
      <c r="N83" s="5">
        <f t="shared" si="11"/>
        <v>0</v>
      </c>
      <c r="O83" s="5" t="s">
        <v>16</v>
      </c>
      <c r="P83" s="5">
        <f t="shared" si="6"/>
        <v>0</v>
      </c>
      <c r="Q83" s="5" t="s">
        <v>16</v>
      </c>
      <c r="R83" s="5">
        <f t="shared" si="7"/>
        <v>0</v>
      </c>
      <c r="S83" s="4" t="str">
        <f t="shared" si="10"/>
        <v>nope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5">
        <v>4520</v>
      </c>
      <c r="B84" s="6" t="s">
        <v>209</v>
      </c>
      <c r="C84" s="6" t="s">
        <v>210</v>
      </c>
      <c r="D84" s="7">
        <v>180</v>
      </c>
      <c r="E84" s="8">
        <v>9</v>
      </c>
      <c r="F84" s="7">
        <f t="shared" si="8"/>
        <v>1620</v>
      </c>
      <c r="G84" s="7">
        <f t="shared" si="9"/>
        <v>405</v>
      </c>
      <c r="H84" s="6" t="s">
        <v>40</v>
      </c>
      <c r="I84" s="9">
        <v>24612</v>
      </c>
      <c r="J84" s="5">
        <v>4</v>
      </c>
      <c r="K84" s="5">
        <v>4</v>
      </c>
      <c r="L84" s="5">
        <v>2</v>
      </c>
      <c r="M84" s="5" t="s">
        <v>17</v>
      </c>
      <c r="N84" s="5">
        <f t="shared" si="11"/>
        <v>1</v>
      </c>
      <c r="O84" s="5" t="s">
        <v>17</v>
      </c>
      <c r="P84" s="5">
        <f t="shared" si="6"/>
        <v>1</v>
      </c>
      <c r="Q84" s="5" t="s">
        <v>17</v>
      </c>
      <c r="R84" s="5">
        <f t="shared" si="7"/>
        <v>1</v>
      </c>
      <c r="S84" s="4" t="str">
        <f t="shared" si="10"/>
        <v>entrambi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5">
        <v>4034</v>
      </c>
      <c r="B85" s="6" t="s">
        <v>211</v>
      </c>
      <c r="C85" s="6" t="s">
        <v>212</v>
      </c>
      <c r="D85" s="7">
        <v>268</v>
      </c>
      <c r="E85" s="8">
        <v>5</v>
      </c>
      <c r="F85" s="7">
        <f t="shared" si="8"/>
        <v>1340</v>
      </c>
      <c r="G85" s="7">
        <f t="shared" si="9"/>
        <v>335</v>
      </c>
      <c r="H85" s="6" t="s">
        <v>63</v>
      </c>
      <c r="I85" s="9">
        <v>23122</v>
      </c>
      <c r="J85" s="5">
        <v>4</v>
      </c>
      <c r="K85" s="5">
        <v>2</v>
      </c>
      <c r="L85" s="5">
        <v>5</v>
      </c>
      <c r="M85" s="5" t="s">
        <v>17</v>
      </c>
      <c r="N85" s="5">
        <f t="shared" si="11"/>
        <v>1</v>
      </c>
      <c r="O85" s="5" t="s">
        <v>17</v>
      </c>
      <c r="P85" s="5">
        <f t="shared" si="6"/>
        <v>1</v>
      </c>
      <c r="Q85" s="5" t="s">
        <v>17</v>
      </c>
      <c r="R85" s="5">
        <f t="shared" si="7"/>
        <v>1</v>
      </c>
      <c r="S85" s="4" t="str">
        <f t="shared" si="10"/>
        <v>entrambi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5">
        <v>3355</v>
      </c>
      <c r="B86" s="6" t="s">
        <v>213</v>
      </c>
      <c r="C86" s="6" t="s">
        <v>214</v>
      </c>
      <c r="D86" s="7">
        <v>99</v>
      </c>
      <c r="E86" s="8">
        <v>5</v>
      </c>
      <c r="F86" s="7">
        <f t="shared" si="8"/>
        <v>495</v>
      </c>
      <c r="G86" s="7">
        <f t="shared" si="9"/>
        <v>247.5</v>
      </c>
      <c r="H86" s="6" t="s">
        <v>53</v>
      </c>
      <c r="I86" s="9">
        <v>33815</v>
      </c>
      <c r="J86" s="5">
        <v>2</v>
      </c>
      <c r="K86" s="5">
        <v>3</v>
      </c>
      <c r="L86" s="5">
        <v>1</v>
      </c>
      <c r="M86" s="5" t="s">
        <v>17</v>
      </c>
      <c r="N86" s="5">
        <f t="shared" si="11"/>
        <v>1</v>
      </c>
      <c r="O86" s="5" t="s">
        <v>16</v>
      </c>
      <c r="P86" s="5">
        <f t="shared" si="6"/>
        <v>0</v>
      </c>
      <c r="Q86" s="5" t="s">
        <v>16</v>
      </c>
      <c r="R86" s="5">
        <f t="shared" si="7"/>
        <v>0</v>
      </c>
      <c r="S86" s="4" t="str">
        <f t="shared" si="10"/>
        <v>nope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5">
        <v>5439</v>
      </c>
      <c r="B87" s="6" t="s">
        <v>215</v>
      </c>
      <c r="C87" s="6" t="s">
        <v>216</v>
      </c>
      <c r="D87" s="7">
        <v>23</v>
      </c>
      <c r="E87" s="8">
        <v>5</v>
      </c>
      <c r="F87" s="7">
        <f t="shared" si="8"/>
        <v>115</v>
      </c>
      <c r="G87" s="7">
        <f t="shared" si="9"/>
        <v>28.75</v>
      </c>
      <c r="H87" s="6" t="s">
        <v>142</v>
      </c>
      <c r="I87" s="9">
        <v>30893</v>
      </c>
      <c r="J87" s="5">
        <v>4</v>
      </c>
      <c r="K87" s="5">
        <v>5</v>
      </c>
      <c r="L87" s="5">
        <v>8</v>
      </c>
      <c r="M87" s="5" t="s">
        <v>16</v>
      </c>
      <c r="N87" s="5">
        <f t="shared" si="11"/>
        <v>0</v>
      </c>
      <c r="O87" s="5" t="s">
        <v>17</v>
      </c>
      <c r="P87" s="5">
        <f t="shared" si="6"/>
        <v>1</v>
      </c>
      <c r="Q87" s="5" t="s">
        <v>17</v>
      </c>
      <c r="R87" s="5">
        <f t="shared" si="7"/>
        <v>1</v>
      </c>
      <c r="S87" s="4" t="str">
        <f t="shared" si="10"/>
        <v>nope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5">
        <v>5353</v>
      </c>
      <c r="B88" s="6" t="s">
        <v>217</v>
      </c>
      <c r="C88" s="6" t="s">
        <v>218</v>
      </c>
      <c r="D88" s="7">
        <v>275</v>
      </c>
      <c r="E88" s="8">
        <v>4</v>
      </c>
      <c r="F88" s="7">
        <f t="shared" si="8"/>
        <v>1100</v>
      </c>
      <c r="G88" s="7">
        <f t="shared" si="9"/>
        <v>157.14285714285714</v>
      </c>
      <c r="H88" s="6" t="s">
        <v>29</v>
      </c>
      <c r="I88" s="9">
        <v>22717</v>
      </c>
      <c r="J88" s="5">
        <v>7</v>
      </c>
      <c r="K88" s="5">
        <v>2</v>
      </c>
      <c r="L88" s="5">
        <v>3</v>
      </c>
      <c r="M88" s="5" t="s">
        <v>17</v>
      </c>
      <c r="N88" s="5">
        <f t="shared" si="11"/>
        <v>1</v>
      </c>
      <c r="O88" s="5" t="s">
        <v>16</v>
      </c>
      <c r="P88" s="5">
        <f t="shared" si="6"/>
        <v>0</v>
      </c>
      <c r="Q88" s="5" t="s">
        <v>16</v>
      </c>
      <c r="R88" s="5">
        <f t="shared" si="7"/>
        <v>0</v>
      </c>
      <c r="S88" s="4" t="str">
        <f t="shared" si="10"/>
        <v>nope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5">
        <v>4083</v>
      </c>
      <c r="B89" s="6" t="s">
        <v>219</v>
      </c>
      <c r="C89" s="6" t="s">
        <v>220</v>
      </c>
      <c r="D89" s="7">
        <v>232</v>
      </c>
      <c r="E89" s="8">
        <v>10</v>
      </c>
      <c r="F89" s="7">
        <f t="shared" si="8"/>
        <v>2320</v>
      </c>
      <c r="G89" s="7">
        <f t="shared" si="9"/>
        <v>1160</v>
      </c>
      <c r="H89" s="6" t="s">
        <v>29</v>
      </c>
      <c r="I89" s="9">
        <v>30870</v>
      </c>
      <c r="J89" s="5">
        <v>2</v>
      </c>
      <c r="K89" s="5">
        <v>3</v>
      </c>
      <c r="L89" s="5">
        <v>9</v>
      </c>
      <c r="M89" s="5" t="s">
        <v>16</v>
      </c>
      <c r="N89" s="5">
        <f t="shared" si="11"/>
        <v>0</v>
      </c>
      <c r="O89" s="5" t="s">
        <v>16</v>
      </c>
      <c r="P89" s="5">
        <f t="shared" si="6"/>
        <v>0</v>
      </c>
      <c r="Q89" s="5" t="s">
        <v>16</v>
      </c>
      <c r="R89" s="5">
        <f t="shared" si="7"/>
        <v>0</v>
      </c>
      <c r="S89" s="4" t="str">
        <f t="shared" si="10"/>
        <v>nope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5">
        <v>4087</v>
      </c>
      <c r="B90" s="6" t="s">
        <v>221</v>
      </c>
      <c r="C90" s="11" t="s">
        <v>222</v>
      </c>
      <c r="D90" s="7">
        <v>209</v>
      </c>
      <c r="E90" s="8">
        <v>5</v>
      </c>
      <c r="F90" s="7">
        <f t="shared" si="8"/>
        <v>1045</v>
      </c>
      <c r="G90" s="7">
        <f t="shared" si="9"/>
        <v>348.33333333333331</v>
      </c>
      <c r="H90" s="6" t="s">
        <v>130</v>
      </c>
      <c r="I90" s="9">
        <v>27455</v>
      </c>
      <c r="J90" s="5">
        <v>3</v>
      </c>
      <c r="K90" s="5">
        <v>2</v>
      </c>
      <c r="L90" s="5">
        <v>3</v>
      </c>
      <c r="M90" s="5" t="s">
        <v>16</v>
      </c>
      <c r="N90" s="5">
        <f t="shared" si="11"/>
        <v>0</v>
      </c>
      <c r="O90" s="5" t="s">
        <v>16</v>
      </c>
      <c r="P90" s="5">
        <f t="shared" si="6"/>
        <v>0</v>
      </c>
      <c r="Q90" s="5" t="s">
        <v>17</v>
      </c>
      <c r="R90" s="5">
        <f t="shared" si="7"/>
        <v>1</v>
      </c>
      <c r="S90" s="4" t="str">
        <f t="shared" si="10"/>
        <v>nope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5">
        <v>4944</v>
      </c>
      <c r="B91" s="6" t="s">
        <v>223</v>
      </c>
      <c r="C91" s="6" t="s">
        <v>224</v>
      </c>
      <c r="D91" s="7">
        <v>217</v>
      </c>
      <c r="E91" s="8">
        <v>2</v>
      </c>
      <c r="F91" s="7">
        <f t="shared" si="8"/>
        <v>434</v>
      </c>
      <c r="G91" s="7">
        <f t="shared" si="9"/>
        <v>108.5</v>
      </c>
      <c r="H91" s="6" t="s">
        <v>63</v>
      </c>
      <c r="I91" s="10">
        <v>20391</v>
      </c>
      <c r="J91" s="5">
        <v>4</v>
      </c>
      <c r="K91" s="5">
        <v>5</v>
      </c>
      <c r="L91" s="5">
        <v>6</v>
      </c>
      <c r="M91" s="5" t="s">
        <v>16</v>
      </c>
      <c r="N91" s="5">
        <f t="shared" si="11"/>
        <v>0</v>
      </c>
      <c r="O91" s="5" t="s">
        <v>16</v>
      </c>
      <c r="P91" s="5">
        <f t="shared" si="6"/>
        <v>0</v>
      </c>
      <c r="Q91" s="5" t="s">
        <v>16</v>
      </c>
      <c r="R91" s="5">
        <f t="shared" si="7"/>
        <v>0</v>
      </c>
      <c r="S91" s="4" t="str">
        <f t="shared" si="10"/>
        <v>nope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5">
        <v>3527</v>
      </c>
      <c r="B92" s="6" t="s">
        <v>225</v>
      </c>
      <c r="C92" s="6" t="s">
        <v>226</v>
      </c>
      <c r="D92" s="7">
        <v>283</v>
      </c>
      <c r="E92" s="8">
        <v>5</v>
      </c>
      <c r="F92" s="7">
        <f t="shared" si="8"/>
        <v>1415</v>
      </c>
      <c r="G92" s="7">
        <f t="shared" si="9"/>
        <v>707.5</v>
      </c>
      <c r="H92" s="6" t="s">
        <v>45</v>
      </c>
      <c r="I92" s="9">
        <v>22518</v>
      </c>
      <c r="J92" s="5">
        <v>2</v>
      </c>
      <c r="K92" s="5">
        <v>2</v>
      </c>
      <c r="L92" s="5">
        <v>9</v>
      </c>
      <c r="M92" s="5" t="s">
        <v>17</v>
      </c>
      <c r="N92" s="5">
        <f t="shared" si="11"/>
        <v>1</v>
      </c>
      <c r="O92" s="5" t="s">
        <v>17</v>
      </c>
      <c r="P92" s="5">
        <f t="shared" si="6"/>
        <v>1</v>
      </c>
      <c r="Q92" s="5" t="s">
        <v>16</v>
      </c>
      <c r="R92" s="5">
        <f t="shared" si="7"/>
        <v>0</v>
      </c>
      <c r="S92" s="4" t="str">
        <f t="shared" si="10"/>
        <v>nope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5">
        <v>4843</v>
      </c>
      <c r="B93" s="6" t="s">
        <v>227</v>
      </c>
      <c r="C93" s="6" t="s">
        <v>228</v>
      </c>
      <c r="D93" s="7">
        <v>163</v>
      </c>
      <c r="E93" s="8">
        <v>7</v>
      </c>
      <c r="F93" s="7">
        <f t="shared" si="8"/>
        <v>1141</v>
      </c>
      <c r="G93" s="7">
        <f t="shared" si="9"/>
        <v>228.2</v>
      </c>
      <c r="H93" s="6" t="s">
        <v>34</v>
      </c>
      <c r="I93" s="9">
        <v>33279</v>
      </c>
      <c r="J93" s="5">
        <v>5</v>
      </c>
      <c r="K93" s="5">
        <v>3</v>
      </c>
      <c r="L93" s="5">
        <v>1</v>
      </c>
      <c r="M93" s="5" t="s">
        <v>16</v>
      </c>
      <c r="N93" s="5">
        <f t="shared" si="11"/>
        <v>0</v>
      </c>
      <c r="O93" s="5" t="s">
        <v>17</v>
      </c>
      <c r="P93" s="5">
        <f t="shared" si="6"/>
        <v>1</v>
      </c>
      <c r="Q93" s="5" t="s">
        <v>16</v>
      </c>
      <c r="R93" s="5">
        <f t="shared" si="7"/>
        <v>0</v>
      </c>
      <c r="S93" s="4" t="str">
        <f t="shared" si="10"/>
        <v>nope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5">
        <v>3299</v>
      </c>
      <c r="B94" s="6" t="s">
        <v>229</v>
      </c>
      <c r="C94" s="6" t="s">
        <v>230</v>
      </c>
      <c r="D94" s="7">
        <v>27</v>
      </c>
      <c r="E94" s="8">
        <v>3</v>
      </c>
      <c r="F94" s="7">
        <f t="shared" si="8"/>
        <v>81</v>
      </c>
      <c r="G94" s="7">
        <f t="shared" si="9"/>
        <v>27</v>
      </c>
      <c r="H94" s="6" t="s">
        <v>73</v>
      </c>
      <c r="I94" s="9">
        <v>34731</v>
      </c>
      <c r="J94" s="5">
        <v>3</v>
      </c>
      <c r="K94" s="5">
        <v>4</v>
      </c>
      <c r="L94" s="5">
        <v>4</v>
      </c>
      <c r="M94" s="5" t="s">
        <v>17</v>
      </c>
      <c r="N94" s="5">
        <f t="shared" si="11"/>
        <v>1</v>
      </c>
      <c r="O94" s="5" t="s">
        <v>17</v>
      </c>
      <c r="P94" s="5">
        <f t="shared" si="6"/>
        <v>1</v>
      </c>
      <c r="Q94" s="5" t="s">
        <v>16</v>
      </c>
      <c r="R94" s="5">
        <f t="shared" si="7"/>
        <v>0</v>
      </c>
      <c r="S94" s="4" t="str">
        <f t="shared" si="10"/>
        <v>nope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5">
        <v>2653</v>
      </c>
      <c r="B95" s="6" t="s">
        <v>231</v>
      </c>
      <c r="C95" s="6" t="s">
        <v>232</v>
      </c>
      <c r="D95" s="7">
        <v>188</v>
      </c>
      <c r="E95" s="8">
        <v>3</v>
      </c>
      <c r="F95" s="7">
        <f t="shared" si="8"/>
        <v>564</v>
      </c>
      <c r="G95" s="7">
        <f t="shared" si="9"/>
        <v>94</v>
      </c>
      <c r="H95" s="6" t="s">
        <v>127</v>
      </c>
      <c r="I95" s="9">
        <v>32536</v>
      </c>
      <c r="J95" s="5">
        <v>6</v>
      </c>
      <c r="K95" s="5">
        <v>5</v>
      </c>
      <c r="L95" s="5">
        <v>4</v>
      </c>
      <c r="M95" s="5" t="s">
        <v>16</v>
      </c>
      <c r="N95" s="5">
        <f t="shared" si="11"/>
        <v>0</v>
      </c>
      <c r="O95" s="5" t="s">
        <v>16</v>
      </c>
      <c r="P95" s="5">
        <f t="shared" si="6"/>
        <v>0</v>
      </c>
      <c r="Q95" s="5" t="s">
        <v>16</v>
      </c>
      <c r="R95" s="5">
        <f t="shared" si="7"/>
        <v>0</v>
      </c>
      <c r="S95" s="4" t="str">
        <f t="shared" si="10"/>
        <v>nope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5">
        <v>5065</v>
      </c>
      <c r="B96" s="6" t="s">
        <v>233</v>
      </c>
      <c r="C96" s="6" t="s">
        <v>234</v>
      </c>
      <c r="D96" s="7">
        <v>226</v>
      </c>
      <c r="E96" s="8">
        <v>1</v>
      </c>
      <c r="F96" s="7">
        <f t="shared" si="8"/>
        <v>226</v>
      </c>
      <c r="G96" s="7">
        <f t="shared" si="9"/>
        <v>113</v>
      </c>
      <c r="H96" s="6" t="s">
        <v>48</v>
      </c>
      <c r="I96" s="10">
        <v>24461</v>
      </c>
      <c r="J96" s="5">
        <v>2</v>
      </c>
      <c r="K96" s="5">
        <v>5</v>
      </c>
      <c r="L96" s="5">
        <v>5</v>
      </c>
      <c r="M96" s="5" t="s">
        <v>16</v>
      </c>
      <c r="N96" s="5">
        <f t="shared" si="11"/>
        <v>0</v>
      </c>
      <c r="O96" s="5" t="s">
        <v>17</v>
      </c>
      <c r="P96" s="5">
        <f t="shared" si="6"/>
        <v>1</v>
      </c>
      <c r="Q96" s="5" t="s">
        <v>16</v>
      </c>
      <c r="R96" s="5">
        <f t="shared" si="7"/>
        <v>0</v>
      </c>
      <c r="S96" s="4" t="str">
        <f t="shared" si="10"/>
        <v>nope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5">
        <v>3319</v>
      </c>
      <c r="B97" s="6" t="s">
        <v>235</v>
      </c>
      <c r="C97" s="6" t="s">
        <v>236</v>
      </c>
      <c r="D97" s="7">
        <v>207</v>
      </c>
      <c r="E97" s="8">
        <v>10</v>
      </c>
      <c r="F97" s="7">
        <f t="shared" si="8"/>
        <v>2070</v>
      </c>
      <c r="G97" s="7">
        <f t="shared" si="9"/>
        <v>690</v>
      </c>
      <c r="H97" s="6" t="s">
        <v>189</v>
      </c>
      <c r="I97" s="10">
        <v>31732</v>
      </c>
      <c r="J97" s="5">
        <v>3</v>
      </c>
      <c r="K97" s="5">
        <v>3</v>
      </c>
      <c r="L97" s="5">
        <v>10</v>
      </c>
      <c r="M97" s="5" t="s">
        <v>16</v>
      </c>
      <c r="N97" s="5">
        <f t="shared" si="11"/>
        <v>0</v>
      </c>
      <c r="O97" s="5" t="s">
        <v>16</v>
      </c>
      <c r="P97" s="5">
        <f t="shared" si="6"/>
        <v>0</v>
      </c>
      <c r="Q97" s="5" t="s">
        <v>17</v>
      </c>
      <c r="R97" s="5">
        <f t="shared" si="7"/>
        <v>1</v>
      </c>
      <c r="S97" s="4" t="str">
        <f t="shared" si="10"/>
        <v>nope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5">
        <v>3357</v>
      </c>
      <c r="B98" s="6" t="s">
        <v>237</v>
      </c>
      <c r="C98" s="6" t="s">
        <v>238</v>
      </c>
      <c r="D98" s="7">
        <v>267</v>
      </c>
      <c r="E98" s="8">
        <v>5</v>
      </c>
      <c r="F98" s="7">
        <f t="shared" si="8"/>
        <v>1335</v>
      </c>
      <c r="G98" s="7">
        <f t="shared" si="9"/>
        <v>190.71428571428572</v>
      </c>
      <c r="H98" s="6" t="s">
        <v>109</v>
      </c>
      <c r="I98" s="10">
        <v>24428</v>
      </c>
      <c r="J98" s="5">
        <v>7</v>
      </c>
      <c r="K98" s="5">
        <v>4</v>
      </c>
      <c r="L98" s="5">
        <v>8</v>
      </c>
      <c r="M98" s="5" t="s">
        <v>16</v>
      </c>
      <c r="N98" s="5">
        <f t="shared" si="11"/>
        <v>0</v>
      </c>
      <c r="O98" s="5" t="s">
        <v>16</v>
      </c>
      <c r="P98" s="5">
        <f t="shared" si="6"/>
        <v>0</v>
      </c>
      <c r="Q98" s="5" t="s">
        <v>16</v>
      </c>
      <c r="R98" s="5">
        <f t="shared" si="7"/>
        <v>0</v>
      </c>
      <c r="S98" s="4" t="str">
        <f t="shared" si="10"/>
        <v>nope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5">
        <v>4833</v>
      </c>
      <c r="B99" s="6" t="s">
        <v>239</v>
      </c>
      <c r="C99" s="6" t="s">
        <v>240</v>
      </c>
      <c r="D99" s="7">
        <v>97</v>
      </c>
      <c r="E99" s="8">
        <v>10</v>
      </c>
      <c r="F99" s="7">
        <f t="shared" si="8"/>
        <v>970</v>
      </c>
      <c r="G99" s="7">
        <f t="shared" si="9"/>
        <v>161.66666666666666</v>
      </c>
      <c r="H99" s="6" t="s">
        <v>34</v>
      </c>
      <c r="I99" s="9">
        <v>20362</v>
      </c>
      <c r="J99" s="5">
        <v>6</v>
      </c>
      <c r="K99" s="5">
        <v>1</v>
      </c>
      <c r="L99" s="5">
        <v>4</v>
      </c>
      <c r="M99" s="5" t="s">
        <v>17</v>
      </c>
      <c r="N99" s="5">
        <f t="shared" si="11"/>
        <v>1</v>
      </c>
      <c r="O99" s="5" t="s">
        <v>16</v>
      </c>
      <c r="P99" s="5">
        <f t="shared" si="6"/>
        <v>0</v>
      </c>
      <c r="Q99" s="5" t="s">
        <v>16</v>
      </c>
      <c r="R99" s="5">
        <f t="shared" si="7"/>
        <v>0</v>
      </c>
      <c r="S99" s="4" t="str">
        <f t="shared" si="10"/>
        <v>nope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5">
        <v>2998</v>
      </c>
      <c r="B100" s="6" t="s">
        <v>241</v>
      </c>
      <c r="C100" s="6" t="s">
        <v>242</v>
      </c>
      <c r="D100" s="7">
        <v>189</v>
      </c>
      <c r="E100" s="8">
        <v>10</v>
      </c>
      <c r="F100" s="7">
        <f t="shared" si="8"/>
        <v>1890</v>
      </c>
      <c r="G100" s="7">
        <f t="shared" si="9"/>
        <v>1890</v>
      </c>
      <c r="H100" s="6" t="s">
        <v>194</v>
      </c>
      <c r="I100" s="9">
        <v>32702</v>
      </c>
      <c r="J100" s="5">
        <v>1</v>
      </c>
      <c r="K100" s="5">
        <v>3</v>
      </c>
      <c r="L100" s="5">
        <v>2</v>
      </c>
      <c r="M100" s="5" t="s">
        <v>16</v>
      </c>
      <c r="N100" s="5">
        <f t="shared" si="11"/>
        <v>0</v>
      </c>
      <c r="O100" s="5" t="s">
        <v>17</v>
      </c>
      <c r="P100" s="5">
        <f t="shared" si="6"/>
        <v>1</v>
      </c>
      <c r="Q100" s="5" t="s">
        <v>16</v>
      </c>
      <c r="R100" s="5">
        <f t="shared" si="7"/>
        <v>0</v>
      </c>
      <c r="S100" s="4" t="str">
        <f t="shared" si="10"/>
        <v>nope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5">
        <v>3366</v>
      </c>
      <c r="B101" s="6" t="s">
        <v>243</v>
      </c>
      <c r="C101" s="11" t="s">
        <v>244</v>
      </c>
      <c r="D101" s="7">
        <v>179</v>
      </c>
      <c r="E101" s="8">
        <v>7</v>
      </c>
      <c r="F101" s="7">
        <f t="shared" si="8"/>
        <v>1253</v>
      </c>
      <c r="G101" s="7">
        <f t="shared" si="9"/>
        <v>1253</v>
      </c>
      <c r="H101" s="6" t="s">
        <v>127</v>
      </c>
      <c r="I101" s="9">
        <v>26496</v>
      </c>
      <c r="J101" s="5">
        <v>1</v>
      </c>
      <c r="K101" s="5">
        <v>5</v>
      </c>
      <c r="L101" s="5">
        <v>9</v>
      </c>
      <c r="M101" s="5" t="s">
        <v>17</v>
      </c>
      <c r="N101" s="5">
        <f t="shared" si="11"/>
        <v>1</v>
      </c>
      <c r="O101" s="5" t="s">
        <v>16</v>
      </c>
      <c r="P101" s="5">
        <f t="shared" si="6"/>
        <v>0</v>
      </c>
      <c r="Q101" s="5" t="s">
        <v>16</v>
      </c>
      <c r="R101" s="5">
        <f t="shared" si="7"/>
        <v>0</v>
      </c>
      <c r="S101" s="4" t="str">
        <f t="shared" si="10"/>
        <v>nope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5">
        <v>2731</v>
      </c>
      <c r="B102" s="6" t="s">
        <v>245</v>
      </c>
      <c r="C102" s="6" t="s">
        <v>42</v>
      </c>
      <c r="D102" s="7">
        <v>222</v>
      </c>
      <c r="E102" s="8">
        <v>10</v>
      </c>
      <c r="F102" s="7">
        <f t="shared" si="8"/>
        <v>2220</v>
      </c>
      <c r="G102" s="7">
        <f t="shared" si="9"/>
        <v>740</v>
      </c>
      <c r="H102" s="6" t="s">
        <v>246</v>
      </c>
      <c r="I102" s="10">
        <v>34649</v>
      </c>
      <c r="J102" s="5">
        <v>3</v>
      </c>
      <c r="K102" s="5">
        <v>3</v>
      </c>
      <c r="L102" s="5">
        <v>8</v>
      </c>
      <c r="M102" s="5" t="s">
        <v>16</v>
      </c>
      <c r="N102" s="5">
        <f t="shared" si="11"/>
        <v>0</v>
      </c>
      <c r="O102" s="5" t="s">
        <v>17</v>
      </c>
      <c r="P102" s="5">
        <f t="shared" si="6"/>
        <v>1</v>
      </c>
      <c r="Q102" s="5" t="s">
        <v>16</v>
      </c>
      <c r="R102" s="5">
        <f t="shared" si="7"/>
        <v>0</v>
      </c>
      <c r="S102" s="4" t="str">
        <f t="shared" si="10"/>
        <v>nope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5">
        <v>4227</v>
      </c>
      <c r="B103" s="6" t="s">
        <v>247</v>
      </c>
      <c r="C103" s="6" t="s">
        <v>248</v>
      </c>
      <c r="D103" s="7">
        <v>129</v>
      </c>
      <c r="E103" s="8">
        <v>1</v>
      </c>
      <c r="F103" s="7">
        <f t="shared" si="8"/>
        <v>129</v>
      </c>
      <c r="G103" s="7">
        <f t="shared" si="9"/>
        <v>32.25</v>
      </c>
      <c r="H103" s="6" t="s">
        <v>164</v>
      </c>
      <c r="I103" s="9">
        <v>29003</v>
      </c>
      <c r="J103" s="5">
        <v>4</v>
      </c>
      <c r="K103" s="5">
        <v>2</v>
      </c>
      <c r="L103" s="5">
        <v>7</v>
      </c>
      <c r="M103" s="5" t="s">
        <v>16</v>
      </c>
      <c r="N103" s="5">
        <f t="shared" si="11"/>
        <v>0</v>
      </c>
      <c r="O103" s="5" t="s">
        <v>16</v>
      </c>
      <c r="P103" s="5">
        <f t="shared" si="6"/>
        <v>0</v>
      </c>
      <c r="Q103" s="5" t="s">
        <v>16</v>
      </c>
      <c r="R103" s="5">
        <f t="shared" si="7"/>
        <v>0</v>
      </c>
      <c r="S103" s="4" t="str">
        <f t="shared" si="10"/>
        <v>nope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5">
        <v>3778</v>
      </c>
      <c r="B104" s="6" t="s">
        <v>249</v>
      </c>
      <c r="C104" s="6" t="s">
        <v>250</v>
      </c>
      <c r="D104" s="7">
        <v>35</v>
      </c>
      <c r="E104" s="8">
        <v>7</v>
      </c>
      <c r="F104" s="7">
        <f t="shared" si="8"/>
        <v>245</v>
      </c>
      <c r="G104" s="7">
        <f t="shared" si="9"/>
        <v>122.5</v>
      </c>
      <c r="H104" s="6" t="s">
        <v>137</v>
      </c>
      <c r="I104" s="10">
        <v>34650</v>
      </c>
      <c r="J104" s="5">
        <v>2</v>
      </c>
      <c r="K104" s="5">
        <v>2</v>
      </c>
      <c r="L104" s="5">
        <v>5</v>
      </c>
      <c r="M104" s="5" t="s">
        <v>17</v>
      </c>
      <c r="N104" s="5">
        <f t="shared" si="11"/>
        <v>1</v>
      </c>
      <c r="O104" s="5" t="s">
        <v>16</v>
      </c>
      <c r="P104" s="5">
        <f t="shared" si="6"/>
        <v>0</v>
      </c>
      <c r="Q104" s="5" t="s">
        <v>17</v>
      </c>
      <c r="R104" s="5">
        <f t="shared" si="7"/>
        <v>1</v>
      </c>
      <c r="S104" s="4" t="str">
        <f t="shared" si="10"/>
        <v>entrambi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5">
        <v>3188</v>
      </c>
      <c r="B105" s="6" t="s">
        <v>251</v>
      </c>
      <c r="C105" s="6" t="s">
        <v>252</v>
      </c>
      <c r="D105" s="7">
        <v>89</v>
      </c>
      <c r="E105" s="8">
        <v>9</v>
      </c>
      <c r="F105" s="7">
        <f t="shared" si="8"/>
        <v>801</v>
      </c>
      <c r="G105" s="7">
        <f t="shared" si="9"/>
        <v>801</v>
      </c>
      <c r="H105" s="6" t="s">
        <v>73</v>
      </c>
      <c r="I105" s="9">
        <v>20919</v>
      </c>
      <c r="J105" s="5">
        <v>1</v>
      </c>
      <c r="K105" s="5">
        <v>3</v>
      </c>
      <c r="L105" s="5">
        <v>7</v>
      </c>
      <c r="M105" s="5" t="s">
        <v>16</v>
      </c>
      <c r="N105" s="5">
        <f t="shared" si="11"/>
        <v>0</v>
      </c>
      <c r="O105" s="5" t="s">
        <v>16</v>
      </c>
      <c r="P105" s="5">
        <f t="shared" si="6"/>
        <v>0</v>
      </c>
      <c r="Q105" s="5" t="s">
        <v>17</v>
      </c>
      <c r="R105" s="5">
        <f t="shared" si="7"/>
        <v>1</v>
      </c>
      <c r="S105" s="4" t="str">
        <f t="shared" si="10"/>
        <v>nope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5">
        <v>2894</v>
      </c>
      <c r="B106" s="6" t="s">
        <v>253</v>
      </c>
      <c r="C106" s="6" t="s">
        <v>254</v>
      </c>
      <c r="D106" s="7">
        <v>32</v>
      </c>
      <c r="E106" s="8">
        <v>8</v>
      </c>
      <c r="F106" s="7">
        <f t="shared" si="8"/>
        <v>256</v>
      </c>
      <c r="G106" s="7">
        <f t="shared" si="9"/>
        <v>64</v>
      </c>
      <c r="H106" s="6" t="s">
        <v>164</v>
      </c>
      <c r="I106" s="9">
        <v>30823</v>
      </c>
      <c r="J106" s="5">
        <v>4</v>
      </c>
      <c r="K106" s="5">
        <v>5</v>
      </c>
      <c r="L106" s="5">
        <v>2</v>
      </c>
      <c r="M106" s="5" t="s">
        <v>17</v>
      </c>
      <c r="N106" s="5">
        <f t="shared" si="11"/>
        <v>1</v>
      </c>
      <c r="O106" s="5" t="s">
        <v>16</v>
      </c>
      <c r="P106" s="5">
        <f t="shared" si="6"/>
        <v>0</v>
      </c>
      <c r="Q106" s="5" t="s">
        <v>17</v>
      </c>
      <c r="R106" s="5">
        <f t="shared" si="7"/>
        <v>1</v>
      </c>
      <c r="S106" s="4" t="str">
        <f t="shared" si="10"/>
        <v>entrambi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5">
        <v>2569</v>
      </c>
      <c r="B107" s="6" t="s">
        <v>255</v>
      </c>
      <c r="C107" s="6" t="s">
        <v>256</v>
      </c>
      <c r="D107" s="7">
        <v>49</v>
      </c>
      <c r="E107" s="8">
        <v>2</v>
      </c>
      <c r="F107" s="7">
        <f t="shared" si="8"/>
        <v>98</v>
      </c>
      <c r="G107" s="7">
        <f t="shared" si="9"/>
        <v>14</v>
      </c>
      <c r="H107" s="6" t="s">
        <v>82</v>
      </c>
      <c r="I107" s="9">
        <v>34932</v>
      </c>
      <c r="J107" s="5">
        <v>7</v>
      </c>
      <c r="K107" s="5">
        <v>5</v>
      </c>
      <c r="L107" s="5">
        <v>4</v>
      </c>
      <c r="M107" s="5" t="s">
        <v>17</v>
      </c>
      <c r="N107" s="5">
        <f t="shared" si="11"/>
        <v>1</v>
      </c>
      <c r="O107" s="5" t="s">
        <v>17</v>
      </c>
      <c r="P107" s="5">
        <f t="shared" si="6"/>
        <v>1</v>
      </c>
      <c r="Q107" s="5" t="s">
        <v>16</v>
      </c>
      <c r="R107" s="5">
        <f t="shared" si="7"/>
        <v>0</v>
      </c>
      <c r="S107" s="4" t="str">
        <f t="shared" si="10"/>
        <v>nope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5">
        <v>2800</v>
      </c>
      <c r="B108" s="6" t="s">
        <v>257</v>
      </c>
      <c r="C108" s="11" t="s">
        <v>258</v>
      </c>
      <c r="D108" s="7">
        <v>38</v>
      </c>
      <c r="E108" s="8">
        <v>8</v>
      </c>
      <c r="F108" s="7">
        <f t="shared" si="8"/>
        <v>304</v>
      </c>
      <c r="G108" s="7">
        <f t="shared" si="9"/>
        <v>304</v>
      </c>
      <c r="H108" s="6" t="s">
        <v>67</v>
      </c>
      <c r="I108" s="10">
        <v>20817</v>
      </c>
      <c r="J108" s="5">
        <v>1</v>
      </c>
      <c r="K108" s="5">
        <v>5</v>
      </c>
      <c r="L108" s="5">
        <v>4</v>
      </c>
      <c r="M108" s="5" t="s">
        <v>16</v>
      </c>
      <c r="N108" s="5">
        <f t="shared" si="11"/>
        <v>0</v>
      </c>
      <c r="O108" s="5" t="s">
        <v>16</v>
      </c>
      <c r="P108" s="5">
        <f t="shared" si="6"/>
        <v>0</v>
      </c>
      <c r="Q108" s="5" t="s">
        <v>16</v>
      </c>
      <c r="R108" s="5">
        <f t="shared" si="7"/>
        <v>0</v>
      </c>
      <c r="S108" s="4" t="str">
        <f t="shared" si="10"/>
        <v>nope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5">
        <v>2629</v>
      </c>
      <c r="B109" s="6" t="s">
        <v>259</v>
      </c>
      <c r="C109" s="6" t="s">
        <v>260</v>
      </c>
      <c r="D109" s="7">
        <v>156</v>
      </c>
      <c r="E109" s="8">
        <v>8</v>
      </c>
      <c r="F109" s="7">
        <f t="shared" si="8"/>
        <v>1248</v>
      </c>
      <c r="G109" s="7">
        <f t="shared" si="9"/>
        <v>178.28571428571428</v>
      </c>
      <c r="H109" s="6" t="s">
        <v>20</v>
      </c>
      <c r="I109" s="10">
        <v>32061</v>
      </c>
      <c r="J109" s="5">
        <v>7</v>
      </c>
      <c r="K109" s="5">
        <v>4</v>
      </c>
      <c r="L109" s="5">
        <v>4</v>
      </c>
      <c r="M109" s="5" t="s">
        <v>17</v>
      </c>
      <c r="N109" s="5">
        <f t="shared" si="11"/>
        <v>1</v>
      </c>
      <c r="O109" s="5" t="s">
        <v>17</v>
      </c>
      <c r="P109" s="5">
        <f t="shared" si="6"/>
        <v>1</v>
      </c>
      <c r="Q109" s="5" t="s">
        <v>16</v>
      </c>
      <c r="R109" s="5">
        <f t="shared" si="7"/>
        <v>0</v>
      </c>
      <c r="S109" s="4" t="str">
        <f t="shared" si="10"/>
        <v>nope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5">
        <v>3838</v>
      </c>
      <c r="B110" s="6" t="s">
        <v>261</v>
      </c>
      <c r="C110" s="6" t="s">
        <v>262</v>
      </c>
      <c r="D110" s="7">
        <v>158</v>
      </c>
      <c r="E110" s="8">
        <v>4</v>
      </c>
      <c r="F110" s="7">
        <f t="shared" si="8"/>
        <v>632</v>
      </c>
      <c r="G110" s="7">
        <f t="shared" si="9"/>
        <v>105.33333333333333</v>
      </c>
      <c r="H110" s="6" t="s">
        <v>130</v>
      </c>
      <c r="I110" s="9">
        <v>31897</v>
      </c>
      <c r="J110" s="5">
        <v>6</v>
      </c>
      <c r="K110" s="5">
        <v>2</v>
      </c>
      <c r="L110" s="5">
        <v>2</v>
      </c>
      <c r="M110" s="5" t="s">
        <v>16</v>
      </c>
      <c r="N110" s="5">
        <f t="shared" si="11"/>
        <v>0</v>
      </c>
      <c r="O110" s="5" t="s">
        <v>16</v>
      </c>
      <c r="P110" s="5">
        <f t="shared" si="6"/>
        <v>0</v>
      </c>
      <c r="Q110" s="5" t="s">
        <v>16</v>
      </c>
      <c r="R110" s="5">
        <f t="shared" si="7"/>
        <v>0</v>
      </c>
      <c r="S110" s="4" t="str">
        <f t="shared" si="10"/>
        <v>nope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5">
        <v>5047</v>
      </c>
      <c r="B111" s="6" t="s">
        <v>263</v>
      </c>
      <c r="C111" s="6" t="s">
        <v>264</v>
      </c>
      <c r="D111" s="7">
        <v>162</v>
      </c>
      <c r="E111" s="8">
        <v>10</v>
      </c>
      <c r="F111" s="7">
        <f t="shared" si="8"/>
        <v>1620</v>
      </c>
      <c r="G111" s="7">
        <f t="shared" si="9"/>
        <v>540</v>
      </c>
      <c r="H111" s="6" t="s">
        <v>58</v>
      </c>
      <c r="I111" s="9">
        <v>23261</v>
      </c>
      <c r="J111" s="5">
        <v>3</v>
      </c>
      <c r="K111" s="5">
        <v>3</v>
      </c>
      <c r="L111" s="5">
        <v>0</v>
      </c>
      <c r="M111" s="5" t="s">
        <v>16</v>
      </c>
      <c r="N111" s="5">
        <f t="shared" si="11"/>
        <v>0</v>
      </c>
      <c r="O111" s="5" t="s">
        <v>16</v>
      </c>
      <c r="P111" s="5">
        <f t="shared" si="6"/>
        <v>0</v>
      </c>
      <c r="Q111" s="5" t="s">
        <v>16</v>
      </c>
      <c r="R111" s="5">
        <f t="shared" si="7"/>
        <v>0</v>
      </c>
      <c r="S111" s="4" t="str">
        <f t="shared" si="10"/>
        <v>nope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5">
        <v>4124</v>
      </c>
      <c r="B112" s="6" t="s">
        <v>265</v>
      </c>
      <c r="C112" s="6" t="s">
        <v>266</v>
      </c>
      <c r="D112" s="7">
        <v>142</v>
      </c>
      <c r="E112" s="8">
        <v>7</v>
      </c>
      <c r="F112" s="7">
        <f t="shared" si="8"/>
        <v>994</v>
      </c>
      <c r="G112" s="7">
        <f t="shared" si="9"/>
        <v>497</v>
      </c>
      <c r="H112" s="6" t="s">
        <v>246</v>
      </c>
      <c r="I112" s="10">
        <v>29518</v>
      </c>
      <c r="J112" s="5">
        <v>2</v>
      </c>
      <c r="K112" s="5">
        <v>3</v>
      </c>
      <c r="L112" s="5">
        <v>10</v>
      </c>
      <c r="M112" s="5" t="s">
        <v>17</v>
      </c>
      <c r="N112" s="5">
        <f t="shared" si="11"/>
        <v>1</v>
      </c>
      <c r="O112" s="5" t="s">
        <v>17</v>
      </c>
      <c r="P112" s="5">
        <f t="shared" si="6"/>
        <v>1</v>
      </c>
      <c r="Q112" s="5" t="s">
        <v>17</v>
      </c>
      <c r="R112" s="5">
        <f t="shared" si="7"/>
        <v>1</v>
      </c>
      <c r="S112" s="4" t="str">
        <f t="shared" si="10"/>
        <v>entrambi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5">
        <v>2688</v>
      </c>
      <c r="B113" s="6" t="s">
        <v>267</v>
      </c>
      <c r="C113" s="6" t="s">
        <v>268</v>
      </c>
      <c r="D113" s="7">
        <v>227</v>
      </c>
      <c r="E113" s="8">
        <v>9</v>
      </c>
      <c r="F113" s="7">
        <f t="shared" si="8"/>
        <v>2043</v>
      </c>
      <c r="G113" s="7">
        <f t="shared" si="9"/>
        <v>510.75</v>
      </c>
      <c r="H113" s="6" t="s">
        <v>23</v>
      </c>
      <c r="I113" s="9">
        <v>21827</v>
      </c>
      <c r="J113" s="5">
        <v>4</v>
      </c>
      <c r="K113" s="5">
        <v>2</v>
      </c>
      <c r="L113" s="5">
        <v>1</v>
      </c>
      <c r="M113" s="5" t="s">
        <v>16</v>
      </c>
      <c r="N113" s="5">
        <f t="shared" si="11"/>
        <v>0</v>
      </c>
      <c r="O113" s="5" t="s">
        <v>16</v>
      </c>
      <c r="P113" s="5">
        <f t="shared" si="6"/>
        <v>0</v>
      </c>
      <c r="Q113" s="5" t="s">
        <v>16</v>
      </c>
      <c r="R113" s="5">
        <f t="shared" si="7"/>
        <v>0</v>
      </c>
      <c r="S113" s="4" t="str">
        <f t="shared" si="10"/>
        <v>nope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5">
        <v>3586</v>
      </c>
      <c r="B114" s="6" t="s">
        <v>269</v>
      </c>
      <c r="C114" s="11" t="s">
        <v>270</v>
      </c>
      <c r="D114" s="7">
        <v>91</v>
      </c>
      <c r="E114" s="8">
        <v>5</v>
      </c>
      <c r="F114" s="7">
        <f t="shared" si="8"/>
        <v>455</v>
      </c>
      <c r="G114" s="7">
        <f t="shared" si="9"/>
        <v>65</v>
      </c>
      <c r="H114" s="6" t="s">
        <v>137</v>
      </c>
      <c r="I114" s="9">
        <v>20676</v>
      </c>
      <c r="J114" s="5">
        <v>7</v>
      </c>
      <c r="K114" s="5">
        <v>5</v>
      </c>
      <c r="L114" s="5">
        <v>3</v>
      </c>
      <c r="M114" s="5" t="s">
        <v>16</v>
      </c>
      <c r="N114" s="5">
        <f t="shared" si="11"/>
        <v>0</v>
      </c>
      <c r="O114" s="5" t="s">
        <v>17</v>
      </c>
      <c r="P114" s="5">
        <f t="shared" si="6"/>
        <v>1</v>
      </c>
      <c r="Q114" s="5" t="s">
        <v>17</v>
      </c>
      <c r="R114" s="5">
        <f t="shared" si="7"/>
        <v>1</v>
      </c>
      <c r="S114" s="4" t="str">
        <f t="shared" si="10"/>
        <v>nope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5">
        <v>4465</v>
      </c>
      <c r="B115" s="6" t="s">
        <v>271</v>
      </c>
      <c r="C115" s="6" t="s">
        <v>272</v>
      </c>
      <c r="D115" s="7">
        <v>99</v>
      </c>
      <c r="E115" s="8">
        <v>5</v>
      </c>
      <c r="F115" s="7">
        <f t="shared" si="8"/>
        <v>495</v>
      </c>
      <c r="G115" s="7">
        <f t="shared" si="9"/>
        <v>165</v>
      </c>
      <c r="H115" s="6" t="s">
        <v>58</v>
      </c>
      <c r="I115" s="9">
        <v>33717</v>
      </c>
      <c r="J115" s="5">
        <v>3</v>
      </c>
      <c r="K115" s="5">
        <v>3</v>
      </c>
      <c r="L115" s="5">
        <v>2</v>
      </c>
      <c r="M115" s="5" t="s">
        <v>16</v>
      </c>
      <c r="N115" s="5">
        <f t="shared" si="11"/>
        <v>0</v>
      </c>
      <c r="O115" s="5" t="s">
        <v>17</v>
      </c>
      <c r="P115" s="5">
        <f t="shared" si="6"/>
        <v>1</v>
      </c>
      <c r="Q115" s="5" t="s">
        <v>16</v>
      </c>
      <c r="R115" s="5">
        <f t="shared" si="7"/>
        <v>0</v>
      </c>
      <c r="S115" s="4" t="str">
        <f t="shared" si="10"/>
        <v>nope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5">
        <v>3956</v>
      </c>
      <c r="B116" s="6" t="s">
        <v>273</v>
      </c>
      <c r="C116" s="6" t="s">
        <v>274</v>
      </c>
      <c r="D116" s="7">
        <v>25</v>
      </c>
      <c r="E116" s="8">
        <v>4</v>
      </c>
      <c r="F116" s="7">
        <f t="shared" si="8"/>
        <v>100</v>
      </c>
      <c r="G116" s="7">
        <f t="shared" si="9"/>
        <v>50</v>
      </c>
      <c r="H116" s="6" t="s">
        <v>164</v>
      </c>
      <c r="I116" s="10">
        <v>20738</v>
      </c>
      <c r="J116" s="5">
        <v>2</v>
      </c>
      <c r="K116" s="5">
        <v>2</v>
      </c>
      <c r="L116" s="5">
        <v>6</v>
      </c>
      <c r="M116" s="5" t="s">
        <v>16</v>
      </c>
      <c r="N116" s="5">
        <f t="shared" si="11"/>
        <v>0</v>
      </c>
      <c r="O116" s="5" t="s">
        <v>16</v>
      </c>
      <c r="P116" s="5">
        <f t="shared" si="6"/>
        <v>0</v>
      </c>
      <c r="Q116" s="5" t="s">
        <v>16</v>
      </c>
      <c r="R116" s="5">
        <f t="shared" si="7"/>
        <v>0</v>
      </c>
      <c r="S116" s="4" t="str">
        <f t="shared" si="10"/>
        <v>nope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5">
        <v>3233</v>
      </c>
      <c r="B117" s="6" t="s">
        <v>275</v>
      </c>
      <c r="C117" s="6" t="s">
        <v>276</v>
      </c>
      <c r="D117" s="7">
        <v>250</v>
      </c>
      <c r="E117" s="8">
        <v>5</v>
      </c>
      <c r="F117" s="7">
        <f t="shared" si="8"/>
        <v>1250</v>
      </c>
      <c r="G117" s="7">
        <f t="shared" si="9"/>
        <v>625</v>
      </c>
      <c r="H117" s="6" t="s">
        <v>82</v>
      </c>
      <c r="I117" s="9">
        <v>20875</v>
      </c>
      <c r="J117" s="5">
        <v>2</v>
      </c>
      <c r="K117" s="5">
        <v>5</v>
      </c>
      <c r="L117" s="5">
        <v>7</v>
      </c>
      <c r="M117" s="5" t="s">
        <v>16</v>
      </c>
      <c r="N117" s="5">
        <f t="shared" si="11"/>
        <v>0</v>
      </c>
      <c r="O117" s="5" t="s">
        <v>17</v>
      </c>
      <c r="P117" s="5">
        <f t="shared" si="6"/>
        <v>1</v>
      </c>
      <c r="Q117" s="5" t="s">
        <v>17</v>
      </c>
      <c r="R117" s="5">
        <f t="shared" si="7"/>
        <v>1</v>
      </c>
      <c r="S117" s="4" t="str">
        <f t="shared" si="10"/>
        <v>nope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5">
        <v>2911</v>
      </c>
      <c r="B118" s="6" t="s">
        <v>277</v>
      </c>
      <c r="C118" s="6" t="s">
        <v>278</v>
      </c>
      <c r="D118" s="7">
        <v>24</v>
      </c>
      <c r="E118" s="8">
        <v>9</v>
      </c>
      <c r="F118" s="7">
        <f t="shared" si="8"/>
        <v>216</v>
      </c>
      <c r="G118" s="7">
        <f t="shared" si="9"/>
        <v>43.2</v>
      </c>
      <c r="H118" s="6" t="s">
        <v>189</v>
      </c>
      <c r="I118" s="10">
        <v>23356</v>
      </c>
      <c r="J118" s="5">
        <v>5</v>
      </c>
      <c r="K118" s="5">
        <v>1</v>
      </c>
      <c r="L118" s="5">
        <v>0</v>
      </c>
      <c r="M118" s="5" t="s">
        <v>16</v>
      </c>
      <c r="N118" s="5">
        <f t="shared" si="11"/>
        <v>0</v>
      </c>
      <c r="O118" s="5" t="s">
        <v>16</v>
      </c>
      <c r="P118" s="5">
        <f t="shared" si="6"/>
        <v>0</v>
      </c>
      <c r="Q118" s="5" t="s">
        <v>16</v>
      </c>
      <c r="R118" s="5">
        <f t="shared" si="7"/>
        <v>0</v>
      </c>
      <c r="S118" s="4" t="str">
        <f t="shared" si="10"/>
        <v>nope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5">
        <v>4307</v>
      </c>
      <c r="B119" s="6" t="s">
        <v>279</v>
      </c>
      <c r="C119" s="6" t="s">
        <v>280</v>
      </c>
      <c r="D119" s="7">
        <v>229</v>
      </c>
      <c r="E119" s="8">
        <v>8</v>
      </c>
      <c r="F119" s="7">
        <f t="shared" si="8"/>
        <v>1832</v>
      </c>
      <c r="G119" s="7">
        <f t="shared" si="9"/>
        <v>458</v>
      </c>
      <c r="H119" s="6" t="s">
        <v>184</v>
      </c>
      <c r="I119" s="10">
        <v>34694</v>
      </c>
      <c r="J119" s="5">
        <v>4</v>
      </c>
      <c r="K119" s="5">
        <v>5</v>
      </c>
      <c r="L119" s="5">
        <v>2</v>
      </c>
      <c r="M119" s="5" t="s">
        <v>17</v>
      </c>
      <c r="N119" s="5">
        <f t="shared" si="11"/>
        <v>1</v>
      </c>
      <c r="O119" s="5" t="s">
        <v>16</v>
      </c>
      <c r="P119" s="5">
        <f t="shared" si="6"/>
        <v>0</v>
      </c>
      <c r="Q119" s="5" t="s">
        <v>16</v>
      </c>
      <c r="R119" s="5">
        <f t="shared" si="7"/>
        <v>0</v>
      </c>
      <c r="S119" s="4" t="str">
        <f t="shared" si="10"/>
        <v>nope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5">
        <v>3736</v>
      </c>
      <c r="B120" s="6" t="s">
        <v>281</v>
      </c>
      <c r="C120" s="6" t="s">
        <v>282</v>
      </c>
      <c r="D120" s="7">
        <v>30</v>
      </c>
      <c r="E120" s="8">
        <v>4</v>
      </c>
      <c r="F120" s="7">
        <f t="shared" si="8"/>
        <v>120</v>
      </c>
      <c r="G120" s="7">
        <f t="shared" si="9"/>
        <v>40</v>
      </c>
      <c r="H120" s="6" t="s">
        <v>34</v>
      </c>
      <c r="I120" s="9">
        <v>33375</v>
      </c>
      <c r="J120" s="5">
        <v>3</v>
      </c>
      <c r="K120" s="5">
        <v>1</v>
      </c>
      <c r="L120" s="5">
        <v>1</v>
      </c>
      <c r="M120" s="5" t="s">
        <v>16</v>
      </c>
      <c r="N120" s="5">
        <f t="shared" si="11"/>
        <v>0</v>
      </c>
      <c r="O120" s="5" t="s">
        <v>17</v>
      </c>
      <c r="P120" s="5">
        <f t="shared" si="6"/>
        <v>1</v>
      </c>
      <c r="Q120" s="5" t="s">
        <v>16</v>
      </c>
      <c r="R120" s="5">
        <f t="shared" si="7"/>
        <v>0</v>
      </c>
      <c r="S120" s="4" t="str">
        <f t="shared" si="10"/>
        <v>nope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5">
        <v>4135</v>
      </c>
      <c r="B121" s="6" t="s">
        <v>283</v>
      </c>
      <c r="C121" s="6" t="s">
        <v>284</v>
      </c>
      <c r="D121" s="7">
        <v>187</v>
      </c>
      <c r="E121" s="8">
        <v>4</v>
      </c>
      <c r="F121" s="7">
        <f t="shared" si="8"/>
        <v>748</v>
      </c>
      <c r="G121" s="7">
        <f t="shared" si="9"/>
        <v>187</v>
      </c>
      <c r="H121" s="6" t="s">
        <v>130</v>
      </c>
      <c r="I121" s="9">
        <v>32902</v>
      </c>
      <c r="J121" s="5">
        <v>4</v>
      </c>
      <c r="K121" s="5">
        <v>4</v>
      </c>
      <c r="L121" s="5">
        <v>8</v>
      </c>
      <c r="M121" s="5" t="s">
        <v>16</v>
      </c>
      <c r="N121" s="5">
        <f t="shared" si="11"/>
        <v>0</v>
      </c>
      <c r="O121" s="5" t="s">
        <v>16</v>
      </c>
      <c r="P121" s="5">
        <f t="shared" si="6"/>
        <v>0</v>
      </c>
      <c r="Q121" s="5" t="s">
        <v>17</v>
      </c>
      <c r="R121" s="5">
        <f t="shared" si="7"/>
        <v>1</v>
      </c>
      <c r="S121" s="4" t="str">
        <f t="shared" si="10"/>
        <v>nope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5">
        <v>3275</v>
      </c>
      <c r="B122" s="6" t="s">
        <v>285</v>
      </c>
      <c r="C122" s="6" t="s">
        <v>286</v>
      </c>
      <c r="D122" s="7">
        <v>276</v>
      </c>
      <c r="E122" s="8">
        <v>10</v>
      </c>
      <c r="F122" s="7">
        <f t="shared" si="8"/>
        <v>2760</v>
      </c>
      <c r="G122" s="7">
        <f t="shared" si="9"/>
        <v>460</v>
      </c>
      <c r="H122" s="6" t="s">
        <v>40</v>
      </c>
      <c r="I122" s="9">
        <v>20641</v>
      </c>
      <c r="J122" s="5">
        <v>6</v>
      </c>
      <c r="K122" s="5">
        <v>5</v>
      </c>
      <c r="L122" s="5">
        <v>4</v>
      </c>
      <c r="M122" s="5" t="s">
        <v>16</v>
      </c>
      <c r="N122" s="5">
        <f t="shared" si="11"/>
        <v>0</v>
      </c>
      <c r="O122" s="5" t="s">
        <v>16</v>
      </c>
      <c r="P122" s="5">
        <f t="shared" si="6"/>
        <v>0</v>
      </c>
      <c r="Q122" s="5" t="s">
        <v>17</v>
      </c>
      <c r="R122" s="5">
        <f t="shared" si="7"/>
        <v>1</v>
      </c>
      <c r="S122" s="4" t="str">
        <f t="shared" si="10"/>
        <v>nope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5">
        <v>4357</v>
      </c>
      <c r="B123" s="6" t="s">
        <v>287</v>
      </c>
      <c r="C123" s="6" t="s">
        <v>288</v>
      </c>
      <c r="D123" s="7">
        <v>156</v>
      </c>
      <c r="E123" s="8">
        <v>1</v>
      </c>
      <c r="F123" s="7">
        <f t="shared" si="8"/>
        <v>156</v>
      </c>
      <c r="G123" s="7">
        <f t="shared" si="9"/>
        <v>31.2</v>
      </c>
      <c r="H123" s="6" t="s">
        <v>67</v>
      </c>
      <c r="I123" s="9">
        <v>26240</v>
      </c>
      <c r="J123" s="5">
        <v>5</v>
      </c>
      <c r="K123" s="5">
        <v>4</v>
      </c>
      <c r="L123" s="5">
        <v>2</v>
      </c>
      <c r="M123" s="5" t="s">
        <v>16</v>
      </c>
      <c r="N123" s="5">
        <f t="shared" si="11"/>
        <v>0</v>
      </c>
      <c r="O123" s="5" t="s">
        <v>16</v>
      </c>
      <c r="P123" s="5">
        <f t="shared" si="6"/>
        <v>0</v>
      </c>
      <c r="Q123" s="5" t="s">
        <v>16</v>
      </c>
      <c r="R123" s="5">
        <f t="shared" si="7"/>
        <v>0</v>
      </c>
      <c r="S123" s="4" t="str">
        <f t="shared" si="10"/>
        <v>nope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5">
        <v>3294</v>
      </c>
      <c r="B124" s="6" t="s">
        <v>289</v>
      </c>
      <c r="C124" s="6" t="s">
        <v>290</v>
      </c>
      <c r="D124" s="7">
        <v>158</v>
      </c>
      <c r="E124" s="8">
        <v>6</v>
      </c>
      <c r="F124" s="7">
        <f t="shared" si="8"/>
        <v>948</v>
      </c>
      <c r="G124" s="7">
        <f t="shared" si="9"/>
        <v>237</v>
      </c>
      <c r="H124" s="6" t="s">
        <v>291</v>
      </c>
      <c r="I124" s="9">
        <v>27908</v>
      </c>
      <c r="J124" s="5">
        <v>4</v>
      </c>
      <c r="K124" s="5">
        <v>5</v>
      </c>
      <c r="L124" s="5">
        <v>5</v>
      </c>
      <c r="M124" s="5" t="s">
        <v>16</v>
      </c>
      <c r="N124" s="5">
        <f t="shared" si="11"/>
        <v>0</v>
      </c>
      <c r="O124" s="5" t="s">
        <v>16</v>
      </c>
      <c r="P124" s="5">
        <f t="shared" si="6"/>
        <v>0</v>
      </c>
      <c r="Q124" s="5" t="s">
        <v>16</v>
      </c>
      <c r="R124" s="5">
        <f t="shared" si="7"/>
        <v>0</v>
      </c>
      <c r="S124" s="4" t="str">
        <f t="shared" si="10"/>
        <v>nope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5">
        <v>4754</v>
      </c>
      <c r="B125" s="6" t="s">
        <v>292</v>
      </c>
      <c r="C125" s="6" t="s">
        <v>293</v>
      </c>
      <c r="D125" s="7">
        <v>161</v>
      </c>
      <c r="E125" s="8">
        <v>2</v>
      </c>
      <c r="F125" s="7">
        <f t="shared" si="8"/>
        <v>322</v>
      </c>
      <c r="G125" s="7">
        <f t="shared" si="9"/>
        <v>80.5</v>
      </c>
      <c r="H125" s="6" t="s">
        <v>40</v>
      </c>
      <c r="I125" s="10">
        <v>22644</v>
      </c>
      <c r="J125" s="5">
        <v>4</v>
      </c>
      <c r="K125" s="5">
        <v>2</v>
      </c>
      <c r="L125" s="5">
        <v>10</v>
      </c>
      <c r="M125" s="5" t="s">
        <v>16</v>
      </c>
      <c r="N125" s="5">
        <f t="shared" si="11"/>
        <v>0</v>
      </c>
      <c r="O125" s="5" t="s">
        <v>16</v>
      </c>
      <c r="P125" s="5">
        <f t="shared" si="6"/>
        <v>0</v>
      </c>
      <c r="Q125" s="5" t="s">
        <v>16</v>
      </c>
      <c r="R125" s="5">
        <f t="shared" si="7"/>
        <v>0</v>
      </c>
      <c r="S125" s="4" t="str">
        <f t="shared" si="10"/>
        <v>nope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5">
        <v>3654</v>
      </c>
      <c r="B126" s="6" t="s">
        <v>294</v>
      </c>
      <c r="C126" s="11" t="s">
        <v>295</v>
      </c>
      <c r="D126" s="7">
        <v>29</v>
      </c>
      <c r="E126" s="8">
        <v>10</v>
      </c>
      <c r="F126" s="7">
        <f t="shared" si="8"/>
        <v>290</v>
      </c>
      <c r="G126" s="7">
        <f t="shared" si="9"/>
        <v>72.5</v>
      </c>
      <c r="H126" s="6" t="s">
        <v>94</v>
      </c>
      <c r="I126" s="10">
        <v>33166</v>
      </c>
      <c r="J126" s="5">
        <v>4</v>
      </c>
      <c r="K126" s="5">
        <v>4</v>
      </c>
      <c r="L126" s="5">
        <v>6</v>
      </c>
      <c r="M126" s="5" t="s">
        <v>17</v>
      </c>
      <c r="N126" s="5">
        <f t="shared" si="11"/>
        <v>1</v>
      </c>
      <c r="O126" s="5" t="s">
        <v>16</v>
      </c>
      <c r="P126" s="5">
        <f t="shared" si="6"/>
        <v>0</v>
      </c>
      <c r="Q126" s="5" t="s">
        <v>16</v>
      </c>
      <c r="R126" s="5">
        <f t="shared" si="7"/>
        <v>0</v>
      </c>
      <c r="S126" s="4" t="str">
        <f t="shared" si="10"/>
        <v>nope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5">
        <v>3953</v>
      </c>
      <c r="B127" s="6" t="s">
        <v>296</v>
      </c>
      <c r="C127" s="6" t="s">
        <v>297</v>
      </c>
      <c r="D127" s="7">
        <v>169</v>
      </c>
      <c r="E127" s="8">
        <v>1</v>
      </c>
      <c r="F127" s="7">
        <f t="shared" si="8"/>
        <v>169</v>
      </c>
      <c r="G127" s="7">
        <f t="shared" si="9"/>
        <v>28.166666666666668</v>
      </c>
      <c r="H127" s="6" t="s">
        <v>20</v>
      </c>
      <c r="I127" s="9">
        <v>28921</v>
      </c>
      <c r="J127" s="5">
        <v>6</v>
      </c>
      <c r="K127" s="5">
        <v>1</v>
      </c>
      <c r="L127" s="5">
        <v>5</v>
      </c>
      <c r="M127" s="5" t="s">
        <v>17</v>
      </c>
      <c r="N127" s="5">
        <f t="shared" si="11"/>
        <v>1</v>
      </c>
      <c r="O127" s="5" t="s">
        <v>17</v>
      </c>
      <c r="P127" s="5">
        <f t="shared" si="6"/>
        <v>1</v>
      </c>
      <c r="Q127" s="5" t="s">
        <v>17</v>
      </c>
      <c r="R127" s="5">
        <f t="shared" si="7"/>
        <v>1</v>
      </c>
      <c r="S127" s="4" t="str">
        <f t="shared" si="10"/>
        <v>entrambi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5">
        <v>3379</v>
      </c>
      <c r="B128" s="6" t="s">
        <v>298</v>
      </c>
      <c r="C128" s="11" t="s">
        <v>299</v>
      </c>
      <c r="D128" s="7">
        <v>278</v>
      </c>
      <c r="E128" s="8">
        <v>1</v>
      </c>
      <c r="F128" s="7">
        <f t="shared" si="8"/>
        <v>278</v>
      </c>
      <c r="G128" s="7">
        <f t="shared" si="9"/>
        <v>69.5</v>
      </c>
      <c r="H128" s="6" t="s">
        <v>73</v>
      </c>
      <c r="I128" s="9">
        <v>33211</v>
      </c>
      <c r="J128" s="5">
        <v>4</v>
      </c>
      <c r="K128" s="5">
        <v>3</v>
      </c>
      <c r="L128" s="5">
        <v>4</v>
      </c>
      <c r="M128" s="5" t="s">
        <v>17</v>
      </c>
      <c r="N128" s="5">
        <f t="shared" si="11"/>
        <v>1</v>
      </c>
      <c r="O128" s="5" t="s">
        <v>16</v>
      </c>
      <c r="P128" s="5">
        <f t="shared" si="6"/>
        <v>0</v>
      </c>
      <c r="Q128" s="5" t="s">
        <v>17</v>
      </c>
      <c r="R128" s="5">
        <f t="shared" si="7"/>
        <v>1</v>
      </c>
      <c r="S128" s="4" t="str">
        <f t="shared" si="10"/>
        <v>entrambi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5">
        <v>3624</v>
      </c>
      <c r="B129" s="6" t="s">
        <v>300</v>
      </c>
      <c r="C129" s="6" t="s">
        <v>301</v>
      </c>
      <c r="D129" s="7">
        <v>275</v>
      </c>
      <c r="E129" s="8">
        <v>4</v>
      </c>
      <c r="F129" s="7">
        <f t="shared" si="8"/>
        <v>1100</v>
      </c>
      <c r="G129" s="7">
        <f t="shared" si="9"/>
        <v>220</v>
      </c>
      <c r="H129" s="6" t="s">
        <v>37</v>
      </c>
      <c r="I129" s="9">
        <v>29245</v>
      </c>
      <c r="J129" s="5">
        <v>5</v>
      </c>
      <c r="K129" s="5">
        <v>2</v>
      </c>
      <c r="L129" s="5">
        <v>6</v>
      </c>
      <c r="M129" s="5" t="s">
        <v>16</v>
      </c>
      <c r="N129" s="5">
        <f t="shared" si="11"/>
        <v>0</v>
      </c>
      <c r="O129" s="5" t="s">
        <v>16</v>
      </c>
      <c r="P129" s="5">
        <f t="shared" si="6"/>
        <v>0</v>
      </c>
      <c r="Q129" s="5" t="s">
        <v>17</v>
      </c>
      <c r="R129" s="5">
        <f t="shared" si="7"/>
        <v>1</v>
      </c>
      <c r="S129" s="4" t="str">
        <f t="shared" si="10"/>
        <v>nope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5">
        <v>2672</v>
      </c>
      <c r="B130" s="6" t="s">
        <v>302</v>
      </c>
      <c r="C130" s="11" t="s">
        <v>303</v>
      </c>
      <c r="D130" s="7">
        <v>165</v>
      </c>
      <c r="E130" s="8">
        <v>3</v>
      </c>
      <c r="F130" s="7">
        <f t="shared" si="8"/>
        <v>495</v>
      </c>
      <c r="G130" s="7">
        <f t="shared" si="9"/>
        <v>82.5</v>
      </c>
      <c r="H130" s="6" t="s">
        <v>23</v>
      </c>
      <c r="I130" s="9">
        <v>20917</v>
      </c>
      <c r="J130" s="5">
        <v>6</v>
      </c>
      <c r="K130" s="5">
        <v>2</v>
      </c>
      <c r="L130" s="5">
        <v>2</v>
      </c>
      <c r="M130" s="5" t="s">
        <v>16</v>
      </c>
      <c r="N130" s="5">
        <f t="shared" si="11"/>
        <v>0</v>
      </c>
      <c r="O130" s="5" t="s">
        <v>16</v>
      </c>
      <c r="P130" s="5">
        <f t="shared" si="6"/>
        <v>0</v>
      </c>
      <c r="Q130" s="5" t="s">
        <v>17</v>
      </c>
      <c r="R130" s="5">
        <f t="shared" si="7"/>
        <v>1</v>
      </c>
      <c r="S130" s="4" t="str">
        <f t="shared" si="10"/>
        <v>nope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5">
        <v>4575</v>
      </c>
      <c r="B131" s="6" t="s">
        <v>304</v>
      </c>
      <c r="C131" s="6" t="s">
        <v>305</v>
      </c>
      <c r="D131" s="7">
        <v>183</v>
      </c>
      <c r="E131" s="8">
        <v>4</v>
      </c>
      <c r="F131" s="7">
        <f t="shared" si="8"/>
        <v>732</v>
      </c>
      <c r="G131" s="7">
        <f t="shared" si="9"/>
        <v>146.4</v>
      </c>
      <c r="H131" s="6" t="s">
        <v>101</v>
      </c>
      <c r="I131" s="9">
        <v>34770</v>
      </c>
      <c r="J131" s="5">
        <v>5</v>
      </c>
      <c r="K131" s="5">
        <v>1</v>
      </c>
      <c r="L131" s="5">
        <v>2</v>
      </c>
      <c r="M131" s="5" t="s">
        <v>16</v>
      </c>
      <c r="N131" s="5">
        <f t="shared" si="11"/>
        <v>0</v>
      </c>
      <c r="O131" s="5" t="s">
        <v>16</v>
      </c>
      <c r="P131" s="5">
        <f t="shared" ref="P131:P194" si="12">IF(O131="Sì",1,0)</f>
        <v>0</v>
      </c>
      <c r="Q131" s="5" t="s">
        <v>17</v>
      </c>
      <c r="R131" s="5">
        <f t="shared" ref="R131:R194" si="13">IF(Q131="Sì",1,0)</f>
        <v>1</v>
      </c>
      <c r="S131" s="4" t="str">
        <f t="shared" si="10"/>
        <v>nope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5">
        <v>4070</v>
      </c>
      <c r="B132" s="6" t="s">
        <v>306</v>
      </c>
      <c r="C132" s="6" t="s">
        <v>307</v>
      </c>
      <c r="D132" s="7">
        <v>278</v>
      </c>
      <c r="E132" s="8">
        <v>3</v>
      </c>
      <c r="F132" s="7">
        <f t="shared" ref="F132:F195" si="14">D132*E132</f>
        <v>834</v>
      </c>
      <c r="G132" s="7">
        <f t="shared" ref="G132:G195" si="15">F132/J132</f>
        <v>834</v>
      </c>
      <c r="H132" s="6" t="s">
        <v>246</v>
      </c>
      <c r="I132" s="10">
        <v>27353</v>
      </c>
      <c r="J132" s="5">
        <v>1</v>
      </c>
      <c r="K132" s="5">
        <v>4</v>
      </c>
      <c r="L132" s="5">
        <v>1</v>
      </c>
      <c r="M132" s="5" t="s">
        <v>16</v>
      </c>
      <c r="N132" s="5">
        <f t="shared" si="11"/>
        <v>0</v>
      </c>
      <c r="O132" s="5" t="s">
        <v>16</v>
      </c>
      <c r="P132" s="5">
        <f t="shared" si="12"/>
        <v>0</v>
      </c>
      <c r="Q132" s="5" t="s">
        <v>17</v>
      </c>
      <c r="R132" s="5">
        <f t="shared" si="13"/>
        <v>1</v>
      </c>
      <c r="S132" s="4" t="str">
        <f t="shared" ref="S132:S195" si="16">IF(AND(M132="Sì",Q132="Sì"),"entrambi","nope")</f>
        <v>nope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5">
        <v>3273</v>
      </c>
      <c r="B133" s="6" t="s">
        <v>308</v>
      </c>
      <c r="C133" s="6" t="s">
        <v>309</v>
      </c>
      <c r="D133" s="7">
        <v>61</v>
      </c>
      <c r="E133" s="8">
        <v>9</v>
      </c>
      <c r="F133" s="7">
        <f t="shared" si="14"/>
        <v>549</v>
      </c>
      <c r="G133" s="7">
        <f t="shared" si="15"/>
        <v>109.8</v>
      </c>
      <c r="H133" s="6" t="s">
        <v>45</v>
      </c>
      <c r="I133" s="10">
        <v>26225</v>
      </c>
      <c r="J133" s="5">
        <v>5</v>
      </c>
      <c r="K133" s="5">
        <v>5</v>
      </c>
      <c r="L133" s="5">
        <v>3</v>
      </c>
      <c r="M133" s="5" t="s">
        <v>16</v>
      </c>
      <c r="N133" s="5">
        <f t="shared" ref="N133:N196" si="17">IF(M133="Sì",1,0)</f>
        <v>0</v>
      </c>
      <c r="O133" s="5" t="s">
        <v>16</v>
      </c>
      <c r="P133" s="5">
        <f t="shared" si="12"/>
        <v>0</v>
      </c>
      <c r="Q133" s="5" t="s">
        <v>17</v>
      </c>
      <c r="R133" s="5">
        <f t="shared" si="13"/>
        <v>1</v>
      </c>
      <c r="S133" s="4" t="str">
        <f t="shared" si="16"/>
        <v>nope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5">
        <v>3368</v>
      </c>
      <c r="B134" s="6" t="s">
        <v>310</v>
      </c>
      <c r="C134" s="6" t="s">
        <v>311</v>
      </c>
      <c r="D134" s="7">
        <v>247</v>
      </c>
      <c r="E134" s="8">
        <v>10</v>
      </c>
      <c r="F134" s="7">
        <f t="shared" si="14"/>
        <v>2470</v>
      </c>
      <c r="G134" s="7">
        <f t="shared" si="15"/>
        <v>1235</v>
      </c>
      <c r="H134" s="6" t="s">
        <v>109</v>
      </c>
      <c r="I134" s="9">
        <v>30839</v>
      </c>
      <c r="J134" s="5">
        <v>2</v>
      </c>
      <c r="K134" s="5">
        <v>4</v>
      </c>
      <c r="L134" s="5">
        <v>9</v>
      </c>
      <c r="M134" s="5" t="s">
        <v>17</v>
      </c>
      <c r="N134" s="5">
        <f t="shared" si="17"/>
        <v>1</v>
      </c>
      <c r="O134" s="5" t="s">
        <v>17</v>
      </c>
      <c r="P134" s="5">
        <f t="shared" si="12"/>
        <v>1</v>
      </c>
      <c r="Q134" s="5" t="s">
        <v>16</v>
      </c>
      <c r="R134" s="5">
        <f t="shared" si="13"/>
        <v>0</v>
      </c>
      <c r="S134" s="4" t="str">
        <f t="shared" si="16"/>
        <v>nope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5">
        <v>5134</v>
      </c>
      <c r="B135" s="6" t="s">
        <v>312</v>
      </c>
      <c r="C135" s="6" t="s">
        <v>313</v>
      </c>
      <c r="D135" s="7">
        <v>57</v>
      </c>
      <c r="E135" s="8">
        <v>3</v>
      </c>
      <c r="F135" s="7">
        <f t="shared" si="14"/>
        <v>171</v>
      </c>
      <c r="G135" s="7">
        <f t="shared" si="15"/>
        <v>57</v>
      </c>
      <c r="H135" s="6" t="s">
        <v>26</v>
      </c>
      <c r="I135" s="9">
        <v>28436</v>
      </c>
      <c r="J135" s="5">
        <v>3</v>
      </c>
      <c r="K135" s="5">
        <v>4</v>
      </c>
      <c r="L135" s="5">
        <v>0</v>
      </c>
      <c r="M135" s="5" t="s">
        <v>16</v>
      </c>
      <c r="N135" s="5">
        <f t="shared" si="17"/>
        <v>0</v>
      </c>
      <c r="O135" s="5" t="s">
        <v>17</v>
      </c>
      <c r="P135" s="5">
        <f t="shared" si="12"/>
        <v>1</v>
      </c>
      <c r="Q135" s="5" t="s">
        <v>17</v>
      </c>
      <c r="R135" s="5">
        <f t="shared" si="13"/>
        <v>1</v>
      </c>
      <c r="S135" s="4" t="str">
        <f t="shared" si="16"/>
        <v>nope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5">
        <v>3827</v>
      </c>
      <c r="B136" s="6" t="s">
        <v>314</v>
      </c>
      <c r="C136" s="6" t="s">
        <v>315</v>
      </c>
      <c r="D136" s="7">
        <v>54</v>
      </c>
      <c r="E136" s="8">
        <v>1</v>
      </c>
      <c r="F136" s="7">
        <f t="shared" si="14"/>
        <v>54</v>
      </c>
      <c r="G136" s="7">
        <f t="shared" si="15"/>
        <v>10.8</v>
      </c>
      <c r="H136" s="6" t="s">
        <v>73</v>
      </c>
      <c r="I136" s="9">
        <v>22432</v>
      </c>
      <c r="J136" s="5">
        <v>5</v>
      </c>
      <c r="K136" s="5">
        <v>4</v>
      </c>
      <c r="L136" s="5">
        <v>3</v>
      </c>
      <c r="M136" s="5" t="s">
        <v>17</v>
      </c>
      <c r="N136" s="5">
        <f t="shared" si="17"/>
        <v>1</v>
      </c>
      <c r="O136" s="5" t="s">
        <v>17</v>
      </c>
      <c r="P136" s="5">
        <f t="shared" si="12"/>
        <v>1</v>
      </c>
      <c r="Q136" s="5" t="s">
        <v>17</v>
      </c>
      <c r="R136" s="5">
        <f t="shared" si="13"/>
        <v>1</v>
      </c>
      <c r="S136" s="4" t="str">
        <f t="shared" si="16"/>
        <v>entrambi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5">
        <v>4593</v>
      </c>
      <c r="B137" s="6" t="s">
        <v>316</v>
      </c>
      <c r="C137" s="6" t="s">
        <v>317</v>
      </c>
      <c r="D137" s="7">
        <v>246</v>
      </c>
      <c r="E137" s="8">
        <v>3</v>
      </c>
      <c r="F137" s="7">
        <f t="shared" si="14"/>
        <v>738</v>
      </c>
      <c r="G137" s="7">
        <f t="shared" si="15"/>
        <v>105.42857142857143</v>
      </c>
      <c r="H137" s="6" t="s">
        <v>94</v>
      </c>
      <c r="I137" s="9">
        <v>20943</v>
      </c>
      <c r="J137" s="5">
        <v>7</v>
      </c>
      <c r="K137" s="5">
        <v>2</v>
      </c>
      <c r="L137" s="5">
        <v>4</v>
      </c>
      <c r="M137" s="5" t="s">
        <v>16</v>
      </c>
      <c r="N137" s="5">
        <f t="shared" si="17"/>
        <v>0</v>
      </c>
      <c r="O137" s="5" t="s">
        <v>16</v>
      </c>
      <c r="P137" s="5">
        <f t="shared" si="12"/>
        <v>0</v>
      </c>
      <c r="Q137" s="5" t="s">
        <v>16</v>
      </c>
      <c r="R137" s="5">
        <f t="shared" si="13"/>
        <v>0</v>
      </c>
      <c r="S137" s="4" t="str">
        <f t="shared" si="16"/>
        <v>nope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5">
        <v>5548</v>
      </c>
      <c r="B138" s="6" t="s">
        <v>318</v>
      </c>
      <c r="C138" s="6" t="s">
        <v>319</v>
      </c>
      <c r="D138" s="7">
        <v>139</v>
      </c>
      <c r="E138" s="8">
        <v>4</v>
      </c>
      <c r="F138" s="7">
        <f t="shared" si="14"/>
        <v>556</v>
      </c>
      <c r="G138" s="7">
        <f t="shared" si="15"/>
        <v>556</v>
      </c>
      <c r="H138" s="6" t="s">
        <v>82</v>
      </c>
      <c r="I138" s="10">
        <v>24456</v>
      </c>
      <c r="J138" s="5">
        <v>1</v>
      </c>
      <c r="K138" s="5">
        <v>4</v>
      </c>
      <c r="L138" s="5">
        <v>0</v>
      </c>
      <c r="M138" s="5" t="s">
        <v>16</v>
      </c>
      <c r="N138" s="5">
        <f t="shared" si="17"/>
        <v>0</v>
      </c>
      <c r="O138" s="5" t="s">
        <v>16</v>
      </c>
      <c r="P138" s="5">
        <f t="shared" si="12"/>
        <v>0</v>
      </c>
      <c r="Q138" s="5" t="s">
        <v>16</v>
      </c>
      <c r="R138" s="5">
        <f t="shared" si="13"/>
        <v>0</v>
      </c>
      <c r="S138" s="4" t="str">
        <f t="shared" si="16"/>
        <v>nope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5">
        <v>3128</v>
      </c>
      <c r="B139" s="6" t="s">
        <v>320</v>
      </c>
      <c r="C139" s="6" t="s">
        <v>321</v>
      </c>
      <c r="D139" s="7">
        <v>245</v>
      </c>
      <c r="E139" s="8">
        <v>6</v>
      </c>
      <c r="F139" s="7">
        <f t="shared" si="14"/>
        <v>1470</v>
      </c>
      <c r="G139" s="7">
        <f t="shared" si="15"/>
        <v>1470</v>
      </c>
      <c r="H139" s="6" t="s">
        <v>29</v>
      </c>
      <c r="I139" s="9">
        <v>32935</v>
      </c>
      <c r="J139" s="5">
        <v>1</v>
      </c>
      <c r="K139" s="5">
        <v>5</v>
      </c>
      <c r="L139" s="5">
        <v>9</v>
      </c>
      <c r="M139" s="5" t="s">
        <v>17</v>
      </c>
      <c r="N139" s="5">
        <f t="shared" si="17"/>
        <v>1</v>
      </c>
      <c r="O139" s="5" t="s">
        <v>16</v>
      </c>
      <c r="P139" s="5">
        <f t="shared" si="12"/>
        <v>0</v>
      </c>
      <c r="Q139" s="5" t="s">
        <v>17</v>
      </c>
      <c r="R139" s="5">
        <f t="shared" si="13"/>
        <v>1</v>
      </c>
      <c r="S139" s="4" t="str">
        <f t="shared" si="16"/>
        <v>entrambi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5">
        <v>4918</v>
      </c>
      <c r="B140" s="6" t="s">
        <v>322</v>
      </c>
      <c r="C140" s="6" t="s">
        <v>323</v>
      </c>
      <c r="D140" s="7">
        <v>291</v>
      </c>
      <c r="E140" s="8">
        <v>2</v>
      </c>
      <c r="F140" s="7">
        <f t="shared" si="14"/>
        <v>582</v>
      </c>
      <c r="G140" s="7">
        <f t="shared" si="15"/>
        <v>145.5</v>
      </c>
      <c r="H140" s="6" t="s">
        <v>26</v>
      </c>
      <c r="I140" s="9">
        <v>20197</v>
      </c>
      <c r="J140" s="5">
        <v>4</v>
      </c>
      <c r="K140" s="5">
        <v>1</v>
      </c>
      <c r="L140" s="5">
        <v>3</v>
      </c>
      <c r="M140" s="5" t="s">
        <v>16</v>
      </c>
      <c r="N140" s="5">
        <f t="shared" si="17"/>
        <v>0</v>
      </c>
      <c r="O140" s="5" t="s">
        <v>16</v>
      </c>
      <c r="P140" s="5">
        <f t="shared" si="12"/>
        <v>0</v>
      </c>
      <c r="Q140" s="5" t="s">
        <v>16</v>
      </c>
      <c r="R140" s="5">
        <f t="shared" si="13"/>
        <v>0</v>
      </c>
      <c r="S140" s="4" t="str">
        <f t="shared" si="16"/>
        <v>nope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5">
        <v>4453</v>
      </c>
      <c r="B141" s="6" t="s">
        <v>324</v>
      </c>
      <c r="C141" s="6" t="s">
        <v>325</v>
      </c>
      <c r="D141" s="7">
        <v>284</v>
      </c>
      <c r="E141" s="8">
        <v>5</v>
      </c>
      <c r="F141" s="7">
        <f t="shared" si="14"/>
        <v>1420</v>
      </c>
      <c r="G141" s="7">
        <f t="shared" si="15"/>
        <v>473.33333333333331</v>
      </c>
      <c r="H141" s="6" t="s">
        <v>94</v>
      </c>
      <c r="I141" s="10">
        <v>34283</v>
      </c>
      <c r="J141" s="5">
        <v>3</v>
      </c>
      <c r="K141" s="5">
        <v>2</v>
      </c>
      <c r="L141" s="5">
        <v>5</v>
      </c>
      <c r="M141" s="5" t="s">
        <v>16</v>
      </c>
      <c r="N141" s="5">
        <f t="shared" si="17"/>
        <v>0</v>
      </c>
      <c r="O141" s="5" t="s">
        <v>16</v>
      </c>
      <c r="P141" s="5">
        <f t="shared" si="12"/>
        <v>0</v>
      </c>
      <c r="Q141" s="5" t="s">
        <v>17</v>
      </c>
      <c r="R141" s="5">
        <f t="shared" si="13"/>
        <v>1</v>
      </c>
      <c r="S141" s="4" t="str">
        <f t="shared" si="16"/>
        <v>nope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5">
        <v>4769</v>
      </c>
      <c r="B142" s="6" t="s">
        <v>326</v>
      </c>
      <c r="C142" s="6" t="s">
        <v>327</v>
      </c>
      <c r="D142" s="7">
        <v>285</v>
      </c>
      <c r="E142" s="8">
        <v>5</v>
      </c>
      <c r="F142" s="7">
        <f t="shared" si="14"/>
        <v>1425</v>
      </c>
      <c r="G142" s="7">
        <f t="shared" si="15"/>
        <v>203.57142857142858</v>
      </c>
      <c r="H142" s="6" t="s">
        <v>142</v>
      </c>
      <c r="I142" s="9">
        <v>21961</v>
      </c>
      <c r="J142" s="5">
        <v>7</v>
      </c>
      <c r="K142" s="5">
        <v>3</v>
      </c>
      <c r="L142" s="5">
        <v>1</v>
      </c>
      <c r="M142" s="5" t="s">
        <v>16</v>
      </c>
      <c r="N142" s="5">
        <f t="shared" si="17"/>
        <v>0</v>
      </c>
      <c r="O142" s="5" t="s">
        <v>17</v>
      </c>
      <c r="P142" s="5">
        <f t="shared" si="12"/>
        <v>1</v>
      </c>
      <c r="Q142" s="5" t="s">
        <v>16</v>
      </c>
      <c r="R142" s="5">
        <f t="shared" si="13"/>
        <v>0</v>
      </c>
      <c r="S142" s="4" t="str">
        <f t="shared" si="16"/>
        <v>nope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5">
        <v>4375</v>
      </c>
      <c r="B143" s="6" t="s">
        <v>328</v>
      </c>
      <c r="C143" s="6" t="s">
        <v>329</v>
      </c>
      <c r="D143" s="7">
        <v>197</v>
      </c>
      <c r="E143" s="8">
        <v>6</v>
      </c>
      <c r="F143" s="7">
        <f t="shared" si="14"/>
        <v>1182</v>
      </c>
      <c r="G143" s="7">
        <f t="shared" si="15"/>
        <v>168.85714285714286</v>
      </c>
      <c r="H143" s="6" t="s">
        <v>53</v>
      </c>
      <c r="I143" s="9">
        <v>24852</v>
      </c>
      <c r="J143" s="5">
        <v>7</v>
      </c>
      <c r="K143" s="5">
        <v>4</v>
      </c>
      <c r="L143" s="5">
        <v>9</v>
      </c>
      <c r="M143" s="5" t="s">
        <v>17</v>
      </c>
      <c r="N143" s="5">
        <f t="shared" si="17"/>
        <v>1</v>
      </c>
      <c r="O143" s="5" t="s">
        <v>16</v>
      </c>
      <c r="P143" s="5">
        <f t="shared" si="12"/>
        <v>0</v>
      </c>
      <c r="Q143" s="5" t="s">
        <v>16</v>
      </c>
      <c r="R143" s="5">
        <f t="shared" si="13"/>
        <v>0</v>
      </c>
      <c r="S143" s="4" t="str">
        <f t="shared" si="16"/>
        <v>nope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5">
        <v>5241</v>
      </c>
      <c r="B144" s="6" t="s">
        <v>330</v>
      </c>
      <c r="C144" s="6" t="s">
        <v>331</v>
      </c>
      <c r="D144" s="7">
        <v>234</v>
      </c>
      <c r="E144" s="8">
        <v>6</v>
      </c>
      <c r="F144" s="7">
        <f t="shared" si="14"/>
        <v>1404</v>
      </c>
      <c r="G144" s="7">
        <f t="shared" si="15"/>
        <v>280.8</v>
      </c>
      <c r="H144" s="6" t="s">
        <v>76</v>
      </c>
      <c r="I144" s="9">
        <v>20114</v>
      </c>
      <c r="J144" s="5">
        <v>5</v>
      </c>
      <c r="K144" s="5">
        <v>4</v>
      </c>
      <c r="L144" s="5">
        <v>5</v>
      </c>
      <c r="M144" s="5" t="s">
        <v>17</v>
      </c>
      <c r="N144" s="5">
        <f t="shared" si="17"/>
        <v>1</v>
      </c>
      <c r="O144" s="5" t="s">
        <v>17</v>
      </c>
      <c r="P144" s="5">
        <f t="shared" si="12"/>
        <v>1</v>
      </c>
      <c r="Q144" s="5" t="s">
        <v>17</v>
      </c>
      <c r="R144" s="5">
        <f t="shared" si="13"/>
        <v>1</v>
      </c>
      <c r="S144" s="4" t="str">
        <f t="shared" si="16"/>
        <v>entrambi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5">
        <v>3445</v>
      </c>
      <c r="B145" s="6" t="s">
        <v>332</v>
      </c>
      <c r="C145" s="6" t="s">
        <v>333</v>
      </c>
      <c r="D145" s="7">
        <v>270</v>
      </c>
      <c r="E145" s="8">
        <v>10</v>
      </c>
      <c r="F145" s="7">
        <f t="shared" si="14"/>
        <v>2700</v>
      </c>
      <c r="G145" s="7">
        <f t="shared" si="15"/>
        <v>900</v>
      </c>
      <c r="H145" s="6" t="s">
        <v>73</v>
      </c>
      <c r="I145" s="9">
        <v>27924</v>
      </c>
      <c r="J145" s="5">
        <v>3</v>
      </c>
      <c r="K145" s="5">
        <v>1</v>
      </c>
      <c r="L145" s="5">
        <v>10</v>
      </c>
      <c r="M145" s="5" t="s">
        <v>16</v>
      </c>
      <c r="N145" s="5">
        <f t="shared" si="17"/>
        <v>0</v>
      </c>
      <c r="O145" s="5" t="s">
        <v>16</v>
      </c>
      <c r="P145" s="5">
        <f t="shared" si="12"/>
        <v>0</v>
      </c>
      <c r="Q145" s="5" t="s">
        <v>16</v>
      </c>
      <c r="R145" s="5">
        <f t="shared" si="13"/>
        <v>0</v>
      </c>
      <c r="S145" s="4" t="str">
        <f t="shared" si="16"/>
        <v>nope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5">
        <v>4862</v>
      </c>
      <c r="B146" s="6" t="s">
        <v>334</v>
      </c>
      <c r="C146" s="6" t="s">
        <v>335</v>
      </c>
      <c r="D146" s="7">
        <v>56</v>
      </c>
      <c r="E146" s="8">
        <v>2</v>
      </c>
      <c r="F146" s="7">
        <f t="shared" si="14"/>
        <v>112</v>
      </c>
      <c r="G146" s="7">
        <f t="shared" si="15"/>
        <v>16</v>
      </c>
      <c r="H146" s="6" t="s">
        <v>246</v>
      </c>
      <c r="I146" s="9">
        <v>33396</v>
      </c>
      <c r="J146" s="5">
        <v>7</v>
      </c>
      <c r="K146" s="5">
        <v>2</v>
      </c>
      <c r="L146" s="5">
        <v>5</v>
      </c>
      <c r="M146" s="5" t="s">
        <v>16</v>
      </c>
      <c r="N146" s="5">
        <f t="shared" si="17"/>
        <v>0</v>
      </c>
      <c r="O146" s="5" t="s">
        <v>16</v>
      </c>
      <c r="P146" s="5">
        <f t="shared" si="12"/>
        <v>0</v>
      </c>
      <c r="Q146" s="5" t="s">
        <v>17</v>
      </c>
      <c r="R146" s="5">
        <f t="shared" si="13"/>
        <v>1</v>
      </c>
      <c r="S146" s="4" t="str">
        <f t="shared" si="16"/>
        <v>nope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5">
        <v>4024</v>
      </c>
      <c r="B147" s="6" t="s">
        <v>336</v>
      </c>
      <c r="C147" s="6" t="s">
        <v>337</v>
      </c>
      <c r="D147" s="7">
        <v>210</v>
      </c>
      <c r="E147" s="8">
        <v>5</v>
      </c>
      <c r="F147" s="7">
        <f t="shared" si="14"/>
        <v>1050</v>
      </c>
      <c r="G147" s="7">
        <f t="shared" si="15"/>
        <v>210</v>
      </c>
      <c r="H147" s="6" t="s">
        <v>23</v>
      </c>
      <c r="I147" s="9">
        <v>22033</v>
      </c>
      <c r="J147" s="5">
        <v>5</v>
      </c>
      <c r="K147" s="5">
        <v>1</v>
      </c>
      <c r="L147" s="5">
        <v>0</v>
      </c>
      <c r="M147" s="5" t="s">
        <v>16</v>
      </c>
      <c r="N147" s="5">
        <f t="shared" si="17"/>
        <v>0</v>
      </c>
      <c r="O147" s="5" t="s">
        <v>17</v>
      </c>
      <c r="P147" s="5">
        <f t="shared" si="12"/>
        <v>1</v>
      </c>
      <c r="Q147" s="5" t="s">
        <v>17</v>
      </c>
      <c r="R147" s="5">
        <f t="shared" si="13"/>
        <v>1</v>
      </c>
      <c r="S147" s="4" t="str">
        <f t="shared" si="16"/>
        <v>nope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5">
        <v>4039</v>
      </c>
      <c r="B148" s="6" t="s">
        <v>338</v>
      </c>
      <c r="C148" s="6" t="s">
        <v>339</v>
      </c>
      <c r="D148" s="7">
        <v>251</v>
      </c>
      <c r="E148" s="8">
        <v>8</v>
      </c>
      <c r="F148" s="7">
        <f t="shared" si="14"/>
        <v>2008</v>
      </c>
      <c r="G148" s="7">
        <f t="shared" si="15"/>
        <v>401.6</v>
      </c>
      <c r="H148" s="6" t="s">
        <v>127</v>
      </c>
      <c r="I148" s="9">
        <v>28716</v>
      </c>
      <c r="J148" s="5">
        <v>5</v>
      </c>
      <c r="K148" s="5">
        <v>1</v>
      </c>
      <c r="L148" s="5">
        <v>4</v>
      </c>
      <c r="M148" s="5" t="s">
        <v>16</v>
      </c>
      <c r="N148" s="5">
        <f t="shared" si="17"/>
        <v>0</v>
      </c>
      <c r="O148" s="5" t="s">
        <v>16</v>
      </c>
      <c r="P148" s="5">
        <f t="shared" si="12"/>
        <v>0</v>
      </c>
      <c r="Q148" s="5" t="s">
        <v>16</v>
      </c>
      <c r="R148" s="5">
        <f t="shared" si="13"/>
        <v>0</v>
      </c>
      <c r="S148" s="4" t="str">
        <f t="shared" si="16"/>
        <v>nope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5">
        <v>5017</v>
      </c>
      <c r="B149" s="6" t="s">
        <v>340</v>
      </c>
      <c r="C149" s="6" t="s">
        <v>341</v>
      </c>
      <c r="D149" s="7">
        <v>296</v>
      </c>
      <c r="E149" s="8">
        <v>9</v>
      </c>
      <c r="F149" s="7">
        <f t="shared" si="14"/>
        <v>2664</v>
      </c>
      <c r="G149" s="7">
        <f t="shared" si="15"/>
        <v>2664</v>
      </c>
      <c r="H149" s="6" t="s">
        <v>184</v>
      </c>
      <c r="I149" s="9">
        <v>21338</v>
      </c>
      <c r="J149" s="5">
        <v>1</v>
      </c>
      <c r="K149" s="5">
        <v>2</v>
      </c>
      <c r="L149" s="5">
        <v>0</v>
      </c>
      <c r="M149" s="5" t="s">
        <v>17</v>
      </c>
      <c r="N149" s="5">
        <f t="shared" si="17"/>
        <v>1</v>
      </c>
      <c r="O149" s="5" t="s">
        <v>16</v>
      </c>
      <c r="P149" s="5">
        <f t="shared" si="12"/>
        <v>0</v>
      </c>
      <c r="Q149" s="5" t="s">
        <v>17</v>
      </c>
      <c r="R149" s="5">
        <f t="shared" si="13"/>
        <v>1</v>
      </c>
      <c r="S149" s="4" t="str">
        <f t="shared" si="16"/>
        <v>entrambi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5">
        <v>4388</v>
      </c>
      <c r="B150" s="6" t="s">
        <v>342</v>
      </c>
      <c r="C150" s="6" t="s">
        <v>343</v>
      </c>
      <c r="D150" s="7">
        <v>50</v>
      </c>
      <c r="E150" s="8">
        <v>8</v>
      </c>
      <c r="F150" s="7">
        <f t="shared" si="14"/>
        <v>400</v>
      </c>
      <c r="G150" s="7">
        <f t="shared" si="15"/>
        <v>133.33333333333334</v>
      </c>
      <c r="H150" s="6" t="s">
        <v>94</v>
      </c>
      <c r="I150" s="9">
        <v>25813</v>
      </c>
      <c r="J150" s="5">
        <v>3</v>
      </c>
      <c r="K150" s="5">
        <v>4</v>
      </c>
      <c r="L150" s="5">
        <v>7</v>
      </c>
      <c r="M150" s="5" t="s">
        <v>17</v>
      </c>
      <c r="N150" s="5">
        <f t="shared" si="17"/>
        <v>1</v>
      </c>
      <c r="O150" s="5" t="s">
        <v>16</v>
      </c>
      <c r="P150" s="5">
        <f t="shared" si="12"/>
        <v>0</v>
      </c>
      <c r="Q150" s="5" t="s">
        <v>17</v>
      </c>
      <c r="R150" s="5">
        <f t="shared" si="13"/>
        <v>1</v>
      </c>
      <c r="S150" s="4" t="str">
        <f t="shared" si="16"/>
        <v>entrambi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5">
        <v>3092</v>
      </c>
      <c r="B151" s="6" t="s">
        <v>344</v>
      </c>
      <c r="C151" s="6" t="s">
        <v>345</v>
      </c>
      <c r="D151" s="7">
        <v>105</v>
      </c>
      <c r="E151" s="8">
        <v>4</v>
      </c>
      <c r="F151" s="7">
        <f t="shared" si="14"/>
        <v>420</v>
      </c>
      <c r="G151" s="7">
        <f t="shared" si="15"/>
        <v>420</v>
      </c>
      <c r="H151" s="6" t="s">
        <v>20</v>
      </c>
      <c r="I151" s="9">
        <v>34761</v>
      </c>
      <c r="J151" s="5">
        <v>1</v>
      </c>
      <c r="K151" s="5">
        <v>1</v>
      </c>
      <c r="L151" s="5">
        <v>7</v>
      </c>
      <c r="M151" s="5" t="s">
        <v>17</v>
      </c>
      <c r="N151" s="5">
        <f t="shared" si="17"/>
        <v>1</v>
      </c>
      <c r="O151" s="5" t="s">
        <v>17</v>
      </c>
      <c r="P151" s="5">
        <f t="shared" si="12"/>
        <v>1</v>
      </c>
      <c r="Q151" s="5" t="s">
        <v>16</v>
      </c>
      <c r="R151" s="5">
        <f t="shared" si="13"/>
        <v>0</v>
      </c>
      <c r="S151" s="4" t="str">
        <f t="shared" si="16"/>
        <v>nope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5">
        <v>4770</v>
      </c>
      <c r="B152" s="6" t="s">
        <v>346</v>
      </c>
      <c r="C152" s="11" t="s">
        <v>347</v>
      </c>
      <c r="D152" s="7">
        <v>42</v>
      </c>
      <c r="E152" s="8">
        <v>10</v>
      </c>
      <c r="F152" s="7">
        <f t="shared" si="14"/>
        <v>420</v>
      </c>
      <c r="G152" s="7">
        <f t="shared" si="15"/>
        <v>420</v>
      </c>
      <c r="H152" s="6" t="s">
        <v>63</v>
      </c>
      <c r="I152" s="9">
        <v>26330</v>
      </c>
      <c r="J152" s="5">
        <v>1</v>
      </c>
      <c r="K152" s="5">
        <v>2</v>
      </c>
      <c r="L152" s="5">
        <v>4</v>
      </c>
      <c r="M152" s="5" t="s">
        <v>17</v>
      </c>
      <c r="N152" s="5">
        <f t="shared" si="17"/>
        <v>1</v>
      </c>
      <c r="O152" s="5" t="s">
        <v>17</v>
      </c>
      <c r="P152" s="5">
        <f t="shared" si="12"/>
        <v>1</v>
      </c>
      <c r="Q152" s="5" t="s">
        <v>16</v>
      </c>
      <c r="R152" s="5">
        <f t="shared" si="13"/>
        <v>0</v>
      </c>
      <c r="S152" s="4" t="str">
        <f t="shared" si="16"/>
        <v>nope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5">
        <v>5395</v>
      </c>
      <c r="B153" s="6" t="s">
        <v>348</v>
      </c>
      <c r="C153" s="6" t="s">
        <v>349</v>
      </c>
      <c r="D153" s="7">
        <v>300</v>
      </c>
      <c r="E153" s="8">
        <v>1</v>
      </c>
      <c r="F153" s="7">
        <f t="shared" si="14"/>
        <v>300</v>
      </c>
      <c r="G153" s="7">
        <f t="shared" si="15"/>
        <v>75</v>
      </c>
      <c r="H153" s="6" t="s">
        <v>246</v>
      </c>
      <c r="I153" s="10">
        <v>30234</v>
      </c>
      <c r="J153" s="5">
        <v>4</v>
      </c>
      <c r="K153" s="5">
        <v>4</v>
      </c>
      <c r="L153" s="5">
        <v>7</v>
      </c>
      <c r="M153" s="5" t="s">
        <v>17</v>
      </c>
      <c r="N153" s="5">
        <f t="shared" si="17"/>
        <v>1</v>
      </c>
      <c r="O153" s="5" t="s">
        <v>16</v>
      </c>
      <c r="P153" s="5">
        <f t="shared" si="12"/>
        <v>0</v>
      </c>
      <c r="Q153" s="5" t="s">
        <v>17</v>
      </c>
      <c r="R153" s="5">
        <f t="shared" si="13"/>
        <v>1</v>
      </c>
      <c r="S153" s="4" t="str">
        <f t="shared" si="16"/>
        <v>entrambi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5">
        <v>4665</v>
      </c>
      <c r="B154" s="6" t="s">
        <v>350</v>
      </c>
      <c r="C154" s="6" t="s">
        <v>351</v>
      </c>
      <c r="D154" s="7">
        <v>133</v>
      </c>
      <c r="E154" s="8">
        <v>8</v>
      </c>
      <c r="F154" s="7">
        <f t="shared" si="14"/>
        <v>1064</v>
      </c>
      <c r="G154" s="7">
        <f t="shared" si="15"/>
        <v>354.66666666666669</v>
      </c>
      <c r="H154" s="6" t="s">
        <v>15</v>
      </c>
      <c r="I154" s="9">
        <v>33809</v>
      </c>
      <c r="J154" s="5">
        <v>3</v>
      </c>
      <c r="K154" s="5">
        <v>3</v>
      </c>
      <c r="L154" s="5">
        <v>9</v>
      </c>
      <c r="M154" s="5" t="s">
        <v>17</v>
      </c>
      <c r="N154" s="5">
        <f t="shared" si="17"/>
        <v>1</v>
      </c>
      <c r="O154" s="5" t="s">
        <v>16</v>
      </c>
      <c r="P154" s="5">
        <f t="shared" si="12"/>
        <v>0</v>
      </c>
      <c r="Q154" s="5" t="s">
        <v>16</v>
      </c>
      <c r="R154" s="5">
        <f t="shared" si="13"/>
        <v>0</v>
      </c>
      <c r="S154" s="4" t="str">
        <f t="shared" si="16"/>
        <v>nope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5">
        <v>4901</v>
      </c>
      <c r="B155" s="6" t="s">
        <v>352</v>
      </c>
      <c r="C155" s="6" t="s">
        <v>353</v>
      </c>
      <c r="D155" s="7">
        <v>230</v>
      </c>
      <c r="E155" s="8">
        <v>10</v>
      </c>
      <c r="F155" s="7">
        <f t="shared" si="14"/>
        <v>2300</v>
      </c>
      <c r="G155" s="7">
        <f t="shared" si="15"/>
        <v>766.66666666666663</v>
      </c>
      <c r="H155" s="6" t="s">
        <v>91</v>
      </c>
      <c r="I155" s="9">
        <v>34219</v>
      </c>
      <c r="J155" s="5">
        <v>3</v>
      </c>
      <c r="K155" s="5">
        <v>1</v>
      </c>
      <c r="L155" s="5">
        <v>0</v>
      </c>
      <c r="M155" s="5" t="s">
        <v>17</v>
      </c>
      <c r="N155" s="5">
        <f t="shared" si="17"/>
        <v>1</v>
      </c>
      <c r="O155" s="5" t="s">
        <v>16</v>
      </c>
      <c r="P155" s="5">
        <f t="shared" si="12"/>
        <v>0</v>
      </c>
      <c r="Q155" s="5" t="s">
        <v>16</v>
      </c>
      <c r="R155" s="5">
        <f t="shared" si="13"/>
        <v>0</v>
      </c>
      <c r="S155" s="4" t="str">
        <f t="shared" si="16"/>
        <v>nope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5">
        <v>4346</v>
      </c>
      <c r="B156" s="6" t="s">
        <v>354</v>
      </c>
      <c r="C156" s="6" t="s">
        <v>355</v>
      </c>
      <c r="D156" s="7">
        <v>195</v>
      </c>
      <c r="E156" s="8">
        <v>4</v>
      </c>
      <c r="F156" s="7">
        <f t="shared" si="14"/>
        <v>780</v>
      </c>
      <c r="G156" s="7">
        <f t="shared" si="15"/>
        <v>390</v>
      </c>
      <c r="H156" s="6" t="s">
        <v>23</v>
      </c>
      <c r="I156" s="9">
        <v>28142</v>
      </c>
      <c r="J156" s="5">
        <v>2</v>
      </c>
      <c r="K156" s="5">
        <v>1</v>
      </c>
      <c r="L156" s="5">
        <v>4</v>
      </c>
      <c r="M156" s="5" t="s">
        <v>16</v>
      </c>
      <c r="N156" s="5">
        <f t="shared" si="17"/>
        <v>0</v>
      </c>
      <c r="O156" s="5" t="s">
        <v>16</v>
      </c>
      <c r="P156" s="5">
        <f t="shared" si="12"/>
        <v>0</v>
      </c>
      <c r="Q156" s="5" t="s">
        <v>16</v>
      </c>
      <c r="R156" s="5">
        <f t="shared" si="13"/>
        <v>0</v>
      </c>
      <c r="S156" s="4" t="str">
        <f t="shared" si="16"/>
        <v>nope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5">
        <v>4840</v>
      </c>
      <c r="B157" s="6" t="s">
        <v>356</v>
      </c>
      <c r="C157" s="11" t="s">
        <v>357</v>
      </c>
      <c r="D157" s="7">
        <v>51</v>
      </c>
      <c r="E157" s="8">
        <v>4</v>
      </c>
      <c r="F157" s="7">
        <f t="shared" si="14"/>
        <v>204</v>
      </c>
      <c r="G157" s="7">
        <f t="shared" si="15"/>
        <v>204</v>
      </c>
      <c r="H157" s="6" t="s">
        <v>101</v>
      </c>
      <c r="I157" s="9">
        <v>21950</v>
      </c>
      <c r="J157" s="5">
        <v>1</v>
      </c>
      <c r="K157" s="5">
        <v>4</v>
      </c>
      <c r="L157" s="5">
        <v>8</v>
      </c>
      <c r="M157" s="5" t="s">
        <v>17</v>
      </c>
      <c r="N157" s="5">
        <f t="shared" si="17"/>
        <v>1</v>
      </c>
      <c r="O157" s="5" t="s">
        <v>17</v>
      </c>
      <c r="P157" s="5">
        <f t="shared" si="12"/>
        <v>1</v>
      </c>
      <c r="Q157" s="5" t="s">
        <v>17</v>
      </c>
      <c r="R157" s="5">
        <f t="shared" si="13"/>
        <v>1</v>
      </c>
      <c r="S157" s="4" t="str">
        <f t="shared" si="16"/>
        <v>entrambi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5">
        <v>2565</v>
      </c>
      <c r="B158" s="6" t="s">
        <v>358</v>
      </c>
      <c r="C158" s="11" t="s">
        <v>359</v>
      </c>
      <c r="D158" s="7">
        <v>116</v>
      </c>
      <c r="E158" s="8">
        <v>7</v>
      </c>
      <c r="F158" s="7">
        <f t="shared" si="14"/>
        <v>812</v>
      </c>
      <c r="G158" s="7">
        <f t="shared" si="15"/>
        <v>162.4</v>
      </c>
      <c r="H158" s="6" t="s">
        <v>73</v>
      </c>
      <c r="I158" s="10">
        <v>22246</v>
      </c>
      <c r="J158" s="5">
        <v>5</v>
      </c>
      <c r="K158" s="5">
        <v>2</v>
      </c>
      <c r="L158" s="5">
        <v>6</v>
      </c>
      <c r="M158" s="5" t="s">
        <v>17</v>
      </c>
      <c r="N158" s="5">
        <f t="shared" si="17"/>
        <v>1</v>
      </c>
      <c r="O158" s="5" t="s">
        <v>17</v>
      </c>
      <c r="P158" s="5">
        <f t="shared" si="12"/>
        <v>1</v>
      </c>
      <c r="Q158" s="5" t="s">
        <v>16</v>
      </c>
      <c r="R158" s="5">
        <f t="shared" si="13"/>
        <v>0</v>
      </c>
      <c r="S158" s="4" t="str">
        <f t="shared" si="16"/>
        <v>nope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5">
        <v>3789</v>
      </c>
      <c r="B159" s="6" t="s">
        <v>360</v>
      </c>
      <c r="C159" s="6" t="s">
        <v>361</v>
      </c>
      <c r="D159" s="7">
        <v>258</v>
      </c>
      <c r="E159" s="8">
        <v>10</v>
      </c>
      <c r="F159" s="7">
        <f t="shared" si="14"/>
        <v>2580</v>
      </c>
      <c r="G159" s="7">
        <f t="shared" si="15"/>
        <v>645</v>
      </c>
      <c r="H159" s="6" t="s">
        <v>142</v>
      </c>
      <c r="I159" s="9">
        <v>25639</v>
      </c>
      <c r="J159" s="5">
        <v>4</v>
      </c>
      <c r="K159" s="5">
        <v>2</v>
      </c>
      <c r="L159" s="5">
        <v>8</v>
      </c>
      <c r="M159" s="5" t="s">
        <v>16</v>
      </c>
      <c r="N159" s="5">
        <f t="shared" si="17"/>
        <v>0</v>
      </c>
      <c r="O159" s="5" t="s">
        <v>17</v>
      </c>
      <c r="P159" s="5">
        <f t="shared" si="12"/>
        <v>1</v>
      </c>
      <c r="Q159" s="5" t="s">
        <v>16</v>
      </c>
      <c r="R159" s="5">
        <f t="shared" si="13"/>
        <v>0</v>
      </c>
      <c r="S159" s="4" t="str">
        <f t="shared" si="16"/>
        <v>nope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5">
        <v>2445</v>
      </c>
      <c r="B160" s="6" t="s">
        <v>362</v>
      </c>
      <c r="C160" s="6" t="s">
        <v>363</v>
      </c>
      <c r="D160" s="7">
        <v>169</v>
      </c>
      <c r="E160" s="8">
        <v>2</v>
      </c>
      <c r="F160" s="7">
        <f t="shared" si="14"/>
        <v>338</v>
      </c>
      <c r="G160" s="7">
        <f t="shared" si="15"/>
        <v>84.5</v>
      </c>
      <c r="H160" s="6" t="s">
        <v>246</v>
      </c>
      <c r="I160" s="9">
        <v>31301</v>
      </c>
      <c r="J160" s="5">
        <v>4</v>
      </c>
      <c r="K160" s="5">
        <v>2</v>
      </c>
      <c r="L160" s="5">
        <v>3</v>
      </c>
      <c r="M160" s="5" t="s">
        <v>16</v>
      </c>
      <c r="N160" s="5">
        <f t="shared" si="17"/>
        <v>0</v>
      </c>
      <c r="O160" s="5" t="s">
        <v>17</v>
      </c>
      <c r="P160" s="5">
        <f t="shared" si="12"/>
        <v>1</v>
      </c>
      <c r="Q160" s="5" t="s">
        <v>17</v>
      </c>
      <c r="R160" s="5">
        <f t="shared" si="13"/>
        <v>1</v>
      </c>
      <c r="S160" s="4" t="str">
        <f t="shared" si="16"/>
        <v>nope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5">
        <v>5272</v>
      </c>
      <c r="B161" s="6" t="s">
        <v>364</v>
      </c>
      <c r="C161" s="6" t="s">
        <v>365</v>
      </c>
      <c r="D161" s="7">
        <v>296</v>
      </c>
      <c r="E161" s="8">
        <v>1</v>
      </c>
      <c r="F161" s="7">
        <f t="shared" si="14"/>
        <v>296</v>
      </c>
      <c r="G161" s="7">
        <f t="shared" si="15"/>
        <v>49.333333333333336</v>
      </c>
      <c r="H161" s="6" t="s">
        <v>34</v>
      </c>
      <c r="I161" s="9">
        <v>30854</v>
      </c>
      <c r="J161" s="5">
        <v>6</v>
      </c>
      <c r="K161" s="5">
        <v>1</v>
      </c>
      <c r="L161" s="5">
        <v>9</v>
      </c>
      <c r="M161" s="5" t="s">
        <v>17</v>
      </c>
      <c r="N161" s="5">
        <f t="shared" si="17"/>
        <v>1</v>
      </c>
      <c r="O161" s="5" t="s">
        <v>17</v>
      </c>
      <c r="P161" s="5">
        <f t="shared" si="12"/>
        <v>1</v>
      </c>
      <c r="Q161" s="5" t="s">
        <v>16</v>
      </c>
      <c r="R161" s="5">
        <f t="shared" si="13"/>
        <v>0</v>
      </c>
      <c r="S161" s="4" t="str">
        <f t="shared" si="16"/>
        <v>nope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5">
        <v>2560</v>
      </c>
      <c r="B162" s="6" t="s">
        <v>366</v>
      </c>
      <c r="C162" s="6" t="s">
        <v>367</v>
      </c>
      <c r="D162" s="7">
        <v>125</v>
      </c>
      <c r="E162" s="8">
        <v>7</v>
      </c>
      <c r="F162" s="7">
        <f t="shared" si="14"/>
        <v>875</v>
      </c>
      <c r="G162" s="7">
        <f t="shared" si="15"/>
        <v>437.5</v>
      </c>
      <c r="H162" s="6" t="s">
        <v>45</v>
      </c>
      <c r="I162" s="9">
        <v>30929</v>
      </c>
      <c r="J162" s="5">
        <v>2</v>
      </c>
      <c r="K162" s="5">
        <v>5</v>
      </c>
      <c r="L162" s="5">
        <v>7</v>
      </c>
      <c r="M162" s="5" t="s">
        <v>16</v>
      </c>
      <c r="N162" s="5">
        <f t="shared" si="17"/>
        <v>0</v>
      </c>
      <c r="O162" s="5" t="s">
        <v>17</v>
      </c>
      <c r="P162" s="5">
        <f t="shared" si="12"/>
        <v>1</v>
      </c>
      <c r="Q162" s="5" t="s">
        <v>17</v>
      </c>
      <c r="R162" s="5">
        <f t="shared" si="13"/>
        <v>1</v>
      </c>
      <c r="S162" s="4" t="str">
        <f t="shared" si="16"/>
        <v>nope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5">
        <v>4373</v>
      </c>
      <c r="B163" s="6" t="s">
        <v>368</v>
      </c>
      <c r="C163" s="6" t="s">
        <v>369</v>
      </c>
      <c r="D163" s="7">
        <v>125</v>
      </c>
      <c r="E163" s="8">
        <v>2</v>
      </c>
      <c r="F163" s="7">
        <f t="shared" si="14"/>
        <v>250</v>
      </c>
      <c r="G163" s="7">
        <f t="shared" si="15"/>
        <v>41.666666666666664</v>
      </c>
      <c r="H163" s="6" t="s">
        <v>130</v>
      </c>
      <c r="I163" s="9">
        <v>20623</v>
      </c>
      <c r="J163" s="5">
        <v>6</v>
      </c>
      <c r="K163" s="5">
        <v>1</v>
      </c>
      <c r="L163" s="5">
        <v>2</v>
      </c>
      <c r="M163" s="5" t="s">
        <v>17</v>
      </c>
      <c r="N163" s="5">
        <f t="shared" si="17"/>
        <v>1</v>
      </c>
      <c r="O163" s="5" t="s">
        <v>17</v>
      </c>
      <c r="P163" s="5">
        <f t="shared" si="12"/>
        <v>1</v>
      </c>
      <c r="Q163" s="5" t="s">
        <v>17</v>
      </c>
      <c r="R163" s="5">
        <f t="shared" si="13"/>
        <v>1</v>
      </c>
      <c r="S163" s="4" t="str">
        <f t="shared" si="16"/>
        <v>entrambi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5">
        <v>4847</v>
      </c>
      <c r="B164" s="6" t="s">
        <v>370</v>
      </c>
      <c r="C164" s="11" t="s">
        <v>371</v>
      </c>
      <c r="D164" s="7">
        <v>118</v>
      </c>
      <c r="E164" s="8">
        <v>1</v>
      </c>
      <c r="F164" s="7">
        <f t="shared" si="14"/>
        <v>118</v>
      </c>
      <c r="G164" s="7">
        <f t="shared" si="15"/>
        <v>59</v>
      </c>
      <c r="H164" s="6" t="s">
        <v>23</v>
      </c>
      <c r="I164" s="10">
        <v>26599</v>
      </c>
      <c r="J164" s="5">
        <v>2</v>
      </c>
      <c r="K164" s="5">
        <v>1</v>
      </c>
      <c r="L164" s="5">
        <v>10</v>
      </c>
      <c r="M164" s="5" t="s">
        <v>16</v>
      </c>
      <c r="N164" s="5">
        <f t="shared" si="17"/>
        <v>0</v>
      </c>
      <c r="O164" s="5" t="s">
        <v>16</v>
      </c>
      <c r="P164" s="5">
        <f t="shared" si="12"/>
        <v>0</v>
      </c>
      <c r="Q164" s="5" t="s">
        <v>17</v>
      </c>
      <c r="R164" s="5">
        <f t="shared" si="13"/>
        <v>1</v>
      </c>
      <c r="S164" s="4" t="str">
        <f t="shared" si="16"/>
        <v>nope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5">
        <v>5174</v>
      </c>
      <c r="B165" s="6" t="s">
        <v>372</v>
      </c>
      <c r="C165" s="6" t="s">
        <v>373</v>
      </c>
      <c r="D165" s="7">
        <v>166</v>
      </c>
      <c r="E165" s="8">
        <v>3</v>
      </c>
      <c r="F165" s="7">
        <f t="shared" si="14"/>
        <v>498</v>
      </c>
      <c r="G165" s="7">
        <f t="shared" si="15"/>
        <v>71.142857142857139</v>
      </c>
      <c r="H165" s="6" t="s">
        <v>70</v>
      </c>
      <c r="I165" s="9">
        <v>30960</v>
      </c>
      <c r="J165" s="5">
        <v>7</v>
      </c>
      <c r="K165" s="5">
        <v>5</v>
      </c>
      <c r="L165" s="5">
        <v>4</v>
      </c>
      <c r="M165" s="5" t="s">
        <v>16</v>
      </c>
      <c r="N165" s="5">
        <f t="shared" si="17"/>
        <v>0</v>
      </c>
      <c r="O165" s="5" t="s">
        <v>17</v>
      </c>
      <c r="P165" s="5">
        <f t="shared" si="12"/>
        <v>1</v>
      </c>
      <c r="Q165" s="5" t="s">
        <v>17</v>
      </c>
      <c r="R165" s="5">
        <f t="shared" si="13"/>
        <v>1</v>
      </c>
      <c r="S165" s="4" t="str">
        <f t="shared" si="16"/>
        <v>nope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5">
        <v>4520</v>
      </c>
      <c r="B166" s="6" t="s">
        <v>374</v>
      </c>
      <c r="C166" s="6" t="s">
        <v>375</v>
      </c>
      <c r="D166" s="7">
        <v>35</v>
      </c>
      <c r="E166" s="8">
        <v>3</v>
      </c>
      <c r="F166" s="7">
        <f t="shared" si="14"/>
        <v>105</v>
      </c>
      <c r="G166" s="7">
        <f t="shared" si="15"/>
        <v>26.25</v>
      </c>
      <c r="H166" s="6" t="s">
        <v>15</v>
      </c>
      <c r="I166" s="9">
        <v>23186</v>
      </c>
      <c r="J166" s="5">
        <v>4</v>
      </c>
      <c r="K166" s="5">
        <v>1</v>
      </c>
      <c r="L166" s="5">
        <v>5</v>
      </c>
      <c r="M166" s="5" t="s">
        <v>17</v>
      </c>
      <c r="N166" s="5">
        <f t="shared" si="17"/>
        <v>1</v>
      </c>
      <c r="O166" s="5" t="s">
        <v>17</v>
      </c>
      <c r="P166" s="5">
        <f t="shared" si="12"/>
        <v>1</v>
      </c>
      <c r="Q166" s="5" t="s">
        <v>17</v>
      </c>
      <c r="R166" s="5">
        <f t="shared" si="13"/>
        <v>1</v>
      </c>
      <c r="S166" s="4" t="str">
        <f t="shared" si="16"/>
        <v>entrambi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5">
        <v>5440</v>
      </c>
      <c r="B167" s="6" t="s">
        <v>376</v>
      </c>
      <c r="C167" s="6" t="s">
        <v>377</v>
      </c>
      <c r="D167" s="7">
        <v>92</v>
      </c>
      <c r="E167" s="8">
        <v>6</v>
      </c>
      <c r="F167" s="7">
        <f t="shared" si="14"/>
        <v>552</v>
      </c>
      <c r="G167" s="7">
        <f t="shared" si="15"/>
        <v>78.857142857142861</v>
      </c>
      <c r="H167" s="6" t="s">
        <v>53</v>
      </c>
      <c r="I167" s="9">
        <v>33285</v>
      </c>
      <c r="J167" s="5">
        <v>7</v>
      </c>
      <c r="K167" s="5">
        <v>5</v>
      </c>
      <c r="L167" s="5">
        <v>10</v>
      </c>
      <c r="M167" s="5" t="s">
        <v>16</v>
      </c>
      <c r="N167" s="5">
        <f t="shared" si="17"/>
        <v>0</v>
      </c>
      <c r="O167" s="5" t="s">
        <v>16</v>
      </c>
      <c r="P167" s="5">
        <f t="shared" si="12"/>
        <v>0</v>
      </c>
      <c r="Q167" s="5" t="s">
        <v>17</v>
      </c>
      <c r="R167" s="5">
        <f t="shared" si="13"/>
        <v>1</v>
      </c>
      <c r="S167" s="4" t="str">
        <f t="shared" si="16"/>
        <v>nope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5">
        <v>2786</v>
      </c>
      <c r="B168" s="6" t="s">
        <v>378</v>
      </c>
      <c r="C168" s="6" t="s">
        <v>379</v>
      </c>
      <c r="D168" s="7">
        <v>236</v>
      </c>
      <c r="E168" s="8">
        <v>10</v>
      </c>
      <c r="F168" s="7">
        <f t="shared" si="14"/>
        <v>2360</v>
      </c>
      <c r="G168" s="7">
        <f t="shared" si="15"/>
        <v>393.33333333333331</v>
      </c>
      <c r="H168" s="6" t="s">
        <v>34</v>
      </c>
      <c r="I168" s="9">
        <v>26474</v>
      </c>
      <c r="J168" s="5">
        <v>6</v>
      </c>
      <c r="K168" s="5">
        <v>3</v>
      </c>
      <c r="L168" s="5">
        <v>3</v>
      </c>
      <c r="M168" s="5" t="s">
        <v>17</v>
      </c>
      <c r="N168" s="5">
        <f t="shared" si="17"/>
        <v>1</v>
      </c>
      <c r="O168" s="5" t="s">
        <v>16</v>
      </c>
      <c r="P168" s="5">
        <f t="shared" si="12"/>
        <v>0</v>
      </c>
      <c r="Q168" s="5" t="s">
        <v>17</v>
      </c>
      <c r="R168" s="5">
        <f t="shared" si="13"/>
        <v>1</v>
      </c>
      <c r="S168" s="4" t="str">
        <f t="shared" si="16"/>
        <v>entrambi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5">
        <v>3986</v>
      </c>
      <c r="B169" s="6" t="s">
        <v>380</v>
      </c>
      <c r="C169" s="6" t="s">
        <v>381</v>
      </c>
      <c r="D169" s="7">
        <v>201</v>
      </c>
      <c r="E169" s="8">
        <v>10</v>
      </c>
      <c r="F169" s="7">
        <f t="shared" si="14"/>
        <v>2010</v>
      </c>
      <c r="G169" s="7">
        <f t="shared" si="15"/>
        <v>1005</v>
      </c>
      <c r="H169" s="6" t="s">
        <v>34</v>
      </c>
      <c r="I169" s="9">
        <v>22803</v>
      </c>
      <c r="J169" s="5">
        <v>2</v>
      </c>
      <c r="K169" s="5">
        <v>2</v>
      </c>
      <c r="L169" s="5">
        <v>5</v>
      </c>
      <c r="M169" s="5" t="s">
        <v>17</v>
      </c>
      <c r="N169" s="5">
        <f t="shared" si="17"/>
        <v>1</v>
      </c>
      <c r="O169" s="5" t="s">
        <v>17</v>
      </c>
      <c r="P169" s="5">
        <f t="shared" si="12"/>
        <v>1</v>
      </c>
      <c r="Q169" s="5" t="s">
        <v>17</v>
      </c>
      <c r="R169" s="5">
        <f t="shared" si="13"/>
        <v>1</v>
      </c>
      <c r="S169" s="4" t="str">
        <f t="shared" si="16"/>
        <v>entrambi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5">
        <v>5065</v>
      </c>
      <c r="B170" s="6" t="s">
        <v>382</v>
      </c>
      <c r="C170" s="6" t="s">
        <v>383</v>
      </c>
      <c r="D170" s="7">
        <v>192</v>
      </c>
      <c r="E170" s="8">
        <v>9</v>
      </c>
      <c r="F170" s="7">
        <f t="shared" si="14"/>
        <v>1728</v>
      </c>
      <c r="G170" s="7">
        <f t="shared" si="15"/>
        <v>864</v>
      </c>
      <c r="H170" s="6" t="s">
        <v>40</v>
      </c>
      <c r="I170" s="10">
        <v>33602</v>
      </c>
      <c r="J170" s="5">
        <v>2</v>
      </c>
      <c r="K170" s="5">
        <v>5</v>
      </c>
      <c r="L170" s="5">
        <v>1</v>
      </c>
      <c r="M170" s="5" t="s">
        <v>16</v>
      </c>
      <c r="N170" s="5">
        <f t="shared" si="17"/>
        <v>0</v>
      </c>
      <c r="O170" s="5" t="s">
        <v>16</v>
      </c>
      <c r="P170" s="5">
        <f t="shared" si="12"/>
        <v>0</v>
      </c>
      <c r="Q170" s="5" t="s">
        <v>16</v>
      </c>
      <c r="R170" s="5">
        <f t="shared" si="13"/>
        <v>0</v>
      </c>
      <c r="S170" s="4" t="str">
        <f t="shared" si="16"/>
        <v>nope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5">
        <v>3150</v>
      </c>
      <c r="B171" s="6" t="s">
        <v>384</v>
      </c>
      <c r="C171" s="6" t="s">
        <v>385</v>
      </c>
      <c r="D171" s="7">
        <v>51</v>
      </c>
      <c r="E171" s="8">
        <v>8</v>
      </c>
      <c r="F171" s="7">
        <f t="shared" si="14"/>
        <v>408</v>
      </c>
      <c r="G171" s="7">
        <f t="shared" si="15"/>
        <v>408</v>
      </c>
      <c r="H171" s="6" t="s">
        <v>70</v>
      </c>
      <c r="I171" s="9">
        <v>22688</v>
      </c>
      <c r="J171" s="5">
        <v>1</v>
      </c>
      <c r="K171" s="5">
        <v>4</v>
      </c>
      <c r="L171" s="5">
        <v>7</v>
      </c>
      <c r="M171" s="5" t="s">
        <v>17</v>
      </c>
      <c r="N171" s="5">
        <f t="shared" si="17"/>
        <v>1</v>
      </c>
      <c r="O171" s="5" t="s">
        <v>17</v>
      </c>
      <c r="P171" s="5">
        <f t="shared" si="12"/>
        <v>1</v>
      </c>
      <c r="Q171" s="5" t="s">
        <v>17</v>
      </c>
      <c r="R171" s="5">
        <f t="shared" si="13"/>
        <v>1</v>
      </c>
      <c r="S171" s="4" t="str">
        <f t="shared" si="16"/>
        <v>entrambi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5">
        <v>5410</v>
      </c>
      <c r="B172" s="6" t="s">
        <v>386</v>
      </c>
      <c r="C172" s="6" t="s">
        <v>218</v>
      </c>
      <c r="D172" s="7">
        <v>233</v>
      </c>
      <c r="E172" s="8">
        <v>1</v>
      </c>
      <c r="F172" s="7">
        <f t="shared" si="14"/>
        <v>233</v>
      </c>
      <c r="G172" s="7">
        <f t="shared" si="15"/>
        <v>58.25</v>
      </c>
      <c r="H172" s="6" t="s">
        <v>29</v>
      </c>
      <c r="I172" s="9">
        <v>21801</v>
      </c>
      <c r="J172" s="5">
        <v>4</v>
      </c>
      <c r="K172" s="5">
        <v>4</v>
      </c>
      <c r="L172" s="5">
        <v>3</v>
      </c>
      <c r="M172" s="5" t="s">
        <v>17</v>
      </c>
      <c r="N172" s="5">
        <f t="shared" si="17"/>
        <v>1</v>
      </c>
      <c r="O172" s="5" t="s">
        <v>16</v>
      </c>
      <c r="P172" s="5">
        <f t="shared" si="12"/>
        <v>0</v>
      </c>
      <c r="Q172" s="5" t="s">
        <v>16</v>
      </c>
      <c r="R172" s="5">
        <f t="shared" si="13"/>
        <v>0</v>
      </c>
      <c r="S172" s="4" t="str">
        <f t="shared" si="16"/>
        <v>nope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5">
        <v>4411</v>
      </c>
      <c r="B173" s="6" t="s">
        <v>387</v>
      </c>
      <c r="C173" s="6" t="s">
        <v>388</v>
      </c>
      <c r="D173" s="7">
        <v>107</v>
      </c>
      <c r="E173" s="8">
        <v>9</v>
      </c>
      <c r="F173" s="7">
        <f t="shared" si="14"/>
        <v>963</v>
      </c>
      <c r="G173" s="7">
        <f t="shared" si="15"/>
        <v>240.75</v>
      </c>
      <c r="H173" s="6" t="s">
        <v>246</v>
      </c>
      <c r="I173" s="10">
        <v>33158</v>
      </c>
      <c r="J173" s="5">
        <v>4</v>
      </c>
      <c r="K173" s="5">
        <v>1</v>
      </c>
      <c r="L173" s="5">
        <v>2</v>
      </c>
      <c r="M173" s="5" t="s">
        <v>16</v>
      </c>
      <c r="N173" s="5">
        <f t="shared" si="17"/>
        <v>0</v>
      </c>
      <c r="O173" s="5" t="s">
        <v>16</v>
      </c>
      <c r="P173" s="5">
        <f t="shared" si="12"/>
        <v>0</v>
      </c>
      <c r="Q173" s="5" t="s">
        <v>17</v>
      </c>
      <c r="R173" s="5">
        <f t="shared" si="13"/>
        <v>1</v>
      </c>
      <c r="S173" s="4" t="str">
        <f t="shared" si="16"/>
        <v>nope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5">
        <v>4747</v>
      </c>
      <c r="B174" s="6" t="s">
        <v>389</v>
      </c>
      <c r="C174" s="6" t="s">
        <v>390</v>
      </c>
      <c r="D174" s="7">
        <v>96</v>
      </c>
      <c r="E174" s="8">
        <v>2</v>
      </c>
      <c r="F174" s="7">
        <f t="shared" si="14"/>
        <v>192</v>
      </c>
      <c r="G174" s="7">
        <f t="shared" si="15"/>
        <v>38.4</v>
      </c>
      <c r="H174" s="6" t="s">
        <v>15</v>
      </c>
      <c r="I174" s="9">
        <v>31615</v>
      </c>
      <c r="J174" s="5">
        <v>5</v>
      </c>
      <c r="K174" s="5">
        <v>5</v>
      </c>
      <c r="L174" s="5">
        <v>2</v>
      </c>
      <c r="M174" s="5" t="s">
        <v>16</v>
      </c>
      <c r="N174" s="5">
        <f t="shared" si="17"/>
        <v>0</v>
      </c>
      <c r="O174" s="5" t="s">
        <v>17</v>
      </c>
      <c r="P174" s="5">
        <f t="shared" si="12"/>
        <v>1</v>
      </c>
      <c r="Q174" s="5" t="s">
        <v>17</v>
      </c>
      <c r="R174" s="5">
        <f t="shared" si="13"/>
        <v>1</v>
      </c>
      <c r="S174" s="4" t="str">
        <f t="shared" si="16"/>
        <v>nope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5">
        <v>5186</v>
      </c>
      <c r="B175" s="6" t="s">
        <v>391</v>
      </c>
      <c r="C175" s="6" t="s">
        <v>392</v>
      </c>
      <c r="D175" s="7">
        <v>190</v>
      </c>
      <c r="E175" s="8">
        <v>7</v>
      </c>
      <c r="F175" s="7">
        <f t="shared" si="14"/>
        <v>1330</v>
      </c>
      <c r="G175" s="7">
        <f t="shared" si="15"/>
        <v>266</v>
      </c>
      <c r="H175" s="6" t="s">
        <v>20</v>
      </c>
      <c r="I175" s="9">
        <v>28255</v>
      </c>
      <c r="J175" s="5">
        <v>5</v>
      </c>
      <c r="K175" s="5">
        <v>4</v>
      </c>
      <c r="L175" s="5">
        <v>4</v>
      </c>
      <c r="M175" s="5" t="s">
        <v>17</v>
      </c>
      <c r="N175" s="5">
        <f t="shared" si="17"/>
        <v>1</v>
      </c>
      <c r="O175" s="5" t="s">
        <v>16</v>
      </c>
      <c r="P175" s="5">
        <f t="shared" si="12"/>
        <v>0</v>
      </c>
      <c r="Q175" s="5" t="s">
        <v>17</v>
      </c>
      <c r="R175" s="5">
        <f t="shared" si="13"/>
        <v>1</v>
      </c>
      <c r="S175" s="4" t="str">
        <f t="shared" si="16"/>
        <v>entrambi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5">
        <v>4270</v>
      </c>
      <c r="B176" s="6" t="s">
        <v>393</v>
      </c>
      <c r="C176" s="6" t="s">
        <v>394</v>
      </c>
      <c r="D176" s="7">
        <v>245</v>
      </c>
      <c r="E176" s="8">
        <v>3</v>
      </c>
      <c r="F176" s="7">
        <f t="shared" si="14"/>
        <v>735</v>
      </c>
      <c r="G176" s="7">
        <f t="shared" si="15"/>
        <v>735</v>
      </c>
      <c r="H176" s="6" t="s">
        <v>164</v>
      </c>
      <c r="I176" s="10">
        <v>28478</v>
      </c>
      <c r="J176" s="5">
        <v>1</v>
      </c>
      <c r="K176" s="5">
        <v>3</v>
      </c>
      <c r="L176" s="5">
        <v>6</v>
      </c>
      <c r="M176" s="5" t="s">
        <v>16</v>
      </c>
      <c r="N176" s="5">
        <f t="shared" si="17"/>
        <v>0</v>
      </c>
      <c r="O176" s="5" t="s">
        <v>17</v>
      </c>
      <c r="P176" s="5">
        <f t="shared" si="12"/>
        <v>1</v>
      </c>
      <c r="Q176" s="5" t="s">
        <v>16</v>
      </c>
      <c r="R176" s="5">
        <f t="shared" si="13"/>
        <v>0</v>
      </c>
      <c r="S176" s="4" t="str">
        <f t="shared" si="16"/>
        <v>nope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5">
        <v>2531</v>
      </c>
      <c r="B177" s="6" t="s">
        <v>395</v>
      </c>
      <c r="C177" s="6" t="s">
        <v>396</v>
      </c>
      <c r="D177" s="7">
        <v>233</v>
      </c>
      <c r="E177" s="8">
        <v>9</v>
      </c>
      <c r="F177" s="7">
        <f t="shared" si="14"/>
        <v>2097</v>
      </c>
      <c r="G177" s="7">
        <f t="shared" si="15"/>
        <v>699</v>
      </c>
      <c r="H177" s="6" t="s">
        <v>189</v>
      </c>
      <c r="I177" s="9">
        <v>20114</v>
      </c>
      <c r="J177" s="5">
        <v>3</v>
      </c>
      <c r="K177" s="5">
        <v>3</v>
      </c>
      <c r="L177" s="5">
        <v>2</v>
      </c>
      <c r="M177" s="5" t="s">
        <v>16</v>
      </c>
      <c r="N177" s="5">
        <f t="shared" si="17"/>
        <v>0</v>
      </c>
      <c r="O177" s="5" t="s">
        <v>17</v>
      </c>
      <c r="P177" s="5">
        <f t="shared" si="12"/>
        <v>1</v>
      </c>
      <c r="Q177" s="5" t="s">
        <v>17</v>
      </c>
      <c r="R177" s="5">
        <f t="shared" si="13"/>
        <v>1</v>
      </c>
      <c r="S177" s="4" t="str">
        <f t="shared" si="16"/>
        <v>nope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5">
        <v>2440</v>
      </c>
      <c r="B178" s="6" t="s">
        <v>397</v>
      </c>
      <c r="C178" s="6" t="s">
        <v>398</v>
      </c>
      <c r="D178" s="7">
        <v>279</v>
      </c>
      <c r="E178" s="8">
        <v>5</v>
      </c>
      <c r="F178" s="7">
        <f t="shared" si="14"/>
        <v>1395</v>
      </c>
      <c r="G178" s="7">
        <f t="shared" si="15"/>
        <v>348.75</v>
      </c>
      <c r="H178" s="6" t="s">
        <v>29</v>
      </c>
      <c r="I178" s="9">
        <v>27118</v>
      </c>
      <c r="J178" s="5">
        <v>4</v>
      </c>
      <c r="K178" s="5">
        <v>2</v>
      </c>
      <c r="L178" s="5">
        <v>2</v>
      </c>
      <c r="M178" s="5" t="s">
        <v>16</v>
      </c>
      <c r="N178" s="5">
        <f t="shared" si="17"/>
        <v>0</v>
      </c>
      <c r="O178" s="5" t="s">
        <v>16</v>
      </c>
      <c r="P178" s="5">
        <f t="shared" si="12"/>
        <v>0</v>
      </c>
      <c r="Q178" s="5" t="s">
        <v>16</v>
      </c>
      <c r="R178" s="5">
        <f t="shared" si="13"/>
        <v>0</v>
      </c>
      <c r="S178" s="4" t="str">
        <f t="shared" si="16"/>
        <v>nope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5">
        <v>4761</v>
      </c>
      <c r="B179" s="6" t="s">
        <v>399</v>
      </c>
      <c r="C179" s="6" t="s">
        <v>400</v>
      </c>
      <c r="D179" s="7">
        <v>252</v>
      </c>
      <c r="E179" s="8">
        <v>9</v>
      </c>
      <c r="F179" s="7">
        <f t="shared" si="14"/>
        <v>2268</v>
      </c>
      <c r="G179" s="7">
        <f t="shared" si="15"/>
        <v>756</v>
      </c>
      <c r="H179" s="6" t="s">
        <v>109</v>
      </c>
      <c r="I179" s="9">
        <v>26695</v>
      </c>
      <c r="J179" s="5">
        <v>3</v>
      </c>
      <c r="K179" s="5">
        <v>1</v>
      </c>
      <c r="L179" s="5">
        <v>8</v>
      </c>
      <c r="M179" s="5" t="s">
        <v>17</v>
      </c>
      <c r="N179" s="5">
        <f t="shared" si="17"/>
        <v>1</v>
      </c>
      <c r="O179" s="5" t="s">
        <v>17</v>
      </c>
      <c r="P179" s="5">
        <f t="shared" si="12"/>
        <v>1</v>
      </c>
      <c r="Q179" s="5" t="s">
        <v>17</v>
      </c>
      <c r="R179" s="5">
        <f t="shared" si="13"/>
        <v>1</v>
      </c>
      <c r="S179" s="4" t="str">
        <f t="shared" si="16"/>
        <v>entrambi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5">
        <v>5491</v>
      </c>
      <c r="B180" s="6" t="s">
        <v>401</v>
      </c>
      <c r="C180" s="6" t="s">
        <v>402</v>
      </c>
      <c r="D180" s="7">
        <v>281</v>
      </c>
      <c r="E180" s="8">
        <v>2</v>
      </c>
      <c r="F180" s="7">
        <f t="shared" si="14"/>
        <v>562</v>
      </c>
      <c r="G180" s="7">
        <f t="shared" si="15"/>
        <v>281</v>
      </c>
      <c r="H180" s="6" t="s">
        <v>67</v>
      </c>
      <c r="I180" s="9">
        <v>31244</v>
      </c>
      <c r="J180" s="5">
        <v>2</v>
      </c>
      <c r="K180" s="5">
        <v>2</v>
      </c>
      <c r="L180" s="5">
        <v>5</v>
      </c>
      <c r="M180" s="5" t="s">
        <v>16</v>
      </c>
      <c r="N180" s="5">
        <f t="shared" si="17"/>
        <v>0</v>
      </c>
      <c r="O180" s="5" t="s">
        <v>17</v>
      </c>
      <c r="P180" s="5">
        <f t="shared" si="12"/>
        <v>1</v>
      </c>
      <c r="Q180" s="5" t="s">
        <v>17</v>
      </c>
      <c r="R180" s="5">
        <f t="shared" si="13"/>
        <v>1</v>
      </c>
      <c r="S180" s="4" t="str">
        <f t="shared" si="16"/>
        <v>nope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5">
        <v>5171</v>
      </c>
      <c r="B181" s="6" t="s">
        <v>403</v>
      </c>
      <c r="C181" s="6" t="s">
        <v>404</v>
      </c>
      <c r="D181" s="7">
        <v>97</v>
      </c>
      <c r="E181" s="8">
        <v>2</v>
      </c>
      <c r="F181" s="7">
        <f t="shared" si="14"/>
        <v>194</v>
      </c>
      <c r="G181" s="7">
        <f t="shared" si="15"/>
        <v>48.5</v>
      </c>
      <c r="H181" s="6" t="s">
        <v>246</v>
      </c>
      <c r="I181" s="9">
        <v>33243</v>
      </c>
      <c r="J181" s="5">
        <v>4</v>
      </c>
      <c r="K181" s="5">
        <v>3</v>
      </c>
      <c r="L181" s="5">
        <v>4</v>
      </c>
      <c r="M181" s="5" t="s">
        <v>16</v>
      </c>
      <c r="N181" s="5">
        <f t="shared" si="17"/>
        <v>0</v>
      </c>
      <c r="O181" s="5" t="s">
        <v>16</v>
      </c>
      <c r="P181" s="5">
        <f t="shared" si="12"/>
        <v>0</v>
      </c>
      <c r="Q181" s="5" t="s">
        <v>17</v>
      </c>
      <c r="R181" s="5">
        <f t="shared" si="13"/>
        <v>1</v>
      </c>
      <c r="S181" s="4" t="str">
        <f t="shared" si="16"/>
        <v>nope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5">
        <v>4990</v>
      </c>
      <c r="B182" s="6" t="s">
        <v>405</v>
      </c>
      <c r="C182" s="6" t="s">
        <v>406</v>
      </c>
      <c r="D182" s="7">
        <v>81</v>
      </c>
      <c r="E182" s="8">
        <v>6</v>
      </c>
      <c r="F182" s="7">
        <f t="shared" si="14"/>
        <v>486</v>
      </c>
      <c r="G182" s="7">
        <f t="shared" si="15"/>
        <v>69.428571428571431</v>
      </c>
      <c r="H182" s="6" t="s">
        <v>142</v>
      </c>
      <c r="I182" s="9">
        <v>28147</v>
      </c>
      <c r="J182" s="5">
        <v>7</v>
      </c>
      <c r="K182" s="5">
        <v>3</v>
      </c>
      <c r="L182" s="5">
        <v>7</v>
      </c>
      <c r="M182" s="5" t="s">
        <v>17</v>
      </c>
      <c r="N182" s="5">
        <f t="shared" si="17"/>
        <v>1</v>
      </c>
      <c r="O182" s="5" t="s">
        <v>16</v>
      </c>
      <c r="P182" s="5">
        <f t="shared" si="12"/>
        <v>0</v>
      </c>
      <c r="Q182" s="5" t="s">
        <v>16</v>
      </c>
      <c r="R182" s="5">
        <f t="shared" si="13"/>
        <v>0</v>
      </c>
      <c r="S182" s="4" t="str">
        <f t="shared" si="16"/>
        <v>nope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5">
        <v>4501</v>
      </c>
      <c r="B183" s="6" t="s">
        <v>407</v>
      </c>
      <c r="C183" s="6" t="s">
        <v>408</v>
      </c>
      <c r="D183" s="7">
        <v>147</v>
      </c>
      <c r="E183" s="8">
        <v>8</v>
      </c>
      <c r="F183" s="7">
        <f t="shared" si="14"/>
        <v>1176</v>
      </c>
      <c r="G183" s="7">
        <f t="shared" si="15"/>
        <v>1176</v>
      </c>
      <c r="H183" s="6" t="s">
        <v>76</v>
      </c>
      <c r="I183" s="9">
        <v>23956</v>
      </c>
      <c r="J183" s="5">
        <v>1</v>
      </c>
      <c r="K183" s="5">
        <v>3</v>
      </c>
      <c r="L183" s="5">
        <v>4</v>
      </c>
      <c r="M183" s="5" t="s">
        <v>16</v>
      </c>
      <c r="N183" s="5">
        <f t="shared" si="17"/>
        <v>0</v>
      </c>
      <c r="O183" s="5" t="s">
        <v>17</v>
      </c>
      <c r="P183" s="5">
        <f t="shared" si="12"/>
        <v>1</v>
      </c>
      <c r="Q183" s="5" t="s">
        <v>17</v>
      </c>
      <c r="R183" s="5">
        <f t="shared" si="13"/>
        <v>1</v>
      </c>
      <c r="S183" s="4" t="str">
        <f t="shared" si="16"/>
        <v>nope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5">
        <v>4150</v>
      </c>
      <c r="B184" s="6" t="s">
        <v>409</v>
      </c>
      <c r="C184" s="6" t="s">
        <v>410</v>
      </c>
      <c r="D184" s="7">
        <v>182</v>
      </c>
      <c r="E184" s="8">
        <v>9</v>
      </c>
      <c r="F184" s="7">
        <f t="shared" si="14"/>
        <v>1638</v>
      </c>
      <c r="G184" s="7">
        <f t="shared" si="15"/>
        <v>273</v>
      </c>
      <c r="H184" s="6" t="s">
        <v>48</v>
      </c>
      <c r="I184" s="9">
        <v>33355</v>
      </c>
      <c r="J184" s="5">
        <v>6</v>
      </c>
      <c r="K184" s="5">
        <v>2</v>
      </c>
      <c r="L184" s="5">
        <v>7</v>
      </c>
      <c r="M184" s="5" t="s">
        <v>17</v>
      </c>
      <c r="N184" s="5">
        <f t="shared" si="17"/>
        <v>1</v>
      </c>
      <c r="O184" s="5" t="s">
        <v>16</v>
      </c>
      <c r="P184" s="5">
        <f t="shared" si="12"/>
        <v>0</v>
      </c>
      <c r="Q184" s="5" t="s">
        <v>17</v>
      </c>
      <c r="R184" s="5">
        <f t="shared" si="13"/>
        <v>1</v>
      </c>
      <c r="S184" s="4" t="str">
        <f t="shared" si="16"/>
        <v>entrambi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5">
        <v>4230</v>
      </c>
      <c r="B185" s="6" t="s">
        <v>411</v>
      </c>
      <c r="C185" s="6" t="s">
        <v>412</v>
      </c>
      <c r="D185" s="7">
        <v>152</v>
      </c>
      <c r="E185" s="8">
        <v>2</v>
      </c>
      <c r="F185" s="7">
        <f t="shared" si="14"/>
        <v>304</v>
      </c>
      <c r="G185" s="7">
        <f t="shared" si="15"/>
        <v>76</v>
      </c>
      <c r="H185" s="6" t="s">
        <v>147</v>
      </c>
      <c r="I185" s="9">
        <v>31471</v>
      </c>
      <c r="J185" s="5">
        <v>4</v>
      </c>
      <c r="K185" s="5">
        <v>1</v>
      </c>
      <c r="L185" s="5">
        <v>3</v>
      </c>
      <c r="M185" s="5" t="s">
        <v>17</v>
      </c>
      <c r="N185" s="5">
        <f t="shared" si="17"/>
        <v>1</v>
      </c>
      <c r="O185" s="5" t="s">
        <v>16</v>
      </c>
      <c r="P185" s="5">
        <f t="shared" si="12"/>
        <v>0</v>
      </c>
      <c r="Q185" s="5" t="s">
        <v>17</v>
      </c>
      <c r="R185" s="5">
        <f t="shared" si="13"/>
        <v>1</v>
      </c>
      <c r="S185" s="4" t="str">
        <f t="shared" si="16"/>
        <v>entrambi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5">
        <v>2611</v>
      </c>
      <c r="B186" s="6" t="s">
        <v>413</v>
      </c>
      <c r="C186" s="6" t="s">
        <v>414</v>
      </c>
      <c r="D186" s="7">
        <v>75</v>
      </c>
      <c r="E186" s="8">
        <v>9</v>
      </c>
      <c r="F186" s="7">
        <f t="shared" si="14"/>
        <v>675</v>
      </c>
      <c r="G186" s="7">
        <f t="shared" si="15"/>
        <v>675</v>
      </c>
      <c r="H186" s="6" t="s">
        <v>40</v>
      </c>
      <c r="I186" s="9">
        <v>29420</v>
      </c>
      <c r="J186" s="5">
        <v>1</v>
      </c>
      <c r="K186" s="5">
        <v>4</v>
      </c>
      <c r="L186" s="5">
        <v>6</v>
      </c>
      <c r="M186" s="5" t="s">
        <v>17</v>
      </c>
      <c r="N186" s="5">
        <f t="shared" si="17"/>
        <v>1</v>
      </c>
      <c r="O186" s="5" t="s">
        <v>16</v>
      </c>
      <c r="P186" s="5">
        <f t="shared" si="12"/>
        <v>0</v>
      </c>
      <c r="Q186" s="5" t="s">
        <v>17</v>
      </c>
      <c r="R186" s="5">
        <f t="shared" si="13"/>
        <v>1</v>
      </c>
      <c r="S186" s="4" t="str">
        <f t="shared" si="16"/>
        <v>entrambi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5">
        <v>2332</v>
      </c>
      <c r="B187" s="6" t="s">
        <v>415</v>
      </c>
      <c r="C187" s="6" t="s">
        <v>416</v>
      </c>
      <c r="D187" s="7">
        <v>35</v>
      </c>
      <c r="E187" s="8">
        <v>5</v>
      </c>
      <c r="F187" s="7">
        <f t="shared" si="14"/>
        <v>175</v>
      </c>
      <c r="G187" s="7">
        <f t="shared" si="15"/>
        <v>43.75</v>
      </c>
      <c r="H187" s="6" t="s">
        <v>147</v>
      </c>
      <c r="I187" s="9">
        <v>34105</v>
      </c>
      <c r="J187" s="5">
        <v>4</v>
      </c>
      <c r="K187" s="5">
        <v>3</v>
      </c>
      <c r="L187" s="5">
        <v>4</v>
      </c>
      <c r="M187" s="5" t="s">
        <v>17</v>
      </c>
      <c r="N187" s="5">
        <f t="shared" si="17"/>
        <v>1</v>
      </c>
      <c r="O187" s="5" t="s">
        <v>17</v>
      </c>
      <c r="P187" s="5">
        <f t="shared" si="12"/>
        <v>1</v>
      </c>
      <c r="Q187" s="5" t="s">
        <v>17</v>
      </c>
      <c r="R187" s="5">
        <f t="shared" si="13"/>
        <v>1</v>
      </c>
      <c r="S187" s="4" t="str">
        <f t="shared" si="16"/>
        <v>entrambi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5">
        <v>3884</v>
      </c>
      <c r="B188" s="6" t="s">
        <v>417</v>
      </c>
      <c r="C188" s="6" t="s">
        <v>418</v>
      </c>
      <c r="D188" s="7">
        <v>144</v>
      </c>
      <c r="E188" s="8">
        <v>7</v>
      </c>
      <c r="F188" s="7">
        <f t="shared" si="14"/>
        <v>1008</v>
      </c>
      <c r="G188" s="7">
        <f t="shared" si="15"/>
        <v>336</v>
      </c>
      <c r="H188" s="6" t="s">
        <v>82</v>
      </c>
      <c r="I188" s="9">
        <v>27447</v>
      </c>
      <c r="J188" s="5">
        <v>3</v>
      </c>
      <c r="K188" s="5">
        <v>1</v>
      </c>
      <c r="L188" s="5">
        <v>5</v>
      </c>
      <c r="M188" s="5" t="s">
        <v>17</v>
      </c>
      <c r="N188" s="5">
        <f t="shared" si="17"/>
        <v>1</v>
      </c>
      <c r="O188" s="5" t="s">
        <v>16</v>
      </c>
      <c r="P188" s="5">
        <f t="shared" si="12"/>
        <v>0</v>
      </c>
      <c r="Q188" s="5" t="s">
        <v>17</v>
      </c>
      <c r="R188" s="5">
        <f t="shared" si="13"/>
        <v>1</v>
      </c>
      <c r="S188" s="4" t="str">
        <f t="shared" si="16"/>
        <v>entrambi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5">
        <v>4176</v>
      </c>
      <c r="B189" s="6" t="s">
        <v>419</v>
      </c>
      <c r="C189" s="6" t="s">
        <v>420</v>
      </c>
      <c r="D189" s="7">
        <v>297</v>
      </c>
      <c r="E189" s="8">
        <v>2</v>
      </c>
      <c r="F189" s="7">
        <f t="shared" si="14"/>
        <v>594</v>
      </c>
      <c r="G189" s="7">
        <f t="shared" si="15"/>
        <v>99</v>
      </c>
      <c r="H189" s="6" t="s">
        <v>58</v>
      </c>
      <c r="I189" s="9">
        <v>25298</v>
      </c>
      <c r="J189" s="5">
        <v>6</v>
      </c>
      <c r="K189" s="5">
        <v>4</v>
      </c>
      <c r="L189" s="5">
        <v>1</v>
      </c>
      <c r="M189" s="5" t="s">
        <v>17</v>
      </c>
      <c r="N189" s="5">
        <f t="shared" si="17"/>
        <v>1</v>
      </c>
      <c r="O189" s="5" t="s">
        <v>16</v>
      </c>
      <c r="P189" s="5">
        <f t="shared" si="12"/>
        <v>0</v>
      </c>
      <c r="Q189" s="5" t="s">
        <v>17</v>
      </c>
      <c r="R189" s="5">
        <f t="shared" si="13"/>
        <v>1</v>
      </c>
      <c r="S189" s="4" t="str">
        <f t="shared" si="16"/>
        <v>entrambi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5">
        <v>4635</v>
      </c>
      <c r="B190" s="6" t="s">
        <v>421</v>
      </c>
      <c r="C190" s="6" t="s">
        <v>422</v>
      </c>
      <c r="D190" s="7">
        <v>80</v>
      </c>
      <c r="E190" s="8">
        <v>2</v>
      </c>
      <c r="F190" s="7">
        <f t="shared" si="14"/>
        <v>160</v>
      </c>
      <c r="G190" s="7">
        <f t="shared" si="15"/>
        <v>26.666666666666668</v>
      </c>
      <c r="H190" s="6" t="s">
        <v>67</v>
      </c>
      <c r="I190" s="9">
        <v>25011</v>
      </c>
      <c r="J190" s="5">
        <v>6</v>
      </c>
      <c r="K190" s="5">
        <v>3</v>
      </c>
      <c r="L190" s="5">
        <v>6</v>
      </c>
      <c r="M190" s="5" t="s">
        <v>17</v>
      </c>
      <c r="N190" s="5">
        <f t="shared" si="17"/>
        <v>1</v>
      </c>
      <c r="O190" s="5" t="s">
        <v>17</v>
      </c>
      <c r="P190" s="5">
        <f t="shared" si="12"/>
        <v>1</v>
      </c>
      <c r="Q190" s="5" t="s">
        <v>16</v>
      </c>
      <c r="R190" s="5">
        <f t="shared" si="13"/>
        <v>0</v>
      </c>
      <c r="S190" s="4" t="str">
        <f t="shared" si="16"/>
        <v>nope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5">
        <v>3614</v>
      </c>
      <c r="B191" s="6" t="s">
        <v>423</v>
      </c>
      <c r="C191" s="11" t="s">
        <v>424</v>
      </c>
      <c r="D191" s="7">
        <v>62</v>
      </c>
      <c r="E191" s="8">
        <v>1</v>
      </c>
      <c r="F191" s="7">
        <f t="shared" si="14"/>
        <v>62</v>
      </c>
      <c r="G191" s="7">
        <f t="shared" si="15"/>
        <v>8.8571428571428577</v>
      </c>
      <c r="H191" s="6" t="s">
        <v>189</v>
      </c>
      <c r="I191" s="9">
        <v>26451</v>
      </c>
      <c r="J191" s="5">
        <v>7</v>
      </c>
      <c r="K191" s="5">
        <v>5</v>
      </c>
      <c r="L191" s="5">
        <v>2</v>
      </c>
      <c r="M191" s="5" t="s">
        <v>17</v>
      </c>
      <c r="N191" s="5">
        <f t="shared" si="17"/>
        <v>1</v>
      </c>
      <c r="O191" s="5" t="s">
        <v>16</v>
      </c>
      <c r="P191" s="5">
        <f t="shared" si="12"/>
        <v>0</v>
      </c>
      <c r="Q191" s="5" t="s">
        <v>16</v>
      </c>
      <c r="R191" s="5">
        <f t="shared" si="13"/>
        <v>0</v>
      </c>
      <c r="S191" s="4" t="str">
        <f t="shared" si="16"/>
        <v>nope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5">
        <v>3610</v>
      </c>
      <c r="B192" s="6" t="s">
        <v>425</v>
      </c>
      <c r="C192" s="6" t="s">
        <v>426</v>
      </c>
      <c r="D192" s="7">
        <v>87</v>
      </c>
      <c r="E192" s="8">
        <v>9</v>
      </c>
      <c r="F192" s="7">
        <f t="shared" si="14"/>
        <v>783</v>
      </c>
      <c r="G192" s="7">
        <f t="shared" si="15"/>
        <v>156.6</v>
      </c>
      <c r="H192" s="6" t="s">
        <v>82</v>
      </c>
      <c r="I192" s="9">
        <v>30463</v>
      </c>
      <c r="J192" s="5">
        <v>5</v>
      </c>
      <c r="K192" s="5">
        <v>3</v>
      </c>
      <c r="L192" s="5">
        <v>5</v>
      </c>
      <c r="M192" s="5" t="s">
        <v>16</v>
      </c>
      <c r="N192" s="5">
        <f t="shared" si="17"/>
        <v>0</v>
      </c>
      <c r="O192" s="5" t="s">
        <v>17</v>
      </c>
      <c r="P192" s="5">
        <f t="shared" si="12"/>
        <v>1</v>
      </c>
      <c r="Q192" s="5" t="s">
        <v>16</v>
      </c>
      <c r="R192" s="5">
        <f t="shared" si="13"/>
        <v>0</v>
      </c>
      <c r="S192" s="4" t="str">
        <f t="shared" si="16"/>
        <v>nope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5">
        <v>3116</v>
      </c>
      <c r="B193" s="6" t="s">
        <v>427</v>
      </c>
      <c r="C193" s="6" t="s">
        <v>428</v>
      </c>
      <c r="D193" s="7">
        <v>20</v>
      </c>
      <c r="E193" s="8">
        <v>5</v>
      </c>
      <c r="F193" s="7">
        <f t="shared" si="14"/>
        <v>100</v>
      </c>
      <c r="G193" s="7">
        <f t="shared" si="15"/>
        <v>25</v>
      </c>
      <c r="H193" s="6" t="s">
        <v>124</v>
      </c>
      <c r="I193" s="9">
        <v>27124</v>
      </c>
      <c r="J193" s="5">
        <v>4</v>
      </c>
      <c r="K193" s="5">
        <v>3</v>
      </c>
      <c r="L193" s="5">
        <v>10</v>
      </c>
      <c r="M193" s="5" t="s">
        <v>17</v>
      </c>
      <c r="N193" s="5">
        <f t="shared" si="17"/>
        <v>1</v>
      </c>
      <c r="O193" s="5" t="s">
        <v>17</v>
      </c>
      <c r="P193" s="5">
        <f t="shared" si="12"/>
        <v>1</v>
      </c>
      <c r="Q193" s="5" t="s">
        <v>16</v>
      </c>
      <c r="R193" s="5">
        <f t="shared" si="13"/>
        <v>0</v>
      </c>
      <c r="S193" s="4" t="str">
        <f t="shared" si="16"/>
        <v>nope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5">
        <v>3585</v>
      </c>
      <c r="B194" s="6" t="s">
        <v>429</v>
      </c>
      <c r="C194" s="6" t="s">
        <v>430</v>
      </c>
      <c r="D194" s="7">
        <v>103</v>
      </c>
      <c r="E194" s="8">
        <v>4</v>
      </c>
      <c r="F194" s="7">
        <f t="shared" si="14"/>
        <v>412</v>
      </c>
      <c r="G194" s="7">
        <f t="shared" si="15"/>
        <v>206</v>
      </c>
      <c r="H194" s="6" t="s">
        <v>23</v>
      </c>
      <c r="I194" s="9">
        <v>24477</v>
      </c>
      <c r="J194" s="5">
        <v>2</v>
      </c>
      <c r="K194" s="5">
        <v>5</v>
      </c>
      <c r="L194" s="5">
        <v>7</v>
      </c>
      <c r="M194" s="5" t="s">
        <v>16</v>
      </c>
      <c r="N194" s="5">
        <f t="shared" si="17"/>
        <v>0</v>
      </c>
      <c r="O194" s="5" t="s">
        <v>17</v>
      </c>
      <c r="P194" s="5">
        <f t="shared" si="12"/>
        <v>1</v>
      </c>
      <c r="Q194" s="5" t="s">
        <v>17</v>
      </c>
      <c r="R194" s="5">
        <f t="shared" si="13"/>
        <v>1</v>
      </c>
      <c r="S194" s="4" t="str">
        <f t="shared" si="16"/>
        <v>nope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5">
        <v>3535</v>
      </c>
      <c r="B195" s="6" t="s">
        <v>431</v>
      </c>
      <c r="C195" s="6" t="s">
        <v>432</v>
      </c>
      <c r="D195" s="7">
        <v>279</v>
      </c>
      <c r="E195" s="8">
        <v>8</v>
      </c>
      <c r="F195" s="7">
        <f t="shared" si="14"/>
        <v>2232</v>
      </c>
      <c r="G195" s="7">
        <f t="shared" si="15"/>
        <v>446.4</v>
      </c>
      <c r="H195" s="6" t="s">
        <v>184</v>
      </c>
      <c r="I195" s="9">
        <v>23086</v>
      </c>
      <c r="J195" s="5">
        <v>5</v>
      </c>
      <c r="K195" s="5">
        <v>2</v>
      </c>
      <c r="L195" s="5">
        <v>3</v>
      </c>
      <c r="M195" s="5" t="s">
        <v>17</v>
      </c>
      <c r="N195" s="5">
        <f t="shared" si="17"/>
        <v>1</v>
      </c>
      <c r="O195" s="5" t="s">
        <v>17</v>
      </c>
      <c r="P195" s="5">
        <f t="shared" ref="P195:P258" si="18">IF(O195="Sì",1,0)</f>
        <v>1</v>
      </c>
      <c r="Q195" s="5" t="s">
        <v>17</v>
      </c>
      <c r="R195" s="5">
        <f t="shared" ref="R195:R258" si="19">IF(Q195="Sì",1,0)</f>
        <v>1</v>
      </c>
      <c r="S195" s="4" t="str">
        <f t="shared" si="16"/>
        <v>entrambi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5">
        <v>3088</v>
      </c>
      <c r="B196" s="6" t="s">
        <v>433</v>
      </c>
      <c r="C196" s="11" t="s">
        <v>434</v>
      </c>
      <c r="D196" s="7">
        <v>122</v>
      </c>
      <c r="E196" s="8">
        <v>1</v>
      </c>
      <c r="F196" s="7">
        <f t="shared" ref="F196:F259" si="20">D196*E196</f>
        <v>122</v>
      </c>
      <c r="G196" s="7">
        <f t="shared" ref="G196:G259" si="21">F196/J196</f>
        <v>61</v>
      </c>
      <c r="H196" s="6" t="s">
        <v>291</v>
      </c>
      <c r="I196" s="10">
        <v>32074</v>
      </c>
      <c r="J196" s="5">
        <v>2</v>
      </c>
      <c r="K196" s="5">
        <v>3</v>
      </c>
      <c r="L196" s="5">
        <v>6</v>
      </c>
      <c r="M196" s="5" t="s">
        <v>17</v>
      </c>
      <c r="N196" s="5">
        <f t="shared" si="17"/>
        <v>1</v>
      </c>
      <c r="O196" s="5" t="s">
        <v>17</v>
      </c>
      <c r="P196" s="5">
        <f t="shared" si="18"/>
        <v>1</v>
      </c>
      <c r="Q196" s="5" t="s">
        <v>17</v>
      </c>
      <c r="R196" s="5">
        <f t="shared" si="19"/>
        <v>1</v>
      </c>
      <c r="S196" s="4" t="str">
        <f t="shared" ref="S196:S259" si="22">IF(AND(M196="Sì",Q196="Sì"),"entrambi","nope")</f>
        <v>entrambi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5">
        <v>4719</v>
      </c>
      <c r="B197" s="6" t="s">
        <v>435</v>
      </c>
      <c r="C197" s="6" t="s">
        <v>436</v>
      </c>
      <c r="D197" s="7">
        <v>181</v>
      </c>
      <c r="E197" s="8">
        <v>8</v>
      </c>
      <c r="F197" s="7">
        <f t="shared" si="20"/>
        <v>1448</v>
      </c>
      <c r="G197" s="7">
        <f t="shared" si="21"/>
        <v>362</v>
      </c>
      <c r="H197" s="6" t="s">
        <v>20</v>
      </c>
      <c r="I197" s="9">
        <v>28153</v>
      </c>
      <c r="J197" s="5">
        <v>4</v>
      </c>
      <c r="K197" s="5">
        <v>3</v>
      </c>
      <c r="L197" s="5">
        <v>8</v>
      </c>
      <c r="M197" s="5" t="s">
        <v>17</v>
      </c>
      <c r="N197" s="5">
        <f t="shared" ref="N197:N260" si="23">IF(M197="Sì",1,0)</f>
        <v>1</v>
      </c>
      <c r="O197" s="5" t="s">
        <v>17</v>
      </c>
      <c r="P197" s="5">
        <f t="shared" si="18"/>
        <v>1</v>
      </c>
      <c r="Q197" s="5" t="s">
        <v>16</v>
      </c>
      <c r="R197" s="5">
        <f t="shared" si="19"/>
        <v>0</v>
      </c>
      <c r="S197" s="4" t="str">
        <f t="shared" si="22"/>
        <v>nope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5">
        <v>2517</v>
      </c>
      <c r="B198" s="6" t="s">
        <v>437</v>
      </c>
      <c r="C198" s="6" t="s">
        <v>438</v>
      </c>
      <c r="D198" s="7">
        <v>139</v>
      </c>
      <c r="E198" s="8">
        <v>3</v>
      </c>
      <c r="F198" s="7">
        <f t="shared" si="20"/>
        <v>417</v>
      </c>
      <c r="G198" s="7">
        <f t="shared" si="21"/>
        <v>208.5</v>
      </c>
      <c r="H198" s="6" t="s">
        <v>101</v>
      </c>
      <c r="I198" s="9">
        <v>28186</v>
      </c>
      <c r="J198" s="5">
        <v>2</v>
      </c>
      <c r="K198" s="5">
        <v>5</v>
      </c>
      <c r="L198" s="5">
        <v>8</v>
      </c>
      <c r="M198" s="5" t="s">
        <v>16</v>
      </c>
      <c r="N198" s="5">
        <f t="shared" si="23"/>
        <v>0</v>
      </c>
      <c r="O198" s="5" t="s">
        <v>17</v>
      </c>
      <c r="P198" s="5">
        <f t="shared" si="18"/>
        <v>1</v>
      </c>
      <c r="Q198" s="5" t="s">
        <v>17</v>
      </c>
      <c r="R198" s="5">
        <f t="shared" si="19"/>
        <v>1</v>
      </c>
      <c r="S198" s="4" t="str">
        <f t="shared" si="22"/>
        <v>nope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5">
        <v>3314</v>
      </c>
      <c r="B199" s="6" t="s">
        <v>439</v>
      </c>
      <c r="C199" s="6" t="s">
        <v>440</v>
      </c>
      <c r="D199" s="7">
        <v>239</v>
      </c>
      <c r="E199" s="8">
        <v>7</v>
      </c>
      <c r="F199" s="7">
        <f t="shared" si="20"/>
        <v>1673</v>
      </c>
      <c r="G199" s="7">
        <f t="shared" si="21"/>
        <v>278.83333333333331</v>
      </c>
      <c r="H199" s="6" t="s">
        <v>164</v>
      </c>
      <c r="I199" s="9">
        <v>31416</v>
      </c>
      <c r="J199" s="5">
        <v>6</v>
      </c>
      <c r="K199" s="5">
        <v>3</v>
      </c>
      <c r="L199" s="5">
        <v>4</v>
      </c>
      <c r="M199" s="5" t="s">
        <v>17</v>
      </c>
      <c r="N199" s="5">
        <f t="shared" si="23"/>
        <v>1</v>
      </c>
      <c r="O199" s="5" t="s">
        <v>17</v>
      </c>
      <c r="P199" s="5">
        <f t="shared" si="18"/>
        <v>1</v>
      </c>
      <c r="Q199" s="5" t="s">
        <v>16</v>
      </c>
      <c r="R199" s="5">
        <f t="shared" si="19"/>
        <v>0</v>
      </c>
      <c r="S199" s="4" t="str">
        <f t="shared" si="22"/>
        <v>nope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5">
        <v>5294</v>
      </c>
      <c r="B200" s="6" t="s">
        <v>441</v>
      </c>
      <c r="C200" s="6" t="s">
        <v>442</v>
      </c>
      <c r="D200" s="7">
        <v>281</v>
      </c>
      <c r="E200" s="8">
        <v>4</v>
      </c>
      <c r="F200" s="7">
        <f t="shared" si="20"/>
        <v>1124</v>
      </c>
      <c r="G200" s="7">
        <f t="shared" si="21"/>
        <v>1124</v>
      </c>
      <c r="H200" s="6" t="s">
        <v>37</v>
      </c>
      <c r="I200" s="9">
        <v>27267</v>
      </c>
      <c r="J200" s="5">
        <v>1</v>
      </c>
      <c r="K200" s="5">
        <v>3</v>
      </c>
      <c r="L200" s="5">
        <v>3</v>
      </c>
      <c r="M200" s="5" t="s">
        <v>16</v>
      </c>
      <c r="N200" s="5">
        <f t="shared" si="23"/>
        <v>0</v>
      </c>
      <c r="O200" s="5" t="s">
        <v>16</v>
      </c>
      <c r="P200" s="5">
        <f t="shared" si="18"/>
        <v>0</v>
      </c>
      <c r="Q200" s="5" t="s">
        <v>17</v>
      </c>
      <c r="R200" s="5">
        <f t="shared" si="19"/>
        <v>1</v>
      </c>
      <c r="S200" s="4" t="str">
        <f t="shared" si="22"/>
        <v>nope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5">
        <v>4821</v>
      </c>
      <c r="B201" s="6" t="s">
        <v>443</v>
      </c>
      <c r="C201" s="11" t="s">
        <v>444</v>
      </c>
      <c r="D201" s="7">
        <v>239</v>
      </c>
      <c r="E201" s="8">
        <v>3</v>
      </c>
      <c r="F201" s="7">
        <f t="shared" si="20"/>
        <v>717</v>
      </c>
      <c r="G201" s="7">
        <f t="shared" si="21"/>
        <v>179.25</v>
      </c>
      <c r="H201" s="6" t="s">
        <v>291</v>
      </c>
      <c r="I201" s="9">
        <v>24630</v>
      </c>
      <c r="J201" s="5">
        <v>4</v>
      </c>
      <c r="K201" s="5">
        <v>3</v>
      </c>
      <c r="L201" s="5">
        <v>6</v>
      </c>
      <c r="M201" s="5" t="s">
        <v>17</v>
      </c>
      <c r="N201" s="5">
        <f t="shared" si="23"/>
        <v>1</v>
      </c>
      <c r="O201" s="5" t="s">
        <v>17</v>
      </c>
      <c r="P201" s="5">
        <f t="shared" si="18"/>
        <v>1</v>
      </c>
      <c r="Q201" s="5" t="s">
        <v>17</v>
      </c>
      <c r="R201" s="5">
        <f t="shared" si="19"/>
        <v>1</v>
      </c>
      <c r="S201" s="4" t="str">
        <f t="shared" si="22"/>
        <v>entrambi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5">
        <v>2640</v>
      </c>
      <c r="B202" s="6" t="s">
        <v>445</v>
      </c>
      <c r="C202" s="6" t="s">
        <v>446</v>
      </c>
      <c r="D202" s="7">
        <v>178</v>
      </c>
      <c r="E202" s="8">
        <v>7</v>
      </c>
      <c r="F202" s="7">
        <f t="shared" si="20"/>
        <v>1246</v>
      </c>
      <c r="G202" s="7">
        <f t="shared" si="21"/>
        <v>249.2</v>
      </c>
      <c r="H202" s="6" t="s">
        <v>127</v>
      </c>
      <c r="I202" s="10">
        <v>33220</v>
      </c>
      <c r="J202" s="5">
        <v>5</v>
      </c>
      <c r="K202" s="5">
        <v>2</v>
      </c>
      <c r="L202" s="5">
        <v>7</v>
      </c>
      <c r="M202" s="5" t="s">
        <v>17</v>
      </c>
      <c r="N202" s="5">
        <f t="shared" si="23"/>
        <v>1</v>
      </c>
      <c r="O202" s="5" t="s">
        <v>16</v>
      </c>
      <c r="P202" s="5">
        <f t="shared" si="18"/>
        <v>0</v>
      </c>
      <c r="Q202" s="5" t="s">
        <v>16</v>
      </c>
      <c r="R202" s="5">
        <f t="shared" si="19"/>
        <v>0</v>
      </c>
      <c r="S202" s="4" t="str">
        <f t="shared" si="22"/>
        <v>nope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5">
        <v>4456</v>
      </c>
      <c r="B203" s="6" t="s">
        <v>447</v>
      </c>
      <c r="C203" s="6" t="s">
        <v>448</v>
      </c>
      <c r="D203" s="7">
        <v>28</v>
      </c>
      <c r="E203" s="8">
        <v>1</v>
      </c>
      <c r="F203" s="7">
        <f t="shared" si="20"/>
        <v>28</v>
      </c>
      <c r="G203" s="7">
        <f t="shared" si="21"/>
        <v>14</v>
      </c>
      <c r="H203" s="6" t="s">
        <v>291</v>
      </c>
      <c r="I203" s="9">
        <v>33279</v>
      </c>
      <c r="J203" s="5">
        <v>2</v>
      </c>
      <c r="K203" s="5">
        <v>3</v>
      </c>
      <c r="L203" s="5">
        <v>9</v>
      </c>
      <c r="M203" s="5" t="s">
        <v>17</v>
      </c>
      <c r="N203" s="5">
        <f t="shared" si="23"/>
        <v>1</v>
      </c>
      <c r="O203" s="5" t="s">
        <v>17</v>
      </c>
      <c r="P203" s="5">
        <f t="shared" si="18"/>
        <v>1</v>
      </c>
      <c r="Q203" s="5" t="s">
        <v>16</v>
      </c>
      <c r="R203" s="5">
        <f t="shared" si="19"/>
        <v>0</v>
      </c>
      <c r="S203" s="4" t="str">
        <f t="shared" si="22"/>
        <v>nope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5">
        <v>3850</v>
      </c>
      <c r="B204" s="6" t="s">
        <v>449</v>
      </c>
      <c r="C204" s="6" t="s">
        <v>450</v>
      </c>
      <c r="D204" s="7">
        <v>38</v>
      </c>
      <c r="E204" s="8">
        <v>3</v>
      </c>
      <c r="F204" s="7">
        <f t="shared" si="20"/>
        <v>114</v>
      </c>
      <c r="G204" s="7">
        <f t="shared" si="21"/>
        <v>22.8</v>
      </c>
      <c r="H204" s="6" t="s">
        <v>70</v>
      </c>
      <c r="I204" s="9">
        <v>24723</v>
      </c>
      <c r="J204" s="5">
        <v>5</v>
      </c>
      <c r="K204" s="5">
        <v>2</v>
      </c>
      <c r="L204" s="5">
        <v>6</v>
      </c>
      <c r="M204" s="5" t="s">
        <v>16</v>
      </c>
      <c r="N204" s="5">
        <f t="shared" si="23"/>
        <v>0</v>
      </c>
      <c r="O204" s="5" t="s">
        <v>17</v>
      </c>
      <c r="P204" s="5">
        <f t="shared" si="18"/>
        <v>1</v>
      </c>
      <c r="Q204" s="5" t="s">
        <v>17</v>
      </c>
      <c r="R204" s="5">
        <f t="shared" si="19"/>
        <v>1</v>
      </c>
      <c r="S204" s="4" t="str">
        <f t="shared" si="22"/>
        <v>nope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5">
        <v>5254</v>
      </c>
      <c r="B205" s="6" t="s">
        <v>451</v>
      </c>
      <c r="C205" s="6" t="s">
        <v>452</v>
      </c>
      <c r="D205" s="7">
        <v>30</v>
      </c>
      <c r="E205" s="8">
        <v>3</v>
      </c>
      <c r="F205" s="7">
        <f t="shared" si="20"/>
        <v>90</v>
      </c>
      <c r="G205" s="7">
        <f t="shared" si="21"/>
        <v>12.857142857142858</v>
      </c>
      <c r="H205" s="6" t="s">
        <v>189</v>
      </c>
      <c r="I205" s="9">
        <v>29838</v>
      </c>
      <c r="J205" s="5">
        <v>7</v>
      </c>
      <c r="K205" s="5">
        <v>4</v>
      </c>
      <c r="L205" s="5">
        <v>0</v>
      </c>
      <c r="M205" s="5" t="s">
        <v>17</v>
      </c>
      <c r="N205" s="5">
        <f t="shared" si="23"/>
        <v>1</v>
      </c>
      <c r="O205" s="5" t="s">
        <v>17</v>
      </c>
      <c r="P205" s="5">
        <f t="shared" si="18"/>
        <v>1</v>
      </c>
      <c r="Q205" s="5" t="s">
        <v>16</v>
      </c>
      <c r="R205" s="5">
        <f t="shared" si="19"/>
        <v>0</v>
      </c>
      <c r="S205" s="4" t="str">
        <f t="shared" si="22"/>
        <v>nope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5">
        <v>4023</v>
      </c>
      <c r="B206" s="6" t="s">
        <v>453</v>
      </c>
      <c r="C206" s="6" t="s">
        <v>454</v>
      </c>
      <c r="D206" s="7">
        <v>83</v>
      </c>
      <c r="E206" s="8">
        <v>6</v>
      </c>
      <c r="F206" s="7">
        <f t="shared" si="20"/>
        <v>498</v>
      </c>
      <c r="G206" s="7">
        <f t="shared" si="21"/>
        <v>99.6</v>
      </c>
      <c r="H206" s="6" t="s">
        <v>127</v>
      </c>
      <c r="I206" s="10">
        <v>31007</v>
      </c>
      <c r="J206" s="5">
        <v>5</v>
      </c>
      <c r="K206" s="5">
        <v>5</v>
      </c>
      <c r="L206" s="5">
        <v>1</v>
      </c>
      <c r="M206" s="5" t="s">
        <v>17</v>
      </c>
      <c r="N206" s="5">
        <f t="shared" si="23"/>
        <v>1</v>
      </c>
      <c r="O206" s="5" t="s">
        <v>16</v>
      </c>
      <c r="P206" s="5">
        <f t="shared" si="18"/>
        <v>0</v>
      </c>
      <c r="Q206" s="5" t="s">
        <v>16</v>
      </c>
      <c r="R206" s="5">
        <f t="shared" si="19"/>
        <v>0</v>
      </c>
      <c r="S206" s="4" t="str">
        <f t="shared" si="22"/>
        <v>nope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5">
        <v>5142</v>
      </c>
      <c r="B207" s="6" t="s">
        <v>455</v>
      </c>
      <c r="C207" s="6" t="s">
        <v>456</v>
      </c>
      <c r="D207" s="7">
        <v>100</v>
      </c>
      <c r="E207" s="8">
        <v>8</v>
      </c>
      <c r="F207" s="7">
        <f t="shared" si="20"/>
        <v>800</v>
      </c>
      <c r="G207" s="7">
        <f t="shared" si="21"/>
        <v>266.66666666666669</v>
      </c>
      <c r="H207" s="6" t="s">
        <v>137</v>
      </c>
      <c r="I207" s="9">
        <v>22497</v>
      </c>
      <c r="J207" s="5">
        <v>3</v>
      </c>
      <c r="K207" s="5">
        <v>3</v>
      </c>
      <c r="L207" s="5">
        <v>7</v>
      </c>
      <c r="M207" s="5" t="s">
        <v>17</v>
      </c>
      <c r="N207" s="5">
        <f t="shared" si="23"/>
        <v>1</v>
      </c>
      <c r="O207" s="5" t="s">
        <v>17</v>
      </c>
      <c r="P207" s="5">
        <f t="shared" si="18"/>
        <v>1</v>
      </c>
      <c r="Q207" s="5" t="s">
        <v>17</v>
      </c>
      <c r="R207" s="5">
        <f t="shared" si="19"/>
        <v>1</v>
      </c>
      <c r="S207" s="4" t="str">
        <f t="shared" si="22"/>
        <v>entrambi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5">
        <v>3596</v>
      </c>
      <c r="B208" s="6" t="s">
        <v>457</v>
      </c>
      <c r="C208" s="6" t="s">
        <v>458</v>
      </c>
      <c r="D208" s="7">
        <v>64</v>
      </c>
      <c r="E208" s="8">
        <v>1</v>
      </c>
      <c r="F208" s="7">
        <f t="shared" si="20"/>
        <v>64</v>
      </c>
      <c r="G208" s="7">
        <f t="shared" si="21"/>
        <v>12.8</v>
      </c>
      <c r="H208" s="6" t="s">
        <v>246</v>
      </c>
      <c r="I208" s="9">
        <v>31453</v>
      </c>
      <c r="J208" s="5">
        <v>5</v>
      </c>
      <c r="K208" s="5">
        <v>2</v>
      </c>
      <c r="L208" s="5">
        <v>3</v>
      </c>
      <c r="M208" s="5" t="s">
        <v>17</v>
      </c>
      <c r="N208" s="5">
        <f t="shared" si="23"/>
        <v>1</v>
      </c>
      <c r="O208" s="5" t="s">
        <v>16</v>
      </c>
      <c r="P208" s="5">
        <f t="shared" si="18"/>
        <v>0</v>
      </c>
      <c r="Q208" s="5" t="s">
        <v>16</v>
      </c>
      <c r="R208" s="5">
        <f t="shared" si="19"/>
        <v>0</v>
      </c>
      <c r="S208" s="4" t="str">
        <f t="shared" si="22"/>
        <v>nope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5">
        <v>2339</v>
      </c>
      <c r="B209" s="6" t="s">
        <v>459</v>
      </c>
      <c r="C209" s="6" t="s">
        <v>460</v>
      </c>
      <c r="D209" s="7">
        <v>100</v>
      </c>
      <c r="E209" s="8">
        <v>3</v>
      </c>
      <c r="F209" s="7">
        <f t="shared" si="20"/>
        <v>300</v>
      </c>
      <c r="G209" s="7">
        <f t="shared" si="21"/>
        <v>150</v>
      </c>
      <c r="H209" s="6" t="s">
        <v>179</v>
      </c>
      <c r="I209" s="9">
        <v>31835</v>
      </c>
      <c r="J209" s="5">
        <v>2</v>
      </c>
      <c r="K209" s="5">
        <v>4</v>
      </c>
      <c r="L209" s="5">
        <v>3</v>
      </c>
      <c r="M209" s="5" t="s">
        <v>17</v>
      </c>
      <c r="N209" s="5">
        <f t="shared" si="23"/>
        <v>1</v>
      </c>
      <c r="O209" s="5" t="s">
        <v>17</v>
      </c>
      <c r="P209" s="5">
        <f t="shared" si="18"/>
        <v>1</v>
      </c>
      <c r="Q209" s="5" t="s">
        <v>17</v>
      </c>
      <c r="R209" s="5">
        <f t="shared" si="19"/>
        <v>1</v>
      </c>
      <c r="S209" s="4" t="str">
        <f t="shared" si="22"/>
        <v>entrambi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5">
        <v>4756</v>
      </c>
      <c r="B210" s="6" t="s">
        <v>461</v>
      </c>
      <c r="C210" s="11" t="s">
        <v>462</v>
      </c>
      <c r="D210" s="7">
        <v>168</v>
      </c>
      <c r="E210" s="8">
        <v>10</v>
      </c>
      <c r="F210" s="7">
        <f t="shared" si="20"/>
        <v>1680</v>
      </c>
      <c r="G210" s="7">
        <f t="shared" si="21"/>
        <v>1680</v>
      </c>
      <c r="H210" s="6" t="s">
        <v>137</v>
      </c>
      <c r="I210" s="9">
        <v>28729</v>
      </c>
      <c r="J210" s="5">
        <v>1</v>
      </c>
      <c r="K210" s="5">
        <v>2</v>
      </c>
      <c r="L210" s="5">
        <v>4</v>
      </c>
      <c r="M210" s="5" t="s">
        <v>17</v>
      </c>
      <c r="N210" s="5">
        <f t="shared" si="23"/>
        <v>1</v>
      </c>
      <c r="O210" s="5" t="s">
        <v>17</v>
      </c>
      <c r="P210" s="5">
        <f t="shared" si="18"/>
        <v>1</v>
      </c>
      <c r="Q210" s="5" t="s">
        <v>16</v>
      </c>
      <c r="R210" s="5">
        <f t="shared" si="19"/>
        <v>0</v>
      </c>
      <c r="S210" s="4" t="str">
        <f t="shared" si="22"/>
        <v>nope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5">
        <v>4203</v>
      </c>
      <c r="B211" s="6" t="s">
        <v>463</v>
      </c>
      <c r="C211" s="6" t="s">
        <v>464</v>
      </c>
      <c r="D211" s="7">
        <v>64</v>
      </c>
      <c r="E211" s="8">
        <v>7</v>
      </c>
      <c r="F211" s="7">
        <f t="shared" si="20"/>
        <v>448</v>
      </c>
      <c r="G211" s="7">
        <f t="shared" si="21"/>
        <v>149.33333333333334</v>
      </c>
      <c r="H211" s="6" t="s">
        <v>127</v>
      </c>
      <c r="I211" s="10">
        <v>30283</v>
      </c>
      <c r="J211" s="5">
        <v>3</v>
      </c>
      <c r="K211" s="5">
        <v>3</v>
      </c>
      <c r="L211" s="5">
        <v>8</v>
      </c>
      <c r="M211" s="5" t="s">
        <v>17</v>
      </c>
      <c r="N211" s="5">
        <f t="shared" si="23"/>
        <v>1</v>
      </c>
      <c r="O211" s="5" t="s">
        <v>17</v>
      </c>
      <c r="P211" s="5">
        <f t="shared" si="18"/>
        <v>1</v>
      </c>
      <c r="Q211" s="5" t="s">
        <v>16</v>
      </c>
      <c r="R211" s="5">
        <f t="shared" si="19"/>
        <v>0</v>
      </c>
      <c r="S211" s="4" t="str">
        <f t="shared" si="22"/>
        <v>nope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5">
        <v>3789</v>
      </c>
      <c r="B212" s="6" t="s">
        <v>465</v>
      </c>
      <c r="C212" s="6" t="s">
        <v>466</v>
      </c>
      <c r="D212" s="7">
        <v>225</v>
      </c>
      <c r="E212" s="8">
        <v>4</v>
      </c>
      <c r="F212" s="7">
        <f t="shared" si="20"/>
        <v>900</v>
      </c>
      <c r="G212" s="7">
        <f t="shared" si="21"/>
        <v>128.57142857142858</v>
      </c>
      <c r="H212" s="6" t="s">
        <v>20</v>
      </c>
      <c r="I212" s="10">
        <v>27375</v>
      </c>
      <c r="J212" s="5">
        <v>7</v>
      </c>
      <c r="K212" s="5">
        <v>3</v>
      </c>
      <c r="L212" s="5">
        <v>0</v>
      </c>
      <c r="M212" s="5" t="s">
        <v>16</v>
      </c>
      <c r="N212" s="5">
        <f t="shared" si="23"/>
        <v>0</v>
      </c>
      <c r="O212" s="5" t="s">
        <v>16</v>
      </c>
      <c r="P212" s="5">
        <f t="shared" si="18"/>
        <v>0</v>
      </c>
      <c r="Q212" s="5" t="s">
        <v>16</v>
      </c>
      <c r="R212" s="5">
        <f t="shared" si="19"/>
        <v>0</v>
      </c>
      <c r="S212" s="4" t="str">
        <f t="shared" si="22"/>
        <v>nope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5">
        <v>3474</v>
      </c>
      <c r="B213" s="6" t="s">
        <v>467</v>
      </c>
      <c r="C213" s="6" t="s">
        <v>468</v>
      </c>
      <c r="D213" s="7">
        <v>85</v>
      </c>
      <c r="E213" s="8">
        <v>9</v>
      </c>
      <c r="F213" s="7">
        <f t="shared" si="20"/>
        <v>765</v>
      </c>
      <c r="G213" s="7">
        <f t="shared" si="21"/>
        <v>765</v>
      </c>
      <c r="H213" s="6" t="s">
        <v>91</v>
      </c>
      <c r="I213" s="9">
        <v>28225</v>
      </c>
      <c r="J213" s="5">
        <v>1</v>
      </c>
      <c r="K213" s="5">
        <v>1</v>
      </c>
      <c r="L213" s="5">
        <v>1</v>
      </c>
      <c r="M213" s="5" t="s">
        <v>16</v>
      </c>
      <c r="N213" s="5">
        <f t="shared" si="23"/>
        <v>0</v>
      </c>
      <c r="O213" s="5" t="s">
        <v>17</v>
      </c>
      <c r="P213" s="5">
        <f t="shared" si="18"/>
        <v>1</v>
      </c>
      <c r="Q213" s="5" t="s">
        <v>16</v>
      </c>
      <c r="R213" s="5">
        <f t="shared" si="19"/>
        <v>0</v>
      </c>
      <c r="S213" s="4" t="str">
        <f t="shared" si="22"/>
        <v>nope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5">
        <v>4918</v>
      </c>
      <c r="B214" s="6" t="s">
        <v>469</v>
      </c>
      <c r="C214" s="6" t="s">
        <v>470</v>
      </c>
      <c r="D214" s="7">
        <v>126</v>
      </c>
      <c r="E214" s="8">
        <v>6</v>
      </c>
      <c r="F214" s="7">
        <f t="shared" si="20"/>
        <v>756</v>
      </c>
      <c r="G214" s="7">
        <f t="shared" si="21"/>
        <v>108</v>
      </c>
      <c r="H214" s="6" t="s">
        <v>20</v>
      </c>
      <c r="I214" s="9">
        <v>29824</v>
      </c>
      <c r="J214" s="5">
        <v>7</v>
      </c>
      <c r="K214" s="5">
        <v>4</v>
      </c>
      <c r="L214" s="5">
        <v>5</v>
      </c>
      <c r="M214" s="5" t="s">
        <v>16</v>
      </c>
      <c r="N214" s="5">
        <f t="shared" si="23"/>
        <v>0</v>
      </c>
      <c r="O214" s="5" t="s">
        <v>17</v>
      </c>
      <c r="P214" s="5">
        <f t="shared" si="18"/>
        <v>1</v>
      </c>
      <c r="Q214" s="5" t="s">
        <v>17</v>
      </c>
      <c r="R214" s="5">
        <f t="shared" si="19"/>
        <v>1</v>
      </c>
      <c r="S214" s="4" t="str">
        <f t="shared" si="22"/>
        <v>nope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5">
        <v>4203</v>
      </c>
      <c r="B215" s="6" t="s">
        <v>471</v>
      </c>
      <c r="C215" s="6" t="s">
        <v>472</v>
      </c>
      <c r="D215" s="7">
        <v>259</v>
      </c>
      <c r="E215" s="8">
        <v>5</v>
      </c>
      <c r="F215" s="7">
        <f t="shared" si="20"/>
        <v>1295</v>
      </c>
      <c r="G215" s="7">
        <f t="shared" si="21"/>
        <v>431.66666666666669</v>
      </c>
      <c r="H215" s="6" t="s">
        <v>34</v>
      </c>
      <c r="I215" s="9">
        <v>26755</v>
      </c>
      <c r="J215" s="5">
        <v>3</v>
      </c>
      <c r="K215" s="5">
        <v>2</v>
      </c>
      <c r="L215" s="5">
        <v>6</v>
      </c>
      <c r="M215" s="5" t="s">
        <v>16</v>
      </c>
      <c r="N215" s="5">
        <f t="shared" si="23"/>
        <v>0</v>
      </c>
      <c r="O215" s="5" t="s">
        <v>17</v>
      </c>
      <c r="P215" s="5">
        <f t="shared" si="18"/>
        <v>1</v>
      </c>
      <c r="Q215" s="5" t="s">
        <v>17</v>
      </c>
      <c r="R215" s="5">
        <f t="shared" si="19"/>
        <v>1</v>
      </c>
      <c r="S215" s="4" t="str">
        <f t="shared" si="22"/>
        <v>nope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5">
        <v>4627</v>
      </c>
      <c r="B216" s="6" t="s">
        <v>473</v>
      </c>
      <c r="C216" s="6" t="s">
        <v>474</v>
      </c>
      <c r="D216" s="7">
        <v>296</v>
      </c>
      <c r="E216" s="8">
        <v>8</v>
      </c>
      <c r="F216" s="7">
        <f t="shared" si="20"/>
        <v>2368</v>
      </c>
      <c r="G216" s="7">
        <f t="shared" si="21"/>
        <v>338.28571428571428</v>
      </c>
      <c r="H216" s="6" t="s">
        <v>37</v>
      </c>
      <c r="I216" s="9">
        <v>28675</v>
      </c>
      <c r="J216" s="5">
        <v>7</v>
      </c>
      <c r="K216" s="5">
        <v>3</v>
      </c>
      <c r="L216" s="5">
        <v>10</v>
      </c>
      <c r="M216" s="5" t="s">
        <v>17</v>
      </c>
      <c r="N216" s="5">
        <f t="shared" si="23"/>
        <v>1</v>
      </c>
      <c r="O216" s="5" t="s">
        <v>17</v>
      </c>
      <c r="P216" s="5">
        <f t="shared" si="18"/>
        <v>1</v>
      </c>
      <c r="Q216" s="5" t="s">
        <v>16</v>
      </c>
      <c r="R216" s="5">
        <f t="shared" si="19"/>
        <v>0</v>
      </c>
      <c r="S216" s="4" t="str">
        <f t="shared" si="22"/>
        <v>nope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5">
        <v>4240</v>
      </c>
      <c r="B217" s="6" t="s">
        <v>475</v>
      </c>
      <c r="C217" s="6" t="s">
        <v>476</v>
      </c>
      <c r="D217" s="7">
        <v>215</v>
      </c>
      <c r="E217" s="8">
        <v>2</v>
      </c>
      <c r="F217" s="7">
        <f t="shared" si="20"/>
        <v>430</v>
      </c>
      <c r="G217" s="7">
        <f t="shared" si="21"/>
        <v>107.5</v>
      </c>
      <c r="H217" s="6" t="s">
        <v>142</v>
      </c>
      <c r="I217" s="9">
        <v>28602</v>
      </c>
      <c r="J217" s="5">
        <v>4</v>
      </c>
      <c r="K217" s="5">
        <v>3</v>
      </c>
      <c r="L217" s="5">
        <v>8</v>
      </c>
      <c r="M217" s="5" t="s">
        <v>17</v>
      </c>
      <c r="N217" s="5">
        <f t="shared" si="23"/>
        <v>1</v>
      </c>
      <c r="O217" s="5" t="s">
        <v>17</v>
      </c>
      <c r="P217" s="5">
        <f t="shared" si="18"/>
        <v>1</v>
      </c>
      <c r="Q217" s="5" t="s">
        <v>16</v>
      </c>
      <c r="R217" s="5">
        <f t="shared" si="19"/>
        <v>0</v>
      </c>
      <c r="S217" s="4" t="str">
        <f t="shared" si="22"/>
        <v>nope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5">
        <v>3074</v>
      </c>
      <c r="B218" s="6" t="s">
        <v>477</v>
      </c>
      <c r="C218" s="6" t="s">
        <v>353</v>
      </c>
      <c r="D218" s="7">
        <v>199</v>
      </c>
      <c r="E218" s="8">
        <v>9</v>
      </c>
      <c r="F218" s="7">
        <f t="shared" si="20"/>
        <v>1791</v>
      </c>
      <c r="G218" s="7">
        <f t="shared" si="21"/>
        <v>358.2</v>
      </c>
      <c r="H218" s="6" t="s">
        <v>29</v>
      </c>
      <c r="I218" s="10">
        <v>34637</v>
      </c>
      <c r="J218" s="5">
        <v>5</v>
      </c>
      <c r="K218" s="5">
        <v>5</v>
      </c>
      <c r="L218" s="5">
        <v>6</v>
      </c>
      <c r="M218" s="5" t="s">
        <v>17</v>
      </c>
      <c r="N218" s="5">
        <f t="shared" si="23"/>
        <v>1</v>
      </c>
      <c r="O218" s="5" t="s">
        <v>17</v>
      </c>
      <c r="P218" s="5">
        <f t="shared" si="18"/>
        <v>1</v>
      </c>
      <c r="Q218" s="5" t="s">
        <v>16</v>
      </c>
      <c r="R218" s="5">
        <f t="shared" si="19"/>
        <v>0</v>
      </c>
      <c r="S218" s="4" t="str">
        <f t="shared" si="22"/>
        <v>nope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5">
        <v>3651</v>
      </c>
      <c r="B219" s="6" t="s">
        <v>478</v>
      </c>
      <c r="C219" s="6" t="s">
        <v>479</v>
      </c>
      <c r="D219" s="7">
        <v>261</v>
      </c>
      <c r="E219" s="8">
        <v>10</v>
      </c>
      <c r="F219" s="7">
        <f t="shared" si="20"/>
        <v>2610</v>
      </c>
      <c r="G219" s="7">
        <f t="shared" si="21"/>
        <v>870</v>
      </c>
      <c r="H219" s="6" t="s">
        <v>189</v>
      </c>
      <c r="I219" s="9">
        <v>28610</v>
      </c>
      <c r="J219" s="5">
        <v>3</v>
      </c>
      <c r="K219" s="5">
        <v>2</v>
      </c>
      <c r="L219" s="5">
        <v>1</v>
      </c>
      <c r="M219" s="5" t="s">
        <v>16</v>
      </c>
      <c r="N219" s="5">
        <f t="shared" si="23"/>
        <v>0</v>
      </c>
      <c r="O219" s="5" t="s">
        <v>17</v>
      </c>
      <c r="P219" s="5">
        <f t="shared" si="18"/>
        <v>1</v>
      </c>
      <c r="Q219" s="5" t="s">
        <v>16</v>
      </c>
      <c r="R219" s="5">
        <f t="shared" si="19"/>
        <v>0</v>
      </c>
      <c r="S219" s="4" t="str">
        <f t="shared" si="22"/>
        <v>nope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5">
        <v>2304</v>
      </c>
      <c r="B220" s="6" t="s">
        <v>480</v>
      </c>
      <c r="C220" s="6" t="s">
        <v>438</v>
      </c>
      <c r="D220" s="7">
        <v>80</v>
      </c>
      <c r="E220" s="8">
        <v>4</v>
      </c>
      <c r="F220" s="7">
        <f t="shared" si="20"/>
        <v>320</v>
      </c>
      <c r="G220" s="7">
        <f t="shared" si="21"/>
        <v>106.66666666666667</v>
      </c>
      <c r="H220" s="6" t="s">
        <v>164</v>
      </c>
      <c r="I220" s="9">
        <v>31089</v>
      </c>
      <c r="J220" s="5">
        <v>3</v>
      </c>
      <c r="K220" s="5">
        <v>4</v>
      </c>
      <c r="L220" s="5">
        <v>6</v>
      </c>
      <c r="M220" s="5" t="s">
        <v>17</v>
      </c>
      <c r="N220" s="5">
        <f t="shared" si="23"/>
        <v>1</v>
      </c>
      <c r="O220" s="5" t="s">
        <v>16</v>
      </c>
      <c r="P220" s="5">
        <f t="shared" si="18"/>
        <v>0</v>
      </c>
      <c r="Q220" s="5" t="s">
        <v>16</v>
      </c>
      <c r="R220" s="5">
        <f t="shared" si="19"/>
        <v>0</v>
      </c>
      <c r="S220" s="4" t="str">
        <f t="shared" si="22"/>
        <v>nope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5">
        <v>2983</v>
      </c>
      <c r="B221" s="6" t="s">
        <v>481</v>
      </c>
      <c r="C221" s="6" t="s">
        <v>482</v>
      </c>
      <c r="D221" s="7">
        <v>88</v>
      </c>
      <c r="E221" s="8">
        <v>2</v>
      </c>
      <c r="F221" s="7">
        <f t="shared" si="20"/>
        <v>176</v>
      </c>
      <c r="G221" s="7">
        <f t="shared" si="21"/>
        <v>88</v>
      </c>
      <c r="H221" s="6" t="s">
        <v>94</v>
      </c>
      <c r="I221" s="9">
        <v>33547</v>
      </c>
      <c r="J221" s="5">
        <v>2</v>
      </c>
      <c r="K221" s="5">
        <v>4</v>
      </c>
      <c r="L221" s="5">
        <v>5</v>
      </c>
      <c r="M221" s="5" t="s">
        <v>16</v>
      </c>
      <c r="N221" s="5">
        <f t="shared" si="23"/>
        <v>0</v>
      </c>
      <c r="O221" s="5" t="s">
        <v>16</v>
      </c>
      <c r="P221" s="5">
        <f t="shared" si="18"/>
        <v>0</v>
      </c>
      <c r="Q221" s="5" t="s">
        <v>16</v>
      </c>
      <c r="R221" s="5">
        <f t="shared" si="19"/>
        <v>0</v>
      </c>
      <c r="S221" s="4" t="str">
        <f t="shared" si="22"/>
        <v>nope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5">
        <v>4106</v>
      </c>
      <c r="B222" s="6" t="s">
        <v>483</v>
      </c>
      <c r="C222" s="6" t="s">
        <v>484</v>
      </c>
      <c r="D222" s="7">
        <v>279</v>
      </c>
      <c r="E222" s="8">
        <v>10</v>
      </c>
      <c r="F222" s="7">
        <f t="shared" si="20"/>
        <v>2790</v>
      </c>
      <c r="G222" s="7">
        <f t="shared" si="21"/>
        <v>1395</v>
      </c>
      <c r="H222" s="6" t="s">
        <v>67</v>
      </c>
      <c r="I222" s="9">
        <v>31595</v>
      </c>
      <c r="J222" s="5">
        <v>2</v>
      </c>
      <c r="K222" s="5">
        <v>5</v>
      </c>
      <c r="L222" s="5">
        <v>8</v>
      </c>
      <c r="M222" s="5" t="s">
        <v>17</v>
      </c>
      <c r="N222" s="5">
        <f t="shared" si="23"/>
        <v>1</v>
      </c>
      <c r="O222" s="5" t="s">
        <v>16</v>
      </c>
      <c r="P222" s="5">
        <f t="shared" si="18"/>
        <v>0</v>
      </c>
      <c r="Q222" s="5" t="s">
        <v>17</v>
      </c>
      <c r="R222" s="5">
        <f t="shared" si="19"/>
        <v>1</v>
      </c>
      <c r="S222" s="4" t="str">
        <f t="shared" si="22"/>
        <v>entrambi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5">
        <v>5407</v>
      </c>
      <c r="B223" s="6" t="s">
        <v>485</v>
      </c>
      <c r="C223" s="6" t="s">
        <v>486</v>
      </c>
      <c r="D223" s="7">
        <v>69</v>
      </c>
      <c r="E223" s="8">
        <v>9</v>
      </c>
      <c r="F223" s="7">
        <f t="shared" si="20"/>
        <v>621</v>
      </c>
      <c r="G223" s="7">
        <f t="shared" si="21"/>
        <v>124.2</v>
      </c>
      <c r="H223" s="6" t="s">
        <v>37</v>
      </c>
      <c r="I223" s="9">
        <v>31662</v>
      </c>
      <c r="J223" s="5">
        <v>5</v>
      </c>
      <c r="K223" s="5">
        <v>3</v>
      </c>
      <c r="L223" s="5">
        <v>5</v>
      </c>
      <c r="M223" s="5" t="s">
        <v>17</v>
      </c>
      <c r="N223" s="5">
        <f t="shared" si="23"/>
        <v>1</v>
      </c>
      <c r="O223" s="5" t="s">
        <v>16</v>
      </c>
      <c r="P223" s="5">
        <f t="shared" si="18"/>
        <v>0</v>
      </c>
      <c r="Q223" s="5" t="s">
        <v>17</v>
      </c>
      <c r="R223" s="5">
        <f t="shared" si="19"/>
        <v>1</v>
      </c>
      <c r="S223" s="4" t="str">
        <f t="shared" si="22"/>
        <v>entrambi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5">
        <v>3569</v>
      </c>
      <c r="B224" s="6" t="s">
        <v>487</v>
      </c>
      <c r="C224" s="6" t="s">
        <v>488</v>
      </c>
      <c r="D224" s="7">
        <v>54</v>
      </c>
      <c r="E224" s="8">
        <v>5</v>
      </c>
      <c r="F224" s="7">
        <f t="shared" si="20"/>
        <v>270</v>
      </c>
      <c r="G224" s="7">
        <f t="shared" si="21"/>
        <v>45</v>
      </c>
      <c r="H224" s="6" t="s">
        <v>164</v>
      </c>
      <c r="I224" s="9">
        <v>23974</v>
      </c>
      <c r="J224" s="5">
        <v>6</v>
      </c>
      <c r="K224" s="5">
        <v>3</v>
      </c>
      <c r="L224" s="5">
        <v>6</v>
      </c>
      <c r="M224" s="5" t="s">
        <v>16</v>
      </c>
      <c r="N224" s="5">
        <f t="shared" si="23"/>
        <v>0</v>
      </c>
      <c r="O224" s="5" t="s">
        <v>17</v>
      </c>
      <c r="P224" s="5">
        <f t="shared" si="18"/>
        <v>1</v>
      </c>
      <c r="Q224" s="5" t="s">
        <v>17</v>
      </c>
      <c r="R224" s="5">
        <f t="shared" si="19"/>
        <v>1</v>
      </c>
      <c r="S224" s="4" t="str">
        <f t="shared" si="22"/>
        <v>nope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5">
        <v>3262</v>
      </c>
      <c r="B225" s="6" t="s">
        <v>489</v>
      </c>
      <c r="C225" s="6" t="s">
        <v>490</v>
      </c>
      <c r="D225" s="7">
        <v>40</v>
      </c>
      <c r="E225" s="8">
        <v>4</v>
      </c>
      <c r="F225" s="7">
        <f t="shared" si="20"/>
        <v>160</v>
      </c>
      <c r="G225" s="7">
        <f t="shared" si="21"/>
        <v>40</v>
      </c>
      <c r="H225" s="6" t="s">
        <v>82</v>
      </c>
      <c r="I225" s="10">
        <v>20416</v>
      </c>
      <c r="J225" s="5">
        <v>4</v>
      </c>
      <c r="K225" s="5">
        <v>5</v>
      </c>
      <c r="L225" s="5">
        <v>4</v>
      </c>
      <c r="M225" s="5" t="s">
        <v>16</v>
      </c>
      <c r="N225" s="5">
        <f t="shared" si="23"/>
        <v>0</v>
      </c>
      <c r="O225" s="5" t="s">
        <v>17</v>
      </c>
      <c r="P225" s="5">
        <f t="shared" si="18"/>
        <v>1</v>
      </c>
      <c r="Q225" s="5" t="s">
        <v>16</v>
      </c>
      <c r="R225" s="5">
        <f t="shared" si="19"/>
        <v>0</v>
      </c>
      <c r="S225" s="4" t="str">
        <f t="shared" si="22"/>
        <v>nope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5">
        <v>4565</v>
      </c>
      <c r="B226" s="6" t="s">
        <v>491</v>
      </c>
      <c r="C226" s="6" t="s">
        <v>492</v>
      </c>
      <c r="D226" s="7">
        <v>47</v>
      </c>
      <c r="E226" s="8">
        <v>8</v>
      </c>
      <c r="F226" s="7">
        <f t="shared" si="20"/>
        <v>376</v>
      </c>
      <c r="G226" s="7">
        <f t="shared" si="21"/>
        <v>75.2</v>
      </c>
      <c r="H226" s="6" t="s">
        <v>34</v>
      </c>
      <c r="I226" s="9">
        <v>20918</v>
      </c>
      <c r="J226" s="5">
        <v>5</v>
      </c>
      <c r="K226" s="5">
        <v>5</v>
      </c>
      <c r="L226" s="5">
        <v>9</v>
      </c>
      <c r="M226" s="5" t="s">
        <v>17</v>
      </c>
      <c r="N226" s="5">
        <f t="shared" si="23"/>
        <v>1</v>
      </c>
      <c r="O226" s="5" t="s">
        <v>17</v>
      </c>
      <c r="P226" s="5">
        <f t="shared" si="18"/>
        <v>1</v>
      </c>
      <c r="Q226" s="5" t="s">
        <v>17</v>
      </c>
      <c r="R226" s="5">
        <f t="shared" si="19"/>
        <v>1</v>
      </c>
      <c r="S226" s="4" t="str">
        <f t="shared" si="22"/>
        <v>entrambi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5">
        <v>4457</v>
      </c>
      <c r="B227" s="6" t="s">
        <v>493</v>
      </c>
      <c r="C227" s="6" t="s">
        <v>494</v>
      </c>
      <c r="D227" s="7">
        <v>69</v>
      </c>
      <c r="E227" s="8">
        <v>2</v>
      </c>
      <c r="F227" s="7">
        <f t="shared" si="20"/>
        <v>138</v>
      </c>
      <c r="G227" s="7">
        <f t="shared" si="21"/>
        <v>138</v>
      </c>
      <c r="H227" s="6" t="s">
        <v>246</v>
      </c>
      <c r="I227" s="9">
        <v>27121</v>
      </c>
      <c r="J227" s="5">
        <v>1</v>
      </c>
      <c r="K227" s="5">
        <v>1</v>
      </c>
      <c r="L227" s="5">
        <v>10</v>
      </c>
      <c r="M227" s="5" t="s">
        <v>16</v>
      </c>
      <c r="N227" s="5">
        <f t="shared" si="23"/>
        <v>0</v>
      </c>
      <c r="O227" s="5" t="s">
        <v>16</v>
      </c>
      <c r="P227" s="5">
        <f t="shared" si="18"/>
        <v>0</v>
      </c>
      <c r="Q227" s="5" t="s">
        <v>17</v>
      </c>
      <c r="R227" s="5">
        <f t="shared" si="19"/>
        <v>1</v>
      </c>
      <c r="S227" s="4" t="str">
        <f t="shared" si="22"/>
        <v>nope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5">
        <v>4598</v>
      </c>
      <c r="B228" s="6" t="s">
        <v>495</v>
      </c>
      <c r="C228" s="6" t="s">
        <v>496</v>
      </c>
      <c r="D228" s="7">
        <v>145</v>
      </c>
      <c r="E228" s="8">
        <v>9</v>
      </c>
      <c r="F228" s="7">
        <f t="shared" si="20"/>
        <v>1305</v>
      </c>
      <c r="G228" s="7">
        <f t="shared" si="21"/>
        <v>435</v>
      </c>
      <c r="H228" s="6" t="s">
        <v>58</v>
      </c>
      <c r="I228" s="10">
        <v>21470</v>
      </c>
      <c r="J228" s="5">
        <v>3</v>
      </c>
      <c r="K228" s="5">
        <v>1</v>
      </c>
      <c r="L228" s="5">
        <v>1</v>
      </c>
      <c r="M228" s="5" t="s">
        <v>16</v>
      </c>
      <c r="N228" s="5">
        <f t="shared" si="23"/>
        <v>0</v>
      </c>
      <c r="O228" s="5" t="s">
        <v>17</v>
      </c>
      <c r="P228" s="5">
        <f t="shared" si="18"/>
        <v>1</v>
      </c>
      <c r="Q228" s="5" t="s">
        <v>16</v>
      </c>
      <c r="R228" s="5">
        <f t="shared" si="19"/>
        <v>0</v>
      </c>
      <c r="S228" s="4" t="str">
        <f t="shared" si="22"/>
        <v>nope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5">
        <v>2810</v>
      </c>
      <c r="B229" s="6" t="s">
        <v>497</v>
      </c>
      <c r="C229" s="6" t="s">
        <v>293</v>
      </c>
      <c r="D229" s="7">
        <v>153</v>
      </c>
      <c r="E229" s="8">
        <v>3</v>
      </c>
      <c r="F229" s="7">
        <f t="shared" si="20"/>
        <v>459</v>
      </c>
      <c r="G229" s="7">
        <f t="shared" si="21"/>
        <v>65.571428571428569</v>
      </c>
      <c r="H229" s="6" t="s">
        <v>34</v>
      </c>
      <c r="I229" s="9">
        <v>32740</v>
      </c>
      <c r="J229" s="5">
        <v>7</v>
      </c>
      <c r="K229" s="5">
        <v>2</v>
      </c>
      <c r="L229" s="5">
        <v>2</v>
      </c>
      <c r="M229" s="5" t="s">
        <v>17</v>
      </c>
      <c r="N229" s="5">
        <f t="shared" si="23"/>
        <v>1</v>
      </c>
      <c r="O229" s="5" t="s">
        <v>16</v>
      </c>
      <c r="P229" s="5">
        <f t="shared" si="18"/>
        <v>0</v>
      </c>
      <c r="Q229" s="5" t="s">
        <v>16</v>
      </c>
      <c r="R229" s="5">
        <f t="shared" si="19"/>
        <v>0</v>
      </c>
      <c r="S229" s="4" t="str">
        <f t="shared" si="22"/>
        <v>nope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5">
        <v>4801</v>
      </c>
      <c r="B230" s="6" t="s">
        <v>498</v>
      </c>
      <c r="C230" s="6" t="s">
        <v>331</v>
      </c>
      <c r="D230" s="7">
        <v>231</v>
      </c>
      <c r="E230" s="8">
        <v>3</v>
      </c>
      <c r="F230" s="7">
        <f t="shared" si="20"/>
        <v>693</v>
      </c>
      <c r="G230" s="7">
        <f t="shared" si="21"/>
        <v>173.25</v>
      </c>
      <c r="H230" s="6" t="s">
        <v>73</v>
      </c>
      <c r="I230" s="9">
        <v>22439</v>
      </c>
      <c r="J230" s="5">
        <v>4</v>
      </c>
      <c r="K230" s="5">
        <v>1</v>
      </c>
      <c r="L230" s="5">
        <v>0</v>
      </c>
      <c r="M230" s="5" t="s">
        <v>16</v>
      </c>
      <c r="N230" s="5">
        <f t="shared" si="23"/>
        <v>0</v>
      </c>
      <c r="O230" s="5" t="s">
        <v>17</v>
      </c>
      <c r="P230" s="5">
        <f t="shared" si="18"/>
        <v>1</v>
      </c>
      <c r="Q230" s="5" t="s">
        <v>16</v>
      </c>
      <c r="R230" s="5">
        <f t="shared" si="19"/>
        <v>0</v>
      </c>
      <c r="S230" s="4" t="str">
        <f t="shared" si="22"/>
        <v>nope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5">
        <v>5575</v>
      </c>
      <c r="B231" s="6" t="s">
        <v>499</v>
      </c>
      <c r="C231" s="6" t="s">
        <v>500</v>
      </c>
      <c r="D231" s="7">
        <v>142</v>
      </c>
      <c r="E231" s="8">
        <v>4</v>
      </c>
      <c r="F231" s="7">
        <f t="shared" si="20"/>
        <v>568</v>
      </c>
      <c r="G231" s="7">
        <f t="shared" si="21"/>
        <v>94.666666666666671</v>
      </c>
      <c r="H231" s="6" t="s">
        <v>20</v>
      </c>
      <c r="I231" s="9">
        <v>21389</v>
      </c>
      <c r="J231" s="5">
        <v>6</v>
      </c>
      <c r="K231" s="5">
        <v>2</v>
      </c>
      <c r="L231" s="5">
        <v>1</v>
      </c>
      <c r="M231" s="5" t="s">
        <v>17</v>
      </c>
      <c r="N231" s="5">
        <f t="shared" si="23"/>
        <v>1</v>
      </c>
      <c r="O231" s="5" t="s">
        <v>17</v>
      </c>
      <c r="P231" s="5">
        <f t="shared" si="18"/>
        <v>1</v>
      </c>
      <c r="Q231" s="5" t="s">
        <v>16</v>
      </c>
      <c r="R231" s="5">
        <f t="shared" si="19"/>
        <v>0</v>
      </c>
      <c r="S231" s="4" t="str">
        <f t="shared" si="22"/>
        <v>nope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5">
        <v>3239</v>
      </c>
      <c r="B232" s="6" t="s">
        <v>501</v>
      </c>
      <c r="C232" s="6" t="s">
        <v>502</v>
      </c>
      <c r="D232" s="7">
        <v>54</v>
      </c>
      <c r="E232" s="8">
        <v>9</v>
      </c>
      <c r="F232" s="7">
        <f t="shared" si="20"/>
        <v>486</v>
      </c>
      <c r="G232" s="7">
        <f t="shared" si="21"/>
        <v>69.428571428571431</v>
      </c>
      <c r="H232" s="6" t="s">
        <v>53</v>
      </c>
      <c r="I232" s="10">
        <v>24432</v>
      </c>
      <c r="J232" s="5">
        <v>7</v>
      </c>
      <c r="K232" s="5">
        <v>5</v>
      </c>
      <c r="L232" s="5">
        <v>2</v>
      </c>
      <c r="M232" s="5" t="s">
        <v>16</v>
      </c>
      <c r="N232" s="5">
        <f t="shared" si="23"/>
        <v>0</v>
      </c>
      <c r="O232" s="5" t="s">
        <v>16</v>
      </c>
      <c r="P232" s="5">
        <f t="shared" si="18"/>
        <v>0</v>
      </c>
      <c r="Q232" s="5" t="s">
        <v>16</v>
      </c>
      <c r="R232" s="5">
        <f t="shared" si="19"/>
        <v>0</v>
      </c>
      <c r="S232" s="4" t="str">
        <f t="shared" si="22"/>
        <v>nope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5">
        <v>5308</v>
      </c>
      <c r="B233" s="6" t="s">
        <v>503</v>
      </c>
      <c r="C233" s="6" t="s">
        <v>504</v>
      </c>
      <c r="D233" s="7">
        <v>169</v>
      </c>
      <c r="E233" s="8">
        <v>7</v>
      </c>
      <c r="F233" s="7">
        <f t="shared" si="20"/>
        <v>1183</v>
      </c>
      <c r="G233" s="7">
        <f t="shared" si="21"/>
        <v>394.33333333333331</v>
      </c>
      <c r="H233" s="6" t="s">
        <v>63</v>
      </c>
      <c r="I233" s="9">
        <v>25294</v>
      </c>
      <c r="J233" s="5">
        <v>3</v>
      </c>
      <c r="K233" s="5">
        <v>3</v>
      </c>
      <c r="L233" s="5">
        <v>3</v>
      </c>
      <c r="M233" s="5" t="s">
        <v>16</v>
      </c>
      <c r="N233" s="5">
        <f t="shared" si="23"/>
        <v>0</v>
      </c>
      <c r="O233" s="5" t="s">
        <v>16</v>
      </c>
      <c r="P233" s="5">
        <f t="shared" si="18"/>
        <v>0</v>
      </c>
      <c r="Q233" s="5" t="s">
        <v>17</v>
      </c>
      <c r="R233" s="5">
        <f t="shared" si="19"/>
        <v>1</v>
      </c>
      <c r="S233" s="4" t="str">
        <f t="shared" si="22"/>
        <v>nope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5">
        <v>3660</v>
      </c>
      <c r="B234" s="6" t="s">
        <v>505</v>
      </c>
      <c r="C234" s="6" t="s">
        <v>506</v>
      </c>
      <c r="D234" s="7">
        <v>280</v>
      </c>
      <c r="E234" s="8">
        <v>3</v>
      </c>
      <c r="F234" s="7">
        <f t="shared" si="20"/>
        <v>840</v>
      </c>
      <c r="G234" s="7">
        <f t="shared" si="21"/>
        <v>120</v>
      </c>
      <c r="H234" s="6" t="s">
        <v>130</v>
      </c>
      <c r="I234" s="9">
        <v>27110</v>
      </c>
      <c r="J234" s="5">
        <v>7</v>
      </c>
      <c r="K234" s="5">
        <v>2</v>
      </c>
      <c r="L234" s="5">
        <v>8</v>
      </c>
      <c r="M234" s="5" t="s">
        <v>16</v>
      </c>
      <c r="N234" s="5">
        <f t="shared" si="23"/>
        <v>0</v>
      </c>
      <c r="O234" s="5" t="s">
        <v>17</v>
      </c>
      <c r="P234" s="5">
        <f t="shared" si="18"/>
        <v>1</v>
      </c>
      <c r="Q234" s="5" t="s">
        <v>16</v>
      </c>
      <c r="R234" s="5">
        <f t="shared" si="19"/>
        <v>0</v>
      </c>
      <c r="S234" s="4" t="str">
        <f t="shared" si="22"/>
        <v>nope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5">
        <v>3312</v>
      </c>
      <c r="B235" s="6" t="s">
        <v>507</v>
      </c>
      <c r="C235" s="6" t="s">
        <v>508</v>
      </c>
      <c r="D235" s="7">
        <v>95</v>
      </c>
      <c r="E235" s="8">
        <v>2</v>
      </c>
      <c r="F235" s="7">
        <f t="shared" si="20"/>
        <v>190</v>
      </c>
      <c r="G235" s="7">
        <f t="shared" si="21"/>
        <v>38</v>
      </c>
      <c r="H235" s="6" t="s">
        <v>26</v>
      </c>
      <c r="I235" s="10">
        <v>22569</v>
      </c>
      <c r="J235" s="5">
        <v>5</v>
      </c>
      <c r="K235" s="5">
        <v>4</v>
      </c>
      <c r="L235" s="5">
        <v>5</v>
      </c>
      <c r="M235" s="5" t="s">
        <v>16</v>
      </c>
      <c r="N235" s="5">
        <f t="shared" si="23"/>
        <v>0</v>
      </c>
      <c r="O235" s="5" t="s">
        <v>16</v>
      </c>
      <c r="P235" s="5">
        <f t="shared" si="18"/>
        <v>0</v>
      </c>
      <c r="Q235" s="5" t="s">
        <v>17</v>
      </c>
      <c r="R235" s="5">
        <f t="shared" si="19"/>
        <v>1</v>
      </c>
      <c r="S235" s="4" t="str">
        <f t="shared" si="22"/>
        <v>nope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5">
        <v>5402</v>
      </c>
      <c r="B236" s="6" t="s">
        <v>509</v>
      </c>
      <c r="C236" s="6" t="s">
        <v>510</v>
      </c>
      <c r="D236" s="7">
        <v>186</v>
      </c>
      <c r="E236" s="8">
        <v>8</v>
      </c>
      <c r="F236" s="7">
        <f t="shared" si="20"/>
        <v>1488</v>
      </c>
      <c r="G236" s="7">
        <f t="shared" si="21"/>
        <v>744</v>
      </c>
      <c r="H236" s="6" t="s">
        <v>70</v>
      </c>
      <c r="I236" s="10">
        <v>33966</v>
      </c>
      <c r="J236" s="5">
        <v>2</v>
      </c>
      <c r="K236" s="5">
        <v>4</v>
      </c>
      <c r="L236" s="5">
        <v>5</v>
      </c>
      <c r="M236" s="5" t="s">
        <v>17</v>
      </c>
      <c r="N236" s="5">
        <f t="shared" si="23"/>
        <v>1</v>
      </c>
      <c r="O236" s="5" t="s">
        <v>16</v>
      </c>
      <c r="P236" s="5">
        <f t="shared" si="18"/>
        <v>0</v>
      </c>
      <c r="Q236" s="5" t="s">
        <v>17</v>
      </c>
      <c r="R236" s="5">
        <f t="shared" si="19"/>
        <v>1</v>
      </c>
      <c r="S236" s="4" t="str">
        <f t="shared" si="22"/>
        <v>entrambi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5">
        <v>4067</v>
      </c>
      <c r="B237" s="6" t="s">
        <v>511</v>
      </c>
      <c r="C237" s="6" t="s">
        <v>472</v>
      </c>
      <c r="D237" s="7">
        <v>271</v>
      </c>
      <c r="E237" s="8">
        <v>3</v>
      </c>
      <c r="F237" s="7">
        <f t="shared" si="20"/>
        <v>813</v>
      </c>
      <c r="G237" s="7">
        <f t="shared" si="21"/>
        <v>135.5</v>
      </c>
      <c r="H237" s="6" t="s">
        <v>53</v>
      </c>
      <c r="I237" s="9">
        <v>30087</v>
      </c>
      <c r="J237" s="5">
        <v>6</v>
      </c>
      <c r="K237" s="5">
        <v>3</v>
      </c>
      <c r="L237" s="5">
        <v>0</v>
      </c>
      <c r="M237" s="5" t="s">
        <v>17</v>
      </c>
      <c r="N237" s="5">
        <f t="shared" si="23"/>
        <v>1</v>
      </c>
      <c r="O237" s="5" t="s">
        <v>17</v>
      </c>
      <c r="P237" s="5">
        <f t="shared" si="18"/>
        <v>1</v>
      </c>
      <c r="Q237" s="5" t="s">
        <v>17</v>
      </c>
      <c r="R237" s="5">
        <f t="shared" si="19"/>
        <v>1</v>
      </c>
      <c r="S237" s="4" t="str">
        <f t="shared" si="22"/>
        <v>entrambi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>
      <c r="A238" s="5">
        <v>5253</v>
      </c>
      <c r="B238" s="6" t="s">
        <v>512</v>
      </c>
      <c r="C238" s="6" t="s">
        <v>513</v>
      </c>
      <c r="D238" s="7">
        <v>185</v>
      </c>
      <c r="E238" s="8">
        <v>7</v>
      </c>
      <c r="F238" s="7">
        <f t="shared" si="20"/>
        <v>1295</v>
      </c>
      <c r="G238" s="7">
        <f t="shared" si="21"/>
        <v>323.75</v>
      </c>
      <c r="H238" s="6" t="s">
        <v>127</v>
      </c>
      <c r="I238" s="9">
        <v>30702</v>
      </c>
      <c r="J238" s="5">
        <v>4</v>
      </c>
      <c r="K238" s="5">
        <v>1</v>
      </c>
      <c r="L238" s="5">
        <v>4</v>
      </c>
      <c r="M238" s="5" t="s">
        <v>16</v>
      </c>
      <c r="N238" s="5">
        <f t="shared" si="23"/>
        <v>0</v>
      </c>
      <c r="O238" s="5" t="s">
        <v>16</v>
      </c>
      <c r="P238" s="5">
        <f t="shared" si="18"/>
        <v>0</v>
      </c>
      <c r="Q238" s="5" t="s">
        <v>16</v>
      </c>
      <c r="R238" s="5">
        <f t="shared" si="19"/>
        <v>0</v>
      </c>
      <c r="S238" s="4" t="str">
        <f t="shared" si="22"/>
        <v>nope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>
      <c r="A239" s="5">
        <v>4412</v>
      </c>
      <c r="B239" s="6" t="s">
        <v>514</v>
      </c>
      <c r="C239" s="6" t="s">
        <v>515</v>
      </c>
      <c r="D239" s="7">
        <v>184</v>
      </c>
      <c r="E239" s="8">
        <v>8</v>
      </c>
      <c r="F239" s="7">
        <f t="shared" si="20"/>
        <v>1472</v>
      </c>
      <c r="G239" s="7">
        <f t="shared" si="21"/>
        <v>368</v>
      </c>
      <c r="H239" s="6" t="s">
        <v>189</v>
      </c>
      <c r="I239" s="9">
        <v>31129</v>
      </c>
      <c r="J239" s="5">
        <v>4</v>
      </c>
      <c r="K239" s="5">
        <v>1</v>
      </c>
      <c r="L239" s="5">
        <v>3</v>
      </c>
      <c r="M239" s="5" t="s">
        <v>16</v>
      </c>
      <c r="N239" s="5">
        <f t="shared" si="23"/>
        <v>0</v>
      </c>
      <c r="O239" s="5" t="s">
        <v>17</v>
      </c>
      <c r="P239" s="5">
        <f t="shared" si="18"/>
        <v>1</v>
      </c>
      <c r="Q239" s="5" t="s">
        <v>17</v>
      </c>
      <c r="R239" s="5">
        <f t="shared" si="19"/>
        <v>1</v>
      </c>
      <c r="S239" s="4" t="str">
        <f t="shared" si="22"/>
        <v>nope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>
      <c r="A240" s="5">
        <v>3911</v>
      </c>
      <c r="B240" s="6" t="s">
        <v>516</v>
      </c>
      <c r="C240" s="6" t="s">
        <v>517</v>
      </c>
      <c r="D240" s="7">
        <v>45</v>
      </c>
      <c r="E240" s="8">
        <v>6</v>
      </c>
      <c r="F240" s="7">
        <f t="shared" si="20"/>
        <v>270</v>
      </c>
      <c r="G240" s="7">
        <f t="shared" si="21"/>
        <v>45</v>
      </c>
      <c r="H240" s="6" t="s">
        <v>34</v>
      </c>
      <c r="I240" s="9">
        <v>33093</v>
      </c>
      <c r="J240" s="5">
        <v>6</v>
      </c>
      <c r="K240" s="5">
        <v>1</v>
      </c>
      <c r="L240" s="5">
        <v>9</v>
      </c>
      <c r="M240" s="5" t="s">
        <v>16</v>
      </c>
      <c r="N240" s="5">
        <f t="shared" si="23"/>
        <v>0</v>
      </c>
      <c r="O240" s="5" t="s">
        <v>16</v>
      </c>
      <c r="P240" s="5">
        <f t="shared" si="18"/>
        <v>0</v>
      </c>
      <c r="Q240" s="5" t="s">
        <v>16</v>
      </c>
      <c r="R240" s="5">
        <f t="shared" si="19"/>
        <v>0</v>
      </c>
      <c r="S240" s="4" t="str">
        <f t="shared" si="22"/>
        <v>nope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>
      <c r="A241" s="5">
        <v>3924</v>
      </c>
      <c r="B241" s="6" t="s">
        <v>518</v>
      </c>
      <c r="C241" s="6" t="s">
        <v>519</v>
      </c>
      <c r="D241" s="7">
        <v>169</v>
      </c>
      <c r="E241" s="8">
        <v>3</v>
      </c>
      <c r="F241" s="7">
        <f t="shared" si="20"/>
        <v>507</v>
      </c>
      <c r="G241" s="7">
        <f t="shared" si="21"/>
        <v>72.428571428571431</v>
      </c>
      <c r="H241" s="6" t="s">
        <v>164</v>
      </c>
      <c r="I241" s="9">
        <v>25474</v>
      </c>
      <c r="J241" s="5">
        <v>7</v>
      </c>
      <c r="K241" s="5">
        <v>2</v>
      </c>
      <c r="L241" s="5">
        <v>8</v>
      </c>
      <c r="M241" s="5" t="s">
        <v>16</v>
      </c>
      <c r="N241" s="5">
        <f t="shared" si="23"/>
        <v>0</v>
      </c>
      <c r="O241" s="5" t="s">
        <v>16</v>
      </c>
      <c r="P241" s="5">
        <f t="shared" si="18"/>
        <v>0</v>
      </c>
      <c r="Q241" s="5" t="s">
        <v>16</v>
      </c>
      <c r="R241" s="5">
        <f t="shared" si="19"/>
        <v>0</v>
      </c>
      <c r="S241" s="4" t="str">
        <f t="shared" si="22"/>
        <v>nope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>
      <c r="A242" s="5">
        <v>5584</v>
      </c>
      <c r="B242" s="6" t="s">
        <v>520</v>
      </c>
      <c r="C242" s="6" t="s">
        <v>521</v>
      </c>
      <c r="D242" s="7">
        <v>201</v>
      </c>
      <c r="E242" s="8">
        <v>4</v>
      </c>
      <c r="F242" s="7">
        <f t="shared" si="20"/>
        <v>804</v>
      </c>
      <c r="G242" s="7">
        <f t="shared" si="21"/>
        <v>201</v>
      </c>
      <c r="H242" s="6" t="s">
        <v>91</v>
      </c>
      <c r="I242" s="9">
        <v>31609</v>
      </c>
      <c r="J242" s="5">
        <v>4</v>
      </c>
      <c r="K242" s="5">
        <v>3</v>
      </c>
      <c r="L242" s="5">
        <v>4</v>
      </c>
      <c r="M242" s="5" t="s">
        <v>16</v>
      </c>
      <c r="N242" s="5">
        <f t="shared" si="23"/>
        <v>0</v>
      </c>
      <c r="O242" s="5" t="s">
        <v>16</v>
      </c>
      <c r="P242" s="5">
        <f t="shared" si="18"/>
        <v>0</v>
      </c>
      <c r="Q242" s="5" t="s">
        <v>17</v>
      </c>
      <c r="R242" s="5">
        <f t="shared" si="19"/>
        <v>1</v>
      </c>
      <c r="S242" s="4" t="str">
        <f t="shared" si="22"/>
        <v>nope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>
      <c r="A243" s="5">
        <v>5284</v>
      </c>
      <c r="B243" s="6" t="s">
        <v>522</v>
      </c>
      <c r="C243" s="6" t="s">
        <v>523</v>
      </c>
      <c r="D243" s="7">
        <v>175</v>
      </c>
      <c r="E243" s="8">
        <v>6</v>
      </c>
      <c r="F243" s="7">
        <f t="shared" si="20"/>
        <v>1050</v>
      </c>
      <c r="G243" s="7">
        <f t="shared" si="21"/>
        <v>175</v>
      </c>
      <c r="H243" s="6" t="s">
        <v>124</v>
      </c>
      <c r="I243" s="9">
        <v>27371</v>
      </c>
      <c r="J243" s="5">
        <v>6</v>
      </c>
      <c r="K243" s="5">
        <v>2</v>
      </c>
      <c r="L243" s="5">
        <v>9</v>
      </c>
      <c r="M243" s="5" t="s">
        <v>16</v>
      </c>
      <c r="N243" s="5">
        <f t="shared" si="23"/>
        <v>0</v>
      </c>
      <c r="O243" s="5" t="s">
        <v>16</v>
      </c>
      <c r="P243" s="5">
        <f t="shared" si="18"/>
        <v>0</v>
      </c>
      <c r="Q243" s="5" t="s">
        <v>17</v>
      </c>
      <c r="R243" s="5">
        <f t="shared" si="19"/>
        <v>1</v>
      </c>
      <c r="S243" s="4" t="str">
        <f t="shared" si="22"/>
        <v>nope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>
      <c r="A244" s="5">
        <v>2521</v>
      </c>
      <c r="B244" s="6" t="s">
        <v>524</v>
      </c>
      <c r="C244" s="6" t="s">
        <v>525</v>
      </c>
      <c r="D244" s="7">
        <v>263</v>
      </c>
      <c r="E244" s="8">
        <v>9</v>
      </c>
      <c r="F244" s="7">
        <f t="shared" si="20"/>
        <v>2367</v>
      </c>
      <c r="G244" s="7">
        <f t="shared" si="21"/>
        <v>1183.5</v>
      </c>
      <c r="H244" s="6" t="s">
        <v>130</v>
      </c>
      <c r="I244" s="9">
        <v>22719</v>
      </c>
      <c r="J244" s="5">
        <v>2</v>
      </c>
      <c r="K244" s="5">
        <v>5</v>
      </c>
      <c r="L244" s="5">
        <v>4</v>
      </c>
      <c r="M244" s="5" t="s">
        <v>17</v>
      </c>
      <c r="N244" s="5">
        <f t="shared" si="23"/>
        <v>1</v>
      </c>
      <c r="O244" s="5" t="s">
        <v>17</v>
      </c>
      <c r="P244" s="5">
        <f t="shared" si="18"/>
        <v>1</v>
      </c>
      <c r="Q244" s="5" t="s">
        <v>17</v>
      </c>
      <c r="R244" s="5">
        <f t="shared" si="19"/>
        <v>1</v>
      </c>
      <c r="S244" s="4" t="str">
        <f t="shared" si="22"/>
        <v>entrambi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>
      <c r="A245" s="5">
        <v>5305</v>
      </c>
      <c r="B245" s="6" t="s">
        <v>526</v>
      </c>
      <c r="C245" s="6" t="s">
        <v>527</v>
      </c>
      <c r="D245" s="7">
        <v>126</v>
      </c>
      <c r="E245" s="8">
        <v>3</v>
      </c>
      <c r="F245" s="7">
        <f t="shared" si="20"/>
        <v>378</v>
      </c>
      <c r="G245" s="7">
        <f t="shared" si="21"/>
        <v>63</v>
      </c>
      <c r="H245" s="6" t="s">
        <v>70</v>
      </c>
      <c r="I245" s="9">
        <v>21336</v>
      </c>
      <c r="J245" s="5">
        <v>6</v>
      </c>
      <c r="K245" s="5">
        <v>3</v>
      </c>
      <c r="L245" s="5">
        <v>5</v>
      </c>
      <c r="M245" s="5" t="s">
        <v>17</v>
      </c>
      <c r="N245" s="5">
        <f t="shared" si="23"/>
        <v>1</v>
      </c>
      <c r="O245" s="5" t="s">
        <v>17</v>
      </c>
      <c r="P245" s="5">
        <f t="shared" si="18"/>
        <v>1</v>
      </c>
      <c r="Q245" s="5" t="s">
        <v>17</v>
      </c>
      <c r="R245" s="5">
        <f t="shared" si="19"/>
        <v>1</v>
      </c>
      <c r="S245" s="4" t="str">
        <f t="shared" si="22"/>
        <v>entrambi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>
      <c r="A246" s="5">
        <v>2468</v>
      </c>
      <c r="B246" s="6" t="s">
        <v>528</v>
      </c>
      <c r="C246" s="6" t="s">
        <v>529</v>
      </c>
      <c r="D246" s="7">
        <v>71</v>
      </c>
      <c r="E246" s="8">
        <v>1</v>
      </c>
      <c r="F246" s="7">
        <f t="shared" si="20"/>
        <v>71</v>
      </c>
      <c r="G246" s="7">
        <f t="shared" si="21"/>
        <v>11.833333333333334</v>
      </c>
      <c r="H246" s="6" t="s">
        <v>147</v>
      </c>
      <c r="I246" s="10">
        <v>32079</v>
      </c>
      <c r="J246" s="5">
        <v>6</v>
      </c>
      <c r="K246" s="5">
        <v>1</v>
      </c>
      <c r="L246" s="5">
        <v>6</v>
      </c>
      <c r="M246" s="5" t="s">
        <v>17</v>
      </c>
      <c r="N246" s="5">
        <f t="shared" si="23"/>
        <v>1</v>
      </c>
      <c r="O246" s="5" t="s">
        <v>16</v>
      </c>
      <c r="P246" s="5">
        <f t="shared" si="18"/>
        <v>0</v>
      </c>
      <c r="Q246" s="5" t="s">
        <v>17</v>
      </c>
      <c r="R246" s="5">
        <f t="shared" si="19"/>
        <v>1</v>
      </c>
      <c r="S246" s="4" t="str">
        <f t="shared" si="22"/>
        <v>entrambi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>
      <c r="A247" s="5">
        <v>4753</v>
      </c>
      <c r="B247" s="6" t="s">
        <v>530</v>
      </c>
      <c r="C247" s="6" t="s">
        <v>531</v>
      </c>
      <c r="D247" s="7">
        <v>283</v>
      </c>
      <c r="E247" s="8">
        <v>8</v>
      </c>
      <c r="F247" s="7">
        <f t="shared" si="20"/>
        <v>2264</v>
      </c>
      <c r="G247" s="7">
        <f t="shared" si="21"/>
        <v>754.66666666666663</v>
      </c>
      <c r="H247" s="6" t="s">
        <v>147</v>
      </c>
      <c r="I247" s="9">
        <v>23107</v>
      </c>
      <c r="J247" s="5">
        <v>3</v>
      </c>
      <c r="K247" s="5">
        <v>2</v>
      </c>
      <c r="L247" s="5">
        <v>3</v>
      </c>
      <c r="M247" s="5" t="s">
        <v>16</v>
      </c>
      <c r="N247" s="5">
        <f t="shared" si="23"/>
        <v>0</v>
      </c>
      <c r="O247" s="5" t="s">
        <v>16</v>
      </c>
      <c r="P247" s="5">
        <f t="shared" si="18"/>
        <v>0</v>
      </c>
      <c r="Q247" s="5" t="s">
        <v>17</v>
      </c>
      <c r="R247" s="5">
        <f t="shared" si="19"/>
        <v>1</v>
      </c>
      <c r="S247" s="4" t="str">
        <f t="shared" si="22"/>
        <v>nope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>
      <c r="A248" s="5">
        <v>2722</v>
      </c>
      <c r="B248" s="6" t="s">
        <v>532</v>
      </c>
      <c r="C248" s="6" t="s">
        <v>236</v>
      </c>
      <c r="D248" s="7">
        <v>122</v>
      </c>
      <c r="E248" s="8">
        <v>2</v>
      </c>
      <c r="F248" s="7">
        <f t="shared" si="20"/>
        <v>244</v>
      </c>
      <c r="G248" s="7">
        <f t="shared" si="21"/>
        <v>34.857142857142854</v>
      </c>
      <c r="H248" s="6" t="s">
        <v>124</v>
      </c>
      <c r="I248" s="9">
        <v>28383</v>
      </c>
      <c r="J248" s="5">
        <v>7</v>
      </c>
      <c r="K248" s="5">
        <v>4</v>
      </c>
      <c r="L248" s="5">
        <v>9</v>
      </c>
      <c r="M248" s="5" t="s">
        <v>17</v>
      </c>
      <c r="N248" s="5">
        <f t="shared" si="23"/>
        <v>1</v>
      </c>
      <c r="O248" s="5" t="s">
        <v>16</v>
      </c>
      <c r="P248" s="5">
        <f t="shared" si="18"/>
        <v>0</v>
      </c>
      <c r="Q248" s="5" t="s">
        <v>17</v>
      </c>
      <c r="R248" s="5">
        <f t="shared" si="19"/>
        <v>1</v>
      </c>
      <c r="S248" s="4" t="str">
        <f t="shared" si="22"/>
        <v>entrambi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>
      <c r="A249" s="5">
        <v>4717</v>
      </c>
      <c r="B249" s="6" t="s">
        <v>533</v>
      </c>
      <c r="C249" s="6" t="s">
        <v>534</v>
      </c>
      <c r="D249" s="7">
        <v>139</v>
      </c>
      <c r="E249" s="8">
        <v>2</v>
      </c>
      <c r="F249" s="7">
        <f t="shared" si="20"/>
        <v>278</v>
      </c>
      <c r="G249" s="7">
        <f t="shared" si="21"/>
        <v>278</v>
      </c>
      <c r="H249" s="6" t="s">
        <v>73</v>
      </c>
      <c r="I249" s="9">
        <v>21572</v>
      </c>
      <c r="J249" s="5">
        <v>1</v>
      </c>
      <c r="K249" s="5">
        <v>4</v>
      </c>
      <c r="L249" s="5">
        <v>1</v>
      </c>
      <c r="M249" s="5" t="s">
        <v>17</v>
      </c>
      <c r="N249" s="5">
        <f t="shared" si="23"/>
        <v>1</v>
      </c>
      <c r="O249" s="5" t="s">
        <v>16</v>
      </c>
      <c r="P249" s="5">
        <f t="shared" si="18"/>
        <v>0</v>
      </c>
      <c r="Q249" s="5" t="s">
        <v>17</v>
      </c>
      <c r="R249" s="5">
        <f t="shared" si="19"/>
        <v>1</v>
      </c>
      <c r="S249" s="4" t="str">
        <f t="shared" si="22"/>
        <v>entrambi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>
      <c r="A250" s="5">
        <v>3640</v>
      </c>
      <c r="B250" s="6" t="s">
        <v>535</v>
      </c>
      <c r="C250" s="6" t="s">
        <v>536</v>
      </c>
      <c r="D250" s="7">
        <v>255</v>
      </c>
      <c r="E250" s="8">
        <v>9</v>
      </c>
      <c r="F250" s="7">
        <f t="shared" si="20"/>
        <v>2295</v>
      </c>
      <c r="G250" s="7">
        <f t="shared" si="21"/>
        <v>573.75</v>
      </c>
      <c r="H250" s="6" t="s">
        <v>20</v>
      </c>
      <c r="I250" s="9">
        <v>23485</v>
      </c>
      <c r="J250" s="5">
        <v>4</v>
      </c>
      <c r="K250" s="5">
        <v>2</v>
      </c>
      <c r="L250" s="5">
        <v>6</v>
      </c>
      <c r="M250" s="5" t="s">
        <v>16</v>
      </c>
      <c r="N250" s="5">
        <f t="shared" si="23"/>
        <v>0</v>
      </c>
      <c r="O250" s="5" t="s">
        <v>16</v>
      </c>
      <c r="P250" s="5">
        <f t="shared" si="18"/>
        <v>0</v>
      </c>
      <c r="Q250" s="5" t="s">
        <v>16</v>
      </c>
      <c r="R250" s="5">
        <f t="shared" si="19"/>
        <v>0</v>
      </c>
      <c r="S250" s="4" t="str">
        <f t="shared" si="22"/>
        <v>nope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>
      <c r="A251" s="5">
        <v>3083</v>
      </c>
      <c r="B251" s="6" t="s">
        <v>537</v>
      </c>
      <c r="C251" s="6" t="s">
        <v>538</v>
      </c>
      <c r="D251" s="7">
        <v>129</v>
      </c>
      <c r="E251" s="8">
        <v>1</v>
      </c>
      <c r="F251" s="7">
        <f t="shared" si="20"/>
        <v>129</v>
      </c>
      <c r="G251" s="7">
        <f t="shared" si="21"/>
        <v>21.5</v>
      </c>
      <c r="H251" s="6" t="s">
        <v>67</v>
      </c>
      <c r="I251" s="9">
        <v>20849</v>
      </c>
      <c r="J251" s="5">
        <v>6</v>
      </c>
      <c r="K251" s="5">
        <v>4</v>
      </c>
      <c r="L251" s="5">
        <v>9</v>
      </c>
      <c r="M251" s="5" t="s">
        <v>16</v>
      </c>
      <c r="N251" s="5">
        <f t="shared" si="23"/>
        <v>0</v>
      </c>
      <c r="O251" s="5" t="s">
        <v>16</v>
      </c>
      <c r="P251" s="5">
        <f t="shared" si="18"/>
        <v>0</v>
      </c>
      <c r="Q251" s="5" t="s">
        <v>16</v>
      </c>
      <c r="R251" s="5">
        <f t="shared" si="19"/>
        <v>0</v>
      </c>
      <c r="S251" s="4" t="str">
        <f t="shared" si="22"/>
        <v>nope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>
      <c r="A252" s="5">
        <v>3011</v>
      </c>
      <c r="B252" s="6" t="s">
        <v>539</v>
      </c>
      <c r="C252" s="6" t="s">
        <v>540</v>
      </c>
      <c r="D252" s="7">
        <v>222</v>
      </c>
      <c r="E252" s="8">
        <v>7</v>
      </c>
      <c r="F252" s="7">
        <f t="shared" si="20"/>
        <v>1554</v>
      </c>
      <c r="G252" s="7">
        <f t="shared" si="21"/>
        <v>310.8</v>
      </c>
      <c r="H252" s="6" t="s">
        <v>147</v>
      </c>
      <c r="I252" s="9">
        <v>32425</v>
      </c>
      <c r="J252" s="5">
        <v>5</v>
      </c>
      <c r="K252" s="5">
        <v>3</v>
      </c>
      <c r="L252" s="5">
        <v>6</v>
      </c>
      <c r="M252" s="5" t="s">
        <v>16</v>
      </c>
      <c r="N252" s="5">
        <f t="shared" si="23"/>
        <v>0</v>
      </c>
      <c r="O252" s="5" t="s">
        <v>17</v>
      </c>
      <c r="P252" s="5">
        <f t="shared" si="18"/>
        <v>1</v>
      </c>
      <c r="Q252" s="5" t="s">
        <v>16</v>
      </c>
      <c r="R252" s="5">
        <f t="shared" si="19"/>
        <v>0</v>
      </c>
      <c r="S252" s="4" t="str">
        <f t="shared" si="22"/>
        <v>nope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>
      <c r="A253" s="5">
        <v>2312</v>
      </c>
      <c r="B253" s="6" t="s">
        <v>541</v>
      </c>
      <c r="C253" s="6" t="s">
        <v>542</v>
      </c>
      <c r="D253" s="7">
        <v>160</v>
      </c>
      <c r="E253" s="8">
        <v>6</v>
      </c>
      <c r="F253" s="7">
        <f t="shared" si="20"/>
        <v>960</v>
      </c>
      <c r="G253" s="7">
        <f t="shared" si="21"/>
        <v>960</v>
      </c>
      <c r="H253" s="6" t="s">
        <v>58</v>
      </c>
      <c r="I253" s="9">
        <v>29969</v>
      </c>
      <c r="J253" s="5">
        <v>1</v>
      </c>
      <c r="K253" s="5">
        <v>1</v>
      </c>
      <c r="L253" s="5">
        <v>4</v>
      </c>
      <c r="M253" s="5" t="s">
        <v>16</v>
      </c>
      <c r="N253" s="5">
        <f t="shared" si="23"/>
        <v>0</v>
      </c>
      <c r="O253" s="5" t="s">
        <v>17</v>
      </c>
      <c r="P253" s="5">
        <f t="shared" si="18"/>
        <v>1</v>
      </c>
      <c r="Q253" s="5" t="s">
        <v>16</v>
      </c>
      <c r="R253" s="5">
        <f t="shared" si="19"/>
        <v>0</v>
      </c>
      <c r="S253" s="4" t="str">
        <f t="shared" si="22"/>
        <v>nope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>
      <c r="A254" s="5">
        <v>3413</v>
      </c>
      <c r="B254" s="6" t="s">
        <v>543</v>
      </c>
      <c r="C254" s="6" t="s">
        <v>544</v>
      </c>
      <c r="D254" s="7">
        <v>277</v>
      </c>
      <c r="E254" s="8">
        <v>3</v>
      </c>
      <c r="F254" s="7">
        <f t="shared" si="20"/>
        <v>831</v>
      </c>
      <c r="G254" s="7">
        <f t="shared" si="21"/>
        <v>277</v>
      </c>
      <c r="H254" s="6" t="s">
        <v>189</v>
      </c>
      <c r="I254" s="10">
        <v>27344</v>
      </c>
      <c r="J254" s="5">
        <v>3</v>
      </c>
      <c r="K254" s="5">
        <v>4</v>
      </c>
      <c r="L254" s="5">
        <v>4</v>
      </c>
      <c r="M254" s="5" t="s">
        <v>16</v>
      </c>
      <c r="N254" s="5">
        <f t="shared" si="23"/>
        <v>0</v>
      </c>
      <c r="O254" s="5" t="s">
        <v>17</v>
      </c>
      <c r="P254" s="5">
        <f t="shared" si="18"/>
        <v>1</v>
      </c>
      <c r="Q254" s="5" t="s">
        <v>17</v>
      </c>
      <c r="R254" s="5">
        <f t="shared" si="19"/>
        <v>1</v>
      </c>
      <c r="S254" s="4" t="str">
        <f t="shared" si="22"/>
        <v>nope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>
      <c r="A255" s="5">
        <v>2582</v>
      </c>
      <c r="B255" s="6" t="s">
        <v>545</v>
      </c>
      <c r="C255" s="6" t="s">
        <v>546</v>
      </c>
      <c r="D255" s="7">
        <v>300</v>
      </c>
      <c r="E255" s="8">
        <v>6</v>
      </c>
      <c r="F255" s="7">
        <f t="shared" si="20"/>
        <v>1800</v>
      </c>
      <c r="G255" s="7">
        <f t="shared" si="21"/>
        <v>300</v>
      </c>
      <c r="H255" s="6" t="s">
        <v>184</v>
      </c>
      <c r="I255" s="9">
        <v>21412</v>
      </c>
      <c r="J255" s="5">
        <v>6</v>
      </c>
      <c r="K255" s="5">
        <v>4</v>
      </c>
      <c r="L255" s="5">
        <v>9</v>
      </c>
      <c r="M255" s="5" t="s">
        <v>17</v>
      </c>
      <c r="N255" s="5">
        <f t="shared" si="23"/>
        <v>1</v>
      </c>
      <c r="O255" s="5" t="s">
        <v>16</v>
      </c>
      <c r="P255" s="5">
        <f t="shared" si="18"/>
        <v>0</v>
      </c>
      <c r="Q255" s="5" t="s">
        <v>16</v>
      </c>
      <c r="R255" s="5">
        <f t="shared" si="19"/>
        <v>0</v>
      </c>
      <c r="S255" s="4" t="str">
        <f t="shared" si="22"/>
        <v>nope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>
      <c r="A256" s="5">
        <v>3561</v>
      </c>
      <c r="B256" s="6" t="s">
        <v>547</v>
      </c>
      <c r="C256" s="6" t="s">
        <v>548</v>
      </c>
      <c r="D256" s="7">
        <v>64</v>
      </c>
      <c r="E256" s="8">
        <v>6</v>
      </c>
      <c r="F256" s="7">
        <f t="shared" si="20"/>
        <v>384</v>
      </c>
      <c r="G256" s="7">
        <f t="shared" si="21"/>
        <v>54.857142857142854</v>
      </c>
      <c r="H256" s="6" t="s">
        <v>45</v>
      </c>
      <c r="I256" s="10">
        <v>34630</v>
      </c>
      <c r="J256" s="5">
        <v>7</v>
      </c>
      <c r="K256" s="5">
        <v>1</v>
      </c>
      <c r="L256" s="5">
        <v>8</v>
      </c>
      <c r="M256" s="5" t="s">
        <v>16</v>
      </c>
      <c r="N256" s="5">
        <f t="shared" si="23"/>
        <v>0</v>
      </c>
      <c r="O256" s="5" t="s">
        <v>17</v>
      </c>
      <c r="P256" s="5">
        <f t="shared" si="18"/>
        <v>1</v>
      </c>
      <c r="Q256" s="5" t="s">
        <v>16</v>
      </c>
      <c r="R256" s="5">
        <f t="shared" si="19"/>
        <v>0</v>
      </c>
      <c r="S256" s="4" t="str">
        <f t="shared" si="22"/>
        <v>nope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>
      <c r="A257" s="5">
        <v>3133</v>
      </c>
      <c r="B257" s="6" t="s">
        <v>549</v>
      </c>
      <c r="C257" s="6" t="s">
        <v>550</v>
      </c>
      <c r="D257" s="7">
        <v>67</v>
      </c>
      <c r="E257" s="8">
        <v>3</v>
      </c>
      <c r="F257" s="7">
        <f t="shared" si="20"/>
        <v>201</v>
      </c>
      <c r="G257" s="7">
        <f t="shared" si="21"/>
        <v>28.714285714285715</v>
      </c>
      <c r="H257" s="6" t="s">
        <v>189</v>
      </c>
      <c r="I257" s="9">
        <v>23159</v>
      </c>
      <c r="J257" s="5">
        <v>7</v>
      </c>
      <c r="K257" s="5">
        <v>5</v>
      </c>
      <c r="L257" s="5">
        <v>8</v>
      </c>
      <c r="M257" s="5" t="s">
        <v>17</v>
      </c>
      <c r="N257" s="5">
        <f t="shared" si="23"/>
        <v>1</v>
      </c>
      <c r="O257" s="5" t="s">
        <v>17</v>
      </c>
      <c r="P257" s="5">
        <f t="shared" si="18"/>
        <v>1</v>
      </c>
      <c r="Q257" s="5" t="s">
        <v>17</v>
      </c>
      <c r="R257" s="5">
        <f t="shared" si="19"/>
        <v>1</v>
      </c>
      <c r="S257" s="4" t="str">
        <f t="shared" si="22"/>
        <v>entrambi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>
      <c r="A258" s="5">
        <v>4080</v>
      </c>
      <c r="B258" s="6" t="s">
        <v>551</v>
      </c>
      <c r="C258" s="11" t="s">
        <v>552</v>
      </c>
      <c r="D258" s="7">
        <v>237</v>
      </c>
      <c r="E258" s="8">
        <v>8</v>
      </c>
      <c r="F258" s="7">
        <f t="shared" si="20"/>
        <v>1896</v>
      </c>
      <c r="G258" s="7">
        <f t="shared" si="21"/>
        <v>948</v>
      </c>
      <c r="H258" s="6" t="s">
        <v>53</v>
      </c>
      <c r="I258" s="9">
        <v>24077</v>
      </c>
      <c r="J258" s="5">
        <v>2</v>
      </c>
      <c r="K258" s="5">
        <v>4</v>
      </c>
      <c r="L258" s="5">
        <v>1</v>
      </c>
      <c r="M258" s="5" t="s">
        <v>17</v>
      </c>
      <c r="N258" s="5">
        <f t="shared" si="23"/>
        <v>1</v>
      </c>
      <c r="O258" s="5" t="s">
        <v>16</v>
      </c>
      <c r="P258" s="5">
        <f t="shared" si="18"/>
        <v>0</v>
      </c>
      <c r="Q258" s="5" t="s">
        <v>17</v>
      </c>
      <c r="R258" s="5">
        <f t="shared" si="19"/>
        <v>1</v>
      </c>
      <c r="S258" s="4" t="str">
        <f t="shared" si="22"/>
        <v>entrambi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>
      <c r="A259" s="5">
        <v>2680</v>
      </c>
      <c r="B259" s="6" t="s">
        <v>553</v>
      </c>
      <c r="C259" s="6" t="s">
        <v>554</v>
      </c>
      <c r="D259" s="7">
        <v>167</v>
      </c>
      <c r="E259" s="8">
        <v>10</v>
      </c>
      <c r="F259" s="7">
        <f t="shared" si="20"/>
        <v>1670</v>
      </c>
      <c r="G259" s="7">
        <f t="shared" si="21"/>
        <v>556.66666666666663</v>
      </c>
      <c r="H259" s="6" t="s">
        <v>127</v>
      </c>
      <c r="I259" s="9">
        <v>34517</v>
      </c>
      <c r="J259" s="5">
        <v>3</v>
      </c>
      <c r="K259" s="5">
        <v>1</v>
      </c>
      <c r="L259" s="5">
        <v>6</v>
      </c>
      <c r="M259" s="5" t="s">
        <v>17</v>
      </c>
      <c r="N259" s="5">
        <f t="shared" si="23"/>
        <v>1</v>
      </c>
      <c r="O259" s="5" t="s">
        <v>16</v>
      </c>
      <c r="P259" s="5">
        <f t="shared" ref="P259:P301" si="24">IF(O259="Sì",1,0)</f>
        <v>0</v>
      </c>
      <c r="Q259" s="5" t="s">
        <v>17</v>
      </c>
      <c r="R259" s="5">
        <f t="shared" ref="R259:R301" si="25">IF(Q259="Sì",1,0)</f>
        <v>1</v>
      </c>
      <c r="S259" s="4" t="str">
        <f t="shared" si="22"/>
        <v>entrambi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>
      <c r="A260" s="5">
        <v>3823</v>
      </c>
      <c r="B260" s="6" t="s">
        <v>555</v>
      </c>
      <c r="C260" s="6" t="s">
        <v>556</v>
      </c>
      <c r="D260" s="7">
        <v>128</v>
      </c>
      <c r="E260" s="8">
        <v>3</v>
      </c>
      <c r="F260" s="7">
        <f t="shared" ref="F260:F301" si="26">D260*E260</f>
        <v>384</v>
      </c>
      <c r="G260" s="7">
        <f t="shared" ref="G260:G301" si="27">F260/J260</f>
        <v>76.8</v>
      </c>
      <c r="H260" s="6" t="s">
        <v>20</v>
      </c>
      <c r="I260" s="9">
        <v>23835</v>
      </c>
      <c r="J260" s="5">
        <v>5</v>
      </c>
      <c r="K260" s="5">
        <v>5</v>
      </c>
      <c r="L260" s="5">
        <v>3</v>
      </c>
      <c r="M260" s="5" t="s">
        <v>16</v>
      </c>
      <c r="N260" s="5">
        <f t="shared" si="23"/>
        <v>0</v>
      </c>
      <c r="O260" s="5" t="s">
        <v>16</v>
      </c>
      <c r="P260" s="5">
        <f t="shared" si="24"/>
        <v>0</v>
      </c>
      <c r="Q260" s="5" t="s">
        <v>17</v>
      </c>
      <c r="R260" s="5">
        <f t="shared" si="25"/>
        <v>1</v>
      </c>
      <c r="S260" s="4" t="str">
        <f t="shared" ref="S260:S301" si="28">IF(AND(M260="Sì",Q260="Sì"),"entrambi","nope")</f>
        <v>nope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>
      <c r="A261" s="5">
        <v>3658</v>
      </c>
      <c r="B261" s="6" t="s">
        <v>557</v>
      </c>
      <c r="C261" s="6" t="s">
        <v>558</v>
      </c>
      <c r="D261" s="7">
        <v>75</v>
      </c>
      <c r="E261" s="8">
        <v>7</v>
      </c>
      <c r="F261" s="7">
        <f t="shared" si="26"/>
        <v>525</v>
      </c>
      <c r="G261" s="7">
        <f t="shared" si="27"/>
        <v>131.25</v>
      </c>
      <c r="H261" s="6" t="s">
        <v>48</v>
      </c>
      <c r="I261" s="9">
        <v>27164</v>
      </c>
      <c r="J261" s="5">
        <v>4</v>
      </c>
      <c r="K261" s="5">
        <v>4</v>
      </c>
      <c r="L261" s="5">
        <v>2</v>
      </c>
      <c r="M261" s="5" t="s">
        <v>17</v>
      </c>
      <c r="N261" s="5">
        <f t="shared" ref="N261:N301" si="29">IF(M261="Sì",1,0)</f>
        <v>1</v>
      </c>
      <c r="O261" s="5" t="s">
        <v>16</v>
      </c>
      <c r="P261" s="5">
        <f t="shared" si="24"/>
        <v>0</v>
      </c>
      <c r="Q261" s="5" t="s">
        <v>16</v>
      </c>
      <c r="R261" s="5">
        <f t="shared" si="25"/>
        <v>0</v>
      </c>
      <c r="S261" s="4" t="str">
        <f t="shared" si="28"/>
        <v>nope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>
      <c r="A262" s="5">
        <v>4246</v>
      </c>
      <c r="B262" s="6" t="s">
        <v>559</v>
      </c>
      <c r="C262" s="6" t="s">
        <v>560</v>
      </c>
      <c r="D262" s="7">
        <v>198</v>
      </c>
      <c r="E262" s="8">
        <v>1</v>
      </c>
      <c r="F262" s="7">
        <f t="shared" si="26"/>
        <v>198</v>
      </c>
      <c r="G262" s="7">
        <f t="shared" si="27"/>
        <v>49.5</v>
      </c>
      <c r="H262" s="6" t="s">
        <v>40</v>
      </c>
      <c r="I262" s="9">
        <v>23506</v>
      </c>
      <c r="J262" s="5">
        <v>4</v>
      </c>
      <c r="K262" s="5">
        <v>2</v>
      </c>
      <c r="L262" s="5">
        <v>4</v>
      </c>
      <c r="M262" s="5" t="s">
        <v>16</v>
      </c>
      <c r="N262" s="5">
        <f t="shared" si="29"/>
        <v>0</v>
      </c>
      <c r="O262" s="5" t="s">
        <v>16</v>
      </c>
      <c r="P262" s="5">
        <f t="shared" si="24"/>
        <v>0</v>
      </c>
      <c r="Q262" s="5" t="s">
        <v>17</v>
      </c>
      <c r="R262" s="5">
        <f t="shared" si="25"/>
        <v>1</v>
      </c>
      <c r="S262" s="4" t="str">
        <f t="shared" si="28"/>
        <v>nope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>
      <c r="A263" s="5">
        <v>2388</v>
      </c>
      <c r="B263" s="6" t="s">
        <v>561</v>
      </c>
      <c r="C263" s="6" t="s">
        <v>562</v>
      </c>
      <c r="D263" s="7">
        <v>23</v>
      </c>
      <c r="E263" s="8">
        <v>1</v>
      </c>
      <c r="F263" s="7">
        <f t="shared" si="26"/>
        <v>23</v>
      </c>
      <c r="G263" s="7">
        <f t="shared" si="27"/>
        <v>23</v>
      </c>
      <c r="H263" s="6" t="s">
        <v>40</v>
      </c>
      <c r="I263" s="10">
        <v>27363</v>
      </c>
      <c r="J263" s="5">
        <v>1</v>
      </c>
      <c r="K263" s="5">
        <v>1</v>
      </c>
      <c r="L263" s="5">
        <v>7</v>
      </c>
      <c r="M263" s="5" t="s">
        <v>16</v>
      </c>
      <c r="N263" s="5">
        <f t="shared" si="29"/>
        <v>0</v>
      </c>
      <c r="O263" s="5" t="s">
        <v>17</v>
      </c>
      <c r="P263" s="5">
        <f t="shared" si="24"/>
        <v>1</v>
      </c>
      <c r="Q263" s="5" t="s">
        <v>16</v>
      </c>
      <c r="R263" s="5">
        <f t="shared" si="25"/>
        <v>0</v>
      </c>
      <c r="S263" s="4" t="str">
        <f t="shared" si="28"/>
        <v>nope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>
      <c r="A264" s="5">
        <v>2918</v>
      </c>
      <c r="B264" s="6" t="s">
        <v>563</v>
      </c>
      <c r="C264" s="6" t="s">
        <v>564</v>
      </c>
      <c r="D264" s="7">
        <v>208</v>
      </c>
      <c r="E264" s="8">
        <v>8</v>
      </c>
      <c r="F264" s="7">
        <f t="shared" si="26"/>
        <v>1664</v>
      </c>
      <c r="G264" s="7">
        <f t="shared" si="27"/>
        <v>332.8</v>
      </c>
      <c r="H264" s="6" t="s">
        <v>15</v>
      </c>
      <c r="I264" s="9">
        <v>29792</v>
      </c>
      <c r="J264" s="5">
        <v>5</v>
      </c>
      <c r="K264" s="5">
        <v>2</v>
      </c>
      <c r="L264" s="5">
        <v>2</v>
      </c>
      <c r="M264" s="5" t="s">
        <v>17</v>
      </c>
      <c r="N264" s="5">
        <f t="shared" si="29"/>
        <v>1</v>
      </c>
      <c r="O264" s="5" t="s">
        <v>16</v>
      </c>
      <c r="P264" s="5">
        <f t="shared" si="24"/>
        <v>0</v>
      </c>
      <c r="Q264" s="5" t="s">
        <v>16</v>
      </c>
      <c r="R264" s="5">
        <f t="shared" si="25"/>
        <v>0</v>
      </c>
      <c r="S264" s="4" t="str">
        <f t="shared" si="28"/>
        <v>nope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>
      <c r="A265" s="5">
        <v>2631</v>
      </c>
      <c r="B265" s="6" t="s">
        <v>565</v>
      </c>
      <c r="C265" s="11" t="s">
        <v>566</v>
      </c>
      <c r="D265" s="7">
        <v>245</v>
      </c>
      <c r="E265" s="8">
        <v>9</v>
      </c>
      <c r="F265" s="7">
        <f t="shared" si="26"/>
        <v>2205</v>
      </c>
      <c r="G265" s="7">
        <f t="shared" si="27"/>
        <v>735</v>
      </c>
      <c r="H265" s="6" t="s">
        <v>137</v>
      </c>
      <c r="I265" s="9">
        <v>27960</v>
      </c>
      <c r="J265" s="5">
        <v>3</v>
      </c>
      <c r="K265" s="5">
        <v>5</v>
      </c>
      <c r="L265" s="5">
        <v>0</v>
      </c>
      <c r="M265" s="5" t="s">
        <v>17</v>
      </c>
      <c r="N265" s="5">
        <f t="shared" si="29"/>
        <v>1</v>
      </c>
      <c r="O265" s="5" t="s">
        <v>17</v>
      </c>
      <c r="P265" s="5">
        <f t="shared" si="24"/>
        <v>1</v>
      </c>
      <c r="Q265" s="5" t="s">
        <v>17</v>
      </c>
      <c r="R265" s="5">
        <f t="shared" si="25"/>
        <v>1</v>
      </c>
      <c r="S265" s="4" t="str">
        <f t="shared" si="28"/>
        <v>entrambi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>
      <c r="A266" s="5">
        <v>4865</v>
      </c>
      <c r="B266" s="6" t="s">
        <v>567</v>
      </c>
      <c r="C266" s="6" t="s">
        <v>568</v>
      </c>
      <c r="D266" s="7">
        <v>99</v>
      </c>
      <c r="E266" s="8">
        <v>2</v>
      </c>
      <c r="F266" s="7">
        <f t="shared" si="26"/>
        <v>198</v>
      </c>
      <c r="G266" s="7">
        <f t="shared" si="27"/>
        <v>99</v>
      </c>
      <c r="H266" s="6" t="s">
        <v>29</v>
      </c>
      <c r="I266" s="9">
        <v>30006</v>
      </c>
      <c r="J266" s="5">
        <v>2</v>
      </c>
      <c r="K266" s="5">
        <v>2</v>
      </c>
      <c r="L266" s="5">
        <v>4</v>
      </c>
      <c r="M266" s="5" t="s">
        <v>17</v>
      </c>
      <c r="N266" s="5">
        <f t="shared" si="29"/>
        <v>1</v>
      </c>
      <c r="O266" s="5" t="s">
        <v>17</v>
      </c>
      <c r="P266" s="5">
        <f t="shared" si="24"/>
        <v>1</v>
      </c>
      <c r="Q266" s="5" t="s">
        <v>16</v>
      </c>
      <c r="R266" s="5">
        <f t="shared" si="25"/>
        <v>0</v>
      </c>
      <c r="S266" s="4" t="str">
        <f t="shared" si="28"/>
        <v>nope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>
      <c r="A267" s="5">
        <v>2498</v>
      </c>
      <c r="B267" s="6" t="s">
        <v>569</v>
      </c>
      <c r="C267" s="6" t="s">
        <v>570</v>
      </c>
      <c r="D267" s="7">
        <v>173</v>
      </c>
      <c r="E267" s="8">
        <v>10</v>
      </c>
      <c r="F267" s="7">
        <f t="shared" si="26"/>
        <v>1730</v>
      </c>
      <c r="G267" s="7">
        <f t="shared" si="27"/>
        <v>432.5</v>
      </c>
      <c r="H267" s="6" t="s">
        <v>127</v>
      </c>
      <c r="I267" s="9">
        <v>23963</v>
      </c>
      <c r="J267" s="5">
        <v>4</v>
      </c>
      <c r="K267" s="5">
        <v>5</v>
      </c>
      <c r="L267" s="5">
        <v>10</v>
      </c>
      <c r="M267" s="5" t="s">
        <v>17</v>
      </c>
      <c r="N267" s="5">
        <f t="shared" si="29"/>
        <v>1</v>
      </c>
      <c r="O267" s="5" t="s">
        <v>17</v>
      </c>
      <c r="P267" s="5">
        <f t="shared" si="24"/>
        <v>1</v>
      </c>
      <c r="Q267" s="5" t="s">
        <v>17</v>
      </c>
      <c r="R267" s="5">
        <f t="shared" si="25"/>
        <v>1</v>
      </c>
      <c r="S267" s="4" t="str">
        <f t="shared" si="28"/>
        <v>entrambi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>
      <c r="A268" s="5">
        <v>4483</v>
      </c>
      <c r="B268" s="6" t="s">
        <v>571</v>
      </c>
      <c r="C268" s="6" t="s">
        <v>572</v>
      </c>
      <c r="D268" s="7">
        <v>20</v>
      </c>
      <c r="E268" s="8">
        <v>1</v>
      </c>
      <c r="F268" s="7">
        <f t="shared" si="26"/>
        <v>20</v>
      </c>
      <c r="G268" s="7">
        <f t="shared" si="27"/>
        <v>6.666666666666667</v>
      </c>
      <c r="H268" s="6" t="s">
        <v>127</v>
      </c>
      <c r="I268" s="9">
        <v>30109</v>
      </c>
      <c r="J268" s="5">
        <v>3</v>
      </c>
      <c r="K268" s="5">
        <v>3</v>
      </c>
      <c r="L268" s="5">
        <v>7</v>
      </c>
      <c r="M268" s="5" t="s">
        <v>17</v>
      </c>
      <c r="N268" s="5">
        <f t="shared" si="29"/>
        <v>1</v>
      </c>
      <c r="O268" s="5" t="s">
        <v>16</v>
      </c>
      <c r="P268" s="5">
        <f t="shared" si="24"/>
        <v>0</v>
      </c>
      <c r="Q268" s="5" t="s">
        <v>16</v>
      </c>
      <c r="R268" s="5">
        <f t="shared" si="25"/>
        <v>0</v>
      </c>
      <c r="S268" s="4" t="str">
        <f t="shared" si="28"/>
        <v>nope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>
      <c r="A269" s="5">
        <v>4439</v>
      </c>
      <c r="B269" s="6" t="s">
        <v>573</v>
      </c>
      <c r="C269" s="6" t="s">
        <v>574</v>
      </c>
      <c r="D269" s="7">
        <v>189</v>
      </c>
      <c r="E269" s="8">
        <v>4</v>
      </c>
      <c r="F269" s="7">
        <f t="shared" si="26"/>
        <v>756</v>
      </c>
      <c r="G269" s="7">
        <f t="shared" si="27"/>
        <v>252</v>
      </c>
      <c r="H269" s="6" t="s">
        <v>194</v>
      </c>
      <c r="I269" s="9">
        <v>26803</v>
      </c>
      <c r="J269" s="5">
        <v>3</v>
      </c>
      <c r="K269" s="5">
        <v>5</v>
      </c>
      <c r="L269" s="5">
        <v>7</v>
      </c>
      <c r="M269" s="5" t="s">
        <v>17</v>
      </c>
      <c r="N269" s="5">
        <f t="shared" si="29"/>
        <v>1</v>
      </c>
      <c r="O269" s="5" t="s">
        <v>17</v>
      </c>
      <c r="P269" s="5">
        <f t="shared" si="24"/>
        <v>1</v>
      </c>
      <c r="Q269" s="5" t="s">
        <v>17</v>
      </c>
      <c r="R269" s="5">
        <f t="shared" si="25"/>
        <v>1</v>
      </c>
      <c r="S269" s="4" t="str">
        <f t="shared" si="28"/>
        <v>entrambi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>
      <c r="A270" s="5">
        <v>3005</v>
      </c>
      <c r="B270" s="6" t="s">
        <v>575</v>
      </c>
      <c r="C270" s="6" t="s">
        <v>576</v>
      </c>
      <c r="D270" s="7">
        <v>218</v>
      </c>
      <c r="E270" s="8">
        <v>10</v>
      </c>
      <c r="F270" s="7">
        <f t="shared" si="26"/>
        <v>2180</v>
      </c>
      <c r="G270" s="7">
        <f t="shared" si="27"/>
        <v>363.33333333333331</v>
      </c>
      <c r="H270" s="6" t="s">
        <v>45</v>
      </c>
      <c r="I270" s="10">
        <v>31771</v>
      </c>
      <c r="J270" s="5">
        <v>6</v>
      </c>
      <c r="K270" s="5">
        <v>5</v>
      </c>
      <c r="L270" s="5">
        <v>7</v>
      </c>
      <c r="M270" s="5" t="s">
        <v>17</v>
      </c>
      <c r="N270" s="5">
        <f t="shared" si="29"/>
        <v>1</v>
      </c>
      <c r="O270" s="5" t="s">
        <v>16</v>
      </c>
      <c r="P270" s="5">
        <f t="shared" si="24"/>
        <v>0</v>
      </c>
      <c r="Q270" s="5" t="s">
        <v>17</v>
      </c>
      <c r="R270" s="5">
        <f t="shared" si="25"/>
        <v>1</v>
      </c>
      <c r="S270" s="4" t="str">
        <f t="shared" si="28"/>
        <v>entrambi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>
      <c r="A271" s="5">
        <v>3151</v>
      </c>
      <c r="B271" s="6" t="s">
        <v>577</v>
      </c>
      <c r="C271" s="6" t="s">
        <v>578</v>
      </c>
      <c r="D271" s="7">
        <v>295</v>
      </c>
      <c r="E271" s="8">
        <v>8</v>
      </c>
      <c r="F271" s="7">
        <f t="shared" si="26"/>
        <v>2360</v>
      </c>
      <c r="G271" s="7">
        <f t="shared" si="27"/>
        <v>1180</v>
      </c>
      <c r="H271" s="6" t="s">
        <v>246</v>
      </c>
      <c r="I271" s="9">
        <v>32044</v>
      </c>
      <c r="J271" s="5">
        <v>2</v>
      </c>
      <c r="K271" s="5">
        <v>2</v>
      </c>
      <c r="L271" s="5">
        <v>6</v>
      </c>
      <c r="M271" s="5" t="s">
        <v>17</v>
      </c>
      <c r="N271" s="5">
        <f t="shared" si="29"/>
        <v>1</v>
      </c>
      <c r="O271" s="5" t="s">
        <v>16</v>
      </c>
      <c r="P271" s="5">
        <f t="shared" si="24"/>
        <v>0</v>
      </c>
      <c r="Q271" s="5" t="s">
        <v>16</v>
      </c>
      <c r="R271" s="5">
        <f t="shared" si="25"/>
        <v>0</v>
      </c>
      <c r="S271" s="4" t="str">
        <f t="shared" si="28"/>
        <v>nope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>
      <c r="A272" s="5">
        <v>3728</v>
      </c>
      <c r="B272" s="6" t="s">
        <v>579</v>
      </c>
      <c r="C272" s="6" t="s">
        <v>353</v>
      </c>
      <c r="D272" s="7">
        <v>27</v>
      </c>
      <c r="E272" s="8">
        <v>1</v>
      </c>
      <c r="F272" s="7">
        <f t="shared" si="26"/>
        <v>27</v>
      </c>
      <c r="G272" s="7">
        <f t="shared" si="27"/>
        <v>27</v>
      </c>
      <c r="H272" s="6" t="s">
        <v>40</v>
      </c>
      <c r="I272" s="9">
        <v>28661</v>
      </c>
      <c r="J272" s="5">
        <v>1</v>
      </c>
      <c r="K272" s="5">
        <v>1</v>
      </c>
      <c r="L272" s="5">
        <v>1</v>
      </c>
      <c r="M272" s="5" t="s">
        <v>16</v>
      </c>
      <c r="N272" s="5">
        <f t="shared" si="29"/>
        <v>0</v>
      </c>
      <c r="O272" s="5" t="s">
        <v>17</v>
      </c>
      <c r="P272" s="5">
        <f t="shared" si="24"/>
        <v>1</v>
      </c>
      <c r="Q272" s="5" t="s">
        <v>16</v>
      </c>
      <c r="R272" s="5">
        <f t="shared" si="25"/>
        <v>0</v>
      </c>
      <c r="S272" s="4" t="str">
        <f t="shared" si="28"/>
        <v>nope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>
      <c r="A273" s="5">
        <v>2966</v>
      </c>
      <c r="B273" s="6" t="s">
        <v>580</v>
      </c>
      <c r="C273" s="6" t="s">
        <v>581</v>
      </c>
      <c r="D273" s="7">
        <v>152</v>
      </c>
      <c r="E273" s="8">
        <v>9</v>
      </c>
      <c r="F273" s="7">
        <f t="shared" si="26"/>
        <v>1368</v>
      </c>
      <c r="G273" s="7">
        <f t="shared" si="27"/>
        <v>342</v>
      </c>
      <c r="H273" s="6" t="s">
        <v>291</v>
      </c>
      <c r="I273" s="9">
        <v>27245</v>
      </c>
      <c r="J273" s="5">
        <v>4</v>
      </c>
      <c r="K273" s="5">
        <v>2</v>
      </c>
      <c r="L273" s="5">
        <v>8</v>
      </c>
      <c r="M273" s="5" t="s">
        <v>16</v>
      </c>
      <c r="N273" s="5">
        <f t="shared" si="29"/>
        <v>0</v>
      </c>
      <c r="O273" s="5" t="s">
        <v>17</v>
      </c>
      <c r="P273" s="5">
        <f t="shared" si="24"/>
        <v>1</v>
      </c>
      <c r="Q273" s="5" t="s">
        <v>16</v>
      </c>
      <c r="R273" s="5">
        <f t="shared" si="25"/>
        <v>0</v>
      </c>
      <c r="S273" s="4" t="str">
        <f t="shared" si="28"/>
        <v>nope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>
      <c r="A274" s="5">
        <v>4212</v>
      </c>
      <c r="B274" s="6" t="s">
        <v>582</v>
      </c>
      <c r="C274" s="6" t="s">
        <v>583</v>
      </c>
      <c r="D274" s="7">
        <v>210</v>
      </c>
      <c r="E274" s="8">
        <v>9</v>
      </c>
      <c r="F274" s="7">
        <f t="shared" si="26"/>
        <v>1890</v>
      </c>
      <c r="G274" s="7">
        <f t="shared" si="27"/>
        <v>472.5</v>
      </c>
      <c r="H274" s="6" t="s">
        <v>45</v>
      </c>
      <c r="I274" s="9">
        <v>28866</v>
      </c>
      <c r="J274" s="5">
        <v>4</v>
      </c>
      <c r="K274" s="5">
        <v>4</v>
      </c>
      <c r="L274" s="5">
        <v>2</v>
      </c>
      <c r="M274" s="5" t="s">
        <v>16</v>
      </c>
      <c r="N274" s="5">
        <f t="shared" si="29"/>
        <v>0</v>
      </c>
      <c r="O274" s="5" t="s">
        <v>17</v>
      </c>
      <c r="P274" s="5">
        <f t="shared" si="24"/>
        <v>1</v>
      </c>
      <c r="Q274" s="5" t="s">
        <v>17</v>
      </c>
      <c r="R274" s="5">
        <f t="shared" si="25"/>
        <v>1</v>
      </c>
      <c r="S274" s="4" t="str">
        <f t="shared" si="28"/>
        <v>nope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>
      <c r="A275" s="5">
        <v>5380</v>
      </c>
      <c r="B275" s="6" t="s">
        <v>584</v>
      </c>
      <c r="C275" s="6" t="s">
        <v>585</v>
      </c>
      <c r="D275" s="7">
        <v>230</v>
      </c>
      <c r="E275" s="8">
        <v>5</v>
      </c>
      <c r="F275" s="7">
        <f t="shared" si="26"/>
        <v>1150</v>
      </c>
      <c r="G275" s="7">
        <f t="shared" si="27"/>
        <v>164.28571428571428</v>
      </c>
      <c r="H275" s="6" t="s">
        <v>23</v>
      </c>
      <c r="I275" s="9">
        <v>30050</v>
      </c>
      <c r="J275" s="5">
        <v>7</v>
      </c>
      <c r="K275" s="5">
        <v>3</v>
      </c>
      <c r="L275" s="5">
        <v>1</v>
      </c>
      <c r="M275" s="5" t="s">
        <v>16</v>
      </c>
      <c r="N275" s="5">
        <f t="shared" si="29"/>
        <v>0</v>
      </c>
      <c r="O275" s="5" t="s">
        <v>17</v>
      </c>
      <c r="P275" s="5">
        <f t="shared" si="24"/>
        <v>1</v>
      </c>
      <c r="Q275" s="5" t="s">
        <v>16</v>
      </c>
      <c r="R275" s="5">
        <f t="shared" si="25"/>
        <v>0</v>
      </c>
      <c r="S275" s="4" t="str">
        <f t="shared" si="28"/>
        <v>nope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>
      <c r="A276" s="5">
        <v>2674</v>
      </c>
      <c r="B276" s="6" t="s">
        <v>586</v>
      </c>
      <c r="C276" s="6" t="s">
        <v>587</v>
      </c>
      <c r="D276" s="7">
        <v>257</v>
      </c>
      <c r="E276" s="8">
        <v>9</v>
      </c>
      <c r="F276" s="7">
        <f t="shared" si="26"/>
        <v>2313</v>
      </c>
      <c r="G276" s="7">
        <f t="shared" si="27"/>
        <v>771</v>
      </c>
      <c r="H276" s="6" t="s">
        <v>76</v>
      </c>
      <c r="I276" s="9">
        <v>29807</v>
      </c>
      <c r="J276" s="5">
        <v>3</v>
      </c>
      <c r="K276" s="5">
        <v>3</v>
      </c>
      <c r="L276" s="5">
        <v>7</v>
      </c>
      <c r="M276" s="5" t="s">
        <v>17</v>
      </c>
      <c r="N276" s="5">
        <f t="shared" si="29"/>
        <v>1</v>
      </c>
      <c r="O276" s="5" t="s">
        <v>17</v>
      </c>
      <c r="P276" s="5">
        <f t="shared" si="24"/>
        <v>1</v>
      </c>
      <c r="Q276" s="5" t="s">
        <v>16</v>
      </c>
      <c r="R276" s="5">
        <f t="shared" si="25"/>
        <v>0</v>
      </c>
      <c r="S276" s="4" t="str">
        <f t="shared" si="28"/>
        <v>nope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>
      <c r="A277" s="5">
        <v>5325</v>
      </c>
      <c r="B277" s="6" t="s">
        <v>588</v>
      </c>
      <c r="C277" s="6" t="s">
        <v>589</v>
      </c>
      <c r="D277" s="7">
        <v>44</v>
      </c>
      <c r="E277" s="8">
        <v>2</v>
      </c>
      <c r="F277" s="7">
        <f t="shared" si="26"/>
        <v>88</v>
      </c>
      <c r="G277" s="7">
        <f t="shared" si="27"/>
        <v>17.600000000000001</v>
      </c>
      <c r="H277" s="6" t="s">
        <v>23</v>
      </c>
      <c r="I277" s="9">
        <v>29382</v>
      </c>
      <c r="J277" s="5">
        <v>5</v>
      </c>
      <c r="K277" s="5">
        <v>3</v>
      </c>
      <c r="L277" s="5">
        <v>9</v>
      </c>
      <c r="M277" s="5" t="s">
        <v>16</v>
      </c>
      <c r="N277" s="5">
        <f t="shared" si="29"/>
        <v>0</v>
      </c>
      <c r="O277" s="5" t="s">
        <v>17</v>
      </c>
      <c r="P277" s="5">
        <f t="shared" si="24"/>
        <v>1</v>
      </c>
      <c r="Q277" s="5" t="s">
        <v>16</v>
      </c>
      <c r="R277" s="5">
        <f t="shared" si="25"/>
        <v>0</v>
      </c>
      <c r="S277" s="4" t="str">
        <f t="shared" si="28"/>
        <v>nope</v>
      </c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>
      <c r="A278" s="5">
        <v>3422</v>
      </c>
      <c r="B278" s="6" t="s">
        <v>590</v>
      </c>
      <c r="C278" s="6" t="s">
        <v>591</v>
      </c>
      <c r="D278" s="7">
        <v>35</v>
      </c>
      <c r="E278" s="8">
        <v>2</v>
      </c>
      <c r="F278" s="7">
        <f t="shared" si="26"/>
        <v>70</v>
      </c>
      <c r="G278" s="7">
        <f t="shared" si="27"/>
        <v>35</v>
      </c>
      <c r="H278" s="6" t="s">
        <v>189</v>
      </c>
      <c r="I278" s="9">
        <v>27103</v>
      </c>
      <c r="J278" s="5">
        <v>2</v>
      </c>
      <c r="K278" s="5">
        <v>4</v>
      </c>
      <c r="L278" s="5">
        <v>7</v>
      </c>
      <c r="M278" s="5" t="s">
        <v>16</v>
      </c>
      <c r="N278" s="5">
        <f t="shared" si="29"/>
        <v>0</v>
      </c>
      <c r="O278" s="5" t="s">
        <v>17</v>
      </c>
      <c r="P278" s="5">
        <f t="shared" si="24"/>
        <v>1</v>
      </c>
      <c r="Q278" s="5" t="s">
        <v>16</v>
      </c>
      <c r="R278" s="5">
        <f t="shared" si="25"/>
        <v>0</v>
      </c>
      <c r="S278" s="4" t="str">
        <f t="shared" si="28"/>
        <v>nope</v>
      </c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>
      <c r="A279" s="5">
        <v>4516</v>
      </c>
      <c r="B279" s="6" t="s">
        <v>592</v>
      </c>
      <c r="C279" s="6" t="s">
        <v>593</v>
      </c>
      <c r="D279" s="7">
        <v>264</v>
      </c>
      <c r="E279" s="8">
        <v>8</v>
      </c>
      <c r="F279" s="7">
        <f t="shared" si="26"/>
        <v>2112</v>
      </c>
      <c r="G279" s="7">
        <f t="shared" si="27"/>
        <v>352</v>
      </c>
      <c r="H279" s="6" t="s">
        <v>194</v>
      </c>
      <c r="I279" s="9">
        <v>21820</v>
      </c>
      <c r="J279" s="5">
        <v>6</v>
      </c>
      <c r="K279" s="5">
        <v>4</v>
      </c>
      <c r="L279" s="5">
        <v>4</v>
      </c>
      <c r="M279" s="5" t="s">
        <v>17</v>
      </c>
      <c r="N279" s="5">
        <f t="shared" si="29"/>
        <v>1</v>
      </c>
      <c r="O279" s="5" t="s">
        <v>17</v>
      </c>
      <c r="P279" s="5">
        <f t="shared" si="24"/>
        <v>1</v>
      </c>
      <c r="Q279" s="5" t="s">
        <v>16</v>
      </c>
      <c r="R279" s="5">
        <f t="shared" si="25"/>
        <v>0</v>
      </c>
      <c r="S279" s="4" t="str">
        <f t="shared" si="28"/>
        <v>nope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>
      <c r="A280" s="5">
        <v>3903</v>
      </c>
      <c r="B280" s="6" t="s">
        <v>594</v>
      </c>
      <c r="C280" s="6" t="s">
        <v>595</v>
      </c>
      <c r="D280" s="7">
        <v>70</v>
      </c>
      <c r="E280" s="8">
        <v>9</v>
      </c>
      <c r="F280" s="7">
        <f t="shared" si="26"/>
        <v>630</v>
      </c>
      <c r="G280" s="7">
        <f t="shared" si="27"/>
        <v>630</v>
      </c>
      <c r="H280" s="6" t="s">
        <v>246</v>
      </c>
      <c r="I280" s="9">
        <v>27535</v>
      </c>
      <c r="J280" s="5">
        <v>1</v>
      </c>
      <c r="K280" s="5">
        <v>2</v>
      </c>
      <c r="L280" s="5">
        <v>9</v>
      </c>
      <c r="M280" s="5" t="s">
        <v>17</v>
      </c>
      <c r="N280" s="5">
        <f t="shared" si="29"/>
        <v>1</v>
      </c>
      <c r="O280" s="5" t="s">
        <v>16</v>
      </c>
      <c r="P280" s="5">
        <f t="shared" si="24"/>
        <v>0</v>
      </c>
      <c r="Q280" s="5" t="s">
        <v>16</v>
      </c>
      <c r="R280" s="5">
        <f t="shared" si="25"/>
        <v>0</v>
      </c>
      <c r="S280" s="4" t="str">
        <f t="shared" si="28"/>
        <v>nope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>
      <c r="A281" s="5">
        <v>3252</v>
      </c>
      <c r="B281" s="6" t="s">
        <v>596</v>
      </c>
      <c r="C281" s="6" t="s">
        <v>597</v>
      </c>
      <c r="D281" s="7">
        <v>78</v>
      </c>
      <c r="E281" s="8">
        <v>4</v>
      </c>
      <c r="F281" s="7">
        <f t="shared" si="26"/>
        <v>312</v>
      </c>
      <c r="G281" s="7">
        <f t="shared" si="27"/>
        <v>44.571428571428569</v>
      </c>
      <c r="H281" s="6" t="s">
        <v>124</v>
      </c>
      <c r="I281" s="9">
        <v>23465</v>
      </c>
      <c r="J281" s="5">
        <v>7</v>
      </c>
      <c r="K281" s="5">
        <v>3</v>
      </c>
      <c r="L281" s="5">
        <v>10</v>
      </c>
      <c r="M281" s="5" t="s">
        <v>17</v>
      </c>
      <c r="N281" s="5">
        <f t="shared" si="29"/>
        <v>1</v>
      </c>
      <c r="O281" s="5" t="s">
        <v>16</v>
      </c>
      <c r="P281" s="5">
        <f t="shared" si="24"/>
        <v>0</v>
      </c>
      <c r="Q281" s="5" t="s">
        <v>16</v>
      </c>
      <c r="R281" s="5">
        <f t="shared" si="25"/>
        <v>0</v>
      </c>
      <c r="S281" s="4" t="str">
        <f t="shared" si="28"/>
        <v>nope</v>
      </c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>
      <c r="A282" s="5">
        <v>2608</v>
      </c>
      <c r="B282" s="6" t="s">
        <v>598</v>
      </c>
      <c r="C282" s="6" t="s">
        <v>377</v>
      </c>
      <c r="D282" s="7">
        <v>231</v>
      </c>
      <c r="E282" s="8">
        <v>7</v>
      </c>
      <c r="F282" s="7">
        <f t="shared" si="26"/>
        <v>1617</v>
      </c>
      <c r="G282" s="7">
        <f t="shared" si="27"/>
        <v>323.39999999999998</v>
      </c>
      <c r="H282" s="6" t="s">
        <v>34</v>
      </c>
      <c r="I282" s="9">
        <v>22918</v>
      </c>
      <c r="J282" s="5">
        <v>5</v>
      </c>
      <c r="K282" s="5">
        <v>5</v>
      </c>
      <c r="L282" s="5">
        <v>9</v>
      </c>
      <c r="M282" s="5" t="s">
        <v>17</v>
      </c>
      <c r="N282" s="5">
        <f t="shared" si="29"/>
        <v>1</v>
      </c>
      <c r="O282" s="5" t="s">
        <v>16</v>
      </c>
      <c r="P282" s="5">
        <f t="shared" si="24"/>
        <v>0</v>
      </c>
      <c r="Q282" s="5" t="s">
        <v>17</v>
      </c>
      <c r="R282" s="5">
        <f t="shared" si="25"/>
        <v>1</v>
      </c>
      <c r="S282" s="4" t="str">
        <f t="shared" si="28"/>
        <v>entrambi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>
      <c r="A283" s="5">
        <v>4418</v>
      </c>
      <c r="B283" s="6" t="s">
        <v>599</v>
      </c>
      <c r="C283" s="6" t="s">
        <v>293</v>
      </c>
      <c r="D283" s="7">
        <v>277</v>
      </c>
      <c r="E283" s="8">
        <v>7</v>
      </c>
      <c r="F283" s="7">
        <f t="shared" si="26"/>
        <v>1939</v>
      </c>
      <c r="G283" s="7">
        <f t="shared" si="27"/>
        <v>323.16666666666669</v>
      </c>
      <c r="H283" s="6" t="s">
        <v>147</v>
      </c>
      <c r="I283" s="9">
        <v>28950</v>
      </c>
      <c r="J283" s="5">
        <v>6</v>
      </c>
      <c r="K283" s="5">
        <v>1</v>
      </c>
      <c r="L283" s="5">
        <v>8</v>
      </c>
      <c r="M283" s="5" t="s">
        <v>16</v>
      </c>
      <c r="N283" s="5">
        <f t="shared" si="29"/>
        <v>0</v>
      </c>
      <c r="O283" s="5" t="s">
        <v>16</v>
      </c>
      <c r="P283" s="5">
        <f t="shared" si="24"/>
        <v>0</v>
      </c>
      <c r="Q283" s="5" t="s">
        <v>16</v>
      </c>
      <c r="R283" s="5">
        <f t="shared" si="25"/>
        <v>0</v>
      </c>
      <c r="S283" s="4" t="str">
        <f t="shared" si="28"/>
        <v>nope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>
      <c r="A284" s="5">
        <v>4616</v>
      </c>
      <c r="B284" s="6" t="s">
        <v>600</v>
      </c>
      <c r="C284" s="6" t="s">
        <v>601</v>
      </c>
      <c r="D284" s="7">
        <v>213</v>
      </c>
      <c r="E284" s="8">
        <v>5</v>
      </c>
      <c r="F284" s="7">
        <f t="shared" si="26"/>
        <v>1065</v>
      </c>
      <c r="G284" s="7">
        <f t="shared" si="27"/>
        <v>177.5</v>
      </c>
      <c r="H284" s="6" t="s">
        <v>291</v>
      </c>
      <c r="I284" s="9">
        <v>30858</v>
      </c>
      <c r="J284" s="5">
        <v>6</v>
      </c>
      <c r="K284" s="5">
        <v>1</v>
      </c>
      <c r="L284" s="5">
        <v>3</v>
      </c>
      <c r="M284" s="5" t="s">
        <v>17</v>
      </c>
      <c r="N284" s="5">
        <f t="shared" si="29"/>
        <v>1</v>
      </c>
      <c r="O284" s="5" t="s">
        <v>17</v>
      </c>
      <c r="P284" s="5">
        <f t="shared" si="24"/>
        <v>1</v>
      </c>
      <c r="Q284" s="5" t="s">
        <v>16</v>
      </c>
      <c r="R284" s="5">
        <f t="shared" si="25"/>
        <v>0</v>
      </c>
      <c r="S284" s="4" t="str">
        <f t="shared" si="28"/>
        <v>nope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>
      <c r="A285" s="5">
        <v>2841</v>
      </c>
      <c r="B285" s="6" t="s">
        <v>602</v>
      </c>
      <c r="C285" s="6" t="s">
        <v>603</v>
      </c>
      <c r="D285" s="7">
        <v>256</v>
      </c>
      <c r="E285" s="8">
        <v>2</v>
      </c>
      <c r="F285" s="7">
        <f t="shared" si="26"/>
        <v>512</v>
      </c>
      <c r="G285" s="7">
        <f t="shared" si="27"/>
        <v>256</v>
      </c>
      <c r="H285" s="6" t="s">
        <v>184</v>
      </c>
      <c r="I285" s="10">
        <v>30650</v>
      </c>
      <c r="J285" s="5">
        <v>2</v>
      </c>
      <c r="K285" s="5">
        <v>3</v>
      </c>
      <c r="L285" s="5">
        <v>0</v>
      </c>
      <c r="M285" s="5" t="s">
        <v>16</v>
      </c>
      <c r="N285" s="5">
        <f t="shared" si="29"/>
        <v>0</v>
      </c>
      <c r="O285" s="5" t="s">
        <v>16</v>
      </c>
      <c r="P285" s="5">
        <f t="shared" si="24"/>
        <v>0</v>
      </c>
      <c r="Q285" s="5" t="s">
        <v>16</v>
      </c>
      <c r="R285" s="5">
        <f t="shared" si="25"/>
        <v>0</v>
      </c>
      <c r="S285" s="4" t="str">
        <f t="shared" si="28"/>
        <v>nope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>
      <c r="A286" s="5">
        <v>2845</v>
      </c>
      <c r="B286" s="6" t="s">
        <v>604</v>
      </c>
      <c r="C286" s="6" t="s">
        <v>605</v>
      </c>
      <c r="D286" s="7">
        <v>176</v>
      </c>
      <c r="E286" s="8">
        <v>10</v>
      </c>
      <c r="F286" s="7">
        <f t="shared" si="26"/>
        <v>1760</v>
      </c>
      <c r="G286" s="7">
        <f t="shared" si="27"/>
        <v>880</v>
      </c>
      <c r="H286" s="6" t="s">
        <v>94</v>
      </c>
      <c r="I286" s="9">
        <v>24906</v>
      </c>
      <c r="J286" s="5">
        <v>2</v>
      </c>
      <c r="K286" s="5">
        <v>4</v>
      </c>
      <c r="L286" s="5">
        <v>0</v>
      </c>
      <c r="M286" s="5" t="s">
        <v>16</v>
      </c>
      <c r="N286" s="5">
        <f t="shared" si="29"/>
        <v>0</v>
      </c>
      <c r="O286" s="5" t="s">
        <v>16</v>
      </c>
      <c r="P286" s="5">
        <f t="shared" si="24"/>
        <v>0</v>
      </c>
      <c r="Q286" s="5" t="s">
        <v>16</v>
      </c>
      <c r="R286" s="5">
        <f t="shared" si="25"/>
        <v>0</v>
      </c>
      <c r="S286" s="4" t="str">
        <f t="shared" si="28"/>
        <v>nope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>
      <c r="A287" s="5">
        <v>3873</v>
      </c>
      <c r="B287" s="6" t="s">
        <v>606</v>
      </c>
      <c r="C287" s="6" t="s">
        <v>607</v>
      </c>
      <c r="D287" s="7">
        <v>241</v>
      </c>
      <c r="E287" s="8">
        <v>1</v>
      </c>
      <c r="F287" s="7">
        <f t="shared" si="26"/>
        <v>241</v>
      </c>
      <c r="G287" s="7">
        <f t="shared" si="27"/>
        <v>60.25</v>
      </c>
      <c r="H287" s="6" t="s">
        <v>76</v>
      </c>
      <c r="I287" s="9">
        <v>30881</v>
      </c>
      <c r="J287" s="5">
        <v>4</v>
      </c>
      <c r="K287" s="5">
        <v>4</v>
      </c>
      <c r="L287" s="5">
        <v>5</v>
      </c>
      <c r="M287" s="5" t="s">
        <v>17</v>
      </c>
      <c r="N287" s="5">
        <f t="shared" si="29"/>
        <v>1</v>
      </c>
      <c r="O287" s="5" t="s">
        <v>17</v>
      </c>
      <c r="P287" s="5">
        <f t="shared" si="24"/>
        <v>1</v>
      </c>
      <c r="Q287" s="5" t="s">
        <v>16</v>
      </c>
      <c r="R287" s="5">
        <f t="shared" si="25"/>
        <v>0</v>
      </c>
      <c r="S287" s="4" t="str">
        <f t="shared" si="28"/>
        <v>nope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>
      <c r="A288" s="5">
        <v>2503</v>
      </c>
      <c r="B288" s="6" t="s">
        <v>608</v>
      </c>
      <c r="C288" s="6" t="s">
        <v>609</v>
      </c>
      <c r="D288" s="7">
        <v>293</v>
      </c>
      <c r="E288" s="8">
        <v>5</v>
      </c>
      <c r="F288" s="7">
        <f t="shared" si="26"/>
        <v>1465</v>
      </c>
      <c r="G288" s="7">
        <f t="shared" si="27"/>
        <v>488.33333333333331</v>
      </c>
      <c r="H288" s="6" t="s">
        <v>45</v>
      </c>
      <c r="I288" s="9">
        <v>23941</v>
      </c>
      <c r="J288" s="5">
        <v>3</v>
      </c>
      <c r="K288" s="5">
        <v>3</v>
      </c>
      <c r="L288" s="5">
        <v>8</v>
      </c>
      <c r="M288" s="5" t="s">
        <v>16</v>
      </c>
      <c r="N288" s="5">
        <f t="shared" si="29"/>
        <v>0</v>
      </c>
      <c r="O288" s="5" t="s">
        <v>17</v>
      </c>
      <c r="P288" s="5">
        <f t="shared" si="24"/>
        <v>1</v>
      </c>
      <c r="Q288" s="5" t="s">
        <v>16</v>
      </c>
      <c r="R288" s="5">
        <f t="shared" si="25"/>
        <v>0</v>
      </c>
      <c r="S288" s="4" t="str">
        <f t="shared" si="28"/>
        <v>nope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>
      <c r="A289" s="5">
        <v>4599</v>
      </c>
      <c r="B289" s="6" t="s">
        <v>610</v>
      </c>
      <c r="C289" s="6" t="s">
        <v>611</v>
      </c>
      <c r="D289" s="7">
        <v>224</v>
      </c>
      <c r="E289" s="8">
        <v>5</v>
      </c>
      <c r="F289" s="7">
        <f t="shared" si="26"/>
        <v>1120</v>
      </c>
      <c r="G289" s="7">
        <f t="shared" si="27"/>
        <v>280</v>
      </c>
      <c r="H289" s="6" t="s">
        <v>179</v>
      </c>
      <c r="I289" s="10">
        <v>21182</v>
      </c>
      <c r="J289" s="5">
        <v>4</v>
      </c>
      <c r="K289" s="5">
        <v>5</v>
      </c>
      <c r="L289" s="5">
        <v>9</v>
      </c>
      <c r="M289" s="5" t="s">
        <v>17</v>
      </c>
      <c r="N289" s="5">
        <f t="shared" si="29"/>
        <v>1</v>
      </c>
      <c r="O289" s="5" t="s">
        <v>17</v>
      </c>
      <c r="P289" s="5">
        <f t="shared" si="24"/>
        <v>1</v>
      </c>
      <c r="Q289" s="5" t="s">
        <v>17</v>
      </c>
      <c r="R289" s="5">
        <f t="shared" si="25"/>
        <v>1</v>
      </c>
      <c r="S289" s="4" t="str">
        <f t="shared" si="28"/>
        <v>entrambi</v>
      </c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>
      <c r="A290" s="5">
        <v>4454</v>
      </c>
      <c r="B290" s="6" t="s">
        <v>612</v>
      </c>
      <c r="C290" s="6" t="s">
        <v>613</v>
      </c>
      <c r="D290" s="7">
        <v>26</v>
      </c>
      <c r="E290" s="8">
        <v>4</v>
      </c>
      <c r="F290" s="7">
        <f t="shared" si="26"/>
        <v>104</v>
      </c>
      <c r="G290" s="7">
        <f t="shared" si="27"/>
        <v>52</v>
      </c>
      <c r="H290" s="6" t="s">
        <v>184</v>
      </c>
      <c r="I290" s="9">
        <v>28033</v>
      </c>
      <c r="J290" s="5">
        <v>2</v>
      </c>
      <c r="K290" s="5">
        <v>4</v>
      </c>
      <c r="L290" s="5">
        <v>5</v>
      </c>
      <c r="M290" s="5" t="s">
        <v>16</v>
      </c>
      <c r="N290" s="5">
        <f t="shared" si="29"/>
        <v>0</v>
      </c>
      <c r="O290" s="5" t="s">
        <v>17</v>
      </c>
      <c r="P290" s="5">
        <f t="shared" si="24"/>
        <v>1</v>
      </c>
      <c r="Q290" s="5" t="s">
        <v>16</v>
      </c>
      <c r="R290" s="5">
        <f t="shared" si="25"/>
        <v>0</v>
      </c>
      <c r="S290" s="4" t="str">
        <f t="shared" si="28"/>
        <v>nope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>
      <c r="A291" s="5">
        <v>5102</v>
      </c>
      <c r="B291" s="6" t="s">
        <v>614</v>
      </c>
      <c r="C291" s="6" t="s">
        <v>615</v>
      </c>
      <c r="D291" s="7">
        <v>175</v>
      </c>
      <c r="E291" s="8">
        <v>1</v>
      </c>
      <c r="F291" s="7">
        <f t="shared" si="26"/>
        <v>175</v>
      </c>
      <c r="G291" s="7">
        <f t="shared" si="27"/>
        <v>58.333333333333336</v>
      </c>
      <c r="H291" s="6" t="s">
        <v>48</v>
      </c>
      <c r="I291" s="10">
        <v>21149</v>
      </c>
      <c r="J291" s="5">
        <v>3</v>
      </c>
      <c r="K291" s="5">
        <v>3</v>
      </c>
      <c r="L291" s="5">
        <v>8</v>
      </c>
      <c r="M291" s="5" t="s">
        <v>17</v>
      </c>
      <c r="N291" s="5">
        <f t="shared" si="29"/>
        <v>1</v>
      </c>
      <c r="O291" s="5" t="s">
        <v>16</v>
      </c>
      <c r="P291" s="5">
        <f t="shared" si="24"/>
        <v>0</v>
      </c>
      <c r="Q291" s="5" t="s">
        <v>17</v>
      </c>
      <c r="R291" s="5">
        <f t="shared" si="25"/>
        <v>1</v>
      </c>
      <c r="S291" s="4" t="str">
        <f t="shared" si="28"/>
        <v>entrambi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>
      <c r="A292" s="5">
        <v>3755</v>
      </c>
      <c r="B292" s="6" t="s">
        <v>616</v>
      </c>
      <c r="C292" s="6" t="s">
        <v>617</v>
      </c>
      <c r="D292" s="7">
        <v>157</v>
      </c>
      <c r="E292" s="8">
        <v>4</v>
      </c>
      <c r="F292" s="7">
        <f t="shared" si="26"/>
        <v>628</v>
      </c>
      <c r="G292" s="7">
        <f t="shared" si="27"/>
        <v>125.6</v>
      </c>
      <c r="H292" s="6" t="s">
        <v>20</v>
      </c>
      <c r="I292" s="9">
        <v>32408</v>
      </c>
      <c r="J292" s="5">
        <v>5</v>
      </c>
      <c r="K292" s="5">
        <v>5</v>
      </c>
      <c r="L292" s="5">
        <v>2</v>
      </c>
      <c r="M292" s="5" t="s">
        <v>17</v>
      </c>
      <c r="N292" s="5">
        <f t="shared" si="29"/>
        <v>1</v>
      </c>
      <c r="O292" s="5" t="s">
        <v>17</v>
      </c>
      <c r="P292" s="5">
        <f t="shared" si="24"/>
        <v>1</v>
      </c>
      <c r="Q292" s="5" t="s">
        <v>16</v>
      </c>
      <c r="R292" s="5">
        <f t="shared" si="25"/>
        <v>0</v>
      </c>
      <c r="S292" s="4" t="str">
        <f t="shared" si="28"/>
        <v>nope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>
      <c r="A293" s="5">
        <v>2798</v>
      </c>
      <c r="B293" s="6" t="s">
        <v>618</v>
      </c>
      <c r="C293" s="6" t="s">
        <v>619</v>
      </c>
      <c r="D293" s="7">
        <v>277</v>
      </c>
      <c r="E293" s="8">
        <v>10</v>
      </c>
      <c r="F293" s="7">
        <f t="shared" si="26"/>
        <v>2770</v>
      </c>
      <c r="G293" s="7">
        <f t="shared" si="27"/>
        <v>692.5</v>
      </c>
      <c r="H293" s="6" t="s">
        <v>109</v>
      </c>
      <c r="I293" s="9">
        <v>22448</v>
      </c>
      <c r="J293" s="5">
        <v>4</v>
      </c>
      <c r="K293" s="5">
        <v>2</v>
      </c>
      <c r="L293" s="5">
        <v>1</v>
      </c>
      <c r="M293" s="5" t="s">
        <v>16</v>
      </c>
      <c r="N293" s="5">
        <f t="shared" si="29"/>
        <v>0</v>
      </c>
      <c r="O293" s="5" t="s">
        <v>16</v>
      </c>
      <c r="P293" s="5">
        <f t="shared" si="24"/>
        <v>0</v>
      </c>
      <c r="Q293" s="5" t="s">
        <v>16</v>
      </c>
      <c r="R293" s="5">
        <f t="shared" si="25"/>
        <v>0</v>
      </c>
      <c r="S293" s="4" t="str">
        <f t="shared" si="28"/>
        <v>nope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>
      <c r="A294" s="5">
        <v>4710</v>
      </c>
      <c r="B294" s="6" t="s">
        <v>620</v>
      </c>
      <c r="C294" s="6" t="s">
        <v>621</v>
      </c>
      <c r="D294" s="7">
        <v>243</v>
      </c>
      <c r="E294" s="8">
        <v>7</v>
      </c>
      <c r="F294" s="7">
        <f t="shared" si="26"/>
        <v>1701</v>
      </c>
      <c r="G294" s="7">
        <f t="shared" si="27"/>
        <v>425.25</v>
      </c>
      <c r="H294" s="6" t="s">
        <v>29</v>
      </c>
      <c r="I294" s="9">
        <v>31919</v>
      </c>
      <c r="J294" s="5">
        <v>4</v>
      </c>
      <c r="K294" s="5">
        <v>1</v>
      </c>
      <c r="L294" s="5">
        <v>9</v>
      </c>
      <c r="M294" s="5" t="s">
        <v>16</v>
      </c>
      <c r="N294" s="5">
        <f t="shared" si="29"/>
        <v>0</v>
      </c>
      <c r="O294" s="5" t="s">
        <v>16</v>
      </c>
      <c r="P294" s="5">
        <f t="shared" si="24"/>
        <v>0</v>
      </c>
      <c r="Q294" s="5" t="s">
        <v>17</v>
      </c>
      <c r="R294" s="5">
        <f t="shared" si="25"/>
        <v>1</v>
      </c>
      <c r="S294" s="4" t="str">
        <f t="shared" si="28"/>
        <v>nope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>
      <c r="A295" s="5">
        <v>2418</v>
      </c>
      <c r="B295" s="6" t="s">
        <v>622</v>
      </c>
      <c r="C295" s="6" t="s">
        <v>623</v>
      </c>
      <c r="D295" s="7">
        <v>33</v>
      </c>
      <c r="E295" s="8">
        <v>8</v>
      </c>
      <c r="F295" s="7">
        <f t="shared" si="26"/>
        <v>264</v>
      </c>
      <c r="G295" s="7">
        <f t="shared" si="27"/>
        <v>132</v>
      </c>
      <c r="H295" s="6" t="s">
        <v>130</v>
      </c>
      <c r="I295" s="9">
        <v>22343</v>
      </c>
      <c r="J295" s="5">
        <v>2</v>
      </c>
      <c r="K295" s="5">
        <v>5</v>
      </c>
      <c r="L295" s="5">
        <v>8</v>
      </c>
      <c r="M295" s="5" t="s">
        <v>16</v>
      </c>
      <c r="N295" s="5">
        <f t="shared" si="29"/>
        <v>0</v>
      </c>
      <c r="O295" s="5" t="s">
        <v>17</v>
      </c>
      <c r="P295" s="5">
        <f t="shared" si="24"/>
        <v>1</v>
      </c>
      <c r="Q295" s="5" t="s">
        <v>16</v>
      </c>
      <c r="R295" s="5">
        <f t="shared" si="25"/>
        <v>0</v>
      </c>
      <c r="S295" s="4" t="str">
        <f t="shared" si="28"/>
        <v>nope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>
      <c r="A296" s="5">
        <v>4526</v>
      </c>
      <c r="B296" s="6" t="s">
        <v>624</v>
      </c>
      <c r="C296" s="11" t="s">
        <v>625</v>
      </c>
      <c r="D296" s="7">
        <v>129</v>
      </c>
      <c r="E296" s="8">
        <v>4</v>
      </c>
      <c r="F296" s="7">
        <f t="shared" si="26"/>
        <v>516</v>
      </c>
      <c r="G296" s="7">
        <f t="shared" si="27"/>
        <v>258</v>
      </c>
      <c r="H296" s="6" t="s">
        <v>127</v>
      </c>
      <c r="I296" s="9">
        <v>31662</v>
      </c>
      <c r="J296" s="5">
        <v>2</v>
      </c>
      <c r="K296" s="5">
        <v>2</v>
      </c>
      <c r="L296" s="5">
        <v>6</v>
      </c>
      <c r="M296" s="5" t="s">
        <v>17</v>
      </c>
      <c r="N296" s="5">
        <f t="shared" si="29"/>
        <v>1</v>
      </c>
      <c r="O296" s="5" t="s">
        <v>16</v>
      </c>
      <c r="P296" s="5">
        <f t="shared" si="24"/>
        <v>0</v>
      </c>
      <c r="Q296" s="5" t="s">
        <v>17</v>
      </c>
      <c r="R296" s="5">
        <f t="shared" si="25"/>
        <v>1</v>
      </c>
      <c r="S296" s="4" t="str">
        <f t="shared" si="28"/>
        <v>entrambi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>
      <c r="A297" s="5">
        <v>2888</v>
      </c>
      <c r="B297" s="6" t="s">
        <v>626</v>
      </c>
      <c r="C297" s="6" t="s">
        <v>627</v>
      </c>
      <c r="D297" s="7">
        <v>157</v>
      </c>
      <c r="E297" s="8">
        <v>9</v>
      </c>
      <c r="F297" s="7">
        <f t="shared" si="26"/>
        <v>1413</v>
      </c>
      <c r="G297" s="7">
        <f t="shared" si="27"/>
        <v>201.85714285714286</v>
      </c>
      <c r="H297" s="6" t="s">
        <v>67</v>
      </c>
      <c r="I297" s="9">
        <v>32849</v>
      </c>
      <c r="J297" s="5">
        <v>7</v>
      </c>
      <c r="K297" s="5">
        <v>5</v>
      </c>
      <c r="L297" s="5">
        <v>2</v>
      </c>
      <c r="M297" s="5" t="s">
        <v>16</v>
      </c>
      <c r="N297" s="5">
        <f t="shared" si="29"/>
        <v>0</v>
      </c>
      <c r="O297" s="5" t="s">
        <v>17</v>
      </c>
      <c r="P297" s="5">
        <f t="shared" si="24"/>
        <v>1</v>
      </c>
      <c r="Q297" s="5" t="s">
        <v>17</v>
      </c>
      <c r="R297" s="5">
        <f t="shared" si="25"/>
        <v>1</v>
      </c>
      <c r="S297" s="4" t="str">
        <f t="shared" si="28"/>
        <v>nope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>
      <c r="A298" s="5">
        <v>5041</v>
      </c>
      <c r="B298" s="6" t="s">
        <v>628</v>
      </c>
      <c r="C298" s="6" t="s">
        <v>111</v>
      </c>
      <c r="D298" s="7">
        <v>299</v>
      </c>
      <c r="E298" s="8">
        <v>1</v>
      </c>
      <c r="F298" s="7">
        <f t="shared" si="26"/>
        <v>299</v>
      </c>
      <c r="G298" s="7">
        <f t="shared" si="27"/>
        <v>42.714285714285715</v>
      </c>
      <c r="H298" s="6" t="s">
        <v>23</v>
      </c>
      <c r="I298" s="9">
        <v>27603</v>
      </c>
      <c r="J298" s="5">
        <v>7</v>
      </c>
      <c r="K298" s="5">
        <v>4</v>
      </c>
      <c r="L298" s="5">
        <v>10</v>
      </c>
      <c r="M298" s="5" t="s">
        <v>16</v>
      </c>
      <c r="N298" s="5">
        <f t="shared" si="29"/>
        <v>0</v>
      </c>
      <c r="O298" s="5" t="s">
        <v>16</v>
      </c>
      <c r="P298" s="5">
        <f t="shared" si="24"/>
        <v>0</v>
      </c>
      <c r="Q298" s="5" t="s">
        <v>17</v>
      </c>
      <c r="R298" s="5">
        <f t="shared" si="25"/>
        <v>1</v>
      </c>
      <c r="S298" s="4" t="str">
        <f t="shared" si="28"/>
        <v>nope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>
      <c r="A299" s="5">
        <v>2370</v>
      </c>
      <c r="B299" s="6" t="s">
        <v>629</v>
      </c>
      <c r="C299" s="6" t="s">
        <v>630</v>
      </c>
      <c r="D299" s="7">
        <v>82</v>
      </c>
      <c r="E299" s="8">
        <v>5</v>
      </c>
      <c r="F299" s="7">
        <f t="shared" si="26"/>
        <v>410</v>
      </c>
      <c r="G299" s="7">
        <f t="shared" si="27"/>
        <v>68.333333333333329</v>
      </c>
      <c r="H299" s="6" t="s">
        <v>34</v>
      </c>
      <c r="I299" s="9">
        <v>34222</v>
      </c>
      <c r="J299" s="5">
        <v>6</v>
      </c>
      <c r="K299" s="5">
        <v>1</v>
      </c>
      <c r="L299" s="5">
        <v>6</v>
      </c>
      <c r="M299" s="5" t="s">
        <v>16</v>
      </c>
      <c r="N299" s="5">
        <f t="shared" si="29"/>
        <v>0</v>
      </c>
      <c r="O299" s="5" t="s">
        <v>17</v>
      </c>
      <c r="P299" s="5">
        <f t="shared" si="24"/>
        <v>1</v>
      </c>
      <c r="Q299" s="5" t="s">
        <v>16</v>
      </c>
      <c r="R299" s="5">
        <f t="shared" si="25"/>
        <v>0</v>
      </c>
      <c r="S299" s="4" t="str">
        <f t="shared" si="28"/>
        <v>nope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>
      <c r="A300" s="5">
        <v>5169</v>
      </c>
      <c r="B300" s="6" t="s">
        <v>631</v>
      </c>
      <c r="C300" s="6" t="s">
        <v>632</v>
      </c>
      <c r="D300" s="7">
        <v>156</v>
      </c>
      <c r="E300" s="8">
        <v>5</v>
      </c>
      <c r="F300" s="7">
        <f t="shared" si="26"/>
        <v>780</v>
      </c>
      <c r="G300" s="7">
        <f t="shared" si="27"/>
        <v>780</v>
      </c>
      <c r="H300" s="6" t="s">
        <v>58</v>
      </c>
      <c r="I300" s="9">
        <v>26004</v>
      </c>
      <c r="J300" s="5">
        <v>1</v>
      </c>
      <c r="K300" s="5">
        <v>1</v>
      </c>
      <c r="L300" s="5">
        <v>2</v>
      </c>
      <c r="M300" s="5" t="s">
        <v>16</v>
      </c>
      <c r="N300" s="5">
        <f t="shared" si="29"/>
        <v>0</v>
      </c>
      <c r="O300" s="5" t="s">
        <v>17</v>
      </c>
      <c r="P300" s="5">
        <f t="shared" si="24"/>
        <v>1</v>
      </c>
      <c r="Q300" s="5" t="s">
        <v>16</v>
      </c>
      <c r="R300" s="5">
        <f t="shared" si="25"/>
        <v>0</v>
      </c>
      <c r="S300" s="4" t="str">
        <f t="shared" si="28"/>
        <v>nope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>
      <c r="A301" s="5">
        <v>5286</v>
      </c>
      <c r="B301" s="6" t="s">
        <v>633</v>
      </c>
      <c r="C301" s="6" t="s">
        <v>634</v>
      </c>
      <c r="D301" s="7">
        <v>129</v>
      </c>
      <c r="E301" s="8">
        <v>7</v>
      </c>
      <c r="F301" s="7">
        <f t="shared" si="26"/>
        <v>903</v>
      </c>
      <c r="G301" s="7">
        <f t="shared" si="27"/>
        <v>129</v>
      </c>
      <c r="H301" s="6" t="s">
        <v>15</v>
      </c>
      <c r="I301" s="9">
        <v>26075</v>
      </c>
      <c r="J301" s="5">
        <v>7</v>
      </c>
      <c r="K301" s="5">
        <v>4</v>
      </c>
      <c r="L301" s="5">
        <v>10</v>
      </c>
      <c r="M301" s="5" t="s">
        <v>16</v>
      </c>
      <c r="N301" s="5">
        <f t="shared" si="29"/>
        <v>0</v>
      </c>
      <c r="O301" s="5" t="s">
        <v>16</v>
      </c>
      <c r="P301" s="5">
        <f t="shared" si="24"/>
        <v>0</v>
      </c>
      <c r="Q301" s="5" t="s">
        <v>17</v>
      </c>
      <c r="R301" s="5">
        <f t="shared" si="25"/>
        <v>1</v>
      </c>
      <c r="S301" s="4" t="str">
        <f t="shared" si="28"/>
        <v>nope</v>
      </c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>
      <c r="A303" s="4"/>
      <c r="B303" s="4"/>
      <c r="C303" s="4"/>
      <c r="D303" s="4"/>
      <c r="E303" s="4"/>
      <c r="F303" s="26">
        <f>MIN(F2:F301)</f>
        <v>20</v>
      </c>
      <c r="G303" s="26"/>
      <c r="H303" s="4"/>
      <c r="I303" s="4"/>
      <c r="J303" s="4"/>
      <c r="K303" s="4"/>
      <c r="L303" s="4"/>
      <c r="M303" s="4">
        <f>COUNTIF(M2:M301,"=Sì")</f>
        <v>146</v>
      </c>
      <c r="N303" s="4"/>
      <c r="O303" s="4">
        <f>COUNTIF(O2:O301,"=Sì")</f>
        <v>146</v>
      </c>
      <c r="P303" s="4"/>
      <c r="Q303" s="4">
        <f>COUNTIF(Q2:Q301,"=Sì")</f>
        <v>143</v>
      </c>
      <c r="R303" s="4"/>
      <c r="S303" s="4">
        <f>COUNTIF(S2:S301,"=entrambi")</f>
        <v>74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tr">
        <f>IF(COUNTIF(Q2:Q301,"=Sì")&lt;COUNTIF(O2:O301,"=Sì"),"MONO","BICI")</f>
        <v>MONO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autoFilter ref="A1:A1000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topLeftCell="A10" workbookViewId="0">
      <selection activeCell="B15" sqref="B15"/>
    </sheetView>
  </sheetViews>
  <sheetFormatPr defaultColWidth="12.5703125" defaultRowHeight="15.75" customHeight="1"/>
  <cols>
    <col min="1" max="1" width="134.140625" customWidth="1"/>
    <col min="2" max="2" width="26.42578125" customWidth="1"/>
    <col min="3" max="3" width="122.140625" bestFit="1" customWidth="1"/>
  </cols>
  <sheetData>
    <row r="1" spans="1:26" ht="22.5" customHeight="1">
      <c r="A1" s="33" t="s">
        <v>635</v>
      </c>
      <c r="B1" s="34"/>
      <c r="C1" s="3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>
      <c r="A2" s="14"/>
      <c r="B2" s="14"/>
      <c r="C2" s="1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5" t="s">
        <v>636</v>
      </c>
      <c r="B3" s="16" t="s">
        <v>637</v>
      </c>
      <c r="C3" s="16" t="s">
        <v>638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7" t="s">
        <v>653</v>
      </c>
      <c r="B4" s="18">
        <f>COUNTA(Operative_Cristina_Capocecera!A2:A301)</f>
        <v>300</v>
      </c>
      <c r="C4" s="19" t="s">
        <v>709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7" t="s">
        <v>639</v>
      </c>
      <c r="B5" s="18">
        <v>289</v>
      </c>
      <c r="C5" s="19" t="s">
        <v>654</v>
      </c>
      <c r="D5" s="2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7" t="s">
        <v>640</v>
      </c>
      <c r="B6" s="18">
        <f>COUNTIF(Operative_Cristina_Capocecera!C2:C301,"&lt;&gt;Dublin")</f>
        <v>297</v>
      </c>
      <c r="C6" s="19" t="s">
        <v>710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7" t="s">
        <v>641</v>
      </c>
      <c r="B7" s="18">
        <v>4</v>
      </c>
      <c r="C7" s="29" t="s">
        <v>733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7" t="s">
        <v>642</v>
      </c>
      <c r="B8" s="18">
        <v>20</v>
      </c>
      <c r="C8" s="19" t="s">
        <v>714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7" t="s">
        <v>643</v>
      </c>
      <c r="B9" s="18">
        <f>COUNTIF(Operative_Cristina_Capocecera!F2:F301,"&gt;300")</f>
        <v>225</v>
      </c>
      <c r="C9" s="19" t="s">
        <v>711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7" t="s">
        <v>644</v>
      </c>
      <c r="B10" s="18">
        <f>INDEX(Operative_Cristina_Capocecera!A2:A301,MATCH(20,Operative_Cristina_Capocecera!F2:F301,0))</f>
        <v>4483</v>
      </c>
      <c r="C10" s="19" t="s">
        <v>708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7" t="s">
        <v>645</v>
      </c>
      <c r="B11" s="25" t="s">
        <v>660</v>
      </c>
      <c r="C11" s="19" t="s">
        <v>661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7" t="s">
        <v>646</v>
      </c>
      <c r="B12" s="18">
        <v>299</v>
      </c>
      <c r="C12" s="19" t="s">
        <v>705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7" t="s">
        <v>647</v>
      </c>
      <c r="B13" s="18">
        <f>COUNTIF(Operative_Cristina_Capocecera!K2:K301,"&gt;=6")</f>
        <v>0</v>
      </c>
      <c r="C13" s="19" t="s">
        <v>712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7" t="s">
        <v>648</v>
      </c>
      <c r="B14" s="25" t="s">
        <v>707</v>
      </c>
      <c r="C14" s="19" t="s">
        <v>713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7" t="s">
        <v>649</v>
      </c>
      <c r="B15" s="25" t="s">
        <v>736</v>
      </c>
      <c r="C15" s="19" t="s">
        <v>737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s="22" customFormat="1" ht="30">
      <c r="A16" s="20" t="s">
        <v>650</v>
      </c>
      <c r="B16" s="31" t="s">
        <v>734</v>
      </c>
      <c r="C16" s="32" t="s">
        <v>735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>
      <c r="A17" s="17" t="s">
        <v>651</v>
      </c>
      <c r="B17" s="28">
        <f>AVERAGE(Operative_Cristina_Capocecera!G2:G301)</f>
        <v>329.90200793650814</v>
      </c>
      <c r="C17" s="29" t="s">
        <v>724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7" t="s">
        <v>652</v>
      </c>
      <c r="B18" s="30" t="s">
        <v>723</v>
      </c>
      <c r="C18" s="29" t="s">
        <v>725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22"/>
  <sheetViews>
    <sheetView workbookViewId="0">
      <selection activeCell="Q16" sqref="Q16"/>
    </sheetView>
  </sheetViews>
  <sheetFormatPr defaultColWidth="12.5703125" defaultRowHeight="15.75" customHeight="1"/>
  <cols>
    <col min="1" max="1" width="18.7109375" bestFit="1" customWidth="1"/>
    <col min="2" max="2" width="34.5703125" bestFit="1" customWidth="1"/>
    <col min="5" max="5" width="25" customWidth="1"/>
    <col min="6" max="6" width="27.28515625" bestFit="1" customWidth="1"/>
    <col min="7" max="7" width="25.28515625" customWidth="1"/>
    <col min="8" max="8" width="32.5703125" customWidth="1"/>
    <col min="9" max="9" width="25.28515625" bestFit="1" customWidth="1"/>
    <col min="10" max="10" width="24.5703125" bestFit="1" customWidth="1"/>
    <col min="11" max="11" width="32.7109375" bestFit="1" customWidth="1"/>
    <col min="12" max="12" width="37.5703125" customWidth="1"/>
    <col min="13" max="13" width="18.7109375" customWidth="1"/>
    <col min="14" max="14" width="32.7109375" customWidth="1"/>
    <col min="15" max="15" width="24.5703125" customWidth="1"/>
    <col min="16" max="16" width="25.28515625" customWidth="1"/>
    <col min="17" max="295" width="37.5703125" customWidth="1"/>
    <col min="296" max="585" width="37.5703125" bestFit="1" customWidth="1"/>
    <col min="586" max="586" width="37.5703125" customWidth="1"/>
    <col min="587" max="872" width="37.5703125" bestFit="1" customWidth="1"/>
    <col min="873" max="873" width="36.140625" bestFit="1" customWidth="1"/>
    <col min="874" max="874" width="43.5703125" bestFit="1" customWidth="1"/>
    <col min="875" max="875" width="39.5703125" bestFit="1" customWidth="1"/>
  </cols>
  <sheetData>
    <row r="1" spans="1:15" ht="15.75" customHeight="1">
      <c r="A1" s="35" t="s">
        <v>720</v>
      </c>
      <c r="B1" s="35"/>
      <c r="E1" s="35" t="s">
        <v>721</v>
      </c>
      <c r="F1" s="35"/>
      <c r="H1" s="35" t="s">
        <v>732</v>
      </c>
      <c r="I1" s="35"/>
      <c r="J1" s="35"/>
      <c r="M1" s="36" t="s">
        <v>722</v>
      </c>
      <c r="N1" s="36"/>
    </row>
    <row r="2" spans="1:15" ht="15.75" customHeight="1">
      <c r="A2" s="24" t="s">
        <v>658</v>
      </c>
      <c r="B2" t="s">
        <v>657</v>
      </c>
      <c r="E2" s="24" t="s">
        <v>704</v>
      </c>
      <c r="F2" t="s">
        <v>703</v>
      </c>
      <c r="H2" s="24" t="s">
        <v>9</v>
      </c>
      <c r="I2" t="s">
        <v>717</v>
      </c>
      <c r="M2" s="24" t="s">
        <v>8</v>
      </c>
      <c r="N2" t="s">
        <v>717</v>
      </c>
    </row>
    <row r="3" spans="1:15" ht="15.75" customHeight="1">
      <c r="A3" s="23">
        <v>1</v>
      </c>
      <c r="B3">
        <v>36</v>
      </c>
      <c r="E3" s="23" t="s">
        <v>662</v>
      </c>
      <c r="F3">
        <v>8</v>
      </c>
      <c r="H3" s="23"/>
      <c r="M3" s="24" t="s">
        <v>9</v>
      </c>
      <c r="N3" t="s">
        <v>717</v>
      </c>
    </row>
    <row r="4" spans="1:15" ht="15.75" customHeight="1">
      <c r="A4" s="23">
        <v>2</v>
      </c>
      <c r="B4">
        <v>45</v>
      </c>
      <c r="E4" s="23" t="s">
        <v>663</v>
      </c>
      <c r="F4">
        <v>6</v>
      </c>
      <c r="H4" s="24" t="s">
        <v>716</v>
      </c>
      <c r="I4" t="s">
        <v>729</v>
      </c>
      <c r="J4" t="s">
        <v>730</v>
      </c>
      <c r="K4" t="s">
        <v>731</v>
      </c>
      <c r="N4" s="23"/>
    </row>
    <row r="5" spans="1:15" ht="15.75" customHeight="1">
      <c r="A5" s="23">
        <v>3</v>
      </c>
      <c r="B5">
        <v>42</v>
      </c>
      <c r="E5" s="23" t="s">
        <v>664</v>
      </c>
      <c r="F5">
        <v>9</v>
      </c>
      <c r="H5" s="23" t="s">
        <v>333</v>
      </c>
      <c r="I5">
        <v>0</v>
      </c>
      <c r="J5">
        <v>0</v>
      </c>
      <c r="K5">
        <v>0</v>
      </c>
      <c r="M5" s="24" t="s">
        <v>716</v>
      </c>
      <c r="N5" t="s">
        <v>719</v>
      </c>
      <c r="O5" t="s">
        <v>718</v>
      </c>
    </row>
    <row r="6" spans="1:15" ht="15.75" customHeight="1">
      <c r="A6" s="23">
        <v>4</v>
      </c>
      <c r="B6">
        <v>57</v>
      </c>
      <c r="E6" s="23" t="s">
        <v>665</v>
      </c>
      <c r="F6">
        <v>7</v>
      </c>
      <c r="H6" s="23" t="s">
        <v>220</v>
      </c>
      <c r="I6">
        <v>0</v>
      </c>
      <c r="J6">
        <v>0</v>
      </c>
      <c r="K6">
        <v>0</v>
      </c>
      <c r="M6" s="23" t="s">
        <v>244</v>
      </c>
      <c r="N6">
        <v>9</v>
      </c>
      <c r="O6">
        <v>5</v>
      </c>
    </row>
    <row r="7" spans="1:15" ht="15.75" customHeight="1">
      <c r="A7" s="23">
        <v>5</v>
      </c>
      <c r="B7">
        <v>41</v>
      </c>
      <c r="E7" s="23" t="s">
        <v>666</v>
      </c>
      <c r="F7">
        <v>7</v>
      </c>
      <c r="H7" s="23" t="s">
        <v>106</v>
      </c>
      <c r="I7">
        <v>1</v>
      </c>
      <c r="J7">
        <v>1</v>
      </c>
      <c r="K7">
        <v>0</v>
      </c>
      <c r="M7" s="23" t="s">
        <v>238</v>
      </c>
      <c r="N7">
        <v>8</v>
      </c>
      <c r="O7">
        <v>4</v>
      </c>
    </row>
    <row r="8" spans="1:15" ht="15.75" customHeight="1">
      <c r="A8" s="23">
        <v>6</v>
      </c>
      <c r="B8">
        <v>33</v>
      </c>
      <c r="E8" s="23" t="s">
        <v>667</v>
      </c>
      <c r="F8">
        <v>6</v>
      </c>
      <c r="H8" s="23" t="s">
        <v>244</v>
      </c>
      <c r="I8">
        <v>1</v>
      </c>
      <c r="J8">
        <v>0</v>
      </c>
      <c r="K8">
        <v>0</v>
      </c>
      <c r="M8" s="23" t="s">
        <v>50</v>
      </c>
      <c r="N8">
        <v>8</v>
      </c>
      <c r="O8">
        <v>5</v>
      </c>
    </row>
    <row r="9" spans="1:15" ht="15.75" customHeight="1">
      <c r="A9" s="23">
        <v>7</v>
      </c>
      <c r="B9">
        <v>46</v>
      </c>
      <c r="E9" s="23" t="s">
        <v>668</v>
      </c>
      <c r="F9">
        <v>11</v>
      </c>
      <c r="H9" s="23" t="s">
        <v>410</v>
      </c>
      <c r="I9">
        <v>1</v>
      </c>
      <c r="J9">
        <v>0</v>
      </c>
      <c r="K9">
        <v>1</v>
      </c>
      <c r="M9" s="23" t="s">
        <v>153</v>
      </c>
      <c r="N9">
        <v>8</v>
      </c>
      <c r="O9">
        <v>5</v>
      </c>
    </row>
    <row r="10" spans="1:15" ht="15.75" customHeight="1">
      <c r="A10" s="23" t="s">
        <v>655</v>
      </c>
      <c r="E10" s="23" t="s">
        <v>669</v>
      </c>
      <c r="F10">
        <v>6</v>
      </c>
      <c r="H10" s="23" t="s">
        <v>523</v>
      </c>
      <c r="I10">
        <v>0</v>
      </c>
      <c r="J10">
        <v>0</v>
      </c>
      <c r="K10">
        <v>1</v>
      </c>
      <c r="M10" s="23" t="s">
        <v>377</v>
      </c>
      <c r="N10">
        <v>9.5</v>
      </c>
      <c r="O10">
        <v>5</v>
      </c>
    </row>
    <row r="11" spans="1:15" ht="15.75" customHeight="1">
      <c r="A11" s="23" t="s">
        <v>656</v>
      </c>
      <c r="B11">
        <v>300</v>
      </c>
      <c r="E11" s="23" t="s">
        <v>670</v>
      </c>
      <c r="F11">
        <v>11</v>
      </c>
      <c r="H11" s="23" t="s">
        <v>238</v>
      </c>
      <c r="I11">
        <v>0</v>
      </c>
      <c r="J11">
        <v>0</v>
      </c>
      <c r="K11">
        <v>0</v>
      </c>
      <c r="M11" s="23" t="s">
        <v>611</v>
      </c>
      <c r="N11">
        <v>9</v>
      </c>
      <c r="O11">
        <v>5</v>
      </c>
    </row>
    <row r="12" spans="1:15" ht="15.75" customHeight="1">
      <c r="E12" s="23" t="s">
        <v>671</v>
      </c>
      <c r="F12">
        <v>7</v>
      </c>
      <c r="H12" s="23" t="s">
        <v>42</v>
      </c>
      <c r="I12">
        <v>0</v>
      </c>
      <c r="J12">
        <v>1</v>
      </c>
      <c r="K12">
        <v>0</v>
      </c>
      <c r="M12" s="23" t="s">
        <v>538</v>
      </c>
      <c r="N12">
        <v>9</v>
      </c>
      <c r="O12">
        <v>4</v>
      </c>
    </row>
    <row r="13" spans="1:15" ht="15.75" customHeight="1">
      <c r="E13" s="23" t="s">
        <v>672</v>
      </c>
      <c r="F13">
        <v>10</v>
      </c>
      <c r="H13" s="23" t="s">
        <v>343</v>
      </c>
      <c r="I13">
        <v>1</v>
      </c>
      <c r="J13">
        <v>0</v>
      </c>
      <c r="K13">
        <v>1</v>
      </c>
      <c r="M13" s="23" t="s">
        <v>284</v>
      </c>
      <c r="N13">
        <v>8</v>
      </c>
      <c r="O13">
        <v>4</v>
      </c>
    </row>
    <row r="14" spans="1:15" ht="15.75" customHeight="1">
      <c r="E14" s="23" t="s">
        <v>673</v>
      </c>
      <c r="F14">
        <v>5</v>
      </c>
      <c r="H14" s="23" t="s">
        <v>345</v>
      </c>
      <c r="I14">
        <v>1</v>
      </c>
      <c r="J14">
        <v>1</v>
      </c>
      <c r="K14">
        <v>0</v>
      </c>
      <c r="M14" s="23" t="s">
        <v>200</v>
      </c>
      <c r="N14">
        <v>9</v>
      </c>
      <c r="O14">
        <v>4</v>
      </c>
    </row>
    <row r="15" spans="1:15" ht="15.75" customHeight="1">
      <c r="E15" s="23" t="s">
        <v>674</v>
      </c>
      <c r="F15">
        <v>5</v>
      </c>
      <c r="H15" s="23" t="s">
        <v>517</v>
      </c>
      <c r="I15">
        <v>0</v>
      </c>
      <c r="J15">
        <v>0</v>
      </c>
      <c r="K15">
        <v>0</v>
      </c>
      <c r="M15" s="23" t="s">
        <v>623</v>
      </c>
      <c r="N15">
        <v>8</v>
      </c>
      <c r="O15">
        <v>5</v>
      </c>
    </row>
    <row r="16" spans="1:15" ht="15.75" customHeight="1">
      <c r="E16" s="23" t="s">
        <v>675</v>
      </c>
      <c r="F16">
        <v>4</v>
      </c>
      <c r="H16" s="23" t="s">
        <v>529</v>
      </c>
      <c r="I16">
        <v>1</v>
      </c>
      <c r="J16">
        <v>0</v>
      </c>
      <c r="K16">
        <v>1</v>
      </c>
      <c r="M16" s="23" t="s">
        <v>484</v>
      </c>
      <c r="N16">
        <v>8</v>
      </c>
      <c r="O16">
        <v>5</v>
      </c>
    </row>
    <row r="17" spans="5:15" ht="15.75" customHeight="1">
      <c r="E17" s="23" t="s">
        <v>676</v>
      </c>
      <c r="F17">
        <v>4</v>
      </c>
      <c r="H17" s="23" t="s">
        <v>367</v>
      </c>
      <c r="I17">
        <v>0</v>
      </c>
      <c r="J17">
        <v>1</v>
      </c>
      <c r="K17">
        <v>1</v>
      </c>
      <c r="M17" s="23" t="s">
        <v>202</v>
      </c>
      <c r="N17">
        <v>8</v>
      </c>
      <c r="O17">
        <v>5</v>
      </c>
    </row>
    <row r="18" spans="5:15" ht="15.75" customHeight="1">
      <c r="E18" s="23" t="s">
        <v>677</v>
      </c>
      <c r="F18">
        <v>5</v>
      </c>
      <c r="H18" s="23" t="s">
        <v>488</v>
      </c>
      <c r="I18">
        <v>0</v>
      </c>
      <c r="J18">
        <v>1</v>
      </c>
      <c r="K18">
        <v>1</v>
      </c>
      <c r="M18" s="23" t="s">
        <v>111</v>
      </c>
      <c r="N18">
        <v>10</v>
      </c>
      <c r="O18">
        <v>4</v>
      </c>
    </row>
    <row r="19" spans="5:15" ht="15.75" customHeight="1">
      <c r="E19" s="23" t="s">
        <v>678</v>
      </c>
      <c r="F19">
        <v>5</v>
      </c>
      <c r="H19" s="23" t="s">
        <v>183</v>
      </c>
      <c r="I19">
        <v>1</v>
      </c>
      <c r="J19">
        <v>0</v>
      </c>
      <c r="K19">
        <v>1</v>
      </c>
      <c r="M19" s="23" t="s">
        <v>115</v>
      </c>
      <c r="N19">
        <v>9</v>
      </c>
      <c r="O19">
        <v>5</v>
      </c>
    </row>
    <row r="20" spans="5:15" ht="15.75" customHeight="1">
      <c r="E20" s="23" t="s">
        <v>679</v>
      </c>
      <c r="F20">
        <v>6</v>
      </c>
      <c r="H20" s="23" t="s">
        <v>589</v>
      </c>
      <c r="I20">
        <v>0</v>
      </c>
      <c r="J20">
        <v>1</v>
      </c>
      <c r="K20">
        <v>0</v>
      </c>
      <c r="M20" s="23" t="s">
        <v>357</v>
      </c>
      <c r="N20">
        <v>8</v>
      </c>
      <c r="O20">
        <v>4</v>
      </c>
    </row>
    <row r="21" spans="5:15" ht="15.75" customHeight="1">
      <c r="E21" s="23" t="s">
        <v>680</v>
      </c>
      <c r="F21">
        <v>4</v>
      </c>
      <c r="H21" s="23" t="s">
        <v>50</v>
      </c>
      <c r="I21">
        <v>0</v>
      </c>
      <c r="J21">
        <v>0</v>
      </c>
      <c r="K21">
        <v>0</v>
      </c>
      <c r="M21" s="23" t="s">
        <v>321</v>
      </c>
      <c r="N21">
        <v>9</v>
      </c>
      <c r="O21">
        <v>5</v>
      </c>
    </row>
    <row r="22" spans="5:15" ht="15.75" customHeight="1">
      <c r="E22" s="23" t="s">
        <v>681</v>
      </c>
      <c r="F22">
        <v>15</v>
      </c>
      <c r="H22" s="23" t="s">
        <v>464</v>
      </c>
      <c r="I22">
        <v>1</v>
      </c>
      <c r="J22">
        <v>1</v>
      </c>
      <c r="K22">
        <v>0</v>
      </c>
      <c r="M22" s="23" t="s">
        <v>634</v>
      </c>
      <c r="N22">
        <v>10</v>
      </c>
      <c r="O22">
        <v>4</v>
      </c>
    </row>
    <row r="23" spans="5:15" ht="15.75" customHeight="1">
      <c r="E23" s="23" t="s">
        <v>682</v>
      </c>
      <c r="F23">
        <v>4</v>
      </c>
      <c r="H23" s="23" t="s">
        <v>353</v>
      </c>
      <c r="I23">
        <v>1</v>
      </c>
      <c r="J23">
        <v>1</v>
      </c>
      <c r="K23">
        <v>0</v>
      </c>
      <c r="M23" s="23" t="s">
        <v>550</v>
      </c>
      <c r="N23">
        <v>8</v>
      </c>
      <c r="O23">
        <v>5</v>
      </c>
    </row>
    <row r="24" spans="5:15" ht="15.75" customHeight="1">
      <c r="E24" s="23" t="s">
        <v>683</v>
      </c>
      <c r="F24">
        <v>8</v>
      </c>
      <c r="H24" s="23" t="s">
        <v>153</v>
      </c>
      <c r="I24">
        <v>0</v>
      </c>
      <c r="J24">
        <v>1</v>
      </c>
      <c r="K24">
        <v>0</v>
      </c>
      <c r="M24" s="23" t="s">
        <v>492</v>
      </c>
      <c r="N24">
        <v>9</v>
      </c>
      <c r="O24">
        <v>5</v>
      </c>
    </row>
    <row r="25" spans="5:15" ht="15.75" customHeight="1">
      <c r="E25" s="23" t="s">
        <v>684</v>
      </c>
      <c r="F25">
        <v>9</v>
      </c>
      <c r="H25" s="23" t="s">
        <v>422</v>
      </c>
      <c r="I25">
        <v>1</v>
      </c>
      <c r="J25">
        <v>1</v>
      </c>
      <c r="K25">
        <v>0</v>
      </c>
      <c r="M25" s="23" t="s">
        <v>168</v>
      </c>
      <c r="N25">
        <v>10</v>
      </c>
      <c r="O25">
        <v>5</v>
      </c>
    </row>
    <row r="26" spans="5:15" ht="15.75" customHeight="1">
      <c r="E26" s="23" t="s">
        <v>685</v>
      </c>
      <c r="F26">
        <v>7</v>
      </c>
      <c r="H26" s="23" t="s">
        <v>377</v>
      </c>
      <c r="I26">
        <v>1</v>
      </c>
      <c r="J26">
        <v>0</v>
      </c>
      <c r="K26">
        <v>2</v>
      </c>
      <c r="M26" s="23" t="s">
        <v>438</v>
      </c>
      <c r="N26">
        <v>8</v>
      </c>
      <c r="O26">
        <v>5</v>
      </c>
    </row>
    <row r="27" spans="5:15" ht="15.75" customHeight="1">
      <c r="E27" s="23" t="s">
        <v>686</v>
      </c>
      <c r="F27">
        <v>4</v>
      </c>
      <c r="H27" s="23" t="s">
        <v>44</v>
      </c>
      <c r="I27">
        <v>1</v>
      </c>
      <c r="J27">
        <v>1</v>
      </c>
      <c r="K27">
        <v>2</v>
      </c>
      <c r="M27" s="23" t="s">
        <v>33</v>
      </c>
      <c r="N27">
        <v>9</v>
      </c>
      <c r="O27">
        <v>5</v>
      </c>
    </row>
    <row r="28" spans="5:15" ht="15.75" customHeight="1">
      <c r="E28" s="23" t="s">
        <v>687</v>
      </c>
      <c r="F28">
        <v>6</v>
      </c>
      <c r="H28" s="23" t="s">
        <v>444</v>
      </c>
      <c r="I28">
        <v>1</v>
      </c>
      <c r="J28">
        <v>1</v>
      </c>
      <c r="K28">
        <v>1</v>
      </c>
      <c r="M28" s="23" t="s">
        <v>236</v>
      </c>
      <c r="N28">
        <v>9</v>
      </c>
      <c r="O28">
        <v>4</v>
      </c>
    </row>
    <row r="29" spans="5:15" ht="15.75" customHeight="1">
      <c r="E29" s="23" t="s">
        <v>688</v>
      </c>
      <c r="F29">
        <v>8</v>
      </c>
      <c r="H29" s="23" t="s">
        <v>540</v>
      </c>
      <c r="I29">
        <v>0</v>
      </c>
      <c r="J29">
        <v>1</v>
      </c>
      <c r="K29">
        <v>0</v>
      </c>
      <c r="M29" s="23" t="s">
        <v>216</v>
      </c>
      <c r="N29">
        <v>8</v>
      </c>
      <c r="O29">
        <v>5</v>
      </c>
    </row>
    <row r="30" spans="5:15" ht="15.75" customHeight="1">
      <c r="E30" s="23" t="s">
        <v>689</v>
      </c>
      <c r="F30">
        <v>9</v>
      </c>
      <c r="H30" s="23" t="s">
        <v>611</v>
      </c>
      <c r="I30">
        <v>1</v>
      </c>
      <c r="J30">
        <v>1</v>
      </c>
      <c r="K30">
        <v>1</v>
      </c>
      <c r="M30" s="23" t="s">
        <v>546</v>
      </c>
      <c r="N30">
        <v>9</v>
      </c>
      <c r="O30">
        <v>4</v>
      </c>
    </row>
    <row r="31" spans="5:15" ht="15.75" customHeight="1">
      <c r="E31" s="23" t="s">
        <v>690</v>
      </c>
      <c r="F31">
        <v>2</v>
      </c>
      <c r="H31" s="23" t="s">
        <v>349</v>
      </c>
      <c r="I31">
        <v>1</v>
      </c>
      <c r="J31">
        <v>0</v>
      </c>
      <c r="K31">
        <v>1</v>
      </c>
      <c r="M31" s="23" t="s">
        <v>166</v>
      </c>
      <c r="N31">
        <v>8</v>
      </c>
      <c r="O31">
        <v>4</v>
      </c>
    </row>
    <row r="32" spans="5:15" ht="15.75" customHeight="1">
      <c r="E32" s="23" t="s">
        <v>691</v>
      </c>
      <c r="F32">
        <v>15</v>
      </c>
      <c r="H32" s="23" t="s">
        <v>554</v>
      </c>
      <c r="I32">
        <v>1</v>
      </c>
      <c r="J32">
        <v>0</v>
      </c>
      <c r="K32">
        <v>1</v>
      </c>
      <c r="M32" s="23" t="s">
        <v>570</v>
      </c>
      <c r="N32">
        <v>10</v>
      </c>
      <c r="O32">
        <v>5</v>
      </c>
    </row>
    <row r="33" spans="5:15" ht="15.75" customHeight="1">
      <c r="E33" s="23" t="s">
        <v>692</v>
      </c>
      <c r="F33">
        <v>5</v>
      </c>
      <c r="H33" s="23" t="s">
        <v>406</v>
      </c>
      <c r="I33">
        <v>1</v>
      </c>
      <c r="J33">
        <v>0</v>
      </c>
      <c r="K33">
        <v>0</v>
      </c>
      <c r="M33" s="23" t="s">
        <v>136</v>
      </c>
      <c r="N33">
        <v>10</v>
      </c>
      <c r="O33">
        <v>5</v>
      </c>
    </row>
    <row r="34" spans="5:15" ht="15.75" customHeight="1">
      <c r="E34" s="23" t="s">
        <v>693</v>
      </c>
      <c r="F34">
        <v>11</v>
      </c>
      <c r="H34" s="23" t="s">
        <v>574</v>
      </c>
      <c r="I34">
        <v>1</v>
      </c>
      <c r="J34">
        <v>1</v>
      </c>
      <c r="K34">
        <v>1</v>
      </c>
      <c r="M34" s="23" t="s">
        <v>329</v>
      </c>
      <c r="N34">
        <v>9</v>
      </c>
      <c r="O34">
        <v>4</v>
      </c>
    </row>
    <row r="35" spans="5:15" ht="15.75" customHeight="1">
      <c r="E35" s="23" t="s">
        <v>694</v>
      </c>
      <c r="F35">
        <v>9</v>
      </c>
      <c r="H35" s="23" t="s">
        <v>22</v>
      </c>
      <c r="I35">
        <v>0</v>
      </c>
      <c r="J35">
        <v>1</v>
      </c>
      <c r="K35">
        <v>1</v>
      </c>
      <c r="M35" s="23" t="s">
        <v>311</v>
      </c>
      <c r="N35">
        <v>9</v>
      </c>
      <c r="O35">
        <v>4</v>
      </c>
    </row>
    <row r="36" spans="5:15" ht="15.75" customHeight="1">
      <c r="E36" s="23" t="s">
        <v>695</v>
      </c>
      <c r="F36">
        <v>6</v>
      </c>
      <c r="H36" s="23" t="s">
        <v>430</v>
      </c>
      <c r="I36">
        <v>0</v>
      </c>
      <c r="J36">
        <v>1</v>
      </c>
      <c r="K36">
        <v>1</v>
      </c>
      <c r="M36" s="23" t="s">
        <v>39</v>
      </c>
      <c r="N36">
        <v>8</v>
      </c>
      <c r="O36">
        <v>5</v>
      </c>
    </row>
    <row r="37" spans="5:15" ht="15.75" customHeight="1">
      <c r="E37" s="23" t="s">
        <v>696</v>
      </c>
      <c r="F37">
        <v>5</v>
      </c>
      <c r="H37" s="23" t="s">
        <v>538</v>
      </c>
      <c r="I37">
        <v>0</v>
      </c>
      <c r="J37">
        <v>0</v>
      </c>
      <c r="K37">
        <v>0</v>
      </c>
      <c r="M37" s="23" t="s">
        <v>656</v>
      </c>
      <c r="N37">
        <v>8.78125</v>
      </c>
      <c r="O37">
        <v>4.625</v>
      </c>
    </row>
    <row r="38" spans="5:15" ht="15.75" customHeight="1">
      <c r="E38" s="23" t="s">
        <v>697</v>
      </c>
      <c r="F38">
        <v>11</v>
      </c>
      <c r="H38" s="23" t="s">
        <v>394</v>
      </c>
      <c r="I38">
        <v>0</v>
      </c>
      <c r="J38">
        <v>1</v>
      </c>
      <c r="K38">
        <v>0</v>
      </c>
    </row>
    <row r="39" spans="5:15" ht="15.75" customHeight="1">
      <c r="E39" s="23" t="s">
        <v>698</v>
      </c>
      <c r="F39">
        <v>11</v>
      </c>
      <c r="H39" s="23" t="s">
        <v>572</v>
      </c>
      <c r="I39">
        <v>1</v>
      </c>
      <c r="J39">
        <v>0</v>
      </c>
      <c r="K39">
        <v>0</v>
      </c>
    </row>
    <row r="40" spans="5:15" ht="15.75" customHeight="1">
      <c r="E40" s="23" t="s">
        <v>699</v>
      </c>
      <c r="F40">
        <v>6</v>
      </c>
      <c r="H40" s="23" t="s">
        <v>597</v>
      </c>
      <c r="I40">
        <v>1</v>
      </c>
      <c r="J40">
        <v>0</v>
      </c>
      <c r="K40">
        <v>0</v>
      </c>
    </row>
    <row r="41" spans="5:15" ht="15.75" customHeight="1">
      <c r="E41" s="23" t="s">
        <v>700</v>
      </c>
      <c r="F41">
        <v>9</v>
      </c>
      <c r="H41" s="23" t="s">
        <v>428</v>
      </c>
      <c r="I41">
        <v>1</v>
      </c>
      <c r="J41">
        <v>1</v>
      </c>
      <c r="K41">
        <v>0</v>
      </c>
    </row>
    <row r="42" spans="5:15" ht="15.75" customHeight="1">
      <c r="E42" s="23" t="s">
        <v>701</v>
      </c>
      <c r="F42">
        <v>9</v>
      </c>
      <c r="H42" s="23" t="s">
        <v>276</v>
      </c>
      <c r="I42">
        <v>0</v>
      </c>
      <c r="J42">
        <v>1</v>
      </c>
      <c r="K42">
        <v>1</v>
      </c>
    </row>
    <row r="43" spans="5:15" ht="15.75" customHeight="1">
      <c r="E43" s="23" t="s">
        <v>702</v>
      </c>
      <c r="F43">
        <v>4</v>
      </c>
      <c r="H43" s="23" t="s">
        <v>196</v>
      </c>
      <c r="I43">
        <v>1</v>
      </c>
      <c r="J43">
        <v>0</v>
      </c>
      <c r="K43">
        <v>1</v>
      </c>
    </row>
    <row r="44" spans="5:15" ht="15.75" customHeight="1">
      <c r="E44" s="23" t="s">
        <v>656</v>
      </c>
      <c r="F44">
        <v>299</v>
      </c>
      <c r="H44" s="23" t="s">
        <v>248</v>
      </c>
      <c r="I44">
        <v>0</v>
      </c>
      <c r="J44">
        <v>0</v>
      </c>
      <c r="K44">
        <v>0</v>
      </c>
    </row>
    <row r="45" spans="5:15" ht="15.75" customHeight="1">
      <c r="H45" s="23" t="s">
        <v>576</v>
      </c>
      <c r="I45">
        <v>1</v>
      </c>
      <c r="J45">
        <v>0</v>
      </c>
      <c r="K45">
        <v>1</v>
      </c>
    </row>
    <row r="46" spans="5:15" ht="15.75" customHeight="1">
      <c r="H46" s="23" t="s">
        <v>284</v>
      </c>
      <c r="I46">
        <v>0</v>
      </c>
      <c r="J46">
        <v>0</v>
      </c>
      <c r="K46">
        <v>1</v>
      </c>
    </row>
    <row r="47" spans="5:15" ht="15.75" customHeight="1">
      <c r="H47" s="23" t="s">
        <v>536</v>
      </c>
      <c r="I47">
        <v>0</v>
      </c>
      <c r="J47">
        <v>0</v>
      </c>
      <c r="K47">
        <v>0</v>
      </c>
    </row>
    <row r="48" spans="5:15" ht="15.75" customHeight="1">
      <c r="H48" s="23" t="s">
        <v>200</v>
      </c>
      <c r="I48">
        <v>1</v>
      </c>
      <c r="J48">
        <v>0</v>
      </c>
      <c r="K48">
        <v>1</v>
      </c>
    </row>
    <row r="49" spans="8:11" ht="15.75" customHeight="1">
      <c r="H49" s="23" t="s">
        <v>365</v>
      </c>
      <c r="I49">
        <v>1</v>
      </c>
      <c r="J49">
        <v>1</v>
      </c>
      <c r="K49">
        <v>0</v>
      </c>
    </row>
    <row r="50" spans="8:11" ht="15.75" customHeight="1">
      <c r="H50" s="23" t="s">
        <v>623</v>
      </c>
      <c r="I50">
        <v>0</v>
      </c>
      <c r="J50">
        <v>1</v>
      </c>
      <c r="K50">
        <v>0</v>
      </c>
    </row>
    <row r="51" spans="8:11" ht="15.75" customHeight="1">
      <c r="H51" s="23" t="s">
        <v>484</v>
      </c>
      <c r="I51">
        <v>1</v>
      </c>
      <c r="J51">
        <v>0</v>
      </c>
      <c r="K51">
        <v>1</v>
      </c>
    </row>
    <row r="52" spans="8:11" ht="15.75" customHeight="1">
      <c r="H52" s="23" t="s">
        <v>615</v>
      </c>
      <c r="I52">
        <v>1</v>
      </c>
      <c r="J52">
        <v>0</v>
      </c>
      <c r="K52">
        <v>1</v>
      </c>
    </row>
    <row r="53" spans="8:11" ht="15.75" customHeight="1">
      <c r="H53" s="23" t="s">
        <v>202</v>
      </c>
      <c r="I53">
        <v>0</v>
      </c>
      <c r="J53">
        <v>1</v>
      </c>
      <c r="K53">
        <v>0</v>
      </c>
    </row>
    <row r="54" spans="8:11" ht="15.75" customHeight="1">
      <c r="H54" s="23" t="s">
        <v>111</v>
      </c>
      <c r="I54">
        <v>1</v>
      </c>
      <c r="J54">
        <v>0</v>
      </c>
      <c r="K54">
        <v>2</v>
      </c>
    </row>
    <row r="55" spans="8:11" ht="15.75" customHeight="1">
      <c r="H55" s="23" t="s">
        <v>562</v>
      </c>
      <c r="I55">
        <v>0</v>
      </c>
      <c r="J55">
        <v>1</v>
      </c>
      <c r="K55">
        <v>0</v>
      </c>
    </row>
    <row r="56" spans="8:11" ht="15.75" customHeight="1">
      <c r="H56" s="23" t="s">
        <v>506</v>
      </c>
      <c r="I56">
        <v>0</v>
      </c>
      <c r="J56">
        <v>1</v>
      </c>
      <c r="K56">
        <v>0</v>
      </c>
    </row>
    <row r="57" spans="8:11" ht="15.75" customHeight="1">
      <c r="H57" s="23" t="s">
        <v>625</v>
      </c>
      <c r="I57">
        <v>1</v>
      </c>
      <c r="J57">
        <v>0</v>
      </c>
      <c r="K57">
        <v>1</v>
      </c>
    </row>
    <row r="58" spans="8:11" ht="15.75" customHeight="1">
      <c r="H58" s="23" t="s">
        <v>295</v>
      </c>
      <c r="I58">
        <v>1</v>
      </c>
      <c r="J58">
        <v>0</v>
      </c>
      <c r="K58">
        <v>0</v>
      </c>
    </row>
    <row r="59" spans="8:11" ht="15.75" customHeight="1">
      <c r="H59" s="23" t="s">
        <v>115</v>
      </c>
      <c r="I59">
        <v>1</v>
      </c>
      <c r="J59">
        <v>0</v>
      </c>
      <c r="K59">
        <v>0</v>
      </c>
    </row>
    <row r="60" spans="8:11" ht="15.75" customHeight="1">
      <c r="H60" s="23" t="s">
        <v>90</v>
      </c>
      <c r="I60">
        <v>1</v>
      </c>
      <c r="J60">
        <v>1</v>
      </c>
      <c r="K60">
        <v>0</v>
      </c>
    </row>
    <row r="61" spans="8:11" ht="15.75" customHeight="1">
      <c r="H61" s="23" t="s">
        <v>357</v>
      </c>
      <c r="I61">
        <v>1</v>
      </c>
      <c r="J61">
        <v>1</v>
      </c>
      <c r="K61">
        <v>1</v>
      </c>
    </row>
    <row r="62" spans="8:11" ht="15.75" customHeight="1">
      <c r="H62" s="23" t="s">
        <v>359</v>
      </c>
      <c r="I62">
        <v>1</v>
      </c>
      <c r="J62">
        <v>1</v>
      </c>
      <c r="K62">
        <v>0</v>
      </c>
    </row>
    <row r="63" spans="8:11" ht="15.75" customHeight="1">
      <c r="H63" s="23" t="s">
        <v>400</v>
      </c>
      <c r="I63">
        <v>1</v>
      </c>
      <c r="J63">
        <v>1</v>
      </c>
      <c r="K63">
        <v>1</v>
      </c>
    </row>
    <row r="64" spans="8:11" ht="15.75" customHeight="1">
      <c r="H64" s="23" t="s">
        <v>519</v>
      </c>
      <c r="I64">
        <v>0</v>
      </c>
      <c r="J64">
        <v>0</v>
      </c>
      <c r="K64">
        <v>0</v>
      </c>
    </row>
    <row r="65" spans="8:11" ht="15.75" customHeight="1">
      <c r="H65" s="23" t="s">
        <v>321</v>
      </c>
      <c r="I65">
        <v>1</v>
      </c>
      <c r="J65">
        <v>0</v>
      </c>
      <c r="K65">
        <v>1</v>
      </c>
    </row>
    <row r="66" spans="8:11" ht="15.75" customHeight="1">
      <c r="H66" s="23" t="s">
        <v>634</v>
      </c>
      <c r="I66">
        <v>0</v>
      </c>
      <c r="J66">
        <v>0</v>
      </c>
      <c r="K66">
        <v>1</v>
      </c>
    </row>
    <row r="67" spans="8:11" ht="15.75" customHeight="1">
      <c r="H67" s="23" t="s">
        <v>28</v>
      </c>
      <c r="I67">
        <v>0</v>
      </c>
      <c r="J67">
        <v>0</v>
      </c>
      <c r="K67">
        <v>0</v>
      </c>
    </row>
    <row r="68" spans="8:11" ht="15.75" customHeight="1">
      <c r="H68" s="23" t="s">
        <v>550</v>
      </c>
      <c r="I68">
        <v>1</v>
      </c>
      <c r="J68">
        <v>1</v>
      </c>
      <c r="K68">
        <v>1</v>
      </c>
    </row>
    <row r="69" spans="8:11" ht="15.75" customHeight="1">
      <c r="H69" s="23" t="s">
        <v>492</v>
      </c>
      <c r="I69">
        <v>1</v>
      </c>
      <c r="J69">
        <v>1</v>
      </c>
      <c r="K69">
        <v>1</v>
      </c>
    </row>
    <row r="70" spans="8:11" ht="15.75" customHeight="1">
      <c r="H70" s="23" t="s">
        <v>621</v>
      </c>
      <c r="I70">
        <v>0</v>
      </c>
      <c r="J70">
        <v>0</v>
      </c>
      <c r="K70">
        <v>1</v>
      </c>
    </row>
    <row r="71" spans="8:11" ht="15.75" customHeight="1">
      <c r="H71" s="23" t="s">
        <v>149</v>
      </c>
      <c r="I71">
        <v>1</v>
      </c>
      <c r="J71">
        <v>1</v>
      </c>
      <c r="K71">
        <v>0</v>
      </c>
    </row>
    <row r="72" spans="8:11" ht="15.75" customHeight="1">
      <c r="H72" s="23" t="s">
        <v>351</v>
      </c>
      <c r="I72">
        <v>1</v>
      </c>
      <c r="J72">
        <v>0</v>
      </c>
      <c r="K72">
        <v>0</v>
      </c>
    </row>
    <row r="73" spans="8:11" ht="15.75" customHeight="1">
      <c r="H73" s="23" t="s">
        <v>630</v>
      </c>
      <c r="I73">
        <v>0</v>
      </c>
      <c r="J73">
        <v>1</v>
      </c>
      <c r="K73">
        <v>0</v>
      </c>
    </row>
    <row r="74" spans="8:11" ht="15.75" customHeight="1">
      <c r="H74" s="23" t="s">
        <v>591</v>
      </c>
      <c r="I74">
        <v>0</v>
      </c>
      <c r="J74">
        <v>1</v>
      </c>
      <c r="K74">
        <v>0</v>
      </c>
    </row>
    <row r="75" spans="8:11" ht="15.75" customHeight="1">
      <c r="H75" s="23" t="s">
        <v>62</v>
      </c>
      <c r="I75">
        <v>1</v>
      </c>
      <c r="J75">
        <v>1</v>
      </c>
      <c r="K75">
        <v>1</v>
      </c>
    </row>
    <row r="76" spans="8:11" ht="15.75" customHeight="1">
      <c r="H76" s="23" t="s">
        <v>472</v>
      </c>
      <c r="I76">
        <v>0</v>
      </c>
      <c r="J76">
        <v>1</v>
      </c>
      <c r="K76">
        <v>1</v>
      </c>
    </row>
    <row r="77" spans="8:11" ht="15.75" customHeight="1">
      <c r="H77" s="23" t="s">
        <v>168</v>
      </c>
      <c r="I77">
        <v>1</v>
      </c>
      <c r="J77">
        <v>0</v>
      </c>
      <c r="K77">
        <v>0</v>
      </c>
    </row>
    <row r="78" spans="8:11" ht="15.75" customHeight="1">
      <c r="H78" s="23" t="s">
        <v>361</v>
      </c>
      <c r="I78">
        <v>0</v>
      </c>
      <c r="J78">
        <v>1</v>
      </c>
      <c r="K78">
        <v>0</v>
      </c>
    </row>
    <row r="79" spans="8:11" ht="15.75" customHeight="1">
      <c r="H79" s="23" t="s">
        <v>581</v>
      </c>
      <c r="I79">
        <v>0</v>
      </c>
      <c r="J79">
        <v>1</v>
      </c>
      <c r="K79">
        <v>0</v>
      </c>
    </row>
    <row r="80" spans="8:11" ht="15.75" customHeight="1">
      <c r="H80" s="23" t="s">
        <v>436</v>
      </c>
      <c r="I80">
        <v>1</v>
      </c>
      <c r="J80">
        <v>1</v>
      </c>
      <c r="K80">
        <v>0</v>
      </c>
    </row>
    <row r="81" spans="8:11" ht="15.75" customHeight="1">
      <c r="H81" s="23" t="s">
        <v>438</v>
      </c>
      <c r="I81">
        <v>1</v>
      </c>
      <c r="J81">
        <v>1</v>
      </c>
      <c r="K81">
        <v>1</v>
      </c>
    </row>
    <row r="82" spans="8:11" ht="15.75" customHeight="1">
      <c r="H82" s="23" t="s">
        <v>474</v>
      </c>
      <c r="I82">
        <v>1</v>
      </c>
      <c r="J82">
        <v>1</v>
      </c>
      <c r="K82">
        <v>0</v>
      </c>
    </row>
    <row r="83" spans="8:11" ht="15.75" customHeight="1">
      <c r="H83" s="23" t="s">
        <v>191</v>
      </c>
      <c r="I83">
        <v>0</v>
      </c>
      <c r="J83">
        <v>0</v>
      </c>
      <c r="K83">
        <v>0</v>
      </c>
    </row>
    <row r="84" spans="8:11" ht="15.75" customHeight="1">
      <c r="H84" s="23" t="s">
        <v>450</v>
      </c>
      <c r="I84">
        <v>0</v>
      </c>
      <c r="J84">
        <v>1</v>
      </c>
      <c r="K84">
        <v>1</v>
      </c>
    </row>
    <row r="85" spans="8:11" ht="15.75" customHeight="1">
      <c r="H85" s="23" t="s">
        <v>301</v>
      </c>
      <c r="I85">
        <v>0</v>
      </c>
      <c r="J85">
        <v>0</v>
      </c>
      <c r="K85">
        <v>1</v>
      </c>
    </row>
    <row r="86" spans="8:11" ht="15.75" customHeight="1">
      <c r="H86" s="23" t="s">
        <v>595</v>
      </c>
      <c r="I86">
        <v>1</v>
      </c>
      <c r="J86">
        <v>0</v>
      </c>
      <c r="K86">
        <v>0</v>
      </c>
    </row>
    <row r="87" spans="8:11" ht="15.75" customHeight="1">
      <c r="H87" s="23" t="s">
        <v>414</v>
      </c>
      <c r="I87">
        <v>1</v>
      </c>
      <c r="J87">
        <v>0</v>
      </c>
      <c r="K87">
        <v>1</v>
      </c>
    </row>
    <row r="88" spans="8:11" ht="15.75" customHeight="1">
      <c r="H88" s="23" t="s">
        <v>434</v>
      </c>
      <c r="I88">
        <v>1</v>
      </c>
      <c r="J88">
        <v>1</v>
      </c>
      <c r="K88">
        <v>1</v>
      </c>
    </row>
    <row r="89" spans="8:11" ht="15.75" customHeight="1">
      <c r="H89" s="23" t="s">
        <v>57</v>
      </c>
      <c r="I89">
        <v>0</v>
      </c>
      <c r="J89">
        <v>0</v>
      </c>
      <c r="K89">
        <v>0</v>
      </c>
    </row>
    <row r="90" spans="8:11" ht="15.75" customHeight="1">
      <c r="H90" s="23" t="s">
        <v>448</v>
      </c>
      <c r="I90">
        <v>1</v>
      </c>
      <c r="J90">
        <v>1</v>
      </c>
      <c r="K90">
        <v>0</v>
      </c>
    </row>
    <row r="91" spans="8:11" ht="15.75" customHeight="1">
      <c r="H91" s="23" t="s">
        <v>494</v>
      </c>
      <c r="I91">
        <v>0</v>
      </c>
      <c r="J91">
        <v>0</v>
      </c>
      <c r="K91">
        <v>1</v>
      </c>
    </row>
    <row r="92" spans="8:11" ht="15.75" customHeight="1">
      <c r="H92" s="23" t="s">
        <v>33</v>
      </c>
      <c r="I92">
        <v>1</v>
      </c>
      <c r="J92">
        <v>0</v>
      </c>
      <c r="K92">
        <v>1</v>
      </c>
    </row>
    <row r="93" spans="8:11" ht="15.75" customHeight="1">
      <c r="H93" s="23" t="s">
        <v>96</v>
      </c>
      <c r="I93">
        <v>0</v>
      </c>
      <c r="J93">
        <v>1</v>
      </c>
      <c r="K93">
        <v>0</v>
      </c>
    </row>
    <row r="94" spans="8:11" ht="15.75" customHeight="1">
      <c r="H94" s="23" t="s">
        <v>371</v>
      </c>
      <c r="I94">
        <v>0</v>
      </c>
      <c r="J94">
        <v>0</v>
      </c>
      <c r="K94">
        <v>1</v>
      </c>
    </row>
    <row r="95" spans="8:11" ht="15.75" customHeight="1">
      <c r="H95" s="23" t="s">
        <v>236</v>
      </c>
      <c r="I95">
        <v>1</v>
      </c>
      <c r="J95">
        <v>0</v>
      </c>
      <c r="K95">
        <v>2</v>
      </c>
    </row>
    <row r="96" spans="8:11" ht="15.75" customHeight="1">
      <c r="H96" s="23" t="s">
        <v>266</v>
      </c>
      <c r="I96">
        <v>1</v>
      </c>
      <c r="J96">
        <v>1</v>
      </c>
      <c r="K96">
        <v>1</v>
      </c>
    </row>
    <row r="97" spans="8:11" ht="15.75" customHeight="1">
      <c r="H97" s="23" t="s">
        <v>216</v>
      </c>
      <c r="I97">
        <v>0</v>
      </c>
      <c r="J97">
        <v>1</v>
      </c>
      <c r="K97">
        <v>1</v>
      </c>
    </row>
    <row r="98" spans="8:11" ht="15.75" customHeight="1">
      <c r="H98" s="23" t="s">
        <v>55</v>
      </c>
      <c r="I98">
        <v>1</v>
      </c>
      <c r="J98">
        <v>1</v>
      </c>
      <c r="K98">
        <v>1</v>
      </c>
    </row>
    <row r="99" spans="8:11" ht="15.75" customHeight="1">
      <c r="H99" s="23" t="s">
        <v>546</v>
      </c>
      <c r="I99">
        <v>1</v>
      </c>
      <c r="J99">
        <v>0</v>
      </c>
      <c r="K99">
        <v>0</v>
      </c>
    </row>
    <row r="100" spans="8:11" ht="15.75" customHeight="1">
      <c r="H100" s="23" t="s">
        <v>170</v>
      </c>
      <c r="I100">
        <v>0</v>
      </c>
      <c r="J100">
        <v>0</v>
      </c>
      <c r="K100">
        <v>1</v>
      </c>
    </row>
    <row r="101" spans="8:11" ht="15.75" customHeight="1">
      <c r="H101" s="23" t="s">
        <v>385</v>
      </c>
      <c r="I101">
        <v>1</v>
      </c>
      <c r="J101">
        <v>1</v>
      </c>
      <c r="K101">
        <v>1</v>
      </c>
    </row>
    <row r="102" spans="8:11" ht="15.75" customHeight="1">
      <c r="H102" s="23" t="s">
        <v>181</v>
      </c>
      <c r="I102">
        <v>0</v>
      </c>
      <c r="J102">
        <v>1</v>
      </c>
      <c r="K102">
        <v>0</v>
      </c>
    </row>
    <row r="103" spans="8:11" ht="15.75" customHeight="1">
      <c r="H103" s="23" t="s">
        <v>166</v>
      </c>
      <c r="I103">
        <v>0</v>
      </c>
      <c r="J103">
        <v>1</v>
      </c>
      <c r="K103">
        <v>1</v>
      </c>
    </row>
    <row r="104" spans="8:11" ht="15.75" customHeight="1">
      <c r="H104" s="23" t="s">
        <v>570</v>
      </c>
      <c r="I104">
        <v>1</v>
      </c>
      <c r="J104">
        <v>1</v>
      </c>
      <c r="K104">
        <v>1</v>
      </c>
    </row>
    <row r="105" spans="8:11" ht="15.75" customHeight="1">
      <c r="H105" s="23" t="s">
        <v>274</v>
      </c>
      <c r="I105">
        <v>0</v>
      </c>
      <c r="J105">
        <v>0</v>
      </c>
      <c r="K105">
        <v>0</v>
      </c>
    </row>
    <row r="106" spans="8:11" ht="15.75" customHeight="1">
      <c r="H106" s="23" t="s">
        <v>136</v>
      </c>
      <c r="I106">
        <v>1</v>
      </c>
      <c r="J106">
        <v>1</v>
      </c>
      <c r="K106">
        <v>1</v>
      </c>
    </row>
    <row r="107" spans="8:11" ht="15.75" customHeight="1">
      <c r="H107" s="23" t="s">
        <v>587</v>
      </c>
      <c r="I107">
        <v>1</v>
      </c>
      <c r="J107">
        <v>1</v>
      </c>
      <c r="K107">
        <v>0</v>
      </c>
    </row>
    <row r="108" spans="8:11" ht="15.75" customHeight="1">
      <c r="H108" s="23" t="s">
        <v>329</v>
      </c>
      <c r="I108">
        <v>1</v>
      </c>
      <c r="J108">
        <v>0</v>
      </c>
      <c r="K108">
        <v>0</v>
      </c>
    </row>
    <row r="109" spans="8:11" ht="15.75" customHeight="1">
      <c r="H109" s="23" t="s">
        <v>548</v>
      </c>
      <c r="I109">
        <v>0</v>
      </c>
      <c r="J109">
        <v>1</v>
      </c>
      <c r="K109">
        <v>0</v>
      </c>
    </row>
    <row r="110" spans="8:11" ht="15.75" customHeight="1">
      <c r="H110" s="23" t="s">
        <v>446</v>
      </c>
      <c r="I110">
        <v>1</v>
      </c>
      <c r="J110">
        <v>0</v>
      </c>
      <c r="K110">
        <v>0</v>
      </c>
    </row>
    <row r="111" spans="8:11" ht="15.75" customHeight="1">
      <c r="H111" s="23" t="s">
        <v>578</v>
      </c>
      <c r="I111">
        <v>1</v>
      </c>
      <c r="J111">
        <v>0</v>
      </c>
      <c r="K111">
        <v>0</v>
      </c>
    </row>
    <row r="112" spans="8:11" ht="15.75" customHeight="1">
      <c r="H112" s="23" t="s">
        <v>88</v>
      </c>
      <c r="I112">
        <v>1</v>
      </c>
      <c r="J112">
        <v>0</v>
      </c>
      <c r="K112">
        <v>0</v>
      </c>
    </row>
    <row r="113" spans="8:11" ht="15.75" customHeight="1">
      <c r="H113" s="23" t="s">
        <v>293</v>
      </c>
      <c r="I113">
        <v>0</v>
      </c>
      <c r="J113">
        <v>0</v>
      </c>
      <c r="K113">
        <v>0</v>
      </c>
    </row>
    <row r="114" spans="8:11" ht="15.75" customHeight="1">
      <c r="H114" s="23" t="s">
        <v>252</v>
      </c>
      <c r="I114">
        <v>0</v>
      </c>
      <c r="J114">
        <v>0</v>
      </c>
      <c r="K114">
        <v>1</v>
      </c>
    </row>
    <row r="115" spans="8:11" ht="15.75" customHeight="1">
      <c r="H115" s="23" t="s">
        <v>476</v>
      </c>
      <c r="I115">
        <v>1</v>
      </c>
      <c r="J115">
        <v>1</v>
      </c>
      <c r="K115">
        <v>0</v>
      </c>
    </row>
    <row r="116" spans="8:11" ht="15.75" customHeight="1">
      <c r="H116" s="23" t="s">
        <v>311</v>
      </c>
      <c r="I116">
        <v>1</v>
      </c>
      <c r="J116">
        <v>1</v>
      </c>
      <c r="K116">
        <v>0</v>
      </c>
    </row>
    <row r="117" spans="8:11" ht="15.75" customHeight="1">
      <c r="H117" s="23" t="s">
        <v>456</v>
      </c>
      <c r="I117">
        <v>1</v>
      </c>
      <c r="J117">
        <v>1</v>
      </c>
      <c r="K117">
        <v>1</v>
      </c>
    </row>
    <row r="118" spans="8:11" ht="15.75" customHeight="1">
      <c r="H118" s="23" t="s">
        <v>39</v>
      </c>
      <c r="I118">
        <v>1</v>
      </c>
      <c r="J118">
        <v>0</v>
      </c>
      <c r="K118">
        <v>0</v>
      </c>
    </row>
    <row r="119" spans="8:11" ht="15.75" customHeight="1">
      <c r="H119" s="23" t="s">
        <v>224</v>
      </c>
      <c r="I119">
        <v>0</v>
      </c>
      <c r="J119">
        <v>0</v>
      </c>
      <c r="K119">
        <v>0</v>
      </c>
    </row>
    <row r="120" spans="8:11" ht="15.75" customHeight="1">
      <c r="H120" s="23" t="s">
        <v>609</v>
      </c>
      <c r="I120">
        <v>0</v>
      </c>
      <c r="J120">
        <v>1</v>
      </c>
      <c r="K120">
        <v>0</v>
      </c>
    </row>
    <row r="121" spans="8:11" ht="15.75" customHeight="1">
      <c r="H121" s="23" t="s">
        <v>226</v>
      </c>
      <c r="I121">
        <v>1</v>
      </c>
      <c r="J121">
        <v>1</v>
      </c>
      <c r="K121">
        <v>0</v>
      </c>
    </row>
    <row r="122" spans="8:11" ht="15.75" customHeight="1">
      <c r="H122" s="23" t="s">
        <v>656</v>
      </c>
      <c r="I122">
        <v>67</v>
      </c>
      <c r="J122">
        <v>60</v>
      </c>
      <c r="K122">
        <v>57</v>
      </c>
    </row>
  </sheetData>
  <mergeCells count="4">
    <mergeCell ref="E1:F1"/>
    <mergeCell ref="A1:B1"/>
    <mergeCell ref="H1:J1"/>
    <mergeCell ref="M1:N1"/>
  </mergeCells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RawData</vt:lpstr>
      <vt:lpstr>Operative_Cristina_Capocecera</vt:lpstr>
      <vt:lpstr>Test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</cp:lastModifiedBy>
  <dcterms:modified xsi:type="dcterms:W3CDTF">2025-03-13T22:07:06Z</dcterms:modified>
</cp:coreProperties>
</file>