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étricas" sheetId="1" r:id="rId3"/>
  </sheets>
  <definedNames/>
  <calcPr/>
</workbook>
</file>

<file path=xl/sharedStrings.xml><?xml version="1.0" encoding="utf-8"?>
<sst xmlns="http://schemas.openxmlformats.org/spreadsheetml/2006/main" count="55" uniqueCount="38">
  <si>
    <t>PROYECTO:</t>
  </si>
  <si>
    <t>Análisis</t>
  </si>
  <si>
    <t>Tiempo Estimado</t>
  </si>
  <si>
    <t>Hora Inicio</t>
  </si>
  <si>
    <t>Hora Fin</t>
  </si>
  <si>
    <t>Tiempo Real</t>
  </si>
  <si>
    <t>Preparación de la Prueba</t>
  </si>
  <si>
    <t>Diseño</t>
  </si>
  <si>
    <t>Desarrollo y correctivos</t>
  </si>
  <si>
    <t>Nº Incremento</t>
  </si>
  <si>
    <t>Descripción de las tareas del Incremento</t>
  </si>
  <si>
    <t>Estimación</t>
  </si>
  <si>
    <t>Desarrollo</t>
  </si>
  <si>
    <t>Correctivos</t>
  </si>
  <si>
    <t>Líneas Reales</t>
  </si>
  <si>
    <t>Líneas Cód.</t>
  </si>
  <si>
    <t>Tiempo</t>
  </si>
  <si>
    <t>Errores Lógicos</t>
  </si>
  <si>
    <t>Tiempo Correción E.L.</t>
  </si>
  <si>
    <t>generador de casos de prueba</t>
  </si>
  <si>
    <t>archivo entrada</t>
  </si>
  <si>
    <t>archivo salida</t>
  </si>
  <si>
    <t>programa Probador</t>
  </si>
  <si>
    <t>TOTALES Desarrollo</t>
  </si>
  <si>
    <t>-</t>
  </si>
  <si>
    <t>Ejecución de la Prueba</t>
  </si>
  <si>
    <t>Resumen</t>
  </si>
  <si>
    <t>Líneas de Código (LOC)</t>
  </si>
  <si>
    <t>LOC / Hora</t>
  </si>
  <si>
    <t>Errores Lógicos / 100 LOC</t>
  </si>
  <si>
    <t>Porcentaje Errores Lógicos</t>
  </si>
  <si>
    <t>Tiempo de Análisis</t>
  </si>
  <si>
    <t>Tiempo de Preparación de Prueba</t>
  </si>
  <si>
    <t>Tiempo de Diseño</t>
  </si>
  <si>
    <t>Tiempo de Ejecución de Prueba</t>
  </si>
  <si>
    <t>Tiempo Resolución Errores Lógicos</t>
  </si>
  <si>
    <t>Tiempo Efectivo de Desarrollo</t>
  </si>
  <si>
    <t>Tiempo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</si>
</sst>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"/>
    <numFmt numFmtId="165" formatCode="[h]:mm"/>
    <numFmt numFmtId="166" formatCode="0.0%"/>
  </numFmts>
  <fonts count="7">
    <font>
      <sz val="11.0"/>
      <color rgb="FF000000"/>
      <name val="Calibri"/>
    </font>
    <font>
      <b/>
      <sz val="12.0"/>
      <color rgb="FFFFFFFF"/>
      <name val="Calibri"/>
    </font>
    <font>
      <b/>
      <sz val="16.0"/>
      <color rgb="FFFFFFFF"/>
      <name val="Calibri"/>
    </font>
    <font/>
    <font>
      <sz val="11.0"/>
      <color rgb="FFFFFFFF"/>
      <name val="Calibri"/>
    </font>
    <font>
      <b/>
      <sz val="11.0"/>
      <color rgb="FFFFFFFF"/>
      <name val="Calibri"/>
    </font>
    <font>
      <b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0070C0"/>
        <bgColor rgb="FF0070C0"/>
      </patternFill>
    </fill>
    <fill>
      <patternFill patternType="solid">
        <fgColor rgb="FF548DD4"/>
        <bgColor rgb="FF548DD4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</fills>
  <borders count="41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double">
        <color rgb="FF000000"/>
      </left>
      <right/>
      <top style="thin">
        <color rgb="FF000000"/>
      </top>
      <bottom style="thin">
        <color rgb="FF000000"/>
      </bottom>
    </border>
    <border>
      <left/>
      <right style="double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/>
    </xf>
    <xf borderId="0" fillId="2" fontId="1" numFmtId="0" xfId="0" applyAlignment="1" applyBorder="1" applyFill="1" applyFont="1">
      <alignment vertical="center" wrapText="1"/>
    </xf>
    <xf borderId="0" fillId="2" fontId="2" numFmtId="0" xfId="0" applyAlignment="1" applyBorder="1" applyFont="1">
      <alignment horizontal="right" vertical="center" wrapText="1"/>
    </xf>
    <xf borderId="0" fillId="0" fontId="3" numFmtId="0" xfId="0" applyBorder="1" applyFont="1"/>
    <xf borderId="0" fillId="2" fontId="1" numFmtId="0" xfId="0" applyAlignment="1" applyBorder="1" applyFont="1">
      <alignment horizontal="center" vertical="center" wrapText="1"/>
    </xf>
    <xf borderId="0" fillId="0" fontId="3" numFmtId="0" xfId="0" applyBorder="1" applyFont="1"/>
    <xf borderId="0" fillId="2" fontId="2" numFmtId="0" xfId="0" applyAlignment="1" applyBorder="1" applyFont="1">
      <alignment horizontal="right" vertical="center" wrapText="1"/>
    </xf>
    <xf borderId="0" fillId="2" fontId="1" numFmtId="0" xfId="0" applyAlignment="1" applyBorder="1" applyFont="1">
      <alignment horizontal="center" vertical="center" wrapText="1"/>
    </xf>
    <xf borderId="0" fillId="2" fontId="4" numFmtId="0" xfId="0" applyAlignment="1" applyBorder="1" applyFont="1">
      <alignment vertical="center" wrapText="1"/>
    </xf>
    <xf borderId="1" fillId="3" fontId="5" numFmtId="0" xfId="0" applyAlignment="1" applyBorder="1" applyFill="1" applyFont="1">
      <alignment horizontal="left" vertical="center" wrapText="1"/>
    </xf>
    <xf borderId="2" fillId="0" fontId="3" numFmtId="0" xfId="0" applyBorder="1" applyFont="1"/>
    <xf borderId="3" fillId="0" fontId="3" numFmtId="0" xfId="0" applyBorder="1" applyFont="1"/>
    <xf borderId="0" fillId="2" fontId="5" numFmtId="0" xfId="0" applyAlignment="1" applyBorder="1" applyFont="1">
      <alignment vertical="center" wrapText="1"/>
    </xf>
    <xf borderId="0" fillId="4" fontId="4" numFmtId="0" xfId="0" applyAlignment="1" applyBorder="1" applyFill="1" applyFont="1">
      <alignment vertical="center" wrapText="1"/>
    </xf>
    <xf borderId="0" fillId="2" fontId="6" numFmtId="0" xfId="0" applyAlignment="1" applyBorder="1" applyFont="1">
      <alignment horizontal="center" vertical="center" wrapText="1"/>
    </xf>
    <xf borderId="4" fillId="5" fontId="6" numFmtId="0" xfId="0" applyAlignment="1" applyBorder="1" applyFill="1" applyFont="1">
      <alignment horizontal="center" vertical="center" wrapText="1"/>
    </xf>
    <xf borderId="5" fillId="5" fontId="6" numFmtId="0" xfId="0" applyAlignment="1" applyBorder="1" applyFont="1">
      <alignment horizontal="center" vertical="center" wrapText="1"/>
    </xf>
    <xf borderId="6" fillId="5" fontId="6" numFmtId="0" xfId="0" applyAlignment="1" applyBorder="1" applyFont="1">
      <alignment horizontal="center" vertical="center" wrapText="1"/>
    </xf>
    <xf borderId="7" fillId="2" fontId="6" numFmtId="0" xfId="0" applyAlignment="1" applyBorder="1" applyFont="1">
      <alignment vertical="center" wrapText="1"/>
    </xf>
    <xf borderId="0" fillId="2" fontId="6" numFmtId="0" xfId="0" applyAlignment="1" applyBorder="1" applyFont="1">
      <alignment vertical="center" wrapText="1"/>
    </xf>
    <xf borderId="8" fillId="6" fontId="6" numFmtId="0" xfId="0" applyAlignment="1" applyBorder="1" applyFill="1" applyFont="1">
      <alignment horizontal="center" vertical="center" wrapText="1"/>
    </xf>
    <xf borderId="5" fillId="6" fontId="6" numFmtId="0" xfId="0" applyAlignment="1" applyBorder="1" applyFont="1">
      <alignment horizontal="center" vertical="center" wrapText="1"/>
    </xf>
    <xf borderId="0" fillId="2" fontId="0" numFmtId="0" xfId="0" applyAlignment="1" applyBorder="1" applyFont="1">
      <alignment horizontal="center" vertical="center" wrapText="1"/>
    </xf>
    <xf borderId="9" fillId="7" fontId="0" numFmtId="164" xfId="0" applyAlignment="1" applyBorder="1" applyFill="1" applyFont="1" applyNumberFormat="1">
      <alignment horizontal="center" vertical="center" wrapText="1"/>
    </xf>
    <xf borderId="10" fillId="7" fontId="0" numFmtId="20" xfId="0" applyAlignment="1" applyBorder="1" applyFont="1" applyNumberFormat="1">
      <alignment horizontal="center" vertical="center" wrapText="1"/>
    </xf>
    <xf borderId="10" fillId="7" fontId="0" numFmtId="20" xfId="0" applyAlignment="1" applyBorder="1" applyFont="1" applyNumberFormat="1">
      <alignment horizontal="center" vertical="center" wrapText="1"/>
    </xf>
    <xf borderId="11" fillId="5" fontId="6" numFmtId="165" xfId="0" applyAlignment="1" applyBorder="1" applyFont="1" applyNumberFormat="1">
      <alignment horizontal="center" vertical="center" wrapText="1"/>
    </xf>
    <xf borderId="7" fillId="2" fontId="0" numFmtId="0" xfId="0" applyAlignment="1" applyBorder="1" applyFont="1">
      <alignment vertical="center" wrapText="1"/>
    </xf>
    <xf borderId="0" fillId="2" fontId="0" numFmtId="0" xfId="0" applyAlignment="1" applyBorder="1" applyFont="1">
      <alignment vertical="center" wrapText="1"/>
    </xf>
    <xf borderId="8" fillId="7" fontId="0" numFmtId="0" xfId="0" applyAlignment="1" applyBorder="1" applyFont="1">
      <alignment horizontal="center" vertical="center" wrapText="1"/>
    </xf>
    <xf borderId="5" fillId="7" fontId="0" numFmtId="0" xfId="0" applyAlignment="1" applyBorder="1" applyFont="1">
      <alignment horizontal="center" vertical="center" wrapText="1"/>
    </xf>
    <xf borderId="12" fillId="2" fontId="0" numFmtId="0" xfId="0" applyAlignment="1" applyBorder="1" applyFont="1">
      <alignment vertical="center" wrapText="1"/>
    </xf>
    <xf borderId="13" fillId="2" fontId="0" numFmtId="0" xfId="0" applyAlignment="1" applyBorder="1" applyFont="1">
      <alignment vertical="center" wrapText="1"/>
    </xf>
    <xf borderId="0" fillId="2" fontId="6" numFmtId="0" xfId="0" applyAlignment="1" applyBorder="1" applyFont="1">
      <alignment horizontal="center" vertical="center" wrapText="1"/>
    </xf>
    <xf borderId="9" fillId="7" fontId="0" numFmtId="165" xfId="0" applyAlignment="1" applyBorder="1" applyFont="1" applyNumberFormat="1">
      <alignment horizontal="center" vertical="center" wrapText="1"/>
    </xf>
    <xf borderId="10" fillId="7" fontId="0" numFmtId="20" xfId="0" applyAlignment="1" applyBorder="1" applyFont="1" applyNumberFormat="1">
      <alignment horizontal="center" vertical="center" wrapText="1"/>
    </xf>
    <xf borderId="0" fillId="2" fontId="0" numFmtId="0" xfId="0" applyAlignment="1" applyBorder="1" applyFont="1">
      <alignment horizontal="center" vertical="center" wrapText="1"/>
    </xf>
    <xf borderId="14" fillId="5" fontId="6" numFmtId="0" xfId="0" applyAlignment="1" applyBorder="1" applyFont="1">
      <alignment horizontal="center" vertical="center" wrapText="1"/>
    </xf>
    <xf borderId="15" fillId="5" fontId="6" numFmtId="0" xfId="0" applyAlignment="1" applyBorder="1" applyFont="1">
      <alignment horizontal="center" vertical="center" wrapText="1"/>
    </xf>
    <xf borderId="16" fillId="0" fontId="3" numFmtId="0" xfId="0" applyBorder="1" applyFont="1"/>
    <xf borderId="16" fillId="0" fontId="3" numFmtId="0" xfId="0" applyBorder="1" applyFont="1"/>
    <xf borderId="17" fillId="5" fontId="6" numFmtId="0" xfId="0" applyAlignment="1" applyBorder="1" applyFont="1">
      <alignment horizontal="center" vertical="center" wrapText="1"/>
    </xf>
    <xf borderId="18" fillId="0" fontId="3" numFmtId="0" xfId="0" applyBorder="1" applyFont="1"/>
    <xf borderId="12" fillId="5" fontId="6" numFmtId="0" xfId="0" applyAlignment="1" applyBorder="1" applyFont="1">
      <alignment horizontal="center" vertical="center" wrapText="1"/>
    </xf>
    <xf borderId="12" fillId="0" fontId="3" numFmtId="0" xfId="0" applyBorder="1" applyFont="1"/>
    <xf borderId="12" fillId="0" fontId="3" numFmtId="0" xfId="0" applyBorder="1" applyFont="1"/>
    <xf borderId="19" fillId="5" fontId="6" numFmtId="0" xfId="0" applyAlignment="1" applyBorder="1" applyFont="1">
      <alignment horizontal="center" vertical="center" wrapText="1"/>
    </xf>
    <xf borderId="20" fillId="5" fontId="6" numFmtId="0" xfId="0" applyAlignment="1" applyBorder="1" applyFont="1">
      <alignment horizontal="center" vertical="center" wrapText="1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3" fillId="0" fontId="3" numFmtId="0" xfId="0" applyBorder="1" applyFont="1"/>
    <xf borderId="24" fillId="5" fontId="6" numFmtId="0" xfId="0" applyAlignment="1" applyBorder="1" applyFont="1">
      <alignment horizontal="center" vertical="center" wrapText="1"/>
    </xf>
    <xf borderId="25" fillId="5" fontId="6" numFmtId="0" xfId="0" applyAlignment="1" applyBorder="1" applyFont="1">
      <alignment horizontal="center" vertical="center" wrapText="1"/>
    </xf>
    <xf borderId="8" fillId="5" fontId="6" numFmtId="0" xfId="0" applyAlignment="1" applyBorder="1" applyFont="1">
      <alignment horizontal="center" vertical="center" wrapText="1"/>
    </xf>
    <xf borderId="13" fillId="5" fontId="6" numFmtId="0" xfId="0" applyAlignment="1" applyBorder="1" applyFont="1">
      <alignment horizontal="center" vertical="center" wrapText="1"/>
    </xf>
    <xf borderId="26" fillId="0" fontId="3" numFmtId="0" xfId="0" applyBorder="1" applyFont="1"/>
    <xf borderId="27" fillId="0" fontId="3" numFmtId="0" xfId="0" applyBorder="1" applyFont="1"/>
    <xf borderId="4" fillId="5" fontId="6" numFmtId="1" xfId="0" applyAlignment="1" applyBorder="1" applyFont="1" applyNumberFormat="1">
      <alignment horizontal="center" vertical="center" wrapText="1"/>
    </xf>
    <xf borderId="13" fillId="7" fontId="0" numFmtId="49" xfId="0" applyAlignment="1" applyBorder="1" applyFont="1" applyNumberFormat="1">
      <alignment horizontal="left" vertical="center" wrapText="1"/>
    </xf>
    <xf borderId="24" fillId="7" fontId="0" numFmtId="1" xfId="0" applyAlignment="1" applyBorder="1" applyFont="1" applyNumberFormat="1">
      <alignment horizontal="center" vertical="center" wrapText="1"/>
    </xf>
    <xf borderId="25" fillId="7" fontId="0" numFmtId="165" xfId="0" applyAlignment="1" applyBorder="1" applyFont="1" applyNumberFormat="1">
      <alignment horizontal="center" vertical="center" wrapText="1"/>
    </xf>
    <xf borderId="8" fillId="7" fontId="0" numFmtId="20" xfId="0" applyAlignment="1" applyBorder="1" applyFont="1" applyNumberFormat="1">
      <alignment horizontal="center" vertical="center" wrapText="1"/>
    </xf>
    <xf borderId="5" fillId="7" fontId="0" numFmtId="20" xfId="0" applyAlignment="1" applyBorder="1" applyFont="1" applyNumberFormat="1">
      <alignment horizontal="center" vertical="center" wrapText="1"/>
    </xf>
    <xf borderId="13" fillId="5" fontId="6" numFmtId="165" xfId="0" applyAlignment="1" applyBorder="1" applyFont="1" applyNumberFormat="1">
      <alignment horizontal="center" vertical="center" wrapText="1"/>
    </xf>
    <xf borderId="24" fillId="7" fontId="0" numFmtId="0" xfId="0" applyAlignment="1" applyBorder="1" applyFont="1">
      <alignment horizontal="center" vertical="center" wrapText="1"/>
    </xf>
    <xf borderId="25" fillId="7" fontId="0" numFmtId="0" xfId="0" applyAlignment="1" applyBorder="1" applyFont="1">
      <alignment horizontal="center" vertical="center" wrapText="1"/>
    </xf>
    <xf borderId="8" fillId="7" fontId="0" numFmtId="1" xfId="0" applyAlignment="1" applyBorder="1" applyFont="1" applyNumberFormat="1">
      <alignment horizontal="center" vertical="center" wrapText="1"/>
    </xf>
    <xf borderId="6" fillId="5" fontId="6" numFmtId="165" xfId="0" applyAlignment="1" applyBorder="1" applyFont="1" applyNumberFormat="1">
      <alignment horizontal="center" vertical="center" wrapText="1"/>
    </xf>
    <xf borderId="25" fillId="7" fontId="0" numFmtId="20" xfId="0" applyAlignment="1" applyBorder="1" applyFont="1" applyNumberFormat="1">
      <alignment horizontal="center" vertical="center" wrapText="1"/>
    </xf>
    <xf borderId="13" fillId="7" fontId="0" numFmtId="49" xfId="0" applyAlignment="1" applyBorder="1" applyFont="1" applyNumberFormat="1">
      <alignment horizontal="left" vertical="center" wrapText="1"/>
    </xf>
    <xf borderId="24" fillId="7" fontId="0" numFmtId="1" xfId="0" applyAlignment="1" applyBorder="1" applyFont="1" applyNumberFormat="1">
      <alignment horizontal="center" vertical="center" wrapText="1"/>
    </xf>
    <xf borderId="25" fillId="7" fontId="0" numFmtId="165" xfId="0" applyAlignment="1" applyBorder="1" applyFont="1" applyNumberFormat="1">
      <alignment horizontal="center" vertical="center" wrapText="1"/>
    </xf>
    <xf borderId="8" fillId="7" fontId="0" numFmtId="20" xfId="0" applyAlignment="1" applyBorder="1" applyFont="1" applyNumberFormat="1">
      <alignment horizontal="center" vertical="center" wrapText="1"/>
    </xf>
    <xf borderId="5" fillId="7" fontId="0" numFmtId="20" xfId="0" applyAlignment="1" applyBorder="1" applyFont="1" applyNumberFormat="1">
      <alignment horizontal="center" vertical="center" wrapText="1"/>
    </xf>
    <xf borderId="24" fillId="7" fontId="0" numFmtId="0" xfId="0" applyAlignment="1" applyBorder="1" applyFont="1">
      <alignment horizontal="center" vertical="center" wrapText="1"/>
    </xf>
    <xf borderId="25" fillId="7" fontId="0" numFmtId="20" xfId="0" applyAlignment="1" applyBorder="1" applyFont="1" applyNumberFormat="1">
      <alignment horizontal="center" vertical="center" wrapText="1"/>
    </xf>
    <xf borderId="8" fillId="7" fontId="0" numFmtId="1" xfId="0" applyAlignment="1" applyBorder="1" applyFont="1" applyNumberFormat="1">
      <alignment horizontal="center" vertical="center" wrapText="1"/>
    </xf>
    <xf borderId="28" fillId="5" fontId="6" numFmtId="0" xfId="0" applyAlignment="1" applyBorder="1" applyFont="1">
      <alignment horizontal="right" vertical="center" wrapText="1"/>
    </xf>
    <xf borderId="29" fillId="0" fontId="3" numFmtId="0" xfId="0" applyBorder="1" applyFont="1"/>
    <xf borderId="29" fillId="0" fontId="3" numFmtId="0" xfId="0" applyBorder="1" applyFont="1"/>
    <xf borderId="30" fillId="5" fontId="6" numFmtId="1" xfId="0" applyAlignment="1" applyBorder="1" applyFont="1" applyNumberFormat="1">
      <alignment horizontal="center" vertical="center" wrapText="1"/>
    </xf>
    <xf borderId="31" fillId="5" fontId="6" numFmtId="165" xfId="0" applyAlignment="1" applyBorder="1" applyFont="1" applyNumberFormat="1">
      <alignment horizontal="center" vertical="center" wrapText="1"/>
    </xf>
    <xf borderId="32" fillId="5" fontId="6" numFmtId="165" xfId="0" applyAlignment="1" applyBorder="1" applyFont="1" applyNumberFormat="1">
      <alignment horizontal="center" vertical="center" wrapText="1"/>
    </xf>
    <xf borderId="10" fillId="5" fontId="6" numFmtId="165" xfId="0" applyAlignment="1" applyBorder="1" applyFont="1" applyNumberFormat="1">
      <alignment horizontal="center" vertical="center" wrapText="1"/>
    </xf>
    <xf borderId="33" fillId="5" fontId="6" numFmtId="165" xfId="0" applyAlignment="1" applyBorder="1" applyFont="1" applyNumberFormat="1">
      <alignment horizontal="center" vertical="center" wrapText="1"/>
    </xf>
    <xf borderId="30" fillId="5" fontId="6" numFmtId="0" xfId="0" applyAlignment="1" applyBorder="1" applyFont="1">
      <alignment horizontal="center" vertical="center" wrapText="1"/>
    </xf>
    <xf borderId="32" fillId="5" fontId="6" numFmtId="1" xfId="0" applyAlignment="1" applyBorder="1" applyFont="1" applyNumberFormat="1">
      <alignment horizontal="center" vertical="center" wrapText="1"/>
    </xf>
    <xf borderId="8" fillId="8" fontId="6" numFmtId="0" xfId="0" applyAlignment="1" applyBorder="1" applyFill="1" applyFont="1">
      <alignment horizontal="center" vertical="center" wrapText="1"/>
    </xf>
    <xf borderId="5" fillId="8" fontId="6" numFmtId="0" xfId="0" applyAlignment="1" applyBorder="1" applyFont="1">
      <alignment horizontal="center" vertical="center" wrapText="1"/>
    </xf>
    <xf borderId="9" fillId="7" fontId="0" numFmtId="20" xfId="0" applyAlignment="1" applyBorder="1" applyFont="1" applyNumberFormat="1">
      <alignment horizontal="center" vertical="center" wrapText="1"/>
    </xf>
    <xf borderId="0" fillId="0" fontId="0" numFmtId="0" xfId="0" applyAlignment="1" applyFont="1">
      <alignment vertical="center" wrapText="1"/>
    </xf>
    <xf borderId="34" fillId="5" fontId="6" numFmtId="49" xfId="0" applyAlignment="1" applyBorder="1" applyFont="1" applyNumberFormat="1">
      <alignment horizontal="left" vertical="center" wrapText="1"/>
    </xf>
    <xf borderId="8" fillId="0" fontId="3" numFmtId="0" xfId="0" applyBorder="1" applyFont="1"/>
    <xf borderId="13" fillId="5" fontId="6" numFmtId="1" xfId="0" applyAlignment="1" applyBorder="1" applyFont="1" applyNumberFormat="1">
      <alignment horizontal="center" vertical="center" wrapText="1"/>
    </xf>
    <xf borderId="15" fillId="6" fontId="0" numFmtId="0" xfId="0" applyAlignment="1" applyBorder="1" applyFont="1">
      <alignment vertical="center" wrapText="1"/>
    </xf>
    <xf borderId="16" fillId="6" fontId="0" numFmtId="0" xfId="0" applyAlignment="1" applyBorder="1" applyFont="1">
      <alignment vertical="center" wrapText="1"/>
    </xf>
    <xf borderId="35" fillId="6" fontId="0" numFmtId="0" xfId="0" applyAlignment="1" applyBorder="1" applyFont="1">
      <alignment vertical="center" wrapText="1"/>
    </xf>
    <xf borderId="13" fillId="5" fontId="6" numFmtId="2" xfId="0" applyAlignment="1" applyBorder="1" applyFont="1" applyNumberFormat="1">
      <alignment horizontal="center" vertical="center" wrapText="1"/>
    </xf>
    <xf borderId="36" fillId="6" fontId="0" numFmtId="0" xfId="0" applyAlignment="1" applyBorder="1" applyFont="1">
      <alignment vertical="center" wrapText="1"/>
    </xf>
    <xf borderId="0" fillId="6" fontId="0" numFmtId="0" xfId="0" applyAlignment="1" applyBorder="1" applyFont="1">
      <alignment vertical="center" wrapText="1"/>
    </xf>
    <xf borderId="37" fillId="6" fontId="0" numFmtId="0" xfId="0" applyAlignment="1" applyBorder="1" applyFont="1">
      <alignment vertical="center" wrapText="1"/>
    </xf>
    <xf borderId="13" fillId="5" fontId="6" numFmtId="166" xfId="0" applyAlignment="1" applyBorder="1" applyFont="1" applyNumberFormat="1">
      <alignment horizontal="center" vertical="center" wrapText="1"/>
    </xf>
    <xf borderId="5" fillId="5" fontId="6" numFmtId="165" xfId="0" applyAlignment="1" applyBorder="1" applyFont="1" applyNumberFormat="1">
      <alignment horizontal="center" vertical="center" wrapText="1"/>
    </xf>
    <xf borderId="5" fillId="5" fontId="6" numFmtId="166" xfId="0" applyAlignment="1" applyBorder="1" applyFont="1" applyNumberFormat="1">
      <alignment horizontal="center" vertical="center" wrapText="1"/>
    </xf>
    <xf borderId="28" fillId="5" fontId="6" numFmtId="49" xfId="0" applyAlignment="1" applyBorder="1" applyFont="1" applyNumberFormat="1">
      <alignment horizontal="left" vertical="center" wrapText="1"/>
    </xf>
    <xf borderId="32" fillId="0" fontId="3" numFmtId="0" xfId="0" applyBorder="1" applyFont="1"/>
    <xf borderId="33" fillId="5" fontId="6" numFmtId="165" xfId="0" applyAlignment="1" applyBorder="1" applyFont="1" applyNumberFormat="1">
      <alignment horizontal="center" vertical="center" wrapText="1"/>
    </xf>
    <xf borderId="38" fillId="6" fontId="0" numFmtId="0" xfId="0" applyAlignment="1" applyBorder="1" applyFont="1">
      <alignment vertical="center" wrapText="1"/>
    </xf>
    <xf borderId="39" fillId="6" fontId="0" numFmtId="0" xfId="0" applyAlignment="1" applyBorder="1" applyFont="1">
      <alignment vertical="center" wrapText="1"/>
    </xf>
    <xf borderId="40" fillId="6" fontId="0" numFmtId="0" xfId="0" applyAlignment="1" applyBorder="1" applyFont="1">
      <alignment vertical="center" wrapText="1"/>
    </xf>
  </cellXfs>
  <cellStyles count="1">
    <cellStyle xfId="0" name="Normal" builtinId="0"/>
  </cellStyles>
  <dxfs count="2">
    <dxf>
      <font/>
      <fill>
        <patternFill patternType="solid">
          <fgColor rgb="FFFFC000"/>
          <bgColor rgb="FFFFC000"/>
        </patternFill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C00000"/>
          <bgColor rgb="FFC000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356597470770698"/>
          <c:y val="0.07407415262775008"/>
          <c:w val="0.40158680164979393"/>
          <c:h val="0.8518516947445001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C000"/>
              </a:solidFill>
            </c:spPr>
          </c:dPt>
          <c:dPt>
            <c:idx val="1"/>
            <c:spPr>
              <a:solidFill>
                <a:srgbClr val="00B0F0"/>
              </a:solidFill>
            </c:spPr>
          </c:dPt>
          <c:dPt>
            <c:idx val="2"/>
            <c:spPr>
              <a:solidFill>
                <a:srgbClr val="0066FF"/>
              </a:solidFill>
            </c:spPr>
          </c:dPt>
          <c:dPt>
            <c:idx val="3"/>
            <c:spPr>
              <a:solidFill>
                <a:srgbClr val="0099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rgbClr val="00206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'Métricas'!$B$37:$B$42</c:f>
            </c:strRef>
          </c:cat>
          <c:val>
            <c:numRef>
              <c:f>'Métricas'!$C$37:$C$42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38100</xdr:colOff>
      <xdr:row>32</xdr:row>
      <xdr:rowOff>0</xdr:rowOff>
    </xdr:from>
    <xdr:to>
      <xdr:col>11</xdr:col>
      <xdr:colOff>419100</xdr:colOff>
      <xdr:row>42</xdr:row>
      <xdr:rowOff>161925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.0"/>
    <col customWidth="1" min="2" max="2" width="10.38"/>
    <col customWidth="1" min="3" max="11" width="10.0"/>
    <col customWidth="1" min="12" max="12" width="11.38"/>
    <col customWidth="1" min="13" max="14" width="10.0"/>
    <col customWidth="1" min="15" max="15" width="1.0"/>
    <col customWidth="1" hidden="1" min="16" max="16" width="10.0"/>
    <col customWidth="1" min="17" max="26" width="7.63"/>
  </cols>
  <sheetData>
    <row r="1" ht="23.25" customHeight="1">
      <c r="A1" s="1"/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.25" customHeight="1">
      <c r="A2" s="1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8"/>
      <c r="B3" s="9" t="s">
        <v>1</v>
      </c>
      <c r="C3" s="10"/>
      <c r="D3" s="10"/>
      <c r="E3" s="11"/>
      <c r="F3" s="12"/>
      <c r="G3" s="12"/>
      <c r="H3" s="12"/>
      <c r="I3" s="12"/>
      <c r="J3" s="12"/>
      <c r="K3" s="12"/>
      <c r="L3" s="12"/>
      <c r="M3" s="12"/>
      <c r="N3" s="12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0.0" customHeight="1">
      <c r="A4" s="14"/>
      <c r="B4" s="15" t="s">
        <v>2</v>
      </c>
      <c r="C4" s="16" t="s">
        <v>3</v>
      </c>
      <c r="D4" s="16" t="s">
        <v>4</v>
      </c>
      <c r="E4" s="17" t="s">
        <v>5</v>
      </c>
      <c r="F4" s="18"/>
      <c r="G4" s="19"/>
      <c r="H4" s="19"/>
      <c r="I4" s="19"/>
      <c r="J4" s="19"/>
      <c r="K4" s="19"/>
      <c r="L4" s="19"/>
      <c r="M4" s="19"/>
      <c r="N4" s="19"/>
      <c r="O4" s="14"/>
      <c r="P4" s="20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22"/>
      <c r="B5" s="23">
        <v>0.003472222222222222</v>
      </c>
      <c r="C5" s="24">
        <v>0.7715277777777777</v>
      </c>
      <c r="D5" s="25">
        <v>0.7743055555555556</v>
      </c>
      <c r="E5" s="26" t="str">
        <f>IFERROR(IF(OR(ISBLANK(C5),ISBLANK(D5)),"Completar",IF(D5&gt;=C5,D5-C5,"Error")),"Error")</f>
        <v>0:04</v>
      </c>
      <c r="F5" s="27"/>
      <c r="G5" s="28"/>
      <c r="H5" s="28"/>
      <c r="I5" s="28"/>
      <c r="J5" s="28"/>
      <c r="K5" s="28"/>
      <c r="L5" s="28"/>
      <c r="M5" s="28"/>
      <c r="N5" s="28"/>
      <c r="O5" s="22"/>
      <c r="P5" s="29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6.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31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5.0" customHeight="1">
      <c r="A7" s="8"/>
      <c r="B7" s="9" t="s">
        <v>6</v>
      </c>
      <c r="C7" s="10"/>
      <c r="D7" s="10"/>
      <c r="E7" s="11"/>
      <c r="F7" s="12"/>
      <c r="G7" s="12"/>
      <c r="H7" s="12"/>
      <c r="I7" s="12"/>
      <c r="J7" s="12"/>
      <c r="K7" s="12"/>
      <c r="L7" s="12"/>
      <c r="M7" s="12"/>
      <c r="N7" s="12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0.0" customHeight="1">
      <c r="A8" s="14"/>
      <c r="B8" s="15" t="s">
        <v>2</v>
      </c>
      <c r="C8" s="16" t="s">
        <v>3</v>
      </c>
      <c r="D8" s="16" t="s">
        <v>4</v>
      </c>
      <c r="E8" s="17" t="s">
        <v>5</v>
      </c>
      <c r="F8" s="33"/>
      <c r="G8" s="5"/>
      <c r="H8" s="5"/>
      <c r="I8" s="5"/>
      <c r="J8" s="5"/>
      <c r="K8" s="5"/>
      <c r="L8" s="5"/>
      <c r="M8" s="5"/>
      <c r="N8" s="3"/>
      <c r="O8" s="14"/>
      <c r="P8" s="20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2"/>
      <c r="B9" s="34">
        <v>0.020833333333333332</v>
      </c>
      <c r="C9" s="25">
        <v>0.7777777777777778</v>
      </c>
      <c r="D9" s="35">
        <v>0.8069444444444445</v>
      </c>
      <c r="E9" s="26" t="str">
        <f>IFERROR(IF(OR(ISBLANK(C9),ISBLANK(D9)),"Completar",IF(D9&gt;=C9,D9-C9,"Error")),"Error")</f>
        <v>0:42</v>
      </c>
      <c r="F9" s="36"/>
      <c r="G9" s="5"/>
      <c r="H9" s="5"/>
      <c r="I9" s="5"/>
      <c r="J9" s="5"/>
      <c r="K9" s="5"/>
      <c r="L9" s="5"/>
      <c r="M9" s="5"/>
      <c r="N9" s="3"/>
      <c r="O9" s="22"/>
      <c r="P9" s="29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6.0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31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5.0" customHeight="1">
      <c r="A11" s="8"/>
      <c r="B11" s="9" t="s">
        <v>7</v>
      </c>
      <c r="C11" s="10"/>
      <c r="D11" s="10"/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0.0" customHeight="1">
      <c r="A12" s="14"/>
      <c r="B12" s="15" t="s">
        <v>2</v>
      </c>
      <c r="C12" s="16" t="s">
        <v>3</v>
      </c>
      <c r="D12" s="16" t="s">
        <v>4</v>
      </c>
      <c r="E12" s="17" t="s">
        <v>5</v>
      </c>
      <c r="F12" s="33"/>
      <c r="G12" s="5"/>
      <c r="H12" s="5"/>
      <c r="I12" s="5"/>
      <c r="J12" s="5"/>
      <c r="K12" s="5"/>
      <c r="L12" s="5"/>
      <c r="M12" s="5"/>
      <c r="N12" s="3"/>
      <c r="O12" s="14"/>
      <c r="P12" s="20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2"/>
      <c r="B13" s="34">
        <v>0.013888888888888888</v>
      </c>
      <c r="C13" s="25">
        <v>0.7847222222222222</v>
      </c>
      <c r="D13" s="25">
        <v>0.8006944444444445</v>
      </c>
      <c r="E13" s="26" t="str">
        <f>IFERROR(IF(OR(ISBLANK(C13),ISBLANK(D13)),"Completar",IF(D13&gt;=C13,D13-C13,"Error")),"Error")</f>
        <v>0:23</v>
      </c>
      <c r="F13" s="36"/>
      <c r="G13" s="5"/>
      <c r="H13" s="5"/>
      <c r="I13" s="5"/>
      <c r="J13" s="5"/>
      <c r="K13" s="5"/>
      <c r="L13" s="5"/>
      <c r="M13" s="5"/>
      <c r="N13" s="3"/>
      <c r="O13" s="22"/>
      <c r="P13" s="29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6.0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31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0" customHeight="1">
      <c r="A15" s="8"/>
      <c r="B15" s="9" t="s">
        <v>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6.5" customHeight="1">
      <c r="A16" s="14"/>
      <c r="B16" s="37" t="s">
        <v>9</v>
      </c>
      <c r="C16" s="38" t="s">
        <v>10</v>
      </c>
      <c r="D16" s="39"/>
      <c r="E16" s="40"/>
      <c r="F16" s="41" t="s">
        <v>11</v>
      </c>
      <c r="G16" s="42"/>
      <c r="H16" s="43" t="s">
        <v>12</v>
      </c>
      <c r="I16" s="44"/>
      <c r="J16" s="45"/>
      <c r="K16" s="41" t="s">
        <v>13</v>
      </c>
      <c r="L16" s="42"/>
      <c r="M16" s="46" t="s">
        <v>14</v>
      </c>
      <c r="N16" s="47" t="s">
        <v>5</v>
      </c>
      <c r="O16" s="14"/>
      <c r="P16" s="20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30.0" customHeight="1">
      <c r="A17" s="14"/>
      <c r="B17" s="48"/>
      <c r="C17" s="49"/>
      <c r="D17" s="50"/>
      <c r="E17" s="51"/>
      <c r="F17" s="52" t="s">
        <v>15</v>
      </c>
      <c r="G17" s="53" t="s">
        <v>16</v>
      </c>
      <c r="H17" s="54" t="s">
        <v>3</v>
      </c>
      <c r="I17" s="16" t="s">
        <v>4</v>
      </c>
      <c r="J17" s="55" t="s">
        <v>16</v>
      </c>
      <c r="K17" s="52" t="s">
        <v>17</v>
      </c>
      <c r="L17" s="53" t="s">
        <v>18</v>
      </c>
      <c r="M17" s="56"/>
      <c r="N17" s="57"/>
      <c r="O17" s="14"/>
      <c r="P17" s="20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2"/>
      <c r="B18" s="58" t="str">
        <f t="shared" ref="B18:B25" si="1">ROW($B18)-16</f>
        <v>2</v>
      </c>
      <c r="C18" s="59" t="s">
        <v>19</v>
      </c>
      <c r="D18" s="44"/>
      <c r="E18" s="45"/>
      <c r="F18" s="60">
        <v>40.0</v>
      </c>
      <c r="G18" s="61">
        <v>0.013888888888888888</v>
      </c>
      <c r="H18" s="62">
        <v>0.8055555555555556</v>
      </c>
      <c r="I18" s="63">
        <v>0.8256944444444444</v>
      </c>
      <c r="J18" s="64" t="str">
        <f t="shared" ref="J18:J23" si="2">IFERROR(IF(OR(ISBLANK(H18),ISBLANK(I18)),"",IF(I18&gt;=H18,I18-H18,"Error")),"Error")</f>
        <v>0:29</v>
      </c>
      <c r="K18" s="65">
        <v>0.0</v>
      </c>
      <c r="L18" s="66">
        <v>0.0</v>
      </c>
      <c r="M18" s="67">
        <v>35.0</v>
      </c>
      <c r="N18" s="68" t="str">
        <f t="shared" ref="N18:N23" si="3">IFERROR(IF(OR(J18="",ISBLANK(L18)),"",J18+L18),"Error")</f>
        <v>0:29</v>
      </c>
      <c r="O18" s="22"/>
      <c r="P18" s="29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22"/>
      <c r="B19" s="58" t="str">
        <f t="shared" si="1"/>
        <v>3</v>
      </c>
      <c r="C19" s="59" t="s">
        <v>20</v>
      </c>
      <c r="D19" s="44"/>
      <c r="E19" s="45"/>
      <c r="F19" s="60">
        <v>40.0</v>
      </c>
      <c r="G19" s="61">
        <v>0.006944444444444444</v>
      </c>
      <c r="H19" s="62">
        <v>0.8354166666666667</v>
      </c>
      <c r="I19" s="63">
        <v>0.84375</v>
      </c>
      <c r="J19" s="64" t="str">
        <f t="shared" si="2"/>
        <v>0:12</v>
      </c>
      <c r="K19" s="65">
        <v>0.0</v>
      </c>
      <c r="L19" s="66">
        <v>0.0</v>
      </c>
      <c r="M19" s="67">
        <v>38.0</v>
      </c>
      <c r="N19" s="68" t="str">
        <f t="shared" si="3"/>
        <v>0:12</v>
      </c>
      <c r="O19" s="22"/>
      <c r="P19" s="29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22"/>
      <c r="B20" s="58" t="str">
        <f t="shared" si="1"/>
        <v>4</v>
      </c>
      <c r="C20" s="59" t="s">
        <v>21</v>
      </c>
      <c r="D20" s="44"/>
      <c r="E20" s="45"/>
      <c r="F20" s="60">
        <v>25.0</v>
      </c>
      <c r="G20" s="61">
        <v>0.004861111111111111</v>
      </c>
      <c r="H20" s="62">
        <v>0.8458333333333333</v>
      </c>
      <c r="I20" s="63">
        <v>0.8506944444444444</v>
      </c>
      <c r="J20" s="64" t="str">
        <f t="shared" si="2"/>
        <v>0:07</v>
      </c>
      <c r="K20" s="65">
        <v>0.0</v>
      </c>
      <c r="L20" s="66">
        <v>0.0</v>
      </c>
      <c r="M20" s="67">
        <v>28.0</v>
      </c>
      <c r="N20" s="68" t="str">
        <f t="shared" si="3"/>
        <v>0:07</v>
      </c>
      <c r="O20" s="22"/>
      <c r="P20" s="29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22"/>
      <c r="B21" s="58" t="str">
        <f t="shared" si="1"/>
        <v>5</v>
      </c>
      <c r="C21" s="59" t="s">
        <v>22</v>
      </c>
      <c r="D21" s="44"/>
      <c r="E21" s="45"/>
      <c r="F21" s="60">
        <v>85.0</v>
      </c>
      <c r="G21" s="61">
        <v>0.041666666666666664</v>
      </c>
      <c r="H21" s="62">
        <v>0.8541666666666666</v>
      </c>
      <c r="I21" s="63">
        <v>0.8868055555555555</v>
      </c>
      <c r="J21" s="64" t="str">
        <f t="shared" si="2"/>
        <v>0:47</v>
      </c>
      <c r="K21" s="65">
        <v>1.0</v>
      </c>
      <c r="L21" s="69">
        <v>0.003472222222222222</v>
      </c>
      <c r="M21" s="67">
        <v>95.0</v>
      </c>
      <c r="N21" s="68" t="str">
        <f t="shared" si="3"/>
        <v>0:52</v>
      </c>
      <c r="O21" s="22"/>
      <c r="P21" s="29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22"/>
      <c r="B22" s="58" t="str">
        <f t="shared" si="1"/>
        <v>6</v>
      </c>
      <c r="C22" s="70"/>
      <c r="D22" s="44"/>
      <c r="E22" s="45"/>
      <c r="F22" s="71"/>
      <c r="G22" s="72"/>
      <c r="H22" s="73"/>
      <c r="I22" s="74"/>
      <c r="J22" s="64" t="str">
        <f t="shared" si="2"/>
        <v/>
      </c>
      <c r="K22" s="75"/>
      <c r="L22" s="76"/>
      <c r="M22" s="77"/>
      <c r="N22" s="68" t="str">
        <f t="shared" si="3"/>
        <v/>
      </c>
      <c r="O22" s="22"/>
      <c r="P22" s="29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22"/>
      <c r="B23" s="58" t="str">
        <f t="shared" si="1"/>
        <v>7</v>
      </c>
      <c r="C23" s="70"/>
      <c r="D23" s="44"/>
      <c r="E23" s="45"/>
      <c r="F23" s="71"/>
      <c r="G23" s="72"/>
      <c r="H23" s="73"/>
      <c r="I23" s="74"/>
      <c r="J23" s="64" t="str">
        <f t="shared" si="2"/>
        <v/>
      </c>
      <c r="K23" s="75"/>
      <c r="L23" s="76"/>
      <c r="M23" s="77"/>
      <c r="N23" s="68" t="str">
        <f t="shared" si="3"/>
        <v/>
      </c>
      <c r="O23" s="22"/>
      <c r="P23" s="29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22"/>
      <c r="B24" s="58" t="str">
        <f t="shared" si="1"/>
        <v>8</v>
      </c>
      <c r="C24" s="70"/>
      <c r="D24" s="44"/>
      <c r="E24" s="45"/>
      <c r="F24" s="71"/>
      <c r="G24" s="72"/>
      <c r="H24" s="73"/>
      <c r="I24" s="74"/>
      <c r="J24" s="64"/>
      <c r="K24" s="75"/>
      <c r="L24" s="76"/>
      <c r="M24" s="77"/>
      <c r="N24" s="68"/>
      <c r="O24" s="22"/>
      <c r="P24" s="29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22"/>
      <c r="B25" s="58" t="str">
        <f t="shared" si="1"/>
        <v>9</v>
      </c>
      <c r="C25" s="70"/>
      <c r="D25" s="44"/>
      <c r="E25" s="45"/>
      <c r="F25" s="71"/>
      <c r="G25" s="72"/>
      <c r="H25" s="73"/>
      <c r="I25" s="74"/>
      <c r="J25" s="64" t="str">
        <f>IFERROR(IF(OR(ISBLANK(H25),ISBLANK(I25)),"",IF(I25&gt;=H25,I25-H25,"Error")),"Error")</f>
        <v/>
      </c>
      <c r="K25" s="75"/>
      <c r="L25" s="76"/>
      <c r="M25" s="77"/>
      <c r="N25" s="68" t="str">
        <f>IFERROR(IF(OR(J25="",ISBLANK(L25)),"",J25+L25),"Error")</f>
        <v/>
      </c>
      <c r="O25" s="22"/>
      <c r="P25" s="29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>
      <c r="A26" s="14"/>
      <c r="B26" s="78" t="s">
        <v>23</v>
      </c>
      <c r="C26" s="79"/>
      <c r="D26" s="79"/>
      <c r="E26" s="80"/>
      <c r="F26" s="81" t="str">
        <f t="shared" ref="F26:G26" si="4">IF(SUM(F18:F25)=0,"Completar",SUM(F18:F25))</f>
        <v>190</v>
      </c>
      <c r="G26" s="82" t="str">
        <f t="shared" si="4"/>
        <v>1:37</v>
      </c>
      <c r="H26" s="83" t="s">
        <v>24</v>
      </c>
      <c r="I26" s="84" t="s">
        <v>24</v>
      </c>
      <c r="J26" s="85" t="str">
        <f>IF(OR(COUNTIF(J18:J25,"Error")&gt;0,COUNTIF(J18:J25,"Completar")&gt;0),"Error",IF(SUM(J18:J25)=0,"Completar",SUM(J18:J25)))</f>
        <v>1:35</v>
      </c>
      <c r="K26" s="86" t="str">
        <f t="shared" ref="K26:L26" si="5">SUM(K18:K25)</f>
        <v>1</v>
      </c>
      <c r="L26" s="82" t="str">
        <f t="shared" si="5"/>
        <v>0:05</v>
      </c>
      <c r="M26" s="87" t="str">
        <f>IF(SUM(M18:M25)=0,"Completar",SUM(M18:M25))</f>
        <v>196</v>
      </c>
      <c r="N26" s="26" t="str">
        <f>IF(OR(COUNTIF(N18:N25,"Error")&gt;0,COUNTIF(N18:N25,"Completar")&gt;0),"Error",IF(SUM(N18:N25)=0,"Completar",SUM(N18:N25)))</f>
        <v>1:40</v>
      </c>
      <c r="O26" s="14"/>
      <c r="P26" s="88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6.0" customHeight="1">
      <c r="A27" s="28"/>
      <c r="B27" s="22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0" customHeight="1">
      <c r="A28" s="8"/>
      <c r="B28" s="9" t="s">
        <v>25</v>
      </c>
      <c r="C28" s="10"/>
      <c r="D28" s="10"/>
      <c r="E28" s="11"/>
      <c r="F28" s="12"/>
      <c r="G28" s="12"/>
      <c r="H28" s="12"/>
      <c r="I28" s="12"/>
      <c r="J28" s="12"/>
      <c r="K28" s="12"/>
      <c r="L28" s="12"/>
      <c r="M28" s="12"/>
      <c r="N28" s="12"/>
      <c r="O28" s="8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30.0" customHeight="1">
      <c r="A29" s="14"/>
      <c r="B29" s="15" t="s">
        <v>2</v>
      </c>
      <c r="C29" s="16" t="s">
        <v>3</v>
      </c>
      <c r="D29" s="16" t="s">
        <v>4</v>
      </c>
      <c r="E29" s="17" t="s">
        <v>5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20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2"/>
      <c r="B30" s="90">
        <v>0.010416666666666666</v>
      </c>
      <c r="C30" s="35">
        <v>0.8958333333333334</v>
      </c>
      <c r="D30" s="35">
        <v>0.9027777777777778</v>
      </c>
      <c r="E30" s="26" t="str">
        <f>IFERROR(IF(OR(ISBLANK(C30),ISBLANK(D30)),"Completar",IF(D30&gt;=C30,D30-C30,"Error")),"Error")</f>
        <v>0:10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9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6.0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28"/>
      <c r="B32" s="9" t="s">
        <v>26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O32" s="28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5.0" customHeight="1">
      <c r="A33" s="28"/>
      <c r="B33" s="92" t="s">
        <v>27</v>
      </c>
      <c r="C33" s="44"/>
      <c r="D33" s="93"/>
      <c r="E33" s="94" t="str">
        <f>M26</f>
        <v>196</v>
      </c>
      <c r="F33" s="93"/>
      <c r="G33" s="95"/>
      <c r="H33" s="96"/>
      <c r="I33" s="96"/>
      <c r="J33" s="96"/>
      <c r="K33" s="96"/>
      <c r="L33" s="96"/>
      <c r="M33" s="96"/>
      <c r="N33" s="97"/>
      <c r="O33" s="28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>
      <c r="A34" s="28"/>
      <c r="B34" s="92" t="s">
        <v>28</v>
      </c>
      <c r="C34" s="44"/>
      <c r="D34" s="93"/>
      <c r="E34" s="98" t="str">
        <f>IF(M26="Completar","Completar",IFERROR(M26/(N26*24),"Error"))</f>
        <v>117.60</v>
      </c>
      <c r="F34" s="93"/>
      <c r="G34" s="99"/>
      <c r="H34" s="100"/>
      <c r="I34" s="100"/>
      <c r="J34" s="100"/>
      <c r="K34" s="100"/>
      <c r="L34" s="100"/>
      <c r="M34" s="100"/>
      <c r="N34" s="101"/>
      <c r="O34" s="28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5.0" customHeight="1">
      <c r="A35" s="28"/>
      <c r="B35" s="92" t="s">
        <v>29</v>
      </c>
      <c r="C35" s="44"/>
      <c r="D35" s="93"/>
      <c r="E35" s="94" t="str">
        <f>IF(K26=0,0,IFERROR(ROUNDUP(K26/(M26/100),0),"Error"))</f>
        <v>1</v>
      </c>
      <c r="F35" s="93"/>
      <c r="G35" s="99"/>
      <c r="H35" s="100"/>
      <c r="I35" s="100"/>
      <c r="J35" s="100"/>
      <c r="K35" s="100"/>
      <c r="L35" s="100"/>
      <c r="M35" s="100"/>
      <c r="N35" s="101"/>
      <c r="O35" s="28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5.0" customHeight="1">
      <c r="A36" s="28"/>
      <c r="B36" s="92" t="s">
        <v>30</v>
      </c>
      <c r="C36" s="44"/>
      <c r="D36" s="93"/>
      <c r="E36" s="102" t="str">
        <f>IF(K26=0,0,IFERROR(K26/M26,"Error"))</f>
        <v>0.5%</v>
      </c>
      <c r="F36" s="93"/>
      <c r="G36" s="99"/>
      <c r="H36" s="100"/>
      <c r="I36" s="100"/>
      <c r="J36" s="100"/>
      <c r="K36" s="100"/>
      <c r="L36" s="100"/>
      <c r="M36" s="100"/>
      <c r="N36" s="101"/>
      <c r="O36" s="28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5.0" customHeight="1">
      <c r="A37" s="28"/>
      <c r="B37" s="92" t="s">
        <v>31</v>
      </c>
      <c r="C37" s="44"/>
      <c r="D37" s="93"/>
      <c r="E37" s="103" t="str">
        <f>E5</f>
        <v>0:04</v>
      </c>
      <c r="F37" s="104" t="str">
        <f t="shared" ref="F37:F40" si="6">IF(E37="Completar",E37,IFERROR(E37/$E$43,"Error"))</f>
        <v>2.2%</v>
      </c>
      <c r="G37" s="99"/>
      <c r="H37" s="100"/>
      <c r="I37" s="100"/>
      <c r="J37" s="100"/>
      <c r="K37" s="100"/>
      <c r="L37" s="100"/>
      <c r="M37" s="100"/>
      <c r="N37" s="101"/>
      <c r="O37" s="28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5.0" customHeight="1">
      <c r="A38" s="28"/>
      <c r="B38" s="92" t="s">
        <v>32</v>
      </c>
      <c r="C38" s="44"/>
      <c r="D38" s="93"/>
      <c r="E38" s="103" t="str">
        <f>E9</f>
        <v>0:42</v>
      </c>
      <c r="F38" s="104" t="str">
        <f t="shared" si="6"/>
        <v>23.5%</v>
      </c>
      <c r="G38" s="99"/>
      <c r="H38" s="100"/>
      <c r="I38" s="100"/>
      <c r="J38" s="100"/>
      <c r="K38" s="100"/>
      <c r="L38" s="100"/>
      <c r="M38" s="100"/>
      <c r="N38" s="101"/>
      <c r="O38" s="28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5.0" customHeight="1">
      <c r="A39" s="28"/>
      <c r="B39" s="92" t="s">
        <v>33</v>
      </c>
      <c r="C39" s="44"/>
      <c r="D39" s="93"/>
      <c r="E39" s="103" t="str">
        <f>E13</f>
        <v>0:23</v>
      </c>
      <c r="F39" s="104" t="str">
        <f t="shared" si="6"/>
        <v>12.8%</v>
      </c>
      <c r="G39" s="99"/>
      <c r="H39" s="100"/>
      <c r="I39" s="100"/>
      <c r="J39" s="100"/>
      <c r="K39" s="100"/>
      <c r="L39" s="100"/>
      <c r="M39" s="100"/>
      <c r="N39" s="101"/>
      <c r="O39" s="28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5.0" customHeight="1">
      <c r="A40" s="28"/>
      <c r="B40" s="92" t="s">
        <v>34</v>
      </c>
      <c r="C40" s="44"/>
      <c r="D40" s="93"/>
      <c r="E40" s="103" t="str">
        <f>E30</f>
        <v>0:10</v>
      </c>
      <c r="F40" s="104" t="str">
        <f t="shared" si="6"/>
        <v>5.6%</v>
      </c>
      <c r="G40" s="99"/>
      <c r="H40" s="100"/>
      <c r="I40" s="100"/>
      <c r="J40" s="100"/>
      <c r="K40" s="100"/>
      <c r="L40" s="100"/>
      <c r="M40" s="100"/>
      <c r="N40" s="101"/>
      <c r="O40" s="28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5.0" customHeight="1">
      <c r="A41" s="28"/>
      <c r="B41" s="92" t="s">
        <v>35</v>
      </c>
      <c r="C41" s="44"/>
      <c r="D41" s="93"/>
      <c r="E41" s="103" t="str">
        <f>L26</f>
        <v>0:05</v>
      </c>
      <c r="F41" s="104" t="str">
        <f t="shared" ref="F41:F42" si="7">IF(E41="Completar",E41,IFERROR(E41/$E$43,"Completar"))</f>
        <v>2.8%</v>
      </c>
      <c r="G41" s="99"/>
      <c r="H41" s="100"/>
      <c r="I41" s="100"/>
      <c r="J41" s="100"/>
      <c r="K41" s="100"/>
      <c r="L41" s="100"/>
      <c r="M41" s="100"/>
      <c r="N41" s="101"/>
      <c r="O41" s="28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5.0" customHeight="1">
      <c r="A42" s="28"/>
      <c r="B42" s="92" t="s">
        <v>36</v>
      </c>
      <c r="C42" s="44"/>
      <c r="D42" s="93"/>
      <c r="E42" s="103" t="str">
        <f>J26</f>
        <v>1:35</v>
      </c>
      <c r="F42" s="104" t="str">
        <f t="shared" si="7"/>
        <v>53.1%</v>
      </c>
      <c r="G42" s="99"/>
      <c r="H42" s="100"/>
      <c r="I42" s="100"/>
      <c r="J42" s="100"/>
      <c r="K42" s="100"/>
      <c r="L42" s="100"/>
      <c r="M42" s="100"/>
      <c r="N42" s="101"/>
      <c r="O42" s="28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5.0" customHeight="1">
      <c r="A43" s="28"/>
      <c r="B43" s="105" t="s">
        <v>37</v>
      </c>
      <c r="C43" s="79"/>
      <c r="D43" s="106"/>
      <c r="E43" s="107" t="str">
        <f>IF(COUNTIF(E37:E42,"Error")&gt;0,"Error",IF(SUM(E37:E42)=0,"Completar",SUM(E37:E42)))</f>
        <v>2:59</v>
      </c>
      <c r="F43" s="106"/>
      <c r="G43" s="108"/>
      <c r="H43" s="109"/>
      <c r="I43" s="109"/>
      <c r="J43" s="109"/>
      <c r="K43" s="109"/>
      <c r="L43" s="109"/>
      <c r="M43" s="109"/>
      <c r="N43" s="110"/>
      <c r="O43" s="28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6.0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idden="1">
      <c r="A45" s="28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28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>
      <c r="A46" s="28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28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>
      <c r="A47" s="28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28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>
      <c r="A48" s="28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28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>
      <c r="A49" s="28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28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>
      <c r="A50" s="28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28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>
      <c r="A51" s="28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28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>
      <c r="A52" s="28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28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>
      <c r="A53" s="28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28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>
      <c r="A54" s="28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28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>
      <c r="A55" s="28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28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>
      <c r="A56" s="28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28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>
      <c r="A57" s="28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28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>
      <c r="A58" s="28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28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>
      <c r="A59" s="28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28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>
      <c r="A60" s="28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28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>
      <c r="A61" s="28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28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>
      <c r="A62" s="28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28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>
      <c r="A63" s="28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28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>
      <c r="A64" s="28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28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>
      <c r="A65" s="28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28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>
      <c r="A66" s="28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28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>
      <c r="A67" s="28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28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>
      <c r="A68" s="28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28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>
      <c r="A69" s="28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28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>
      <c r="A70" s="28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28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>
      <c r="A71" s="28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28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>
      <c r="A72" s="28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28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>
      <c r="A73" s="28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28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>
      <c r="A74" s="28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28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>
      <c r="A75" s="28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28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>
      <c r="A76" s="28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28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>
      <c r="A77" s="28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28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>
      <c r="A78" s="28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28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>
      <c r="A79" s="28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28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>
      <c r="A80" s="28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28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>
      <c r="A81" s="28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28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>
      <c r="A82" s="28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28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>
      <c r="A83" s="28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28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>
      <c r="A84" s="28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28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>
      <c r="A85" s="28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28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>
      <c r="A86" s="28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28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>
      <c r="A87" s="28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28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>
      <c r="A88" s="28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28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>
      <c r="A89" s="28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28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>
      <c r="A90" s="28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28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>
      <c r="A91" s="28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28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>
      <c r="A92" s="28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28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>
      <c r="A93" s="28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28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>
      <c r="A94" s="28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28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>
      <c r="A95" s="28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28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>
      <c r="A96" s="28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28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>
      <c r="A97" s="28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28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>
      <c r="A98" s="28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28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>
      <c r="A99" s="28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28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>
      <c r="A100" s="28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28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>
      <c r="A101" s="28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28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>
      <c r="A102" s="28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28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>
      <c r="A103" s="28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28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>
      <c r="A104" s="28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28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>
      <c r="A105" s="28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28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>
      <c r="A106" s="28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28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>
      <c r="A107" s="28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28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>
      <c r="A108" s="28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28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>
      <c r="A109" s="28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28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>
      <c r="A110" s="28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28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>
      <c r="A111" s="28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28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>
      <c r="A112" s="28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28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>
      <c r="A113" s="28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28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>
      <c r="A114" s="28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28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>
      <c r="A115" s="28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28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>
      <c r="A116" s="28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28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>
      <c r="A117" s="28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28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>
      <c r="A118" s="28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28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>
      <c r="A119" s="28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28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>
      <c r="A120" s="28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28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>
      <c r="A121" s="28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28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>
      <c r="A122" s="28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28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>
      <c r="A123" s="28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28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>
      <c r="A124" s="28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28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>
      <c r="A125" s="28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28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>
      <c r="A126" s="28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28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>
      <c r="A127" s="28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28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>
      <c r="A128" s="28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28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>
      <c r="A129" s="28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28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>
      <c r="A130" s="28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28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>
      <c r="A131" s="28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28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>
      <c r="A132" s="28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28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>
      <c r="A133" s="28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28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>
      <c r="A134" s="28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28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>
      <c r="A135" s="28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28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>
      <c r="A136" s="28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28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>
      <c r="A137" s="28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28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>
      <c r="A138" s="28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28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>
      <c r="A139" s="28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28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>
      <c r="A140" s="28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28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>
      <c r="A141" s="28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28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>
      <c r="A142" s="28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28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>
      <c r="A143" s="28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28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>
      <c r="A144" s="28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28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>
      <c r="A145" s="28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28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>
      <c r="A146" s="28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28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>
      <c r="A147" s="28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28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>
      <c r="A148" s="28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28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>
      <c r="A149" s="28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28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>
      <c r="A150" s="28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28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>
      <c r="A151" s="28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28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>
      <c r="A152" s="28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28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>
      <c r="A153" s="28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28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>
      <c r="A154" s="28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28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>
      <c r="A155" s="28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28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>
      <c r="A156" s="28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28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>
      <c r="A157" s="28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28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>
      <c r="A158" s="28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28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>
      <c r="A159" s="28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28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>
      <c r="A160" s="28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28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>
      <c r="A161" s="28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28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>
      <c r="A162" s="28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28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>
      <c r="A163" s="28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28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>
      <c r="A164" s="28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28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>
      <c r="A165" s="28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28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>
      <c r="A166" s="28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28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>
      <c r="A167" s="28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28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>
      <c r="A168" s="28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28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>
      <c r="A169" s="28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28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>
      <c r="A170" s="28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28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>
      <c r="A171" s="28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28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>
      <c r="A172" s="28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28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>
      <c r="A173" s="28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28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>
      <c r="A174" s="28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28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>
      <c r="A175" s="28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28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>
      <c r="A176" s="28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28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>
      <c r="A177" s="28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28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>
      <c r="A178" s="28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28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>
      <c r="A179" s="28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28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>
      <c r="A180" s="28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28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>
      <c r="A181" s="28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28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>
      <c r="A182" s="28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28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>
      <c r="A183" s="28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28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>
      <c r="A184" s="28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28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>
      <c r="A185" s="28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28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>
      <c r="A186" s="28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28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>
      <c r="A187" s="28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28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>
      <c r="A188" s="28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28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>
      <c r="A189" s="28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28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>
      <c r="A190" s="28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28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>
      <c r="A191" s="28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28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>
      <c r="A192" s="28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28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>
      <c r="A193" s="28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28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>
      <c r="A194" s="28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28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>
      <c r="A195" s="28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28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>
      <c r="A196" s="28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28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>
      <c r="A197" s="28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28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>
      <c r="A198" s="28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28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>
      <c r="A199" s="28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28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>
      <c r="A200" s="28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28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>
      <c r="A201" s="28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28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>
      <c r="A202" s="28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28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>
      <c r="A203" s="28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28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>
      <c r="A204" s="28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28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>
      <c r="A205" s="28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28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>
      <c r="A206" s="28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28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>
      <c r="A207" s="28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28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>
      <c r="A208" s="28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28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>
      <c r="A209" s="28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28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>
      <c r="A210" s="28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28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>
      <c r="A211" s="28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28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>
      <c r="A212" s="28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28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>
      <c r="A213" s="28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28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>
      <c r="A214" s="28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28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>
      <c r="A215" s="28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28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>
      <c r="A216" s="28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28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>
      <c r="A217" s="28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28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>
      <c r="A218" s="28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28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>
      <c r="A219" s="28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28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>
      <c r="A220" s="28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28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>
      <c r="A221" s="28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28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>
      <c r="A222" s="28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28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>
      <c r="A223" s="28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28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>
      <c r="A224" s="28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28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>
      <c r="A225" s="28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28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>
      <c r="A226" s="28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28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>
      <c r="A227" s="28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28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>
      <c r="A228" s="28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28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>
      <c r="A229" s="28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28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>
      <c r="A230" s="28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28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>
      <c r="A231" s="28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28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>
      <c r="A232" s="28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28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>
      <c r="A233" s="28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28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>
      <c r="A234" s="28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28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>
      <c r="A235" s="28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28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>
      <c r="A236" s="28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28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>
      <c r="A237" s="28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28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>
      <c r="A238" s="28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28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>
      <c r="A239" s="28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28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>
      <c r="A240" s="28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28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>
      <c r="A241" s="28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28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>
      <c r="A242" s="28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28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>
      <c r="A243" s="28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28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>
      <c r="A244" s="28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28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>
      <c r="A245" s="28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28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>
      <c r="A246" s="28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28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>
      <c r="A247" s="28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28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>
      <c r="A248" s="28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28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>
      <c r="A249" s="28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28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>
      <c r="A250" s="28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28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>
      <c r="A251" s="28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28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>
      <c r="A252" s="28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28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>
      <c r="A253" s="28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28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>
      <c r="A254" s="28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28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>
      <c r="A255" s="28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28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>
      <c r="A256" s="28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28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>
      <c r="A257" s="28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28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>
      <c r="A258" s="28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28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>
      <c r="A259" s="28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28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>
      <c r="A260" s="28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28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>
      <c r="A261" s="28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28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>
      <c r="A262" s="28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28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>
      <c r="A263" s="28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28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>
      <c r="A264" s="28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28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>
      <c r="A265" s="28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28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>
      <c r="A266" s="28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28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>
      <c r="A267" s="28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28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>
      <c r="A268" s="28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28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>
      <c r="A269" s="28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28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>
      <c r="A270" s="28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28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>
      <c r="A271" s="28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28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>
      <c r="A272" s="28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28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>
      <c r="A273" s="28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28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>
      <c r="A274" s="28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28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>
      <c r="A275" s="28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28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>
      <c r="A276" s="28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28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>
      <c r="A277" s="28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28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>
      <c r="A278" s="28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28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>
      <c r="A279" s="28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28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>
      <c r="A280" s="28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28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>
      <c r="A281" s="28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28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>
      <c r="A282" s="28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28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>
      <c r="A283" s="28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28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>
      <c r="A284" s="28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28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>
      <c r="A285" s="28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28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>
      <c r="A286" s="28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28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>
      <c r="A287" s="28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28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>
      <c r="A288" s="28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28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>
      <c r="A289" s="28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28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>
      <c r="A290" s="28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28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>
      <c r="A291" s="28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28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>
      <c r="A292" s="28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28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>
      <c r="A293" s="28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28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>
      <c r="A294" s="28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28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>
      <c r="A295" s="28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28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>
      <c r="A296" s="28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28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>
      <c r="A297" s="28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28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>
      <c r="A298" s="28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28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>
      <c r="A299" s="28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28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>
      <c r="A300" s="28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28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>
      <c r="A301" s="28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28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>
      <c r="A302" s="28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28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>
      <c r="A303" s="28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28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>
      <c r="A304" s="28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28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>
      <c r="A305" s="28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28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>
      <c r="A306" s="28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28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>
      <c r="A307" s="28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28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>
      <c r="A308" s="28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28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>
      <c r="A309" s="28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28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>
      <c r="A310" s="28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28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>
      <c r="A311" s="28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28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>
      <c r="A312" s="28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28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>
      <c r="A313" s="28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28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>
      <c r="A314" s="28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28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>
      <c r="A315" s="28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28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>
      <c r="A316" s="28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28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>
      <c r="A317" s="28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28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>
      <c r="A318" s="28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28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>
      <c r="A319" s="28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28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>
      <c r="A320" s="28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28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>
      <c r="A321" s="28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28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>
      <c r="A322" s="28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28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>
      <c r="A323" s="28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28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>
      <c r="A324" s="28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28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>
      <c r="A325" s="28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28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>
      <c r="A326" s="28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28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>
      <c r="A327" s="28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28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>
      <c r="A328" s="28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28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>
      <c r="A329" s="28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28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>
      <c r="A330" s="28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28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>
      <c r="A331" s="28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28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>
      <c r="A332" s="28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28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>
      <c r="A333" s="28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28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>
      <c r="A334" s="28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28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>
      <c r="A335" s="28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28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>
      <c r="A336" s="28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28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>
      <c r="A337" s="28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28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>
      <c r="A338" s="28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28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>
      <c r="A339" s="28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28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>
      <c r="A340" s="28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28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>
      <c r="A341" s="28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28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>
      <c r="A342" s="28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28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>
      <c r="A343" s="28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28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>
      <c r="A344" s="28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28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>
      <c r="A345" s="28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28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>
      <c r="A346" s="28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28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>
      <c r="A347" s="28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28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>
      <c r="A348" s="28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28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>
      <c r="A349" s="28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28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>
      <c r="A350" s="28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28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>
      <c r="A351" s="28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28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>
      <c r="A352" s="28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28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>
      <c r="A353" s="28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28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>
      <c r="A354" s="28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28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>
      <c r="A355" s="28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28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>
      <c r="A356" s="28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28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>
      <c r="A357" s="28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28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>
      <c r="A358" s="28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28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>
      <c r="A359" s="28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28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>
      <c r="A360" s="28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28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>
      <c r="A361" s="28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28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>
      <c r="A362" s="28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28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>
      <c r="A363" s="28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28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>
      <c r="A364" s="28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28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>
      <c r="A365" s="28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28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>
      <c r="A366" s="28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28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>
      <c r="A367" s="28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28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>
      <c r="A368" s="28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28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>
      <c r="A369" s="28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28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>
      <c r="A370" s="28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28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>
      <c r="A371" s="28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28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>
      <c r="A372" s="28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28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>
      <c r="A373" s="28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28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>
      <c r="A374" s="28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28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>
      <c r="A375" s="28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28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>
      <c r="A376" s="28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28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>
      <c r="A377" s="28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28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>
      <c r="A378" s="28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28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>
      <c r="A379" s="28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28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>
      <c r="A380" s="28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28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>
      <c r="A381" s="28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28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>
      <c r="A382" s="28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28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>
      <c r="A383" s="28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28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>
      <c r="A384" s="28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28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>
      <c r="A385" s="28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28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>
      <c r="A386" s="28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28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>
      <c r="A387" s="28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28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>
      <c r="A388" s="28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28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>
      <c r="A389" s="28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28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>
      <c r="A390" s="28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28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>
      <c r="A391" s="28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28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>
      <c r="A392" s="28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28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>
      <c r="A393" s="28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28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>
      <c r="A394" s="28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28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>
      <c r="A395" s="28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28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>
      <c r="A396" s="28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28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>
      <c r="A397" s="28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28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>
      <c r="A398" s="28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28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>
      <c r="A399" s="28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28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>
      <c r="A400" s="28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28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>
      <c r="A401" s="28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28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>
      <c r="A402" s="28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28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>
      <c r="A403" s="28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28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>
      <c r="A404" s="28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28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>
      <c r="A405" s="28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28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>
      <c r="A406" s="28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28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>
      <c r="A407" s="28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28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>
      <c r="A408" s="28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28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>
      <c r="A409" s="28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28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>
      <c r="A410" s="28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28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>
      <c r="A411" s="28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28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>
      <c r="A412" s="28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28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>
      <c r="A413" s="28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28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>
      <c r="A414" s="28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28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>
      <c r="A415" s="28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28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>
      <c r="A416" s="28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28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>
      <c r="A417" s="28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28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>
      <c r="A418" s="28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28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>
      <c r="A419" s="28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28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>
      <c r="A420" s="28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28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>
      <c r="A421" s="28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28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>
      <c r="A422" s="28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28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>
      <c r="A423" s="28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28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>
      <c r="A424" s="28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28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>
      <c r="A425" s="28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28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>
      <c r="A426" s="28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28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>
      <c r="A427" s="28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28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>
      <c r="A428" s="28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28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>
      <c r="A429" s="28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28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>
      <c r="A430" s="28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28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>
      <c r="A431" s="28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28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>
      <c r="A432" s="28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28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>
      <c r="A433" s="28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28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>
      <c r="A434" s="28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28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>
      <c r="A435" s="28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28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>
      <c r="A436" s="28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28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>
      <c r="A437" s="28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28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>
      <c r="A438" s="28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28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>
      <c r="A439" s="28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28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>
      <c r="A440" s="28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28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>
      <c r="A441" s="28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28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>
      <c r="A442" s="28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28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>
      <c r="A443" s="28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28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>
      <c r="A444" s="28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28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>
      <c r="A445" s="28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28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>
      <c r="A446" s="28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28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>
      <c r="A447" s="28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28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>
      <c r="A448" s="28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28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>
      <c r="A449" s="28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28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>
      <c r="A450" s="28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28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>
      <c r="A451" s="28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28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>
      <c r="A452" s="28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28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>
      <c r="A453" s="28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28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>
      <c r="A454" s="28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28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>
      <c r="A455" s="28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28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>
      <c r="A456" s="28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28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>
      <c r="A457" s="28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28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>
      <c r="A458" s="28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28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>
      <c r="A459" s="28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28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>
      <c r="A460" s="28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28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>
      <c r="A461" s="28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28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>
      <c r="A462" s="28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28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>
      <c r="A463" s="28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28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>
      <c r="A464" s="28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28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>
      <c r="A465" s="28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28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>
      <c r="A466" s="28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28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>
      <c r="A467" s="28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28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>
      <c r="A468" s="28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28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>
      <c r="A469" s="28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28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>
      <c r="A470" s="28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28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>
      <c r="A471" s="28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28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>
      <c r="A472" s="28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28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>
      <c r="A473" s="28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28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>
      <c r="A474" s="28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28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>
      <c r="A475" s="28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28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>
      <c r="A476" s="28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28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>
      <c r="A477" s="28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28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>
      <c r="A478" s="28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28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>
      <c r="A479" s="28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28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>
      <c r="A480" s="28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28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>
      <c r="A481" s="28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28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>
      <c r="A482" s="28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28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>
      <c r="A483" s="28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28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>
      <c r="A484" s="28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28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>
      <c r="A485" s="28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28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>
      <c r="A486" s="28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28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>
      <c r="A487" s="28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28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>
      <c r="A488" s="28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28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>
      <c r="A489" s="28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28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>
      <c r="A490" s="28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28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>
      <c r="A491" s="28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28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>
      <c r="A492" s="28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28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>
      <c r="A493" s="28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28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>
      <c r="A494" s="28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28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>
      <c r="A495" s="28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28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>
      <c r="A496" s="28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28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>
      <c r="A497" s="28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28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>
      <c r="A498" s="28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28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>
      <c r="A499" s="28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28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>
      <c r="A500" s="28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28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>
      <c r="A501" s="28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28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>
      <c r="A502" s="28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28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>
      <c r="A503" s="28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28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>
      <c r="A504" s="28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28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>
      <c r="A505" s="28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28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>
      <c r="A506" s="28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28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>
      <c r="A507" s="28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28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>
      <c r="A508" s="28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28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>
      <c r="A509" s="28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28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>
      <c r="A510" s="28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28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>
      <c r="A511" s="28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28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>
      <c r="A512" s="28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28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>
      <c r="A513" s="28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28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>
      <c r="A514" s="28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28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>
      <c r="A515" s="28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28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>
      <c r="A516" s="28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28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>
      <c r="A517" s="28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28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>
      <c r="A518" s="28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28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>
      <c r="A519" s="28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28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>
      <c r="A520" s="28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28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>
      <c r="A521" s="28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28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>
      <c r="A522" s="28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28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>
      <c r="A523" s="28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28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>
      <c r="A524" s="28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28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>
      <c r="A525" s="28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28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>
      <c r="A526" s="28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28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>
      <c r="A527" s="28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28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>
      <c r="A528" s="28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28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>
      <c r="A529" s="28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28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>
      <c r="A530" s="28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28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>
      <c r="A531" s="28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28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>
      <c r="A532" s="28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28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>
      <c r="A533" s="28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28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>
      <c r="A534" s="28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28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>
      <c r="A535" s="28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28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>
      <c r="A536" s="28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28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>
      <c r="A537" s="28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28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>
      <c r="A538" s="28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28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>
      <c r="A539" s="28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28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>
      <c r="A540" s="28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28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>
      <c r="A541" s="28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28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>
      <c r="A542" s="28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28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>
      <c r="A543" s="28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28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>
      <c r="A544" s="28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28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>
      <c r="A545" s="28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28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>
      <c r="A546" s="28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28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>
      <c r="A547" s="28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28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>
      <c r="A548" s="28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28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>
      <c r="A549" s="28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28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>
      <c r="A550" s="28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28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>
      <c r="A551" s="28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28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>
      <c r="A552" s="28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28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>
      <c r="A553" s="28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28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>
      <c r="A554" s="28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28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>
      <c r="A555" s="28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28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>
      <c r="A556" s="28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28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>
      <c r="A557" s="28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28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>
      <c r="A558" s="28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28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>
      <c r="A559" s="28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28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>
      <c r="A560" s="28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28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>
      <c r="A561" s="28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28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>
      <c r="A562" s="28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28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>
      <c r="A563" s="28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28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>
      <c r="A564" s="28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28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>
      <c r="A565" s="28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28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>
      <c r="A566" s="28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28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>
      <c r="A567" s="28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28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>
      <c r="A568" s="28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28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>
      <c r="A569" s="28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28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>
      <c r="A570" s="28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28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>
      <c r="A571" s="28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28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>
      <c r="A572" s="28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28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>
      <c r="A573" s="28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28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>
      <c r="A574" s="28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28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>
      <c r="A575" s="28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28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>
      <c r="A576" s="28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28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>
      <c r="A577" s="28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28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>
      <c r="A578" s="28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28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>
      <c r="A579" s="28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28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>
      <c r="A580" s="28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28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>
      <c r="A581" s="28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28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>
      <c r="A582" s="28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28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>
      <c r="A583" s="28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28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>
      <c r="A584" s="28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28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>
      <c r="A585" s="28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28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>
      <c r="A586" s="28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28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>
      <c r="A587" s="28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28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>
      <c r="A588" s="28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28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>
      <c r="A589" s="28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28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>
      <c r="A590" s="28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28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>
      <c r="A591" s="28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28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>
      <c r="A592" s="28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28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>
      <c r="A593" s="28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28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>
      <c r="A594" s="28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28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>
      <c r="A595" s="28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28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>
      <c r="A596" s="28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28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>
      <c r="A597" s="28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28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>
      <c r="A598" s="28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28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>
      <c r="A599" s="28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28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>
      <c r="A600" s="28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28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>
      <c r="A601" s="28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28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>
      <c r="A602" s="28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28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>
      <c r="A603" s="28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28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>
      <c r="A604" s="28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28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>
      <c r="A605" s="28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28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>
      <c r="A606" s="28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28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>
      <c r="A607" s="28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28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>
      <c r="A608" s="28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28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>
      <c r="A609" s="28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28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>
      <c r="A610" s="28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28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>
      <c r="A611" s="28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28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>
      <c r="A612" s="28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28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>
      <c r="A613" s="28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28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>
      <c r="A614" s="28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28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>
      <c r="A615" s="28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28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>
      <c r="A616" s="28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28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>
      <c r="A617" s="28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28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>
      <c r="A618" s="28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28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>
      <c r="A619" s="28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28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>
      <c r="A620" s="28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28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>
      <c r="A621" s="28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28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>
      <c r="A622" s="28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28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>
      <c r="A623" s="28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28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>
      <c r="A624" s="28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28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>
      <c r="A625" s="28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28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>
      <c r="A626" s="28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28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>
      <c r="A627" s="28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28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>
      <c r="A628" s="28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28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>
      <c r="A629" s="28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28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>
      <c r="A630" s="28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28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>
      <c r="A631" s="28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28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>
      <c r="A632" s="28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28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>
      <c r="A633" s="28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28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>
      <c r="A634" s="28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28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>
      <c r="A635" s="28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28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>
      <c r="A636" s="28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28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>
      <c r="A637" s="28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28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>
      <c r="A638" s="28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28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>
      <c r="A639" s="28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28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>
      <c r="A640" s="28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28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>
      <c r="A641" s="28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28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>
      <c r="A642" s="28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28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>
      <c r="A643" s="28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28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>
      <c r="A644" s="28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28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>
      <c r="A645" s="28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28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>
      <c r="A646" s="28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28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>
      <c r="A647" s="28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28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>
      <c r="A648" s="28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28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>
      <c r="A649" s="28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28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>
      <c r="A650" s="28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28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>
      <c r="A651" s="28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28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>
      <c r="A652" s="28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28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>
      <c r="A653" s="28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28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>
      <c r="A654" s="28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28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>
      <c r="A655" s="28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28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>
      <c r="A656" s="28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28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>
      <c r="A657" s="28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28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>
      <c r="A658" s="28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28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>
      <c r="A659" s="28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28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>
      <c r="A660" s="28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28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>
      <c r="A661" s="28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28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>
      <c r="A662" s="28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28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>
      <c r="A663" s="28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28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>
      <c r="A664" s="28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28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>
      <c r="A665" s="28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28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>
      <c r="A666" s="28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28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>
      <c r="A667" s="28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28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>
      <c r="A668" s="28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28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>
      <c r="A669" s="28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28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>
      <c r="A670" s="28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28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>
      <c r="A671" s="28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28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>
      <c r="A672" s="28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28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>
      <c r="A673" s="28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28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>
      <c r="A674" s="28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28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>
      <c r="A675" s="28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28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>
      <c r="A676" s="28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28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>
      <c r="A677" s="28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28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>
      <c r="A678" s="28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28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>
      <c r="A679" s="28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28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>
      <c r="A680" s="28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28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>
      <c r="A681" s="28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28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>
      <c r="A682" s="28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28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>
      <c r="A683" s="28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28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>
      <c r="A684" s="28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28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>
      <c r="A685" s="28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28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>
      <c r="A686" s="28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28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>
      <c r="A687" s="28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28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>
      <c r="A688" s="28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28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>
      <c r="A689" s="28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28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>
      <c r="A690" s="28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28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>
      <c r="A691" s="28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28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>
      <c r="A692" s="28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28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>
      <c r="A693" s="28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28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>
      <c r="A694" s="28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28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>
      <c r="A695" s="28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28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>
      <c r="A696" s="28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28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>
      <c r="A697" s="28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28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>
      <c r="A698" s="28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28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>
      <c r="A699" s="28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28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>
      <c r="A700" s="28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28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>
      <c r="A701" s="28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28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>
      <c r="A702" s="28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28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>
      <c r="A703" s="28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28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>
      <c r="A704" s="28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28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>
      <c r="A705" s="28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28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>
      <c r="A706" s="28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28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>
      <c r="A707" s="28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28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>
      <c r="A708" s="28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28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>
      <c r="A709" s="28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28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>
      <c r="A710" s="28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28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>
      <c r="A711" s="28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28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>
      <c r="A712" s="28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28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>
      <c r="A713" s="28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28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>
      <c r="A714" s="28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28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>
      <c r="A715" s="28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28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>
      <c r="A716" s="28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28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>
      <c r="A717" s="28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28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>
      <c r="A718" s="28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28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>
      <c r="A719" s="28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28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>
      <c r="A720" s="28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28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>
      <c r="A721" s="28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28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>
      <c r="A722" s="28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28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>
      <c r="A723" s="28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28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>
      <c r="A724" s="28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28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>
      <c r="A725" s="28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28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>
      <c r="A726" s="28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28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>
      <c r="A727" s="28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28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>
      <c r="A728" s="28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28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>
      <c r="A729" s="28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28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>
      <c r="A730" s="28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28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>
      <c r="A731" s="28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28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>
      <c r="A732" s="28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28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>
      <c r="A733" s="28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28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>
      <c r="A734" s="28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28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>
      <c r="A735" s="28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28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>
      <c r="A736" s="28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28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>
      <c r="A737" s="28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28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>
      <c r="A738" s="28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28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>
      <c r="A739" s="28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28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>
      <c r="A740" s="28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28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>
      <c r="A741" s="28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28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>
      <c r="A742" s="28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28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>
      <c r="A743" s="28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28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>
      <c r="A744" s="28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28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>
      <c r="A745" s="28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28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>
      <c r="A746" s="28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28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>
      <c r="A747" s="28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28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>
      <c r="A748" s="28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28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>
      <c r="A749" s="28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28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>
      <c r="A750" s="28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28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>
      <c r="A751" s="28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28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>
      <c r="A752" s="28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28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>
      <c r="A753" s="28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28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>
      <c r="A754" s="28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28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>
      <c r="A755" s="28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28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>
      <c r="A756" s="28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28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>
      <c r="A757" s="28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28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>
      <c r="A758" s="28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28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>
      <c r="A759" s="28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28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>
      <c r="A760" s="28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28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>
      <c r="A761" s="28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28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>
      <c r="A762" s="28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28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>
      <c r="A763" s="28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28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>
      <c r="A764" s="28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28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>
      <c r="A765" s="28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28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>
      <c r="A766" s="28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28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>
      <c r="A767" s="28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28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>
      <c r="A768" s="28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28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>
      <c r="A769" s="28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28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>
      <c r="A770" s="28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28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>
      <c r="A771" s="28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28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>
      <c r="A772" s="28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28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>
      <c r="A773" s="28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28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>
      <c r="A774" s="28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28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>
      <c r="A775" s="28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28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>
      <c r="A776" s="28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28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>
      <c r="A777" s="28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28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>
      <c r="A778" s="28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28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>
      <c r="A779" s="28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28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>
      <c r="A780" s="28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28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>
      <c r="A781" s="28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28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>
      <c r="A782" s="28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28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>
      <c r="A783" s="28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28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>
      <c r="A784" s="28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28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>
      <c r="A785" s="28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28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>
      <c r="A786" s="28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28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>
      <c r="A787" s="28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28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>
      <c r="A788" s="28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28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>
      <c r="A789" s="28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28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>
      <c r="A790" s="28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28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>
      <c r="A791" s="28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28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>
      <c r="A792" s="28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28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>
      <c r="A793" s="28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28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>
      <c r="A794" s="28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28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>
      <c r="A795" s="28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28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>
      <c r="A796" s="28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28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>
      <c r="A797" s="28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28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>
      <c r="A798" s="28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28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>
      <c r="A799" s="28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28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>
      <c r="A800" s="28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28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>
      <c r="A801" s="28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28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>
      <c r="A802" s="28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28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>
      <c r="A803" s="28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28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>
      <c r="A804" s="28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28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>
      <c r="A805" s="28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28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>
      <c r="A806" s="28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28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>
      <c r="A807" s="28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28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>
      <c r="A808" s="28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28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>
      <c r="A809" s="28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28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>
      <c r="A810" s="28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28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>
      <c r="A811" s="28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28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>
      <c r="A812" s="28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28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>
      <c r="A813" s="28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28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>
      <c r="A814" s="28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28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>
      <c r="A815" s="28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28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>
      <c r="A816" s="28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28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>
      <c r="A817" s="28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28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>
      <c r="A818" s="28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28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>
      <c r="A819" s="28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28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>
      <c r="A820" s="28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28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>
      <c r="A821" s="28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28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>
      <c r="A822" s="28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28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>
      <c r="A823" s="28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28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>
      <c r="A824" s="28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28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>
      <c r="A825" s="28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28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>
      <c r="A826" s="28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28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>
      <c r="A827" s="28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28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>
      <c r="A828" s="28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28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>
      <c r="A829" s="28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28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>
      <c r="A830" s="28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28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>
      <c r="A831" s="28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28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>
      <c r="A832" s="28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28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>
      <c r="A833" s="28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28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>
      <c r="A834" s="28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28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>
      <c r="A835" s="28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28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>
      <c r="A836" s="28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28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>
      <c r="A837" s="28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28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>
      <c r="A838" s="28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28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>
      <c r="A839" s="28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28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>
      <c r="A840" s="28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28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>
      <c r="A841" s="28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28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>
      <c r="A842" s="28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28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>
      <c r="A843" s="28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28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>
      <c r="A844" s="28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28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>
      <c r="A845" s="28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28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>
      <c r="A846" s="28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28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>
      <c r="A847" s="28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28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>
      <c r="A848" s="28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28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>
      <c r="A849" s="28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28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>
      <c r="A850" s="28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28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>
      <c r="A851" s="28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28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>
      <c r="A852" s="28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28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>
      <c r="A853" s="28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28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>
      <c r="A854" s="28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28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>
      <c r="A855" s="28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28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>
      <c r="A856" s="28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28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>
      <c r="A857" s="28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28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>
      <c r="A858" s="28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28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>
      <c r="A859" s="28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28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>
      <c r="A860" s="28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28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>
      <c r="A861" s="28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28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>
      <c r="A862" s="28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28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>
      <c r="A863" s="28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28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>
      <c r="A864" s="28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28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>
      <c r="A865" s="28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28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>
      <c r="A866" s="28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28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>
      <c r="A867" s="28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28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>
      <c r="A868" s="28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28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>
      <c r="A869" s="28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28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>
      <c r="A870" s="28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28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>
      <c r="A871" s="28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28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>
      <c r="A872" s="28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28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>
      <c r="A873" s="28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28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>
      <c r="A874" s="28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28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>
      <c r="A875" s="28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28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>
      <c r="A876" s="28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28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>
      <c r="A877" s="28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28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>
      <c r="A878" s="28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28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>
      <c r="A879" s="28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28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>
      <c r="A880" s="28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28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>
      <c r="A881" s="28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28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>
      <c r="A882" s="28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28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>
      <c r="A883" s="28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28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>
      <c r="A884" s="28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28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>
      <c r="A885" s="28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28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>
      <c r="A886" s="28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28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>
      <c r="A887" s="28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28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>
      <c r="A888" s="28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28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>
      <c r="A889" s="28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28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>
      <c r="A890" s="28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28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>
      <c r="A891" s="28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28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>
      <c r="A892" s="28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28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>
      <c r="A893" s="28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28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>
      <c r="A894" s="28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28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>
      <c r="A895" s="28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28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>
      <c r="A896" s="28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28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>
      <c r="A897" s="28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28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>
      <c r="A898" s="28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28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>
      <c r="A899" s="28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28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>
      <c r="A900" s="28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28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>
      <c r="A901" s="28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28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>
      <c r="A902" s="28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28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>
      <c r="A903" s="28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28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>
      <c r="A904" s="28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28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>
      <c r="A905" s="28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28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>
      <c r="A906" s="28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28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>
      <c r="A907" s="28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28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>
      <c r="A908" s="28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28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>
      <c r="A909" s="28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28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>
      <c r="A910" s="28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28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>
      <c r="A911" s="28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28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>
      <c r="A912" s="28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28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>
      <c r="A913" s="28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28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>
      <c r="A914" s="28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28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>
      <c r="A915" s="28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28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>
      <c r="A916" s="28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28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>
      <c r="A917" s="28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28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>
      <c r="A918" s="28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28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>
      <c r="A919" s="28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28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>
      <c r="A920" s="28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28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>
      <c r="A921" s="28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28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>
      <c r="A922" s="28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28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>
      <c r="A923" s="28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28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>
      <c r="A924" s="28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28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>
      <c r="A925" s="28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28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>
      <c r="A926" s="28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28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>
      <c r="A927" s="28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28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>
      <c r="A928" s="28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28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>
      <c r="A929" s="28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28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>
      <c r="A930" s="28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28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>
      <c r="A931" s="28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28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>
      <c r="A932" s="28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28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>
      <c r="A933" s="28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28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>
      <c r="A934" s="28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28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>
      <c r="A935" s="28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28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>
      <c r="A936" s="28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28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>
      <c r="A937" s="28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28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>
      <c r="A938" s="28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28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>
      <c r="A939" s="28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28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>
      <c r="A940" s="28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28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>
      <c r="A941" s="28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28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>
      <c r="A942" s="28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28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>
      <c r="A943" s="28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28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>
      <c r="A944" s="28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28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>
      <c r="A945" s="28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28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>
      <c r="A946" s="28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28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>
      <c r="A947" s="28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28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>
      <c r="A948" s="28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28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>
      <c r="A949" s="28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28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>
      <c r="A950" s="28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28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>
      <c r="A951" s="28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28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>
      <c r="A952" s="28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28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>
      <c r="A953" s="28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28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>
      <c r="A954" s="28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28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>
      <c r="A955" s="28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28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>
      <c r="A956" s="28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28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>
      <c r="A957" s="28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28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>
      <c r="A958" s="28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28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>
      <c r="A959" s="28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28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>
      <c r="A960" s="28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28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>
      <c r="A961" s="28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28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>
      <c r="A962" s="28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28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>
      <c r="A963" s="28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28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>
      <c r="A964" s="28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28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>
      <c r="A965" s="28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28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>
      <c r="A966" s="28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28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>
      <c r="A967" s="28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28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>
      <c r="A968" s="28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28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>
      <c r="A969" s="28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28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>
      <c r="A970" s="28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28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>
      <c r="A971" s="28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28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>
      <c r="A972" s="28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28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>
      <c r="A973" s="28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28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>
      <c r="A974" s="28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28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>
      <c r="A975" s="28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28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>
      <c r="A976" s="28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28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>
      <c r="A977" s="28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28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>
      <c r="A978" s="28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28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>
      <c r="A979" s="28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28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>
      <c r="A980" s="28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28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>
      <c r="A981" s="28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28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>
      <c r="A982" s="28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28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>
      <c r="A983" s="28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28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>
      <c r="A984" s="28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28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>
      <c r="A985" s="28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28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>
      <c r="A986" s="28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28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>
      <c r="A987" s="28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28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>
      <c r="A988" s="28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28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>
      <c r="A989" s="28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28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>
      <c r="A990" s="28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28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>
      <c r="A991" s="28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28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>
      <c r="A992" s="28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28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>
      <c r="A993" s="28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28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>
      <c r="A994" s="28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28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>
      <c r="A995" s="28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28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>
      <c r="A996" s="28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28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>
      <c r="A997" s="28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28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>
      <c r="A998" s="28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28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>
      <c r="A999" s="28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28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>
      <c r="A1000" s="28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28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mergeCells count="44">
    <mergeCell ref="C18:E18"/>
    <mergeCell ref="B1:C1"/>
    <mergeCell ref="B3:E3"/>
    <mergeCell ref="B7:E7"/>
    <mergeCell ref="K16:L16"/>
    <mergeCell ref="M16:M17"/>
    <mergeCell ref="B16:B17"/>
    <mergeCell ref="F9:N9"/>
    <mergeCell ref="D1:N1"/>
    <mergeCell ref="F8:N8"/>
    <mergeCell ref="C16:E17"/>
    <mergeCell ref="B11:E11"/>
    <mergeCell ref="F16:G16"/>
    <mergeCell ref="N16:N17"/>
    <mergeCell ref="B36:D36"/>
    <mergeCell ref="B37:D37"/>
    <mergeCell ref="B39:D39"/>
    <mergeCell ref="B38:D38"/>
    <mergeCell ref="B33:D33"/>
    <mergeCell ref="B34:D34"/>
    <mergeCell ref="E36:F36"/>
    <mergeCell ref="B28:E28"/>
    <mergeCell ref="B26:E26"/>
    <mergeCell ref="E43:F43"/>
    <mergeCell ref="B43:D43"/>
    <mergeCell ref="B42:D42"/>
    <mergeCell ref="E35:F35"/>
    <mergeCell ref="B35:D35"/>
    <mergeCell ref="C22:E22"/>
    <mergeCell ref="C19:E19"/>
    <mergeCell ref="C20:E20"/>
    <mergeCell ref="C21:E21"/>
    <mergeCell ref="C24:E24"/>
    <mergeCell ref="C25:E25"/>
    <mergeCell ref="C23:E23"/>
    <mergeCell ref="H16:J16"/>
    <mergeCell ref="B15:N15"/>
    <mergeCell ref="F13:N13"/>
    <mergeCell ref="F12:N12"/>
    <mergeCell ref="B40:D40"/>
    <mergeCell ref="B41:D41"/>
    <mergeCell ref="E33:F33"/>
    <mergeCell ref="E34:F34"/>
    <mergeCell ref="B32:N32"/>
  </mergeCells>
  <conditionalFormatting sqref="A1:B1048576 D1:XFD1048576 C3:C1048576">
    <cfRule type="cellIs" dxfId="0" priority="1" operator="equal">
      <formula>"Completar"</formula>
    </cfRule>
  </conditionalFormatting>
  <conditionalFormatting sqref="A1:B1048576 D1:XFD1048576 C3:C1048576">
    <cfRule type="cellIs" dxfId="1" priority="2" operator="equal">
      <formula>"Error"</formula>
    </cfRule>
  </conditionalFormatting>
  <drawing r:id="rId1"/>
</worksheet>
</file>