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NLaM\Programacion-Avanzada\GitKraken - Workspace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0" i="1"/>
  <c r="E40" i="1" s="1"/>
  <c r="F40" i="1" s="1"/>
  <c r="M26" i="1"/>
  <c r="E34" i="1" s="1"/>
  <c r="L26" i="1"/>
  <c r="E41" i="1" s="1"/>
  <c r="K26" i="1"/>
  <c r="E36" i="1" s="1"/>
  <c r="J26" i="1"/>
  <c r="E42" i="1" s="1"/>
  <c r="F42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N20" i="1"/>
  <c r="J20" i="1"/>
  <c r="B20" i="1"/>
  <c r="J19" i="1"/>
  <c r="N19" i="1" s="1"/>
  <c r="N26" i="1" s="1"/>
  <c r="B19" i="1"/>
  <c r="N18" i="1"/>
  <c r="J18" i="1"/>
  <c r="B18" i="1"/>
  <c r="E13" i="1"/>
  <c r="E39" i="1" s="1"/>
  <c r="E9" i="1"/>
  <c r="E38" i="1" s="1"/>
  <c r="E5" i="1"/>
  <c r="E37" i="1" s="1"/>
  <c r="E43" i="1" l="1"/>
  <c r="F41" i="1" s="1"/>
  <c r="E35" i="1"/>
  <c r="F39" i="1" l="1"/>
  <c r="F38" i="1"/>
  <c r="F37" i="1"/>
</calcChain>
</file>

<file path=xl/sharedStrings.xml><?xml version="1.0" encoding="utf-8"?>
<sst xmlns="http://schemas.openxmlformats.org/spreadsheetml/2006/main" count="52" uniqueCount="35">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</sst>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91065292096198E-2"/>
          <c:y val="7.4054804023586496E-2"/>
          <c:w val="0.40146048109965599"/>
          <c:h val="0.851370100589664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0B1-4F6A-B17B-D00CC2FE1CAB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0B1-4F6A-B17B-D00CC2FE1CAB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80B1-4F6A-B17B-D00CC2FE1CAB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80B1-4F6A-B17B-D00CC2FE1CA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80B1-4F6A-B17B-D00CC2FE1CAB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80B1-4F6A-B17B-D00CC2FE1CA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3.4722222222222099E-3</c:v>
                </c:pt>
                <c:pt idx="1">
                  <c:v>1.0416666666666685E-2</c:v>
                </c:pt>
                <c:pt idx="2">
                  <c:v>1.2500000000000011E-2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B1-4F6A-B17B-D00CC2FE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198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30960</xdr:rowOff>
    </xdr:from>
    <xdr:to>
      <xdr:col>11</xdr:col>
      <xdr:colOff>417960</xdr:colOff>
      <xdr:row>43</xdr:row>
      <xdr:rowOff>10800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topLeftCell="A4" zoomScaleNormal="100" workbookViewId="0">
      <selection activeCell="F13" sqref="F13:N13"/>
    </sheetView>
  </sheetViews>
  <sheetFormatPr baseColWidth="10" defaultColWidth="9.140625" defaultRowHeight="15" x14ac:dyDescent="0.25"/>
  <cols>
    <col min="1" max="1" width="1.140625" style="15"/>
    <col min="2" max="2" width="11" style="16"/>
    <col min="3" max="11" width="10.85546875" style="16"/>
    <col min="12" max="12" width="12.5703125" style="16"/>
    <col min="13" max="14" width="10.855468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>
        <v>3.472222222222222E-3</v>
      </c>
      <c r="C5" s="33">
        <v>0.1451388888888889</v>
      </c>
      <c r="D5" s="33">
        <v>0.14861111111111111</v>
      </c>
      <c r="E5" s="34">
        <f>IFERROR(IF(OR(ISBLANK(C5),ISBLANK(D5)),"Completar",IF(D5&gt;=C5,D5-C5,"Error")),"Error")</f>
        <v>3.4722222222222099E-3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1.3888888888888888E-2</v>
      </c>
      <c r="C9" s="33">
        <v>0.15069444444444444</v>
      </c>
      <c r="D9" s="33">
        <v>0.16111111111111112</v>
      </c>
      <c r="E9" s="34">
        <f>IFERROR(IF(OR(ISBLANK(C9),ISBLANK(D9)),"Completar",IF(D9&gt;=C9,D9-C9,"Error")),"Error")</f>
        <v>1.0416666666666685E-2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1.0416666666666666E-2</v>
      </c>
      <c r="C13" s="33">
        <v>0.16111111111111112</v>
      </c>
      <c r="D13" s="33">
        <v>0.17361111111111113</v>
      </c>
      <c r="E13" s="34">
        <f>IFERROR(IF(OR(ISBLANK(C13),ISBLANK(D13)),"Completar",IF(D13&gt;=C13,D13-C13,"Error")),"Error")</f>
        <v>1.2500000000000011E-2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 t="s">
        <v>34</v>
      </c>
      <c r="D18" s="3"/>
      <c r="E18" s="3"/>
      <c r="F18" s="45">
        <v>40</v>
      </c>
      <c r="G18" s="46">
        <v>3.472222222222222E-3</v>
      </c>
      <c r="H18" s="47">
        <v>0.17847222222222223</v>
      </c>
      <c r="I18" s="48"/>
      <c r="J18" s="49" t="str">
        <f t="shared" ref="J18:J23" si="1">IFERROR(IF(OR(ISBLANK(H18),ISBLANK(I18)),"",IF(I18&gt;=H18,I18-H18,"Error")),"Error")</f>
        <v/>
      </c>
      <c r="K18" s="50"/>
      <c r="L18" s="51"/>
      <c r="M18" s="52"/>
      <c r="N18" s="53" t="str">
        <f t="shared" ref="N18:N23" si="2">IFERROR(IF(OR(J18="",ISBLANK(L18)),"",J18+L18),"Error")</f>
        <v/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/>
      <c r="D19" s="3"/>
      <c r="E19" s="3"/>
      <c r="F19" s="45"/>
      <c r="G19" s="46"/>
      <c r="H19" s="47"/>
      <c r="I19" s="48"/>
      <c r="J19" s="49" t="str">
        <f t="shared" si="1"/>
        <v/>
      </c>
      <c r="K19" s="50"/>
      <c r="L19" s="51"/>
      <c r="M19" s="52"/>
      <c r="N19" s="53" t="str">
        <f t="shared" si="2"/>
        <v/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/>
      <c r="D20" s="3"/>
      <c r="E20" s="3"/>
      <c r="F20" s="45"/>
      <c r="G20" s="46"/>
      <c r="H20" s="47"/>
      <c r="I20" s="48"/>
      <c r="J20" s="49" t="str">
        <f t="shared" si="1"/>
        <v/>
      </c>
      <c r="K20" s="50"/>
      <c r="L20" s="51"/>
      <c r="M20" s="52"/>
      <c r="N20" s="53" t="str">
        <f t="shared" si="2"/>
        <v/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>
        <f>IF(SUM(F18:F25)=0,"Completar",SUM(F18:F25))</f>
        <v>40</v>
      </c>
      <c r="G26" s="55">
        <f>IF(SUM(G18:G25)=0,"Completar",SUM(G18:G25))</f>
        <v>3.472222222222222E-3</v>
      </c>
      <c r="H26" s="56" t="s">
        <v>20</v>
      </c>
      <c r="I26" s="57" t="s">
        <v>20</v>
      </c>
      <c r="J26" s="58" t="str">
        <f>IF(OR(COUNTIF(J18:J25,"Error")&gt;0,COUNTIF(J18:J25,"Completar")&gt;0),"Error",IF(SUM(J18:J25)=0,"Completar",SUM(J18:J25)))</f>
        <v>Completar</v>
      </c>
      <c r="K26" s="59">
        <f>SUM(K18:K25)</f>
        <v>0</v>
      </c>
      <c r="L26" s="55">
        <f>SUM(L18:L25)</f>
        <v>0</v>
      </c>
      <c r="M26" s="60" t="str">
        <f>IF(SUM(M18:M25)=0,"Completar",SUM(M18:M25))</f>
        <v>Completar</v>
      </c>
      <c r="N26" s="34" t="str">
        <f>IF(OR(COUNTIF(N18:N25,"Error")&gt;0,COUNTIF(N18:N25,"Completar")&gt;0),"Error",IF(SUM(N18:N25)=0,"Completar",SUM(N18:N25)))</f>
        <v>Completar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/>
      <c r="C30" s="33"/>
      <c r="D30" s="33"/>
      <c r="E30" s="34" t="str">
        <f>IFERROR(IF(OR(ISBLANK(C30),ISBLANK(D30)),"Completar",IF(D30&gt;=C30,D30-C30,"Error")),"Error")</f>
        <v>Completar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 t="str">
        <f>M26</f>
        <v>Completar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 t="str">
        <f>IF(M26="Completar","Completar",IFERROR(M26/(N26*24),"Error"))</f>
        <v>Completar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>
        <f>E5</f>
        <v>3.4722222222222099E-3</v>
      </c>
      <c r="F37" s="69">
        <f>IF(E37="Completar",E37,IFERROR(E37/$E$43,"Error"))</f>
        <v>0.13157894736842049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1.0416666666666685E-2</v>
      </c>
      <c r="F38" s="69">
        <f>IF(E38="Completar",E38,IFERROR(E38/$E$43,"Error"))</f>
        <v>0.39473684210526361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1.2500000000000011E-2</v>
      </c>
      <c r="F39" s="69">
        <f>IF(E39="Completar",E39,IFERROR(E39/$E$43,"Error"))</f>
        <v>0.47368421052631587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 t="str">
        <f>E30</f>
        <v>Completar</v>
      </c>
      <c r="F40" s="69" t="str">
        <f>IF(E40="Completar",E40,IFERROR(E40/$E$43,"Error"))</f>
        <v>Completar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 t="str">
        <f>J26</f>
        <v>Completar</v>
      </c>
      <c r="F42" s="69" t="str">
        <f>IF(E42="Completar",E42,IFERROR(E42/$E$43,"Completar"))</f>
        <v>Completar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2.6388888888888906E-2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2</cp:revision>
  <dcterms:created xsi:type="dcterms:W3CDTF">2014-04-14T14:00:11Z</dcterms:created>
  <dcterms:modified xsi:type="dcterms:W3CDTF">2016-10-08T22:16:02Z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