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OIA\OIA\Planillas de Métricas\"/>
    </mc:Choice>
  </mc:AlternateContent>
  <bookViews>
    <workbookView xWindow="0" yWindow="0" windowWidth="28800" windowHeight="1350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M26" i="1"/>
  <c r="E33" i="1" s="1"/>
  <c r="L26" i="1"/>
  <c r="E41" i="1" s="1"/>
  <c r="K26" i="1"/>
  <c r="E36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J18" i="1"/>
  <c r="N18" i="1" s="1"/>
  <c r="B18" i="1"/>
  <c r="E13" i="1"/>
  <c r="E39" i="1" s="1"/>
  <c r="E9" i="1"/>
  <c r="E38" i="1" s="1"/>
  <c r="E5" i="1"/>
  <c r="E37" i="1" s="1"/>
  <c r="J26" i="1" l="1"/>
  <c r="E42" i="1" s="1"/>
  <c r="E43" i="1" s="1"/>
  <c r="F41" i="1" s="1"/>
  <c r="N26" i="1"/>
  <c r="E34" i="1" s="1"/>
  <c r="E35" i="1"/>
  <c r="F40" i="1" l="1"/>
  <c r="F42" i="1"/>
  <c r="F39" i="1"/>
  <c r="F38" i="1"/>
  <c r="F37" i="1"/>
</calcChain>
</file>

<file path=xl/sharedStrings.xml><?xml version="1.0" encoding="utf-8"?>
<sst xmlns="http://schemas.openxmlformats.org/spreadsheetml/2006/main" count="53" uniqueCount="36">
  <si>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</si>
  <si>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</si>
  <si>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</si>
  <si>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</si>
  <si>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</si>
  <si>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</si>
  <si>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</si>
  <si>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</si>
  <si>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</si>
  <si>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</si>
  <si>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</si>
  <si>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</si>
  <si>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</si>
  <si>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</si>
  <si>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</si>
  <si>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</si>
  <si>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</si>
  <si>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</si>
  <si>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</si>
  <si>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</si>
  <si>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</si>
  <si>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</si>
  <si>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</si>
  <si>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</si>
  <si>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</si>
  <si>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</si>
  <si>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</si>
  <si>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</si>
  <si>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</si>
  <si>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</si>
  <si>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</si>
  <si>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</si>
  <si>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</si>
  <si>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</si>
  <si>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matrizSimetrica y Grafo</t>
  </si>
  <si>
    <t>red y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</si>
</sst>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53-4219-9363-19518CC84CBA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53-4219-9363-19518CC84CBA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C53-4219-9363-19518CC84CBA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C53-4219-9363-19518CC84CB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C53-4219-9363-19518CC84CBA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C53-4219-9363-19518CC84CB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1.388888888888884E-3</c:v>
                </c:pt>
                <c:pt idx="1">
                  <c:v>2.0138888888888817E-2</c:v>
                </c:pt>
                <c:pt idx="2">
                  <c:v>9.7222222222221877E-3</c:v>
                </c:pt>
                <c:pt idx="3">
                  <c:v>3.4027777777777768E-2</c:v>
                </c:pt>
                <c:pt idx="4">
                  <c:v>0</c:v>
                </c:pt>
                <c:pt idx="5">
                  <c:v>3.4027777777777879E-2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53-4219-9363-19518CC8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topLeftCell="A16" zoomScaleNormal="100" workbookViewId="0">
      <selection activeCell="K50" sqref="K50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6.9444444444444441E-3</v>
      </c>
      <c r="C5" s="33">
        <v>0.54513888888888895</v>
      </c>
      <c r="D5" s="33">
        <v>0.54652777777777783</v>
      </c>
      <c r="E5" s="34">
        <f>IFERROR(IF(OR(ISBLANK(C5),ISBLANK(D5)),"Completar",IF(D5&gt;=C5,D5-C5,"Error")),"Error")</f>
        <v>1.388888888888884E-3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1.0416666666666666E-2</v>
      </c>
      <c r="C9" s="33">
        <v>0.54791666666666672</v>
      </c>
      <c r="D9" s="33">
        <v>0.56805555555555554</v>
      </c>
      <c r="E9" s="34">
        <f>IFERROR(IF(OR(ISBLANK(C9),ISBLANK(D9)),"Completar",IF(D9&gt;=C9,D9-C9,"Error")),"Error")</f>
        <v>2.0138888888888817E-2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1.3888888888888888E-2</v>
      </c>
      <c r="C13" s="33">
        <v>0.56111111111111112</v>
      </c>
      <c r="D13" s="33">
        <v>0.5708333333333333</v>
      </c>
      <c r="E13" s="34">
        <f>IFERROR(IF(OR(ISBLANK(C13),ISBLANK(D13)),"Completar",IF(D13&gt;=C13,D13-C13,"Error")),"Error")</f>
        <v>9.7222222222221877E-3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50</v>
      </c>
      <c r="G18" s="46">
        <v>1.0416666666666666E-2</v>
      </c>
      <c r="H18" s="47">
        <v>0.57222222222222219</v>
      </c>
      <c r="I18" s="48">
        <v>0.58402777777777781</v>
      </c>
      <c r="J18" s="49">
        <f t="shared" ref="J18:J23" si="1">IFERROR(IF(OR(ISBLANK(H18),ISBLANK(I18)),"",IF(I18&gt;=H18,I18-H18,"Error")),"Error")</f>
        <v>1.1805555555555625E-2</v>
      </c>
      <c r="K18" s="50">
        <v>0</v>
      </c>
      <c r="L18" s="51">
        <v>0</v>
      </c>
      <c r="M18" s="52">
        <v>50</v>
      </c>
      <c r="N18" s="53">
        <f t="shared" ref="N18:N23" si="2">IFERROR(IF(OR(J18="",ISBLANK(L18)),"",J18+L18),"Error")</f>
        <v>1.1805555555555625E-2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70</v>
      </c>
      <c r="G19" s="46">
        <v>1.3888888888888888E-2</v>
      </c>
      <c r="H19" s="47">
        <v>0.5854166666666667</v>
      </c>
      <c r="I19" s="48">
        <v>0.60763888888888895</v>
      </c>
      <c r="J19" s="49">
        <f t="shared" si="1"/>
        <v>2.2222222222222254E-2</v>
      </c>
      <c r="K19" s="50">
        <v>0</v>
      </c>
      <c r="L19" s="51">
        <v>0</v>
      </c>
      <c r="M19" s="52">
        <v>76</v>
      </c>
      <c r="N19" s="53">
        <f t="shared" si="2"/>
        <v>2.2222222222222254E-2</v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120</v>
      </c>
      <c r="G26" s="55">
        <f>IF(SUM(G18:G25)=0,"Completar",SUM(G18:G25))</f>
        <v>2.4305555555555552E-2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3.4027777777777879E-2</v>
      </c>
      <c r="K26" s="59">
        <f>SUM(K18:K25)</f>
        <v>0</v>
      </c>
      <c r="L26" s="55">
        <f>SUM(L18:L25)</f>
        <v>0</v>
      </c>
      <c r="M26" s="60">
        <f>IF(SUM(M18:M25)=0,"Completar",SUM(M18:M25))</f>
        <v>126</v>
      </c>
      <c r="N26" s="34">
        <f>IF(OR(COUNTIF(N18:N25,"Error")&gt;0,COUNTIF(N18:N25,"Completar")&gt;0),"Error",IF(SUM(N18:N25)=0,"Completar",SUM(N18:N25)))</f>
        <v>3.4027777777777879E-2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>
        <v>1.3888888888888888E-2</v>
      </c>
      <c r="C30" s="33">
        <v>0.6118055555555556</v>
      </c>
      <c r="D30" s="33">
        <v>0.64583333333333337</v>
      </c>
      <c r="E30" s="34">
        <f>IFERROR(IF(OR(ISBLANK(C30),ISBLANK(D30)),"Completar",IF(D30&gt;=C30,D30-C30,"Error")),"Error")</f>
        <v>3.4027777777777768E-2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126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154.28571428571382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1.388888888888884E-3</v>
      </c>
      <c r="F37" s="69">
        <f>IF(E37="Completar",E37,IFERROR(E37/$E$43,"Error"))</f>
        <v>1.3986013986013939E-2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2.0138888888888817E-2</v>
      </c>
      <c r="F38" s="69">
        <f>IF(E38="Completar",E38,IFERROR(E38/$E$43,"Error"))</f>
        <v>0.20279720279720212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9.7222222222221877E-3</v>
      </c>
      <c r="F39" s="69">
        <f>IF(E39="Completar",E39,IFERROR(E39/$E$43,"Error"))</f>
        <v>9.7902097902097571E-2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>
        <f>E30</f>
        <v>3.4027777777777768E-2</v>
      </c>
      <c r="F40" s="69">
        <f>IF(E40="Completar",E40,IFERROR(E40/$E$43,"Error"))</f>
        <v>0.3426573426573426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3.4027777777777879E-2</v>
      </c>
      <c r="F42" s="69">
        <f>IF(E42="Completar",E42,IFERROR(E42/$E$43,"Completar"))</f>
        <v>0.34265734265734377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9.9305555555555536E-2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2016-11-16T18:30:13Z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