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/Desktop/"/>
    </mc:Choice>
  </mc:AlternateContent>
  <xr:revisionPtr revIDLastSave="0" documentId="13_ncr:1_{B367A78B-CAAF-F640-A180-84FB329761B6}" xr6:coauthVersionLast="47" xr6:coauthVersionMax="47" xr10:uidLastSave="{00000000-0000-0000-0000-000000000000}"/>
  <bookViews>
    <workbookView xWindow="0" yWindow="500" windowWidth="28800" windowHeight="17500" xr2:uid="{30983802-EA8B-FF46-820D-879DD0F1C2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O8" i="1"/>
  <c r="M16" i="1"/>
  <c r="Q24" i="1"/>
  <c r="M32" i="1"/>
  <c r="R40" i="1"/>
  <c r="M41" i="1"/>
  <c r="AC9" i="1"/>
  <c r="AA9" i="1"/>
  <c r="Y9" i="1"/>
  <c r="K49" i="1"/>
  <c r="I49" i="1"/>
  <c r="E49" i="1"/>
  <c r="G49" i="1"/>
  <c r="I41" i="1"/>
  <c r="G41" i="1"/>
  <c r="E41" i="1"/>
  <c r="K33" i="1"/>
  <c r="I33" i="1"/>
  <c r="G33" i="1"/>
  <c r="E33" i="1"/>
  <c r="O25" i="1"/>
  <c r="M25" i="1"/>
  <c r="K25" i="1"/>
  <c r="I25" i="1"/>
  <c r="G25" i="1"/>
  <c r="E25" i="1"/>
  <c r="K17" i="1"/>
  <c r="K9" i="1"/>
  <c r="I9" i="1"/>
  <c r="G17" i="1"/>
  <c r="I17" i="1"/>
  <c r="E17" i="1"/>
  <c r="G9" i="1"/>
  <c r="M9" i="1"/>
  <c r="E9" i="1"/>
  <c r="M48" i="1" l="1"/>
  <c r="O48" i="1"/>
  <c r="Q48" i="1"/>
</calcChain>
</file>

<file path=xl/sharedStrings.xml><?xml version="1.0" encoding="utf-8"?>
<sst xmlns="http://schemas.openxmlformats.org/spreadsheetml/2006/main" count="102" uniqueCount="61">
  <si>
    <t>TSR</t>
  </si>
  <si>
    <t>PARCIAL 1 (30%)</t>
  </si>
  <si>
    <t>NOTA MÍNIMA 3</t>
  </si>
  <si>
    <t>PROYECTO 1 (10%)</t>
  </si>
  <si>
    <t>SIN NOTA MÍNIMA</t>
  </si>
  <si>
    <t>PROYECTO 2 (20%)</t>
  </si>
  <si>
    <t>PARCIAL 2 (30%)</t>
  </si>
  <si>
    <t>PROYECTO 3 (10%)</t>
  </si>
  <si>
    <t>TEORÍA (60%)</t>
  </si>
  <si>
    <t>PRÁCTICAS (40%)</t>
  </si>
  <si>
    <t>NOTA FINAL</t>
  </si>
  <si>
    <t>BDA</t>
  </si>
  <si>
    <t>UNIDAD 1 (10%)</t>
  </si>
  <si>
    <t>UNIDAD 2 (40%)</t>
  </si>
  <si>
    <t>UNIDAD 3-4 (30%)</t>
  </si>
  <si>
    <t>TEORÍA (80%)</t>
  </si>
  <si>
    <t>LAB (20%)</t>
  </si>
  <si>
    <t>TRABAJO (20%)</t>
  </si>
  <si>
    <t>ISW</t>
  </si>
  <si>
    <t>PARCIAL 1 (40%)</t>
  </si>
  <si>
    <t>CASO 1 (5%)</t>
  </si>
  <si>
    <t>CASO 2 (5%)</t>
  </si>
  <si>
    <t>TEORÍA (50%)</t>
  </si>
  <si>
    <t>ENTREGA 1 (10%)</t>
  </si>
  <si>
    <t>ENTREGA 2 (30%)</t>
  </si>
  <si>
    <t>PRESENTACIÓN (10%)</t>
  </si>
  <si>
    <t>NOTA MÍNIMA 4</t>
  </si>
  <si>
    <t>PARCIAL 2 (35%)</t>
  </si>
  <si>
    <t>PARCIAL 1 (35%)</t>
  </si>
  <si>
    <t>NOTA MÍNIMA 1,4/3,5</t>
  </si>
  <si>
    <t>TEORÍA (70%)</t>
  </si>
  <si>
    <t>PRÁCTICAS (30%)</t>
  </si>
  <si>
    <t>TRABAJO P2 (15%)</t>
  </si>
  <si>
    <t>TEST P3 (15%)</t>
  </si>
  <si>
    <t xml:space="preserve">SIN NOTA MÍNIMA </t>
  </si>
  <si>
    <t>TEST 1</t>
  </si>
  <si>
    <t>TEST 2</t>
  </si>
  <si>
    <t>TEST 3</t>
  </si>
  <si>
    <t>TEST 4</t>
  </si>
  <si>
    <t>SIN NOTA MÍNIMA (10%)</t>
  </si>
  <si>
    <t>PRÁCTICA (20%)</t>
  </si>
  <si>
    <t>TEST 5</t>
  </si>
  <si>
    <t>CPA</t>
  </si>
  <si>
    <t>AIC</t>
  </si>
  <si>
    <t>PARCIALES (70%)</t>
  </si>
  <si>
    <t>TEST TEORÍA (10%)</t>
  </si>
  <si>
    <t>SIN</t>
  </si>
  <si>
    <t>NOTAS FINALES</t>
  </si>
  <si>
    <t>NF1</t>
  </si>
  <si>
    <t>NF2</t>
  </si>
  <si>
    <t>PARCIAL A1 (37,5%)</t>
  </si>
  <si>
    <t>PARCIAL A1 (12,5%)</t>
  </si>
  <si>
    <t>PARCIAL A3 (12,5%)</t>
  </si>
  <si>
    <t>PARCIAL A4 (37,5%)</t>
  </si>
  <si>
    <t>TSR (REC)</t>
  </si>
  <si>
    <t>PARCIAL 2 (40%)</t>
  </si>
  <si>
    <t>PRÁCTICAS (20%)</t>
  </si>
  <si>
    <t xml:space="preserve">NOTA MÍNIMA 3 </t>
  </si>
  <si>
    <t>PRÁCTICA (50%)</t>
  </si>
  <si>
    <t>PRÁCTICAS (25%)</t>
  </si>
  <si>
    <t xml:space="preserve">                      NOTAS 3 · PRIMER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</si>
</sst>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1"/>
      <name val="Calibri (Cuerpo)"/>
    </font>
    <font>
      <sz val="14"/>
      <color theme="1"/>
      <name val="Calibri (Cuerpo)"/>
    </font>
    <font>
      <sz val="12"/>
      <color theme="0"/>
      <name val="Calibri (Cuerpo)"/>
    </font>
    <font>
      <sz val="14"/>
      <color theme="0"/>
      <name val="Calibri (Cuerpo)"/>
    </font>
    <font>
      <sz val="14"/>
      <color theme="0"/>
      <name val="Calibri"/>
      <family val="2"/>
      <scheme val="minor"/>
    </font>
    <font>
      <sz val="26"/>
      <color theme="0"/>
      <name val="Calibri (Cuerpo)"/>
    </font>
    <font>
      <sz val="2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AA1E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65F58"/>
        <bgColor indexed="64"/>
      </patternFill>
    </fill>
    <fill>
      <patternFill patternType="solid">
        <fgColor rgb="FFF29293"/>
        <bgColor indexed="64"/>
      </patternFill>
    </fill>
    <fill>
      <patternFill patternType="solid">
        <fgColor rgb="FFCDB9FE"/>
        <bgColor indexed="64"/>
      </patternFill>
    </fill>
    <fill>
      <patternFill patternType="solid">
        <fgColor rgb="FFDBCDF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9ACD6"/>
        <bgColor indexed="64"/>
      </patternFill>
    </fill>
    <fill>
      <patternFill patternType="solid">
        <fgColor rgb="FFED96D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6" borderId="2" xfId="1" applyNumberFormat="1" applyFont="1" applyFill="1" applyBorder="1" applyAlignment="1">
      <alignment horizontal="center"/>
    </xf>
    <xf numFmtId="0" fontId="10" fillId="18" borderId="2" xfId="0" applyFont="1" applyFill="1" applyBorder="1" applyAlignment="1">
      <alignment horizontal="center" vertical="center"/>
    </xf>
    <xf numFmtId="0" fontId="10" fillId="18" borderId="27" xfId="0" applyFont="1" applyFill="1" applyBorder="1" applyAlignment="1">
      <alignment horizontal="center"/>
    </xf>
    <xf numFmtId="0" fontId="11" fillId="19" borderId="28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center"/>
    </xf>
    <xf numFmtId="0" fontId="0" fillId="6" borderId="3" xfId="1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/>
    </xf>
    <xf numFmtId="0" fontId="11" fillId="19" borderId="2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0" fillId="6" borderId="3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11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5" fillId="21" borderId="33" xfId="0" applyFont="1" applyFill="1" applyBorder="1" applyAlignment="1">
      <alignment horizontal="center" vertical="center"/>
    </xf>
    <xf numFmtId="0" fontId="5" fillId="21" borderId="37" xfId="0" applyFont="1" applyFill="1" applyBorder="1" applyAlignment="1">
      <alignment horizontal="center" vertical="center"/>
    </xf>
    <xf numFmtId="0" fontId="0" fillId="6" borderId="10" xfId="1" applyNumberFormat="1" applyFont="1" applyFill="1" applyBorder="1" applyAlignment="1">
      <alignment horizontal="center"/>
    </xf>
    <xf numFmtId="0" fontId="0" fillId="6" borderId="2" xfId="1" applyNumberFormat="1" applyFont="1" applyFill="1" applyBorder="1" applyAlignment="1">
      <alignment horizontal="center"/>
    </xf>
    <xf numFmtId="0" fontId="5" fillId="16" borderId="1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17" borderId="20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21" xfId="0" applyFont="1" applyFill="1" applyBorder="1" applyAlignment="1">
      <alignment horizontal="center" vertical="center"/>
    </xf>
    <xf numFmtId="0" fontId="9" fillId="17" borderId="22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/>
    </xf>
    <xf numFmtId="0" fontId="9" fillId="17" borderId="24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/>
    </xf>
    <xf numFmtId="0" fontId="5" fillId="16" borderId="34" xfId="0" applyFont="1" applyFill="1" applyBorder="1" applyAlignment="1">
      <alignment horizontal="center"/>
    </xf>
    <xf numFmtId="0" fontId="5" fillId="16" borderId="35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0" fontId="6" fillId="16" borderId="8" xfId="0" applyFont="1" applyFill="1" applyBorder="1" applyAlignment="1">
      <alignment horizontal="center"/>
    </xf>
    <xf numFmtId="0" fontId="6" fillId="16" borderId="9" xfId="0" applyFont="1" applyFill="1" applyBorder="1" applyAlignment="1">
      <alignment horizontal="center"/>
    </xf>
    <xf numFmtId="0" fontId="3" fillId="20" borderId="15" xfId="0" applyFont="1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3" fillId="6" borderId="29" xfId="1" applyNumberFormat="1" applyFont="1" applyFill="1" applyBorder="1" applyAlignment="1">
      <alignment horizontal="center" vertical="center"/>
    </xf>
    <xf numFmtId="0" fontId="13" fillId="6" borderId="30" xfId="1" applyNumberFormat="1" applyFont="1" applyFill="1" applyBorder="1" applyAlignment="1">
      <alignment horizontal="center" vertical="center"/>
    </xf>
    <xf numFmtId="0" fontId="13" fillId="6" borderId="5" xfId="1" applyNumberFormat="1" applyFont="1" applyFill="1" applyBorder="1" applyAlignment="1">
      <alignment horizontal="center" vertical="center"/>
    </xf>
    <xf numFmtId="0" fontId="13" fillId="6" borderId="38" xfId="1" applyNumberFormat="1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9" fillId="20" borderId="18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20" borderId="19" xfId="0" applyFont="1" applyFill="1" applyBorder="1" applyAlignment="1">
      <alignment horizontal="center" vertical="center"/>
    </xf>
    <xf numFmtId="0" fontId="9" fillId="20" borderId="20" xfId="0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0" fontId="9" fillId="20" borderId="22" xfId="0" applyFont="1" applyFill="1" applyBorder="1" applyAlignment="1">
      <alignment horizontal="center" vertical="center"/>
    </xf>
    <xf numFmtId="0" fontId="9" fillId="20" borderId="23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9" fillId="15" borderId="21" xfId="0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0" fontId="9" fillId="15" borderId="23" xfId="0" applyFont="1" applyFill="1" applyBorder="1" applyAlignment="1">
      <alignment horizontal="center" vertical="center"/>
    </xf>
    <xf numFmtId="0" fontId="9" fillId="15" borderId="24" xfId="0" applyFont="1" applyFill="1" applyBorder="1" applyAlignment="1">
      <alignment horizontal="center" vertical="center"/>
    </xf>
    <xf numFmtId="0" fontId="3" fillId="17" borderId="15" xfId="0" applyFont="1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0" fillId="6" borderId="11" xfId="1" applyNumberFormat="1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5" fillId="16" borderId="12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21" xfId="0" applyFont="1" applyFill="1" applyBorder="1" applyAlignment="1">
      <alignment horizontal="center" vertical="center"/>
    </xf>
    <xf numFmtId="0" fontId="9" fillId="13" borderId="22" xfId="0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/>
    </xf>
    <xf numFmtId="0" fontId="9" fillId="13" borderId="24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4" fillId="13" borderId="10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9" fillId="10" borderId="18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21" xfId="0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6" borderId="3" xfId="1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9ACD6"/>
      <color rgb="FFED96D1"/>
      <color rgb="FFEBA0CC"/>
      <color rgb="FFDBCDFD"/>
      <color rgb="FFCDB9FE"/>
      <color rgb="FFBCA2FF"/>
      <color rgb="FF959BEB"/>
      <color rgb="FF957BEC"/>
      <color rgb="FFF29293"/>
      <color rgb="FFF65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3AFD-AAB0-264F-A0A0-A9D63C8D1F90}">
  <dimension ref="A1:AG54"/>
  <sheetViews>
    <sheetView tabSelected="1" zoomScale="110" zoomScaleNormal="110" workbookViewId="0">
      <selection activeCell="AE8" sqref="AE8:AG10"/>
    </sheetView>
  </sheetViews>
  <sheetFormatPr baseColWidth="10" defaultRowHeight="16" x14ac:dyDescent="0.2"/>
  <cols>
    <col min="12" max="12" width="12.33203125" customWidth="1"/>
  </cols>
  <sheetData>
    <row r="1" spans="1:33" ht="16" customHeight="1" x14ac:dyDescent="0.2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5" spans="1:33" ht="17" thickBot="1" x14ac:dyDescent="0.25"/>
    <row r="6" spans="1:33" ht="19" x14ac:dyDescent="0.2">
      <c r="A6" s="51" t="s">
        <v>0</v>
      </c>
      <c r="B6" s="52"/>
      <c r="C6" s="52"/>
      <c r="D6" s="53"/>
      <c r="E6" s="30" t="s">
        <v>8</v>
      </c>
      <c r="F6" s="31"/>
      <c r="G6" s="31"/>
      <c r="H6" s="32"/>
      <c r="I6" s="33" t="s">
        <v>9</v>
      </c>
      <c r="J6" s="34"/>
      <c r="K6" s="34"/>
      <c r="L6" s="34"/>
      <c r="M6" s="34"/>
      <c r="N6" s="45"/>
      <c r="O6" s="35" t="s">
        <v>10</v>
      </c>
      <c r="P6" s="46"/>
      <c r="Q6" s="47"/>
      <c r="U6" s="51" t="s">
        <v>54</v>
      </c>
      <c r="V6" s="52"/>
      <c r="W6" s="52"/>
      <c r="X6" s="53"/>
      <c r="Y6" s="30" t="s">
        <v>15</v>
      </c>
      <c r="Z6" s="31"/>
      <c r="AA6" s="31"/>
      <c r="AB6" s="32"/>
      <c r="AC6" s="33" t="s">
        <v>56</v>
      </c>
      <c r="AD6" s="34"/>
      <c r="AE6" s="35" t="s">
        <v>10</v>
      </c>
      <c r="AF6" s="36"/>
      <c r="AG6" s="37"/>
    </row>
    <row r="7" spans="1:33" ht="20" thickBot="1" x14ac:dyDescent="0.25">
      <c r="A7" s="54"/>
      <c r="B7" s="44"/>
      <c r="C7" s="44"/>
      <c r="D7" s="55"/>
      <c r="E7" s="41" t="s">
        <v>1</v>
      </c>
      <c r="F7" s="42"/>
      <c r="G7" s="42" t="s">
        <v>6</v>
      </c>
      <c r="H7" s="43"/>
      <c r="I7" s="41" t="s">
        <v>3</v>
      </c>
      <c r="J7" s="44"/>
      <c r="K7" s="42" t="s">
        <v>5</v>
      </c>
      <c r="L7" s="42"/>
      <c r="M7" s="42" t="s">
        <v>7</v>
      </c>
      <c r="N7" s="55"/>
      <c r="O7" s="48"/>
      <c r="P7" s="49"/>
      <c r="Q7" s="50"/>
      <c r="U7" s="54"/>
      <c r="V7" s="44"/>
      <c r="W7" s="44"/>
      <c r="X7" s="55"/>
      <c r="Y7" s="41" t="s">
        <v>19</v>
      </c>
      <c r="Z7" s="42"/>
      <c r="AA7" s="42" t="s">
        <v>55</v>
      </c>
      <c r="AB7" s="43"/>
      <c r="AC7" s="41" t="s">
        <v>5</v>
      </c>
      <c r="AD7" s="44"/>
      <c r="AE7" s="38"/>
      <c r="AF7" s="39"/>
      <c r="AG7" s="40"/>
    </row>
    <row r="8" spans="1:33" x14ac:dyDescent="0.2">
      <c r="A8" s="54"/>
      <c r="B8" s="44"/>
      <c r="C8" s="44"/>
      <c r="D8" s="55"/>
      <c r="E8" s="13"/>
      <c r="F8" s="14"/>
      <c r="G8" s="14"/>
      <c r="H8" s="15"/>
      <c r="I8" s="13"/>
      <c r="J8" s="14"/>
      <c r="K8" s="14"/>
      <c r="L8" s="14"/>
      <c r="M8" s="14"/>
      <c r="N8" s="15"/>
      <c r="O8" s="16">
        <f>E9+G9+I9+K9+M9</f>
        <v>0</v>
      </c>
      <c r="P8" s="17"/>
      <c r="Q8" s="18"/>
      <c r="U8" s="54"/>
      <c r="V8" s="44"/>
      <c r="W8" s="44"/>
      <c r="X8" s="55"/>
      <c r="Y8" s="13"/>
      <c r="Z8" s="14"/>
      <c r="AA8" s="14"/>
      <c r="AB8" s="15"/>
      <c r="AC8" s="13"/>
      <c r="AD8" s="14"/>
      <c r="AE8" s="16">
        <f>Y9+AA9+AC9</f>
        <v>0</v>
      </c>
      <c r="AF8" s="17"/>
      <c r="AG8" s="18"/>
    </row>
    <row r="9" spans="1:33" x14ac:dyDescent="0.2">
      <c r="A9" s="54"/>
      <c r="B9" s="44"/>
      <c r="C9" s="44"/>
      <c r="D9" s="55"/>
      <c r="E9" s="22">
        <f>E8*0.3</f>
        <v>0</v>
      </c>
      <c r="F9" s="23"/>
      <c r="G9" s="23">
        <f>G8*0.3</f>
        <v>0</v>
      </c>
      <c r="H9" s="24"/>
      <c r="I9" s="22">
        <f>I8*0.1</f>
        <v>0</v>
      </c>
      <c r="J9" s="23"/>
      <c r="K9" s="23">
        <f>K8*0.2</f>
        <v>0</v>
      </c>
      <c r="L9" s="23"/>
      <c r="M9" s="23">
        <f>M8*0.1</f>
        <v>0</v>
      </c>
      <c r="N9" s="24"/>
      <c r="O9" s="16"/>
      <c r="P9" s="17"/>
      <c r="Q9" s="18"/>
      <c r="U9" s="54"/>
      <c r="V9" s="44"/>
      <c r="W9" s="44"/>
      <c r="X9" s="55"/>
      <c r="Y9" s="22">
        <f>Y8*0.4</f>
        <v>0</v>
      </c>
      <c r="Z9" s="23"/>
      <c r="AA9" s="23">
        <f>AA8*0.4</f>
        <v>0</v>
      </c>
      <c r="AB9" s="24"/>
      <c r="AC9" s="22">
        <f>AC8*0.2</f>
        <v>0</v>
      </c>
      <c r="AD9" s="23"/>
      <c r="AE9" s="16"/>
      <c r="AF9" s="17"/>
      <c r="AG9" s="18"/>
    </row>
    <row r="10" spans="1:33" ht="17" thickBot="1" x14ac:dyDescent="0.25">
      <c r="A10" s="56"/>
      <c r="B10" s="57"/>
      <c r="C10" s="57"/>
      <c r="D10" s="58"/>
      <c r="E10" s="25" t="s">
        <v>2</v>
      </c>
      <c r="F10" s="26"/>
      <c r="G10" s="26" t="s">
        <v>2</v>
      </c>
      <c r="H10" s="27"/>
      <c r="I10" s="28" t="s">
        <v>4</v>
      </c>
      <c r="J10" s="29"/>
      <c r="K10" s="26" t="s">
        <v>57</v>
      </c>
      <c r="L10" s="26"/>
      <c r="M10" s="29" t="s">
        <v>4</v>
      </c>
      <c r="N10" s="248"/>
      <c r="O10" s="19"/>
      <c r="P10" s="20"/>
      <c r="Q10" s="21"/>
      <c r="U10" s="56"/>
      <c r="V10" s="57"/>
      <c r="W10" s="57"/>
      <c r="X10" s="58"/>
      <c r="Y10" s="25" t="s">
        <v>2</v>
      </c>
      <c r="Z10" s="26"/>
      <c r="AA10" s="26" t="s">
        <v>2</v>
      </c>
      <c r="AB10" s="27"/>
      <c r="AC10" s="28" t="s">
        <v>2</v>
      </c>
      <c r="AD10" s="29"/>
      <c r="AE10" s="19"/>
      <c r="AF10" s="20"/>
      <c r="AG10" s="21"/>
    </row>
    <row r="13" spans="1:33" ht="17" thickBot="1" x14ac:dyDescent="0.25"/>
    <row r="14" spans="1:33" ht="19" x14ac:dyDescent="0.25">
      <c r="A14" s="236" t="s">
        <v>11</v>
      </c>
      <c r="B14" s="237"/>
      <c r="C14" s="237"/>
      <c r="D14" s="238"/>
      <c r="E14" s="245" t="s">
        <v>15</v>
      </c>
      <c r="F14" s="246"/>
      <c r="G14" s="246"/>
      <c r="H14" s="246"/>
      <c r="I14" s="246"/>
      <c r="J14" s="247"/>
      <c r="K14" s="211" t="s">
        <v>16</v>
      </c>
      <c r="L14" s="212"/>
      <c r="M14" s="213" t="s">
        <v>10</v>
      </c>
      <c r="N14" s="214"/>
      <c r="O14" s="215"/>
    </row>
    <row r="15" spans="1:33" ht="20" thickBot="1" x14ac:dyDescent="0.25">
      <c r="A15" s="239"/>
      <c r="B15" s="240"/>
      <c r="C15" s="240"/>
      <c r="D15" s="241"/>
      <c r="E15" s="228" t="s">
        <v>12</v>
      </c>
      <c r="F15" s="232"/>
      <c r="G15" s="232" t="s">
        <v>13</v>
      </c>
      <c r="H15" s="232"/>
      <c r="I15" s="232" t="s">
        <v>14</v>
      </c>
      <c r="J15" s="234"/>
      <c r="K15" s="228" t="s">
        <v>17</v>
      </c>
      <c r="L15" s="229"/>
      <c r="M15" s="216"/>
      <c r="N15" s="217"/>
      <c r="O15" s="218"/>
    </row>
    <row r="16" spans="1:33" x14ac:dyDescent="0.2">
      <c r="A16" s="239"/>
      <c r="B16" s="240"/>
      <c r="C16" s="240"/>
      <c r="D16" s="241"/>
      <c r="E16" s="65"/>
      <c r="F16" s="66"/>
      <c r="G16" s="66"/>
      <c r="H16" s="66"/>
      <c r="I16" s="66"/>
      <c r="J16" s="161"/>
      <c r="K16" s="65"/>
      <c r="L16" s="230"/>
      <c r="M16" s="219">
        <f>E17+G17+I17+K17</f>
        <v>0</v>
      </c>
      <c r="N16" s="220"/>
      <c r="O16" s="221"/>
    </row>
    <row r="17" spans="1:19" x14ac:dyDescent="0.2">
      <c r="A17" s="239"/>
      <c r="B17" s="240"/>
      <c r="C17" s="240"/>
      <c r="D17" s="241"/>
      <c r="E17" s="22">
        <f>E16*0.1</f>
        <v>0</v>
      </c>
      <c r="F17" s="23"/>
      <c r="G17" s="23">
        <f>G16*0.4</f>
        <v>0</v>
      </c>
      <c r="H17" s="23"/>
      <c r="I17" s="23">
        <f>I16*0.3</f>
        <v>0</v>
      </c>
      <c r="J17" s="24"/>
      <c r="K17" s="22">
        <f>K16*0.2</f>
        <v>0</v>
      </c>
      <c r="L17" s="231"/>
      <c r="M17" s="222"/>
      <c r="N17" s="223"/>
      <c r="O17" s="224"/>
    </row>
    <row r="18" spans="1:19" ht="17" thickBot="1" x14ac:dyDescent="0.25">
      <c r="A18" s="242"/>
      <c r="B18" s="243"/>
      <c r="C18" s="243"/>
      <c r="D18" s="244"/>
      <c r="E18" s="209" t="s">
        <v>4</v>
      </c>
      <c r="F18" s="233"/>
      <c r="G18" s="233" t="s">
        <v>4</v>
      </c>
      <c r="H18" s="233"/>
      <c r="I18" s="233" t="s">
        <v>4</v>
      </c>
      <c r="J18" s="235"/>
      <c r="K18" s="209" t="s">
        <v>4</v>
      </c>
      <c r="L18" s="210"/>
      <c r="M18" s="225"/>
      <c r="N18" s="226"/>
      <c r="O18" s="227"/>
    </row>
    <row r="21" spans="1:19" ht="17" thickBot="1" x14ac:dyDescent="0.25">
      <c r="S21" s="11"/>
    </row>
    <row r="22" spans="1:19" ht="19" x14ac:dyDescent="0.25">
      <c r="A22" s="200" t="s">
        <v>18</v>
      </c>
      <c r="B22" s="201"/>
      <c r="C22" s="201"/>
      <c r="D22" s="202"/>
      <c r="E22" s="194" t="s">
        <v>22</v>
      </c>
      <c r="F22" s="195"/>
      <c r="G22" s="195"/>
      <c r="H22" s="195"/>
      <c r="I22" s="195"/>
      <c r="J22" s="196"/>
      <c r="K22" s="194" t="s">
        <v>58</v>
      </c>
      <c r="L22" s="195"/>
      <c r="M22" s="195"/>
      <c r="N22" s="195"/>
      <c r="O22" s="195"/>
      <c r="P22" s="196"/>
      <c r="Q22" s="167" t="s">
        <v>10</v>
      </c>
      <c r="R22" s="168"/>
      <c r="S22" s="169"/>
    </row>
    <row r="23" spans="1:19" ht="20" thickBot="1" x14ac:dyDescent="0.25">
      <c r="A23" s="203"/>
      <c r="B23" s="204"/>
      <c r="C23" s="204"/>
      <c r="D23" s="205"/>
      <c r="E23" s="197" t="s">
        <v>19</v>
      </c>
      <c r="F23" s="198"/>
      <c r="G23" s="198" t="s">
        <v>20</v>
      </c>
      <c r="H23" s="198"/>
      <c r="I23" s="198" t="s">
        <v>21</v>
      </c>
      <c r="J23" s="199"/>
      <c r="K23" s="197" t="s">
        <v>23</v>
      </c>
      <c r="L23" s="198"/>
      <c r="M23" s="198" t="s">
        <v>24</v>
      </c>
      <c r="N23" s="198"/>
      <c r="O23" s="198" t="s">
        <v>25</v>
      </c>
      <c r="P23" s="199"/>
      <c r="Q23" s="170"/>
      <c r="R23" s="171"/>
      <c r="S23" s="172"/>
    </row>
    <row r="24" spans="1:19" x14ac:dyDescent="0.2">
      <c r="A24" s="203"/>
      <c r="B24" s="204"/>
      <c r="C24" s="204"/>
      <c r="D24" s="205"/>
      <c r="E24" s="65"/>
      <c r="F24" s="66"/>
      <c r="G24" s="66"/>
      <c r="H24" s="66"/>
      <c r="I24" s="66"/>
      <c r="J24" s="161"/>
      <c r="K24" s="65"/>
      <c r="L24" s="66"/>
      <c r="M24" s="66"/>
      <c r="N24" s="66"/>
      <c r="O24" s="66"/>
      <c r="P24" s="161"/>
      <c r="Q24" s="173">
        <f>I25+K25+M25+O25+E25+G25</f>
        <v>0</v>
      </c>
      <c r="R24" s="174"/>
      <c r="S24" s="175"/>
    </row>
    <row r="25" spans="1:19" x14ac:dyDescent="0.2">
      <c r="A25" s="203"/>
      <c r="B25" s="204"/>
      <c r="C25" s="204"/>
      <c r="D25" s="205"/>
      <c r="E25" s="22">
        <f>E24*0.4</f>
        <v>0</v>
      </c>
      <c r="F25" s="23"/>
      <c r="G25" s="23">
        <f>G24*0.05</f>
        <v>0</v>
      </c>
      <c r="H25" s="23"/>
      <c r="I25" s="23">
        <f>I24*0.05</f>
        <v>0</v>
      </c>
      <c r="J25" s="24"/>
      <c r="K25" s="22">
        <f>K24*0.1</f>
        <v>0</v>
      </c>
      <c r="L25" s="23"/>
      <c r="M25" s="23">
        <f>M24*0.3</f>
        <v>0</v>
      </c>
      <c r="N25" s="23"/>
      <c r="O25" s="23">
        <f>O24*0.1</f>
        <v>0</v>
      </c>
      <c r="P25" s="24"/>
      <c r="Q25" s="176"/>
      <c r="R25" s="177"/>
      <c r="S25" s="178"/>
    </row>
    <row r="26" spans="1:19" ht="17" thickBot="1" x14ac:dyDescent="0.25">
      <c r="A26" s="206"/>
      <c r="B26" s="207"/>
      <c r="C26" s="207"/>
      <c r="D26" s="208"/>
      <c r="E26" s="191" t="s">
        <v>26</v>
      </c>
      <c r="F26" s="192"/>
      <c r="G26" s="192" t="s">
        <v>4</v>
      </c>
      <c r="H26" s="192"/>
      <c r="I26" s="192" t="s">
        <v>4</v>
      </c>
      <c r="J26" s="193"/>
      <c r="K26" s="191" t="s">
        <v>26</v>
      </c>
      <c r="L26" s="192"/>
      <c r="M26" s="192" t="s">
        <v>26</v>
      </c>
      <c r="N26" s="192"/>
      <c r="O26" s="192" t="s">
        <v>4</v>
      </c>
      <c r="P26" s="193"/>
      <c r="Q26" s="179"/>
      <c r="R26" s="180"/>
      <c r="S26" s="181"/>
    </row>
    <row r="29" spans="1:19" ht="17" thickBot="1" x14ac:dyDescent="0.25"/>
    <row r="30" spans="1:19" ht="19" x14ac:dyDescent="0.2">
      <c r="A30" s="182" t="s">
        <v>42</v>
      </c>
      <c r="B30" s="183"/>
      <c r="C30" s="183"/>
      <c r="D30" s="184"/>
      <c r="E30" s="155" t="s">
        <v>30</v>
      </c>
      <c r="F30" s="156"/>
      <c r="G30" s="156"/>
      <c r="H30" s="157"/>
      <c r="I30" s="155" t="s">
        <v>31</v>
      </c>
      <c r="J30" s="156"/>
      <c r="K30" s="156"/>
      <c r="L30" s="157"/>
      <c r="M30" s="129" t="s">
        <v>10</v>
      </c>
      <c r="N30" s="130"/>
      <c r="O30" s="131"/>
    </row>
    <row r="31" spans="1:19" ht="20" thickBot="1" x14ac:dyDescent="0.25">
      <c r="A31" s="185"/>
      <c r="B31" s="186"/>
      <c r="C31" s="186"/>
      <c r="D31" s="187"/>
      <c r="E31" s="158" t="s">
        <v>28</v>
      </c>
      <c r="F31" s="159"/>
      <c r="G31" s="159" t="s">
        <v>27</v>
      </c>
      <c r="H31" s="160"/>
      <c r="I31" s="158" t="s">
        <v>32</v>
      </c>
      <c r="J31" s="159"/>
      <c r="K31" s="159" t="s">
        <v>33</v>
      </c>
      <c r="L31" s="160"/>
      <c r="M31" s="132"/>
      <c r="N31" s="133"/>
      <c r="O31" s="134"/>
    </row>
    <row r="32" spans="1:19" x14ac:dyDescent="0.2">
      <c r="A32" s="185"/>
      <c r="B32" s="186"/>
      <c r="C32" s="186"/>
      <c r="D32" s="187"/>
      <c r="E32" s="65"/>
      <c r="F32" s="66"/>
      <c r="G32" s="66"/>
      <c r="H32" s="161"/>
      <c r="I32" s="65"/>
      <c r="J32" s="66"/>
      <c r="K32" s="66"/>
      <c r="L32" s="161"/>
      <c r="M32" s="135">
        <f>E33+G33+I33+K33</f>
        <v>0</v>
      </c>
      <c r="N32" s="136"/>
      <c r="O32" s="137"/>
    </row>
    <row r="33" spans="1:20" x14ac:dyDescent="0.2">
      <c r="A33" s="185"/>
      <c r="B33" s="186"/>
      <c r="C33" s="186"/>
      <c r="D33" s="187"/>
      <c r="E33" s="22">
        <f>E32*0.35</f>
        <v>0</v>
      </c>
      <c r="F33" s="23"/>
      <c r="G33" s="23">
        <f>G32*0.35</f>
        <v>0</v>
      </c>
      <c r="H33" s="24"/>
      <c r="I33" s="22">
        <f>I32*0.15</f>
        <v>0</v>
      </c>
      <c r="J33" s="23"/>
      <c r="K33" s="23">
        <f>K32*0.15</f>
        <v>0</v>
      </c>
      <c r="L33" s="24"/>
      <c r="M33" s="138"/>
      <c r="N33" s="139"/>
      <c r="O33" s="140"/>
    </row>
    <row r="34" spans="1:20" ht="17" thickBot="1" x14ac:dyDescent="0.25">
      <c r="A34" s="188"/>
      <c r="B34" s="189"/>
      <c r="C34" s="189"/>
      <c r="D34" s="190"/>
      <c r="E34" s="162" t="s">
        <v>29</v>
      </c>
      <c r="F34" s="127"/>
      <c r="G34" s="127" t="s">
        <v>29</v>
      </c>
      <c r="H34" s="128"/>
      <c r="I34" s="162" t="s">
        <v>4</v>
      </c>
      <c r="J34" s="127"/>
      <c r="K34" s="127" t="s">
        <v>34</v>
      </c>
      <c r="L34" s="128"/>
      <c r="M34" s="141"/>
      <c r="N34" s="142"/>
      <c r="O34" s="143"/>
    </row>
    <row r="37" spans="1:20" ht="17" thickBot="1" x14ac:dyDescent="0.25"/>
    <row r="38" spans="1:20" ht="19" x14ac:dyDescent="0.25">
      <c r="A38" s="144" t="s">
        <v>43</v>
      </c>
      <c r="B38" s="145"/>
      <c r="C38" s="145"/>
      <c r="D38" s="146"/>
      <c r="E38" s="91" t="s">
        <v>44</v>
      </c>
      <c r="F38" s="92"/>
      <c r="G38" s="92"/>
      <c r="H38" s="92"/>
      <c r="I38" s="163" t="s">
        <v>45</v>
      </c>
      <c r="J38" s="92"/>
      <c r="K38" s="92"/>
      <c r="L38" s="93"/>
      <c r="M38" s="91" t="s">
        <v>40</v>
      </c>
      <c r="N38" s="92"/>
      <c r="O38" s="92"/>
      <c r="P38" s="92"/>
      <c r="Q38" s="93"/>
      <c r="R38" s="71" t="s">
        <v>10</v>
      </c>
      <c r="S38" s="72"/>
      <c r="T38" s="73"/>
    </row>
    <row r="39" spans="1:20" ht="20" thickBot="1" x14ac:dyDescent="0.3">
      <c r="A39" s="147"/>
      <c r="B39" s="148"/>
      <c r="C39" s="148"/>
      <c r="D39" s="149"/>
      <c r="E39" s="153" t="s">
        <v>28</v>
      </c>
      <c r="F39" s="154"/>
      <c r="G39" s="154" t="s">
        <v>27</v>
      </c>
      <c r="H39" s="154"/>
      <c r="I39" s="5" t="s">
        <v>35</v>
      </c>
      <c r="J39" s="7" t="s">
        <v>36</v>
      </c>
      <c r="K39" s="2" t="s">
        <v>37</v>
      </c>
      <c r="L39" s="3" t="s">
        <v>38</v>
      </c>
      <c r="M39" s="9" t="s">
        <v>35</v>
      </c>
      <c r="N39" s="7" t="s">
        <v>36</v>
      </c>
      <c r="O39" s="2" t="s">
        <v>37</v>
      </c>
      <c r="P39" s="5" t="s">
        <v>38</v>
      </c>
      <c r="Q39" s="7" t="s">
        <v>41</v>
      </c>
      <c r="R39" s="74"/>
      <c r="S39" s="75"/>
      <c r="T39" s="76"/>
    </row>
    <row r="40" spans="1:20" x14ac:dyDescent="0.2">
      <c r="A40" s="147"/>
      <c r="B40" s="148"/>
      <c r="C40" s="148"/>
      <c r="D40" s="149"/>
      <c r="E40" s="65"/>
      <c r="F40" s="66"/>
      <c r="G40" s="66"/>
      <c r="H40" s="66"/>
      <c r="I40" s="6"/>
      <c r="J40" s="1"/>
      <c r="K40" s="8"/>
      <c r="L40" s="4"/>
      <c r="M40" s="10"/>
      <c r="N40" s="1"/>
      <c r="O40" s="8"/>
      <c r="P40" s="6"/>
      <c r="Q40" s="1"/>
      <c r="R40" s="77">
        <f>G41+M41+E41+I41</f>
        <v>0</v>
      </c>
      <c r="S40" s="78"/>
      <c r="T40" s="79"/>
    </row>
    <row r="41" spans="1:20" x14ac:dyDescent="0.2">
      <c r="A41" s="147"/>
      <c r="B41" s="148"/>
      <c r="C41" s="148"/>
      <c r="D41" s="149"/>
      <c r="E41" s="22">
        <f>E40*0.35</f>
        <v>0</v>
      </c>
      <c r="F41" s="23"/>
      <c r="G41" s="23">
        <f>G40*0.35</f>
        <v>0</v>
      </c>
      <c r="H41" s="23"/>
      <c r="I41" s="68">
        <f>(I40+J40+K40+L40)/4*0.1</f>
        <v>0</v>
      </c>
      <c r="J41" s="69"/>
      <c r="K41" s="69"/>
      <c r="L41" s="70"/>
      <c r="M41" s="86">
        <f>(M40+N40+O40+P40+Q40)/5*0.2</f>
        <v>0</v>
      </c>
      <c r="N41" s="87"/>
      <c r="O41" s="87"/>
      <c r="P41" s="87"/>
      <c r="Q41" s="70"/>
      <c r="R41" s="80"/>
      <c r="S41" s="81"/>
      <c r="T41" s="82"/>
    </row>
    <row r="42" spans="1:20" ht="17" thickBot="1" x14ac:dyDescent="0.25">
      <c r="A42" s="150"/>
      <c r="B42" s="151"/>
      <c r="C42" s="151"/>
      <c r="D42" s="152"/>
      <c r="E42" s="166" t="s">
        <v>4</v>
      </c>
      <c r="F42" s="67"/>
      <c r="G42" s="67" t="s">
        <v>4</v>
      </c>
      <c r="H42" s="67"/>
      <c r="I42" s="164" t="s">
        <v>34</v>
      </c>
      <c r="J42" s="164"/>
      <c r="K42" s="164"/>
      <c r="L42" s="165"/>
      <c r="M42" s="88" t="s">
        <v>39</v>
      </c>
      <c r="N42" s="89"/>
      <c r="O42" s="89"/>
      <c r="P42" s="89"/>
      <c r="Q42" s="90"/>
      <c r="R42" s="83"/>
      <c r="S42" s="84"/>
      <c r="T42" s="85"/>
    </row>
    <row r="45" spans="1:20" ht="17" thickBot="1" x14ac:dyDescent="0.25"/>
    <row r="46" spans="1:20" ht="19" x14ac:dyDescent="0.25">
      <c r="A46" s="94" t="s">
        <v>46</v>
      </c>
      <c r="B46" s="95"/>
      <c r="C46" s="95"/>
      <c r="D46" s="96"/>
      <c r="E46" s="59" t="s">
        <v>44</v>
      </c>
      <c r="F46" s="60"/>
      <c r="G46" s="60"/>
      <c r="H46" s="60"/>
      <c r="I46" s="59" t="s">
        <v>59</v>
      </c>
      <c r="J46" s="60"/>
      <c r="K46" s="60"/>
      <c r="L46" s="60"/>
      <c r="M46" s="59" t="s">
        <v>47</v>
      </c>
      <c r="N46" s="60"/>
      <c r="O46" s="60"/>
      <c r="P46" s="60"/>
      <c r="Q46" s="112" t="s">
        <v>10</v>
      </c>
      <c r="R46" s="113"/>
      <c r="S46" s="114"/>
    </row>
    <row r="47" spans="1:20" ht="20" thickBot="1" x14ac:dyDescent="0.25">
      <c r="A47" s="97"/>
      <c r="B47" s="98"/>
      <c r="C47" s="98"/>
      <c r="D47" s="99"/>
      <c r="E47" s="61" t="s">
        <v>50</v>
      </c>
      <c r="F47" s="62"/>
      <c r="G47" s="62" t="s">
        <v>53</v>
      </c>
      <c r="H47" s="62"/>
      <c r="I47" s="61" t="s">
        <v>51</v>
      </c>
      <c r="J47" s="62"/>
      <c r="K47" s="62" t="s">
        <v>52</v>
      </c>
      <c r="L47" s="62"/>
      <c r="M47" s="61" t="s">
        <v>48</v>
      </c>
      <c r="N47" s="62"/>
      <c r="O47" s="62" t="s">
        <v>49</v>
      </c>
      <c r="P47" s="62"/>
      <c r="Q47" s="115"/>
      <c r="R47" s="116"/>
      <c r="S47" s="117"/>
    </row>
    <row r="48" spans="1:20" x14ac:dyDescent="0.2">
      <c r="A48" s="97"/>
      <c r="B48" s="98"/>
      <c r="C48" s="98"/>
      <c r="D48" s="99"/>
      <c r="E48" s="65"/>
      <c r="F48" s="66"/>
      <c r="G48" s="66"/>
      <c r="H48" s="66"/>
      <c r="I48" s="65"/>
      <c r="J48" s="66"/>
      <c r="K48" s="66"/>
      <c r="L48" s="66"/>
      <c r="M48" s="104">
        <f>I49+(1-I49/5)*E49*5/3.75</f>
        <v>0</v>
      </c>
      <c r="N48" s="105"/>
      <c r="O48" s="108">
        <f>K49+(1-K49/5)*G49*5/3.75</f>
        <v>0</v>
      </c>
      <c r="P48" s="109"/>
      <c r="Q48" s="118">
        <f>M48+O48</f>
        <v>0</v>
      </c>
      <c r="R48" s="119"/>
      <c r="S48" s="120"/>
    </row>
    <row r="49" spans="1:19" x14ac:dyDescent="0.2">
      <c r="A49" s="97"/>
      <c r="B49" s="98"/>
      <c r="C49" s="98"/>
      <c r="D49" s="99"/>
      <c r="E49" s="22">
        <f>E48*0.375</f>
        <v>0</v>
      </c>
      <c r="F49" s="23"/>
      <c r="G49" s="23">
        <f>G48*0.375</f>
        <v>0</v>
      </c>
      <c r="H49" s="23"/>
      <c r="I49" s="22">
        <f>I48*0.125</f>
        <v>0</v>
      </c>
      <c r="J49" s="23"/>
      <c r="K49" s="23">
        <f>K48*0.125</f>
        <v>0</v>
      </c>
      <c r="L49" s="23"/>
      <c r="M49" s="106"/>
      <c r="N49" s="107"/>
      <c r="O49" s="110"/>
      <c r="P49" s="111"/>
      <c r="Q49" s="121"/>
      <c r="R49" s="122"/>
      <c r="S49" s="123"/>
    </row>
    <row r="50" spans="1:19" ht="17" thickBot="1" x14ac:dyDescent="0.25">
      <c r="A50" s="100"/>
      <c r="B50" s="101"/>
      <c r="C50" s="101"/>
      <c r="D50" s="102"/>
      <c r="E50" s="63" t="s">
        <v>4</v>
      </c>
      <c r="F50" s="64"/>
      <c r="G50" s="103" t="s">
        <v>4</v>
      </c>
      <c r="H50" s="64"/>
      <c r="I50" s="63" t="s">
        <v>4</v>
      </c>
      <c r="J50" s="64"/>
      <c r="K50" s="103" t="s">
        <v>4</v>
      </c>
      <c r="L50" s="64"/>
      <c r="M50" s="63" t="s">
        <v>4</v>
      </c>
      <c r="N50" s="64"/>
      <c r="O50" s="103" t="s">
        <v>4</v>
      </c>
      <c r="P50" s="64"/>
      <c r="Q50" s="124"/>
      <c r="R50" s="125"/>
      <c r="S50" s="126"/>
    </row>
    <row r="54" spans="1:19" ht="19" customHeight="1" x14ac:dyDescent="0.2"/>
  </sheetData>
  <mergeCells count="160">
    <mergeCell ref="A6:D10"/>
    <mergeCell ref="A14:D18"/>
    <mergeCell ref="E15:F15"/>
    <mergeCell ref="E16:F16"/>
    <mergeCell ref="E17:F17"/>
    <mergeCell ref="E18:F18"/>
    <mergeCell ref="E14:J14"/>
    <mergeCell ref="M7:N7"/>
    <mergeCell ref="M8:N8"/>
    <mergeCell ref="M9:N9"/>
    <mergeCell ref="M10:N10"/>
    <mergeCell ref="I7:J7"/>
    <mergeCell ref="I8:J8"/>
    <mergeCell ref="I9:J9"/>
    <mergeCell ref="I10:J10"/>
    <mergeCell ref="K7:L7"/>
    <mergeCell ref="K8:L8"/>
    <mergeCell ref="K9:L9"/>
    <mergeCell ref="K10:L10"/>
    <mergeCell ref="E7:F7"/>
    <mergeCell ref="E8:F8"/>
    <mergeCell ref="E9:F9"/>
    <mergeCell ref="E10:F10"/>
    <mergeCell ref="G7:H7"/>
    <mergeCell ref="G8:H8"/>
    <mergeCell ref="K18:L18"/>
    <mergeCell ref="K14:L14"/>
    <mergeCell ref="M14:O15"/>
    <mergeCell ref="M16:O18"/>
    <mergeCell ref="K15:L15"/>
    <mergeCell ref="K16:L16"/>
    <mergeCell ref="K17:L17"/>
    <mergeCell ref="G15:H15"/>
    <mergeCell ref="G16:H16"/>
    <mergeCell ref="G17:H17"/>
    <mergeCell ref="G18:H18"/>
    <mergeCell ref="I15:J15"/>
    <mergeCell ref="I16:J16"/>
    <mergeCell ref="I17:J17"/>
    <mergeCell ref="I18:J18"/>
    <mergeCell ref="O23:P23"/>
    <mergeCell ref="K24:L24"/>
    <mergeCell ref="M24:N24"/>
    <mergeCell ref="A22:D26"/>
    <mergeCell ref="E22:J22"/>
    <mergeCell ref="E23:F23"/>
    <mergeCell ref="G23:H23"/>
    <mergeCell ref="I23:J23"/>
    <mergeCell ref="E24:F24"/>
    <mergeCell ref="G24:H24"/>
    <mergeCell ref="I24:J24"/>
    <mergeCell ref="E25:F25"/>
    <mergeCell ref="G25:H25"/>
    <mergeCell ref="Q22:S23"/>
    <mergeCell ref="Q24:S26"/>
    <mergeCell ref="A30:D34"/>
    <mergeCell ref="E31:F31"/>
    <mergeCell ref="G31:H31"/>
    <mergeCell ref="E32:F32"/>
    <mergeCell ref="G32:H32"/>
    <mergeCell ref="E33:F33"/>
    <mergeCell ref="G33:H33"/>
    <mergeCell ref="E34:F34"/>
    <mergeCell ref="O24:P24"/>
    <mergeCell ref="K25:L25"/>
    <mergeCell ref="M25:N25"/>
    <mergeCell ref="O25:P25"/>
    <mergeCell ref="K26:L26"/>
    <mergeCell ref="M26:N26"/>
    <mergeCell ref="O26:P26"/>
    <mergeCell ref="I25:J25"/>
    <mergeCell ref="E26:F26"/>
    <mergeCell ref="G26:H26"/>
    <mergeCell ref="I26:J26"/>
    <mergeCell ref="K22:P22"/>
    <mergeCell ref="K23:L23"/>
    <mergeCell ref="M23:N23"/>
    <mergeCell ref="K34:L34"/>
    <mergeCell ref="M30:O31"/>
    <mergeCell ref="M32:O34"/>
    <mergeCell ref="A38:D42"/>
    <mergeCell ref="E39:F39"/>
    <mergeCell ref="G39:H39"/>
    <mergeCell ref="E40:F40"/>
    <mergeCell ref="G40:H40"/>
    <mergeCell ref="G34:H34"/>
    <mergeCell ref="E30:H30"/>
    <mergeCell ref="I30:L30"/>
    <mergeCell ref="I31:J31"/>
    <mergeCell ref="K31:L31"/>
    <mergeCell ref="I32:J32"/>
    <mergeCell ref="K32:L32"/>
    <mergeCell ref="I33:J33"/>
    <mergeCell ref="K33:L33"/>
    <mergeCell ref="I34:J34"/>
    <mergeCell ref="E38:H38"/>
    <mergeCell ref="I38:L38"/>
    <mergeCell ref="I42:L42"/>
    <mergeCell ref="E41:F41"/>
    <mergeCell ref="G41:H41"/>
    <mergeCell ref="E42:F42"/>
    <mergeCell ref="G42:H42"/>
    <mergeCell ref="I41:L41"/>
    <mergeCell ref="R38:T39"/>
    <mergeCell ref="R40:T42"/>
    <mergeCell ref="M41:Q41"/>
    <mergeCell ref="M42:Q42"/>
    <mergeCell ref="M38:Q38"/>
    <mergeCell ref="A46:D50"/>
    <mergeCell ref="E46:H46"/>
    <mergeCell ref="E47:F47"/>
    <mergeCell ref="G47:H47"/>
    <mergeCell ref="E48:F48"/>
    <mergeCell ref="G48:H48"/>
    <mergeCell ref="E49:F49"/>
    <mergeCell ref="G49:H49"/>
    <mergeCell ref="E50:F50"/>
    <mergeCell ref="G50:H50"/>
    <mergeCell ref="O50:P50"/>
    <mergeCell ref="M48:N49"/>
    <mergeCell ref="O48:P49"/>
    <mergeCell ref="Q46:S47"/>
    <mergeCell ref="Q48:S50"/>
    <mergeCell ref="I50:J50"/>
    <mergeCell ref="K50:L50"/>
    <mergeCell ref="M46:P46"/>
    <mergeCell ref="M47:N47"/>
    <mergeCell ref="O47:P47"/>
    <mergeCell ref="M50:N50"/>
    <mergeCell ref="I46:L46"/>
    <mergeCell ref="I47:J47"/>
    <mergeCell ref="K47:L47"/>
    <mergeCell ref="I48:J48"/>
    <mergeCell ref="K48:L48"/>
    <mergeCell ref="I49:J49"/>
    <mergeCell ref="K49:L49"/>
    <mergeCell ref="A1:AG3"/>
    <mergeCell ref="Y8:Z8"/>
    <mergeCell ref="AA8:AB8"/>
    <mergeCell ref="AC8:AD8"/>
    <mergeCell ref="AE8:AG10"/>
    <mergeCell ref="Y9:Z9"/>
    <mergeCell ref="AA9:AB9"/>
    <mergeCell ref="AC9:AD9"/>
    <mergeCell ref="Y10:Z10"/>
    <mergeCell ref="AA10:AB10"/>
    <mergeCell ref="AC10:AD10"/>
    <mergeCell ref="Y6:AB6"/>
    <mergeCell ref="AC6:AD6"/>
    <mergeCell ref="AE6:AG7"/>
    <mergeCell ref="Y7:Z7"/>
    <mergeCell ref="AA7:AB7"/>
    <mergeCell ref="AC7:AD7"/>
    <mergeCell ref="E6:H6"/>
    <mergeCell ref="I6:N6"/>
    <mergeCell ref="G9:H9"/>
    <mergeCell ref="G10:H10"/>
    <mergeCell ref="O6:Q7"/>
    <mergeCell ref="O8:Q10"/>
    <mergeCell ref="U6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Giorgi Dolidze</cp:lastModifiedBy>
  <dcterms:created xsi:type="dcterms:W3CDTF">2023-09-13T07:51:24Z</dcterms:created>
  <dcterms:modified xsi:type="dcterms:W3CDTF">2023-10-24T10:14:47Z</dcterms:modified>
</cp:coreProperties>
</file>