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"/>
    </mc:Choice>
  </mc:AlternateContent>
  <xr:revisionPtr revIDLastSave="0" documentId="13_ncr:1_{BE75FFB7-CE89-45D1-9794-E98B2F68F5F8}" xr6:coauthVersionLast="45" xr6:coauthVersionMax="45" xr10:uidLastSave="{00000000-0000-0000-0000-000000000000}"/>
  <bookViews>
    <workbookView xWindow="-120" yWindow="-120" windowWidth="20730" windowHeight="11160" activeTab="2" xr2:uid="{95BBCDBD-A815-4FA9-8097-1911A5993D3A}"/>
  </bookViews>
  <sheets>
    <sheet name="init new quick" sheetId="16" r:id="rId1"/>
    <sheet name="exec new quick" sheetId="13" r:id="rId2"/>
    <sheet name="graph exec new quick" sheetId="14" r:id="rId3"/>
    <sheet name="exec old quick" sheetId="12" r:id="rId4"/>
    <sheet name="init old quick" sheetId="1" r:id="rId5"/>
    <sheet name="graph on real data" sheetId="7" r:id="rId6"/>
    <sheet name="graph on min max" sheetId="8" r:id="rId7"/>
    <sheet name="graph on mean" sheetId="9" r:id="rId8"/>
  </sheets>
  <definedNames>
    <definedName name="_xlnm._FilterDatabase" localSheetId="4" hidden="1">'init old quick'!$A$11:$K$11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13" l="1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J11" i="13"/>
  <c r="L11" i="13"/>
  <c r="I12" i="13"/>
  <c r="I11" i="13"/>
  <c r="N11" i="13" s="1"/>
  <c r="C6" i="13"/>
  <c r="G12" i="13" l="1"/>
  <c r="H13" i="13" l="1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12" i="13"/>
  <c r="L13" i="12" l="1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12" i="12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F20" i="16"/>
  <c r="B20" i="16"/>
  <c r="B19" i="16"/>
  <c r="B18" i="16"/>
  <c r="B17" i="16"/>
  <c r="B16" i="16"/>
  <c r="B15" i="16"/>
  <c r="B14" i="16"/>
  <c r="B13" i="16"/>
  <c r="B12" i="16"/>
  <c r="D8" i="16"/>
  <c r="K44" i="16" s="1"/>
  <c r="C8" i="16"/>
  <c r="J43" i="16" s="1"/>
  <c r="B8" i="16"/>
  <c r="I39" i="16" s="1"/>
  <c r="D7" i="16"/>
  <c r="K25" i="16" s="1"/>
  <c r="C7" i="16"/>
  <c r="J35" i="16" s="1"/>
  <c r="B7" i="16"/>
  <c r="D6" i="16"/>
  <c r="C6" i="16"/>
  <c r="B6" i="16"/>
  <c r="D5" i="16"/>
  <c r="H62" i="16" s="1"/>
  <c r="C5" i="16"/>
  <c r="B5" i="16"/>
  <c r="F29" i="16" s="1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12" i="13"/>
  <c r="B1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"/>
  <c r="F6" i="13"/>
  <c r="E6" i="13"/>
  <c r="E5" i="13"/>
  <c r="D5" i="13"/>
  <c r="F8" i="13"/>
  <c r="F5" i="13"/>
  <c r="E8" i="13"/>
  <c r="F4" i="13"/>
  <c r="D4" i="13"/>
  <c r="E4" i="13"/>
  <c r="C4" i="13"/>
  <c r="Q11" i="13"/>
  <c r="R11" i="13"/>
  <c r="P11" i="13"/>
  <c r="O11" i="13"/>
  <c r="M11" i="13"/>
  <c r="K11" i="13"/>
  <c r="J11" i="12"/>
  <c r="K11" i="12"/>
  <c r="I11" i="12"/>
  <c r="G11" i="12"/>
  <c r="H11" i="12"/>
  <c r="F11" i="12"/>
  <c r="D4" i="12"/>
  <c r="C4" i="12"/>
  <c r="B4" i="12"/>
  <c r="D8" i="13"/>
  <c r="C8" i="13"/>
  <c r="D6" i="13"/>
  <c r="C5" i="13"/>
  <c r="B2" i="13"/>
  <c r="D7" i="13" s="1"/>
  <c r="I79" i="13" l="1"/>
  <c r="N55" i="13"/>
  <c r="I47" i="13"/>
  <c r="N23" i="13"/>
  <c r="I15" i="13"/>
  <c r="N70" i="13"/>
  <c r="N54" i="13"/>
  <c r="N38" i="13"/>
  <c r="N22" i="13"/>
  <c r="N64" i="13"/>
  <c r="I48" i="13"/>
  <c r="N77" i="13"/>
  <c r="N45" i="13"/>
  <c r="N13" i="13"/>
  <c r="N73" i="13"/>
  <c r="I65" i="13"/>
  <c r="N41" i="13"/>
  <c r="I33" i="13"/>
  <c r="N56" i="13"/>
  <c r="I40" i="13"/>
  <c r="N53" i="13"/>
  <c r="N21" i="13"/>
  <c r="N28" i="13"/>
  <c r="I76" i="13"/>
  <c r="N52" i="13"/>
  <c r="I44" i="13"/>
  <c r="N75" i="13"/>
  <c r="I67" i="13"/>
  <c r="N43" i="13"/>
  <c r="N35" i="13"/>
  <c r="N19" i="13"/>
  <c r="M14" i="13"/>
  <c r="N12" i="13"/>
  <c r="N50" i="13"/>
  <c r="I50" i="13"/>
  <c r="N18" i="13"/>
  <c r="I18" i="13"/>
  <c r="N81" i="13"/>
  <c r="J20" i="13"/>
  <c r="J36" i="13"/>
  <c r="J44" i="13"/>
  <c r="J68" i="13"/>
  <c r="J19" i="13"/>
  <c r="J27" i="13"/>
  <c r="J35" i="13"/>
  <c r="J43" i="13"/>
  <c r="J51" i="13"/>
  <c r="J59" i="13"/>
  <c r="J67" i="13"/>
  <c r="J75" i="13"/>
  <c r="J12" i="13"/>
  <c r="J28" i="13"/>
  <c r="J52" i="13"/>
  <c r="J60" i="13"/>
  <c r="J76" i="13"/>
  <c r="J34" i="13"/>
  <c r="J41" i="13"/>
  <c r="J48" i="13"/>
  <c r="J55" i="13"/>
  <c r="J62" i="13"/>
  <c r="J69" i="13"/>
  <c r="J13" i="13"/>
  <c r="J25" i="13"/>
  <c r="J39" i="13"/>
  <c r="J53" i="13"/>
  <c r="J81" i="13"/>
  <c r="J24" i="13"/>
  <c r="J38" i="13"/>
  <c r="J66" i="13"/>
  <c r="J80" i="13"/>
  <c r="J23" i="13"/>
  <c r="J37" i="13"/>
  <c r="J65" i="13"/>
  <c r="J72" i="13"/>
  <c r="J15" i="13"/>
  <c r="J29" i="13"/>
  <c r="J57" i="13"/>
  <c r="J71" i="13"/>
  <c r="J14" i="13"/>
  <c r="J42" i="13"/>
  <c r="J56" i="13"/>
  <c r="J70" i="13"/>
  <c r="J26" i="13"/>
  <c r="J33" i="13"/>
  <c r="J40" i="13"/>
  <c r="J47" i="13"/>
  <c r="J54" i="13"/>
  <c r="J61" i="13"/>
  <c r="J18" i="13"/>
  <c r="J32" i="13"/>
  <c r="J46" i="13"/>
  <c r="J74" i="13"/>
  <c r="J17" i="13"/>
  <c r="J31" i="13"/>
  <c r="J45" i="13"/>
  <c r="J73" i="13"/>
  <c r="J16" i="13"/>
  <c r="J30" i="13"/>
  <c r="J58" i="13"/>
  <c r="J79" i="13"/>
  <c r="J22" i="13"/>
  <c r="J50" i="13"/>
  <c r="J64" i="13"/>
  <c r="J78" i="13"/>
  <c r="J21" i="13"/>
  <c r="J49" i="13"/>
  <c r="J63" i="13"/>
  <c r="J77" i="13"/>
  <c r="M37" i="13"/>
  <c r="M45" i="13"/>
  <c r="M28" i="13"/>
  <c r="M12" i="13"/>
  <c r="M26" i="13"/>
  <c r="M69" i="13"/>
  <c r="M18" i="13"/>
  <c r="B5" i="13"/>
  <c r="B6" i="13"/>
  <c r="I54" i="13" s="1"/>
  <c r="B7" i="13"/>
  <c r="N79" i="13" s="1"/>
  <c r="B8" i="13"/>
  <c r="M68" i="13"/>
  <c r="M60" i="13"/>
  <c r="M50" i="13"/>
  <c r="M66" i="13"/>
  <c r="M44" i="13"/>
  <c r="M21" i="13"/>
  <c r="M61" i="13"/>
  <c r="M42" i="13"/>
  <c r="M20" i="13"/>
  <c r="M77" i="13"/>
  <c r="M58" i="13"/>
  <c r="M36" i="13"/>
  <c r="M13" i="13"/>
  <c r="M76" i="13"/>
  <c r="M53" i="13"/>
  <c r="M34" i="13"/>
  <c r="M74" i="13"/>
  <c r="M52" i="13"/>
  <c r="M29" i="13"/>
  <c r="J49" i="16"/>
  <c r="F78" i="16"/>
  <c r="G62" i="16"/>
  <c r="F44" i="16"/>
  <c r="J57" i="16"/>
  <c r="K42" i="16"/>
  <c r="F69" i="16"/>
  <c r="H39" i="16"/>
  <c r="K41" i="16"/>
  <c r="F47" i="16"/>
  <c r="K16" i="16"/>
  <c r="I23" i="16"/>
  <c r="H13" i="16"/>
  <c r="J65" i="16"/>
  <c r="J40" i="16"/>
  <c r="K12" i="13"/>
  <c r="P12" i="13"/>
  <c r="M75" i="13"/>
  <c r="M67" i="13"/>
  <c r="M59" i="13"/>
  <c r="M51" i="13"/>
  <c r="M43" i="13"/>
  <c r="M35" i="13"/>
  <c r="M27" i="13"/>
  <c r="M19" i="13"/>
  <c r="M17" i="13"/>
  <c r="M73" i="13"/>
  <c r="M57" i="13"/>
  <c r="M49" i="13"/>
  <c r="M25" i="13"/>
  <c r="M80" i="13"/>
  <c r="M72" i="13"/>
  <c r="M64" i="13"/>
  <c r="M56" i="13"/>
  <c r="M48" i="13"/>
  <c r="M40" i="13"/>
  <c r="M32" i="13"/>
  <c r="M24" i="13"/>
  <c r="M16" i="13"/>
  <c r="M81" i="13"/>
  <c r="M41" i="13"/>
  <c r="M79" i="13"/>
  <c r="M71" i="13"/>
  <c r="M63" i="13"/>
  <c r="M55" i="13"/>
  <c r="M47" i="13"/>
  <c r="M39" i="13"/>
  <c r="M31" i="13"/>
  <c r="M23" i="13"/>
  <c r="M15" i="13"/>
  <c r="M65" i="13"/>
  <c r="M33" i="13"/>
  <c r="M78" i="13"/>
  <c r="M70" i="13"/>
  <c r="M62" i="13"/>
  <c r="M54" i="13"/>
  <c r="M46" i="13"/>
  <c r="M38" i="13"/>
  <c r="M30" i="13"/>
  <c r="M22" i="13"/>
  <c r="I31" i="16"/>
  <c r="I72" i="16"/>
  <c r="J13" i="16"/>
  <c r="K24" i="16"/>
  <c r="F28" i="16"/>
  <c r="F53" i="16"/>
  <c r="G78" i="16"/>
  <c r="K17" i="16"/>
  <c r="F21" i="16"/>
  <c r="K32" i="16"/>
  <c r="F36" i="16"/>
  <c r="I40" i="16"/>
  <c r="K58" i="16"/>
  <c r="I63" i="16"/>
  <c r="J73" i="16"/>
  <c r="H78" i="16"/>
  <c r="F12" i="16"/>
  <c r="F15" i="16"/>
  <c r="K33" i="16"/>
  <c r="F37" i="16"/>
  <c r="I55" i="16"/>
  <c r="K74" i="16"/>
  <c r="I79" i="16"/>
  <c r="I12" i="16"/>
  <c r="H15" i="16"/>
  <c r="F19" i="16"/>
  <c r="F23" i="16"/>
  <c r="J41" i="16"/>
  <c r="K50" i="16"/>
  <c r="J74" i="16"/>
  <c r="I15" i="16"/>
  <c r="J19" i="16"/>
  <c r="H23" i="16"/>
  <c r="F27" i="16"/>
  <c r="F31" i="16"/>
  <c r="I56" i="16"/>
  <c r="I71" i="16"/>
  <c r="F77" i="16"/>
  <c r="K81" i="16"/>
  <c r="G13" i="16"/>
  <c r="J27" i="16"/>
  <c r="H31" i="16"/>
  <c r="F35" i="16"/>
  <c r="K66" i="16"/>
  <c r="J81" i="16"/>
  <c r="G79" i="16"/>
  <c r="G71" i="16"/>
  <c r="G63" i="16"/>
  <c r="G55" i="16"/>
  <c r="G47" i="16"/>
  <c r="G39" i="16"/>
  <c r="G31" i="16"/>
  <c r="G23" i="16"/>
  <c r="G15" i="16"/>
  <c r="G80" i="16"/>
  <c r="G72" i="16"/>
  <c r="G64" i="16"/>
  <c r="G56" i="16"/>
  <c r="G81" i="16"/>
  <c r="G73" i="16"/>
  <c r="G65" i="16"/>
  <c r="G57" i="16"/>
  <c r="G49" i="16"/>
  <c r="G41" i="16"/>
  <c r="G33" i="16"/>
  <c r="G25" i="16"/>
  <c r="G17" i="16"/>
  <c r="G42" i="16"/>
  <c r="G34" i="16"/>
  <c r="G18" i="16"/>
  <c r="G74" i="16"/>
  <c r="G66" i="16"/>
  <c r="G58" i="16"/>
  <c r="G50" i="16"/>
  <c r="G26" i="16"/>
  <c r="G75" i="16"/>
  <c r="G67" i="16"/>
  <c r="G59" i="16"/>
  <c r="G51" i="16"/>
  <c r="G43" i="16"/>
  <c r="G35" i="16"/>
  <c r="G27" i="16"/>
  <c r="G19" i="16"/>
  <c r="G76" i="16"/>
  <c r="G68" i="16"/>
  <c r="G60" i="16"/>
  <c r="G52" i="16"/>
  <c r="G44" i="16"/>
  <c r="H80" i="16"/>
  <c r="H72" i="16"/>
  <c r="H64" i="16"/>
  <c r="H56" i="16"/>
  <c r="H48" i="16"/>
  <c r="H40" i="16"/>
  <c r="H32" i="16"/>
  <c r="H24" i="16"/>
  <c r="H16" i="16"/>
  <c r="H81" i="16"/>
  <c r="H73" i="16"/>
  <c r="H65" i="16"/>
  <c r="H57" i="16"/>
  <c r="H49" i="16"/>
  <c r="H74" i="16"/>
  <c r="H66" i="16"/>
  <c r="H58" i="16"/>
  <c r="H50" i="16"/>
  <c r="H42" i="16"/>
  <c r="H34" i="16"/>
  <c r="H26" i="16"/>
  <c r="H18" i="16"/>
  <c r="H27" i="16"/>
  <c r="H75" i="16"/>
  <c r="H67" i="16"/>
  <c r="H59" i="16"/>
  <c r="H51" i="16"/>
  <c r="H43" i="16"/>
  <c r="H35" i="16"/>
  <c r="H19" i="16"/>
  <c r="H76" i="16"/>
  <c r="H68" i="16"/>
  <c r="H60" i="16"/>
  <c r="H52" i="16"/>
  <c r="H44" i="16"/>
  <c r="H36" i="16"/>
  <c r="H28" i="16"/>
  <c r="H20" i="16"/>
  <c r="H12" i="16"/>
  <c r="H77" i="16"/>
  <c r="H69" i="16"/>
  <c r="H61" i="16"/>
  <c r="H53" i="16"/>
  <c r="H45" i="16"/>
  <c r="H17" i="16"/>
  <c r="H21" i="16"/>
  <c r="H25" i="16"/>
  <c r="H29" i="16"/>
  <c r="H33" i="16"/>
  <c r="H37" i="16"/>
  <c r="H47" i="16"/>
  <c r="K49" i="16"/>
  <c r="G53" i="16"/>
  <c r="K65" i="16"/>
  <c r="G69" i="16"/>
  <c r="I81" i="16"/>
  <c r="I73" i="16"/>
  <c r="I65" i="16"/>
  <c r="I57" i="16"/>
  <c r="I49" i="16"/>
  <c r="I41" i="16"/>
  <c r="I33" i="16"/>
  <c r="I25" i="16"/>
  <c r="I17" i="16"/>
  <c r="I74" i="16"/>
  <c r="I66" i="16"/>
  <c r="I58" i="16"/>
  <c r="I50" i="16"/>
  <c r="I75" i="16"/>
  <c r="I67" i="16"/>
  <c r="I59" i="16"/>
  <c r="I51" i="16"/>
  <c r="I43" i="16"/>
  <c r="I35" i="16"/>
  <c r="I27" i="16"/>
  <c r="I19" i="16"/>
  <c r="I44" i="16"/>
  <c r="I20" i="16"/>
  <c r="I76" i="16"/>
  <c r="I68" i="16"/>
  <c r="I60" i="16"/>
  <c r="I52" i="16"/>
  <c r="I36" i="16"/>
  <c r="I28" i="16"/>
  <c r="I77" i="16"/>
  <c r="I69" i="16"/>
  <c r="I61" i="16"/>
  <c r="I53" i="16"/>
  <c r="I45" i="16"/>
  <c r="I37" i="16"/>
  <c r="I29" i="16"/>
  <c r="I21" i="16"/>
  <c r="I13" i="16"/>
  <c r="I78" i="16"/>
  <c r="I70" i="16"/>
  <c r="I62" i="16"/>
  <c r="I54" i="16"/>
  <c r="I46" i="16"/>
  <c r="I38" i="16"/>
  <c r="G12" i="16"/>
  <c r="J15" i="16"/>
  <c r="J17" i="16"/>
  <c r="J23" i="16"/>
  <c r="J25" i="16"/>
  <c r="J31" i="16"/>
  <c r="J33" i="16"/>
  <c r="G40" i="16"/>
  <c r="I42" i="16"/>
  <c r="F45" i="16"/>
  <c r="I47" i="16"/>
  <c r="J56" i="16"/>
  <c r="F60" i="16"/>
  <c r="H63" i="16"/>
  <c r="J72" i="16"/>
  <c r="F76" i="16"/>
  <c r="H79" i="16"/>
  <c r="G21" i="16"/>
  <c r="G29" i="16"/>
  <c r="G45" i="16"/>
  <c r="G54" i="16"/>
  <c r="K75" i="16"/>
  <c r="K67" i="16"/>
  <c r="K59" i="16"/>
  <c r="K51" i="16"/>
  <c r="K43" i="16"/>
  <c r="K35" i="16"/>
  <c r="K27" i="16"/>
  <c r="K19" i="16"/>
  <c r="K76" i="16"/>
  <c r="K68" i="16"/>
  <c r="K60" i="16"/>
  <c r="K52" i="16"/>
  <c r="K77" i="16"/>
  <c r="K69" i="16"/>
  <c r="K61" i="16"/>
  <c r="K53" i="16"/>
  <c r="K45" i="16"/>
  <c r="K37" i="16"/>
  <c r="K29" i="16"/>
  <c r="K21" i="16"/>
  <c r="K13" i="16"/>
  <c r="K54" i="16"/>
  <c r="K22" i="16"/>
  <c r="K14" i="16"/>
  <c r="K78" i="16"/>
  <c r="K70" i="16"/>
  <c r="K62" i="16"/>
  <c r="K46" i="16"/>
  <c r="K38" i="16"/>
  <c r="K30" i="16"/>
  <c r="K79" i="16"/>
  <c r="K71" i="16"/>
  <c r="K63" i="16"/>
  <c r="K55" i="16"/>
  <c r="K47" i="16"/>
  <c r="K39" i="16"/>
  <c r="K31" i="16"/>
  <c r="K23" i="16"/>
  <c r="K15" i="16"/>
  <c r="K80" i="16"/>
  <c r="K72" i="16"/>
  <c r="K64" i="16"/>
  <c r="K56" i="16"/>
  <c r="K48" i="16"/>
  <c r="K40" i="16"/>
  <c r="H14" i="16"/>
  <c r="G16" i="16"/>
  <c r="H30" i="16"/>
  <c r="G36" i="16"/>
  <c r="H38" i="16"/>
  <c r="H54" i="16"/>
  <c r="F61" i="16"/>
  <c r="H70" i="16"/>
  <c r="I14" i="16"/>
  <c r="I16" i="16"/>
  <c r="I18" i="16"/>
  <c r="K20" i="16"/>
  <c r="I22" i="16"/>
  <c r="I24" i="16"/>
  <c r="I26" i="16"/>
  <c r="K28" i="16"/>
  <c r="I30" i="16"/>
  <c r="I32" i="16"/>
  <c r="I34" i="16"/>
  <c r="K36" i="16"/>
  <c r="G46" i="16"/>
  <c r="I48" i="16"/>
  <c r="K57" i="16"/>
  <c r="G61" i="16"/>
  <c r="I64" i="16"/>
  <c r="K73" i="16"/>
  <c r="G77" i="16"/>
  <c r="I80" i="16"/>
  <c r="G37" i="16"/>
  <c r="G14" i="16"/>
  <c r="G22" i="16"/>
  <c r="G30" i="16"/>
  <c r="G38" i="16"/>
  <c r="G70" i="16"/>
  <c r="F79" i="16"/>
  <c r="F71" i="16"/>
  <c r="F63" i="16"/>
  <c r="F55" i="16"/>
  <c r="F25" i="16"/>
  <c r="F17" i="16"/>
  <c r="F65" i="16"/>
  <c r="F57" i="16"/>
  <c r="F49" i="16"/>
  <c r="F41" i="16"/>
  <c r="F33" i="16"/>
  <c r="F75" i="16"/>
  <c r="F67" i="16"/>
  <c r="F59" i="16"/>
  <c r="F51" i="16"/>
  <c r="F43" i="16"/>
  <c r="K12" i="16"/>
  <c r="G20" i="16"/>
  <c r="H22" i="16"/>
  <c r="G24" i="16"/>
  <c r="G28" i="16"/>
  <c r="G32" i="16"/>
  <c r="G48" i="16"/>
  <c r="J75" i="16"/>
  <c r="J67" i="16"/>
  <c r="J59" i="16"/>
  <c r="J51" i="16"/>
  <c r="J37" i="16"/>
  <c r="J29" i="16"/>
  <c r="J21" i="16"/>
  <c r="J77" i="16"/>
  <c r="J69" i="16"/>
  <c r="J61" i="16"/>
  <c r="J53" i="16"/>
  <c r="J45" i="16"/>
  <c r="J79" i="16"/>
  <c r="J71" i="16"/>
  <c r="J63" i="16"/>
  <c r="J55" i="16"/>
  <c r="J47" i="16"/>
  <c r="J39" i="16"/>
  <c r="F13" i="16"/>
  <c r="J16" i="16"/>
  <c r="K18" i="16"/>
  <c r="J24" i="16"/>
  <c r="K26" i="16"/>
  <c r="J32" i="16"/>
  <c r="K34" i="16"/>
  <c r="F39" i="16"/>
  <c r="H41" i="16"/>
  <c r="H46" i="16"/>
  <c r="J48" i="16"/>
  <c r="F52" i="16"/>
  <c r="H55" i="16"/>
  <c r="J64" i="16"/>
  <c r="F68" i="16"/>
  <c r="H71" i="16"/>
  <c r="J80" i="16"/>
  <c r="J14" i="16"/>
  <c r="F18" i="16"/>
  <c r="J22" i="16"/>
  <c r="F26" i="16"/>
  <c r="J30" i="16"/>
  <c r="F34" i="16"/>
  <c r="J38" i="16"/>
  <c r="F42" i="16"/>
  <c r="J46" i="16"/>
  <c r="F50" i="16"/>
  <c r="J54" i="16"/>
  <c r="F58" i="16"/>
  <c r="J62" i="16"/>
  <c r="F66" i="16"/>
  <c r="J70" i="16"/>
  <c r="F74" i="16"/>
  <c r="J78" i="16"/>
  <c r="F73" i="16"/>
  <c r="F81" i="16"/>
  <c r="J12" i="16"/>
  <c r="F16" i="16"/>
  <c r="J20" i="16"/>
  <c r="F24" i="16"/>
  <c r="J28" i="16"/>
  <c r="F32" i="16"/>
  <c r="J36" i="16"/>
  <c r="F40" i="16"/>
  <c r="J44" i="16"/>
  <c r="F48" i="16"/>
  <c r="J52" i="16"/>
  <c r="F56" i="16"/>
  <c r="J60" i="16"/>
  <c r="F64" i="16"/>
  <c r="J68" i="16"/>
  <c r="F72" i="16"/>
  <c r="J76" i="16"/>
  <c r="F80" i="16"/>
  <c r="F14" i="16"/>
  <c r="J18" i="16"/>
  <c r="F22" i="16"/>
  <c r="J26" i="16"/>
  <c r="F30" i="16"/>
  <c r="J34" i="16"/>
  <c r="F38" i="16"/>
  <c r="J42" i="16"/>
  <c r="F46" i="16"/>
  <c r="J50" i="16"/>
  <c r="F54" i="16"/>
  <c r="J58" i="16"/>
  <c r="F62" i="16"/>
  <c r="J66" i="16"/>
  <c r="F70" i="16"/>
  <c r="E7" i="13"/>
  <c r="Q15" i="13" s="1"/>
  <c r="F7" i="13"/>
  <c r="R72" i="13" s="1"/>
  <c r="K70" i="13"/>
  <c r="P24" i="13"/>
  <c r="P36" i="13"/>
  <c r="P44" i="13"/>
  <c r="P28" i="13"/>
  <c r="K79" i="13"/>
  <c r="P16" i="13"/>
  <c r="P48" i="13"/>
  <c r="K54" i="13"/>
  <c r="P55" i="13"/>
  <c r="P43" i="13"/>
  <c r="P39" i="13"/>
  <c r="P80" i="13"/>
  <c r="P76" i="13"/>
  <c r="P72" i="13"/>
  <c r="P64" i="13"/>
  <c r="P60" i="13"/>
  <c r="P81" i="13"/>
  <c r="P77" i="13"/>
  <c r="P73" i="13"/>
  <c r="P69" i="13"/>
  <c r="P65" i="13"/>
  <c r="P61" i="13"/>
  <c r="P57" i="13"/>
  <c r="P53" i="13"/>
  <c r="P49" i="13"/>
  <c r="P45" i="13"/>
  <c r="P41" i="13"/>
  <c r="P37" i="13"/>
  <c r="P33" i="13"/>
  <c r="P29" i="13"/>
  <c r="P25" i="13"/>
  <c r="P21" i="13"/>
  <c r="P17" i="13"/>
  <c r="P13" i="13"/>
  <c r="P71" i="13"/>
  <c r="P63" i="13"/>
  <c r="P59" i="13"/>
  <c r="P35" i="13"/>
  <c r="P31" i="13"/>
  <c r="P79" i="13"/>
  <c r="P75" i="13"/>
  <c r="P47" i="13"/>
  <c r="P27" i="13"/>
  <c r="P23" i="13"/>
  <c r="P19" i="13"/>
  <c r="P15" i="13"/>
  <c r="P56" i="13"/>
  <c r="P78" i="13"/>
  <c r="P74" i="13"/>
  <c r="P70" i="13"/>
  <c r="P66" i="13"/>
  <c r="P62" i="13"/>
  <c r="P58" i="13"/>
  <c r="P54" i="13"/>
  <c r="P50" i="13"/>
  <c r="P46" i="13"/>
  <c r="P42" i="13"/>
  <c r="P38" i="13"/>
  <c r="P34" i="13"/>
  <c r="P30" i="13"/>
  <c r="P26" i="13"/>
  <c r="P22" i="13"/>
  <c r="P18" i="13"/>
  <c r="P14" i="13"/>
  <c r="P67" i="13"/>
  <c r="P51" i="13"/>
  <c r="P68" i="13"/>
  <c r="P40" i="13"/>
  <c r="P20" i="13"/>
  <c r="P52" i="13"/>
  <c r="P32" i="13"/>
  <c r="K66" i="13"/>
  <c r="K13" i="13"/>
  <c r="K17" i="13"/>
  <c r="K21" i="13"/>
  <c r="K25" i="13"/>
  <c r="K29" i="13"/>
  <c r="K33" i="13"/>
  <c r="K37" i="13"/>
  <c r="K41" i="13"/>
  <c r="K45" i="13"/>
  <c r="K49" i="13"/>
  <c r="K53" i="13"/>
  <c r="K57" i="13"/>
  <c r="K61" i="13"/>
  <c r="K65" i="13"/>
  <c r="K69" i="13"/>
  <c r="K73" i="13"/>
  <c r="K77" i="13"/>
  <c r="K81" i="13"/>
  <c r="K18" i="13"/>
  <c r="K42" i="13"/>
  <c r="K74" i="13"/>
  <c r="K78" i="13"/>
  <c r="K26" i="13"/>
  <c r="K30" i="13"/>
  <c r="K50" i="13"/>
  <c r="K62" i="13"/>
  <c r="K16" i="13"/>
  <c r="K20" i="13"/>
  <c r="K24" i="13"/>
  <c r="K28" i="13"/>
  <c r="K32" i="13"/>
  <c r="K36" i="13"/>
  <c r="K40" i="13"/>
  <c r="K44" i="13"/>
  <c r="K48" i="13"/>
  <c r="K52" i="13"/>
  <c r="K56" i="13"/>
  <c r="K60" i="13"/>
  <c r="K64" i="13"/>
  <c r="K68" i="13"/>
  <c r="K72" i="13"/>
  <c r="K76" i="13"/>
  <c r="K80" i="13"/>
  <c r="K22" i="13"/>
  <c r="C7" i="13"/>
  <c r="K14" i="13"/>
  <c r="K34" i="13"/>
  <c r="K38" i="13"/>
  <c r="K46" i="13"/>
  <c r="K58" i="13"/>
  <c r="K15" i="13"/>
  <c r="K19" i="13"/>
  <c r="K23" i="13"/>
  <c r="K27" i="13"/>
  <c r="K31" i="13"/>
  <c r="K35" i="13"/>
  <c r="K39" i="13"/>
  <c r="K43" i="13"/>
  <c r="K47" i="13"/>
  <c r="K51" i="13"/>
  <c r="K55" i="13"/>
  <c r="K59" i="13"/>
  <c r="K63" i="13"/>
  <c r="K67" i="13"/>
  <c r="K71" i="13"/>
  <c r="K75" i="13"/>
  <c r="B8" i="12"/>
  <c r="I69" i="13" l="1"/>
  <c r="I61" i="13"/>
  <c r="I30" i="13"/>
  <c r="I62" i="13"/>
  <c r="N26" i="13"/>
  <c r="N58" i="13"/>
  <c r="I43" i="13"/>
  <c r="I75" i="13"/>
  <c r="I52" i="13"/>
  <c r="I28" i="13"/>
  <c r="N69" i="13"/>
  <c r="I56" i="13"/>
  <c r="I41" i="13"/>
  <c r="I73" i="13"/>
  <c r="N61" i="13"/>
  <c r="I64" i="13"/>
  <c r="N30" i="13"/>
  <c r="N62" i="13"/>
  <c r="I23" i="13"/>
  <c r="I55" i="13"/>
  <c r="I26" i="13"/>
  <c r="I58" i="13"/>
  <c r="I19" i="13"/>
  <c r="N51" i="13"/>
  <c r="N20" i="13"/>
  <c r="N60" i="13"/>
  <c r="I21" i="13"/>
  <c r="N16" i="13"/>
  <c r="N72" i="13"/>
  <c r="N49" i="13"/>
  <c r="I13" i="13"/>
  <c r="I77" i="13"/>
  <c r="N80" i="13"/>
  <c r="I38" i="13"/>
  <c r="I70" i="13"/>
  <c r="N31" i="13"/>
  <c r="N63" i="13"/>
  <c r="I66" i="13"/>
  <c r="I51" i="13"/>
  <c r="I31" i="13"/>
  <c r="I81" i="13"/>
  <c r="N34" i="13"/>
  <c r="N66" i="13"/>
  <c r="N27" i="13"/>
  <c r="I59" i="13"/>
  <c r="N36" i="13"/>
  <c r="N68" i="13"/>
  <c r="I37" i="13"/>
  <c r="N32" i="13"/>
  <c r="N17" i="13"/>
  <c r="N57" i="13"/>
  <c r="I29" i="13"/>
  <c r="N24" i="13"/>
  <c r="I14" i="13"/>
  <c r="I46" i="13"/>
  <c r="I78" i="13"/>
  <c r="N39" i="13"/>
  <c r="N71" i="13"/>
  <c r="I34" i="13"/>
  <c r="I20" i="13"/>
  <c r="I60" i="13"/>
  <c r="I16" i="13"/>
  <c r="I72" i="13"/>
  <c r="I49" i="13"/>
  <c r="I63" i="13"/>
  <c r="N25" i="13"/>
  <c r="N42" i="13"/>
  <c r="I74" i="13"/>
  <c r="I27" i="13"/>
  <c r="N59" i="13"/>
  <c r="I36" i="13"/>
  <c r="I68" i="13"/>
  <c r="N37" i="13"/>
  <c r="I32" i="13"/>
  <c r="I17" i="13"/>
  <c r="I57" i="13"/>
  <c r="N29" i="13"/>
  <c r="I24" i="13"/>
  <c r="N14" i="13"/>
  <c r="N46" i="13"/>
  <c r="N78" i="13"/>
  <c r="I39" i="13"/>
  <c r="I71" i="13"/>
  <c r="I80" i="13"/>
  <c r="I25" i="13"/>
  <c r="I42" i="13"/>
  <c r="N74" i="13"/>
  <c r="I35" i="13"/>
  <c r="N67" i="13"/>
  <c r="N44" i="13"/>
  <c r="N76" i="13"/>
  <c r="I53" i="13"/>
  <c r="N40" i="13"/>
  <c r="N33" i="13"/>
  <c r="N65" i="13"/>
  <c r="I45" i="13"/>
  <c r="N48" i="13"/>
  <c r="I22" i="13"/>
  <c r="N15" i="13"/>
  <c r="N47" i="13"/>
  <c r="Q74" i="13"/>
  <c r="Q78" i="13"/>
  <c r="Q73" i="13"/>
  <c r="Q81" i="13"/>
  <c r="Q68" i="13"/>
  <c r="Q48" i="13"/>
  <c r="Q12" i="13"/>
  <c r="Q60" i="13"/>
  <c r="Q77" i="13"/>
  <c r="R17" i="13"/>
  <c r="R81" i="13"/>
  <c r="Q16" i="13"/>
  <c r="R16" i="13"/>
  <c r="R21" i="13"/>
  <c r="R34" i="13"/>
  <c r="R46" i="13"/>
  <c r="R59" i="13"/>
  <c r="R71" i="13"/>
  <c r="R51" i="13"/>
  <c r="R58" i="13"/>
  <c r="R22" i="13"/>
  <c r="R35" i="13"/>
  <c r="R47" i="13"/>
  <c r="R61" i="13"/>
  <c r="R74" i="13"/>
  <c r="R23" i="13"/>
  <c r="R37" i="13"/>
  <c r="R50" i="13"/>
  <c r="R62" i="13"/>
  <c r="R75" i="13"/>
  <c r="R13" i="13"/>
  <c r="R26" i="13"/>
  <c r="R38" i="13"/>
  <c r="R63" i="13"/>
  <c r="R77" i="13"/>
  <c r="R31" i="13"/>
  <c r="R14" i="13"/>
  <c r="R27" i="13"/>
  <c r="R39" i="13"/>
  <c r="R53" i="13"/>
  <c r="R66" i="13"/>
  <c r="R78" i="13"/>
  <c r="R15" i="13"/>
  <c r="R29" i="13"/>
  <c r="R42" i="13"/>
  <c r="R54" i="13"/>
  <c r="R67" i="13"/>
  <c r="R79" i="13"/>
  <c r="R18" i="13"/>
  <c r="R30" i="13"/>
  <c r="R43" i="13"/>
  <c r="R55" i="13"/>
  <c r="R69" i="13"/>
  <c r="R12" i="13"/>
  <c r="R19" i="13"/>
  <c r="R45" i="13"/>
  <c r="R70" i="13"/>
  <c r="R24" i="13"/>
  <c r="Q34" i="13"/>
  <c r="R33" i="13"/>
  <c r="Q43" i="13"/>
  <c r="Q30" i="13"/>
  <c r="R32" i="13"/>
  <c r="Q32" i="13"/>
  <c r="Q17" i="13"/>
  <c r="Q71" i="13"/>
  <c r="Q59" i="13"/>
  <c r="R44" i="13"/>
  <c r="Q37" i="13"/>
  <c r="Q38" i="13"/>
  <c r="Q55" i="13"/>
  <c r="R40" i="13"/>
  <c r="Q41" i="13"/>
  <c r="Q35" i="13"/>
  <c r="Q23" i="13"/>
  <c r="R49" i="13"/>
  <c r="Q42" i="13"/>
  <c r="Q75" i="13"/>
  <c r="Q52" i="13"/>
  <c r="R52" i="13"/>
  <c r="Q45" i="13"/>
  <c r="Q46" i="13"/>
  <c r="Q79" i="13"/>
  <c r="Q20" i="13"/>
  <c r="Q28" i="13"/>
  <c r="Q33" i="13"/>
  <c r="R48" i="13"/>
  <c r="Q49" i="13"/>
  <c r="Q51" i="13"/>
  <c r="Q40" i="13"/>
  <c r="R57" i="13"/>
  <c r="Q50" i="13"/>
  <c r="Q44" i="13"/>
  <c r="Q76" i="13"/>
  <c r="R60" i="13"/>
  <c r="Q53" i="13"/>
  <c r="Q54" i="13"/>
  <c r="Q31" i="13"/>
  <c r="Q21" i="13"/>
  <c r="R36" i="13"/>
  <c r="Q36" i="13"/>
  <c r="R56" i="13"/>
  <c r="Q57" i="13"/>
  <c r="Q67" i="13"/>
  <c r="Q56" i="13"/>
  <c r="R65" i="13"/>
  <c r="Q58" i="13"/>
  <c r="Q22" i="13"/>
  <c r="Q39" i="13"/>
  <c r="R68" i="13"/>
  <c r="Q61" i="13"/>
  <c r="Q62" i="13"/>
  <c r="Q64" i="13"/>
  <c r="R20" i="13"/>
  <c r="R80" i="13"/>
  <c r="R25" i="13"/>
  <c r="Q26" i="13"/>
  <c r="Q18" i="13"/>
  <c r="R28" i="13"/>
  <c r="Q13" i="13"/>
  <c r="Q24" i="13"/>
  <c r="Q47" i="13"/>
  <c r="Q25" i="13"/>
  <c r="Q19" i="13"/>
  <c r="Q29" i="13"/>
  <c r="R41" i="13"/>
  <c r="R64" i="13"/>
  <c r="Q65" i="13"/>
  <c r="Q27" i="13"/>
  <c r="Q72" i="13"/>
  <c r="R73" i="13"/>
  <c r="Q66" i="13"/>
  <c r="Q14" i="13"/>
  <c r="Q63" i="13"/>
  <c r="R76" i="13"/>
  <c r="Q69" i="13"/>
  <c r="Q70" i="13"/>
  <c r="Q80" i="13"/>
  <c r="O80" i="13"/>
  <c r="O76" i="13"/>
  <c r="O72" i="13"/>
  <c r="O68" i="13"/>
  <c r="O64" i="13"/>
  <c r="O60" i="13"/>
  <c r="O56" i="13"/>
  <c r="O52" i="13"/>
  <c r="O48" i="13"/>
  <c r="O44" i="13"/>
  <c r="O40" i="13"/>
  <c r="O36" i="13"/>
  <c r="O32" i="13"/>
  <c r="O28" i="13"/>
  <c r="O24" i="13"/>
  <c r="O20" i="13"/>
  <c r="O16" i="13"/>
  <c r="O12" i="13"/>
  <c r="O79" i="13"/>
  <c r="O27" i="13"/>
  <c r="O75" i="13"/>
  <c r="O55" i="13"/>
  <c r="O31" i="13"/>
  <c r="O81" i="13"/>
  <c r="O77" i="13"/>
  <c r="O73" i="13"/>
  <c r="O69" i="13"/>
  <c r="O65" i="13"/>
  <c r="O61" i="13"/>
  <c r="O57" i="13"/>
  <c r="O53" i="13"/>
  <c r="O49" i="13"/>
  <c r="O45" i="13"/>
  <c r="O41" i="13"/>
  <c r="O37" i="13"/>
  <c r="O33" i="13"/>
  <c r="O29" i="13"/>
  <c r="O25" i="13"/>
  <c r="O21" i="13"/>
  <c r="O17" i="13"/>
  <c r="O13" i="13"/>
  <c r="O43" i="13"/>
  <c r="O39" i="13"/>
  <c r="O35" i="13"/>
  <c r="O23" i="13"/>
  <c r="O19" i="13"/>
  <c r="O15" i="13"/>
  <c r="O71" i="13"/>
  <c r="O67" i="13"/>
  <c r="O63" i="13"/>
  <c r="O59" i="13"/>
  <c r="O51" i="13"/>
  <c r="O47" i="13"/>
  <c r="O78" i="13"/>
  <c r="O74" i="13"/>
  <c r="O70" i="13"/>
  <c r="O66" i="13"/>
  <c r="O62" i="13"/>
  <c r="O58" i="13"/>
  <c r="O54" i="13"/>
  <c r="O50" i="13"/>
  <c r="O46" i="13"/>
  <c r="O42" i="13"/>
  <c r="O38" i="13"/>
  <c r="O34" i="13"/>
  <c r="O30" i="13"/>
  <c r="O26" i="13"/>
  <c r="O22" i="13"/>
  <c r="O18" i="13"/>
  <c r="O14" i="13"/>
  <c r="B8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C5" i="12" l="1"/>
  <c r="C8" i="12"/>
  <c r="C6" i="12"/>
  <c r="D8" i="12"/>
  <c r="D6" i="12"/>
  <c r="B6" i="12"/>
  <c r="F77" i="12" s="1"/>
  <c r="D5" i="12"/>
  <c r="H22" i="12" s="1"/>
  <c r="B5" i="12"/>
  <c r="B2" i="12"/>
  <c r="B7" i="12" s="1"/>
  <c r="G28" i="12" l="1"/>
  <c r="G71" i="12"/>
  <c r="G39" i="12"/>
  <c r="H15" i="12"/>
  <c r="F26" i="12"/>
  <c r="H46" i="12"/>
  <c r="H27" i="12"/>
  <c r="G26" i="12"/>
  <c r="G47" i="12"/>
  <c r="F49" i="12"/>
  <c r="G30" i="12"/>
  <c r="H54" i="12"/>
  <c r="H30" i="12"/>
  <c r="G55" i="12"/>
  <c r="G24" i="12"/>
  <c r="F41" i="12"/>
  <c r="F65" i="12"/>
  <c r="G75" i="12"/>
  <c r="F13" i="12"/>
  <c r="H34" i="12"/>
  <c r="H70" i="12"/>
  <c r="I77" i="12"/>
  <c r="I73" i="12"/>
  <c r="I69" i="12"/>
  <c r="I65" i="12"/>
  <c r="I61" i="12"/>
  <c r="I57" i="12"/>
  <c r="I53" i="12"/>
  <c r="I49" i="12"/>
  <c r="I45" i="12"/>
  <c r="I41" i="12"/>
  <c r="I81" i="12"/>
  <c r="I78" i="12"/>
  <c r="I74" i="12"/>
  <c r="I70" i="12"/>
  <c r="I66" i="12"/>
  <c r="I62" i="12"/>
  <c r="I58" i="12"/>
  <c r="I54" i="12"/>
  <c r="I50" i="12"/>
  <c r="I46" i="12"/>
  <c r="I42" i="12"/>
  <c r="I38" i="12"/>
  <c r="I34" i="12"/>
  <c r="I30" i="12"/>
  <c r="I26" i="12"/>
  <c r="I22" i="12"/>
  <c r="I18" i="12"/>
  <c r="I14" i="12"/>
  <c r="I79" i="12"/>
  <c r="I75" i="12"/>
  <c r="I71" i="12"/>
  <c r="I67" i="12"/>
  <c r="I63" i="12"/>
  <c r="I59" i="12"/>
  <c r="I55" i="12"/>
  <c r="I51" i="12"/>
  <c r="I17" i="12"/>
  <c r="I13" i="12"/>
  <c r="F18" i="12"/>
  <c r="G20" i="12"/>
  <c r="G22" i="12"/>
  <c r="I24" i="12"/>
  <c r="H26" i="12"/>
  <c r="G35" i="12"/>
  <c r="F37" i="12"/>
  <c r="H39" i="12"/>
  <c r="F42" i="12"/>
  <c r="H47" i="12"/>
  <c r="H50" i="12"/>
  <c r="F61" i="12"/>
  <c r="H66" i="12"/>
  <c r="F22" i="12"/>
  <c r="I44" i="12"/>
  <c r="I60" i="12"/>
  <c r="H35" i="12"/>
  <c r="F79" i="12"/>
  <c r="F75" i="12"/>
  <c r="F71" i="12"/>
  <c r="F67" i="12"/>
  <c r="F63" i="12"/>
  <c r="F59" i="12"/>
  <c r="F55" i="12"/>
  <c r="F51" i="12"/>
  <c r="F47" i="12"/>
  <c r="F43" i="12"/>
  <c r="F39" i="12"/>
  <c r="F35" i="12"/>
  <c r="F31" i="12"/>
  <c r="F27" i="12"/>
  <c r="F23" i="12"/>
  <c r="F19" i="12"/>
  <c r="F15" i="12"/>
  <c r="F80" i="12"/>
  <c r="F76" i="12"/>
  <c r="F72" i="12"/>
  <c r="F68" i="12"/>
  <c r="F64" i="12"/>
  <c r="F60" i="12"/>
  <c r="F56" i="12"/>
  <c r="F52" i="12"/>
  <c r="F48" i="12"/>
  <c r="F44" i="12"/>
  <c r="F40" i="12"/>
  <c r="F36" i="12"/>
  <c r="F32" i="12"/>
  <c r="F28" i="12"/>
  <c r="F24" i="12"/>
  <c r="F20" i="12"/>
  <c r="F16" i="12"/>
  <c r="F12" i="12"/>
  <c r="F81" i="12"/>
  <c r="F78" i="12"/>
  <c r="F74" i="12"/>
  <c r="F70" i="12"/>
  <c r="F66" i="12"/>
  <c r="F62" i="12"/>
  <c r="F58" i="12"/>
  <c r="F54" i="12"/>
  <c r="F50" i="12"/>
  <c r="G12" i="12"/>
  <c r="G14" i="12"/>
  <c r="I16" i="12"/>
  <c r="H18" i="12"/>
  <c r="G27" i="12"/>
  <c r="F29" i="12"/>
  <c r="H31" i="12"/>
  <c r="I33" i="12"/>
  <c r="I35" i="12"/>
  <c r="H42" i="12"/>
  <c r="F45" i="12"/>
  <c r="F57" i="12"/>
  <c r="H62" i="12"/>
  <c r="F73" i="12"/>
  <c r="H78" i="12"/>
  <c r="I28" i="12"/>
  <c r="I76" i="12"/>
  <c r="G18" i="12"/>
  <c r="I37" i="12"/>
  <c r="G51" i="12"/>
  <c r="G80" i="12"/>
  <c r="I12" i="12"/>
  <c r="H14" i="12"/>
  <c r="G23" i="12"/>
  <c r="F25" i="12"/>
  <c r="I29" i="12"/>
  <c r="I31" i="12"/>
  <c r="F38" i="12"/>
  <c r="I40" i="12"/>
  <c r="G43" i="12"/>
  <c r="I48" i="12"/>
  <c r="I52" i="12"/>
  <c r="G63" i="12"/>
  <c r="I68" i="12"/>
  <c r="G79" i="12"/>
  <c r="D7" i="12"/>
  <c r="I19" i="12"/>
  <c r="I32" i="12"/>
  <c r="I15" i="12"/>
  <c r="F14" i="12"/>
  <c r="F33" i="12"/>
  <c r="H80" i="12"/>
  <c r="H76" i="12"/>
  <c r="H72" i="12"/>
  <c r="H68" i="12"/>
  <c r="H64" i="12"/>
  <c r="H60" i="12"/>
  <c r="H56" i="12"/>
  <c r="H52" i="12"/>
  <c r="H48" i="12"/>
  <c r="H44" i="12"/>
  <c r="H40" i="12"/>
  <c r="H36" i="12"/>
  <c r="H32" i="12"/>
  <c r="H28" i="12"/>
  <c r="H24" i="12"/>
  <c r="H20" i="12"/>
  <c r="H16" i="12"/>
  <c r="H12" i="12"/>
  <c r="H81" i="12"/>
  <c r="H77" i="12"/>
  <c r="H73" i="12"/>
  <c r="H69" i="12"/>
  <c r="H65" i="12"/>
  <c r="H61" i="12"/>
  <c r="H57" i="12"/>
  <c r="H53" i="12"/>
  <c r="H49" i="12"/>
  <c r="H45" i="12"/>
  <c r="H41" i="12"/>
  <c r="H37" i="12"/>
  <c r="H33" i="12"/>
  <c r="H29" i="12"/>
  <c r="H25" i="12"/>
  <c r="H21" i="12"/>
  <c r="H17" i="12"/>
  <c r="H13" i="12"/>
  <c r="H79" i="12"/>
  <c r="H75" i="12"/>
  <c r="H71" i="12"/>
  <c r="H67" i="12"/>
  <c r="H63" i="12"/>
  <c r="H59" i="12"/>
  <c r="H55" i="12"/>
  <c r="H51" i="12"/>
  <c r="G19" i="12"/>
  <c r="F21" i="12"/>
  <c r="H23" i="12"/>
  <c r="I25" i="12"/>
  <c r="I27" i="12"/>
  <c r="F34" i="12"/>
  <c r="G36" i="12"/>
  <c r="G38" i="12"/>
  <c r="H43" i="12"/>
  <c r="F46" i="12"/>
  <c r="F53" i="12"/>
  <c r="H58" i="12"/>
  <c r="F69" i="12"/>
  <c r="H74" i="12"/>
  <c r="G16" i="12"/>
  <c r="I20" i="12"/>
  <c r="G31" i="12"/>
  <c r="I39" i="12"/>
  <c r="G42" i="12"/>
  <c r="I47" i="12"/>
  <c r="I56" i="12"/>
  <c r="G67" i="12"/>
  <c r="I72" i="12"/>
  <c r="C7" i="12"/>
  <c r="G15" i="12"/>
  <c r="F17" i="12"/>
  <c r="H19" i="12"/>
  <c r="I21" i="12"/>
  <c r="I23" i="12"/>
  <c r="F30" i="12"/>
  <c r="G32" i="12"/>
  <c r="G34" i="12"/>
  <c r="I36" i="12"/>
  <c r="H38" i="12"/>
  <c r="I43" i="12"/>
  <c r="G46" i="12"/>
  <c r="G59" i="12"/>
  <c r="I64" i="12"/>
  <c r="I80" i="12"/>
  <c r="G50" i="12"/>
  <c r="G54" i="12"/>
  <c r="G58" i="12"/>
  <c r="G62" i="12"/>
  <c r="G66" i="12"/>
  <c r="G70" i="12"/>
  <c r="G74" i="12"/>
  <c r="G78" i="12"/>
  <c r="G13" i="12"/>
  <c r="G17" i="12"/>
  <c r="G21" i="12"/>
  <c r="G25" i="12"/>
  <c r="G29" i="12"/>
  <c r="G33" i="12"/>
  <c r="G37" i="12"/>
  <c r="G41" i="12"/>
  <c r="G45" i="12"/>
  <c r="G49" i="12"/>
  <c r="G53" i="12"/>
  <c r="G57" i="12"/>
  <c r="G61" i="12"/>
  <c r="G65" i="12"/>
  <c r="G69" i="12"/>
  <c r="G73" i="12"/>
  <c r="G77" i="12"/>
  <c r="G81" i="12"/>
  <c r="G40" i="12"/>
  <c r="G44" i="12"/>
  <c r="G48" i="12"/>
  <c r="G52" i="12"/>
  <c r="G56" i="12"/>
  <c r="G60" i="12"/>
  <c r="G64" i="12"/>
  <c r="G68" i="12"/>
  <c r="G72" i="12"/>
  <c r="G76" i="12"/>
  <c r="J81" i="12" l="1"/>
  <c r="J77" i="12"/>
  <c r="J73" i="12"/>
  <c r="J69" i="12"/>
  <c r="J65" i="12"/>
  <c r="J61" i="12"/>
  <c r="J57" i="12"/>
  <c r="J53" i="12"/>
  <c r="J49" i="12"/>
  <c r="J45" i="12"/>
  <c r="J41" i="12"/>
  <c r="J37" i="12"/>
  <c r="J33" i="12"/>
  <c r="J29" i="12"/>
  <c r="J25" i="12"/>
  <c r="J21" i="12"/>
  <c r="J17" i="12"/>
  <c r="J13" i="12"/>
  <c r="J78" i="12"/>
  <c r="J74" i="12"/>
  <c r="J70" i="12"/>
  <c r="J66" i="12"/>
  <c r="J62" i="12"/>
  <c r="J58" i="12"/>
  <c r="J54" i="12"/>
  <c r="J50" i="12"/>
  <c r="J46" i="12"/>
  <c r="J42" i="12"/>
  <c r="J38" i="12"/>
  <c r="J34" i="12"/>
  <c r="J30" i="12"/>
  <c r="J26" i="12"/>
  <c r="J22" i="12"/>
  <c r="J18" i="12"/>
  <c r="J14" i="12"/>
  <c r="J80" i="12"/>
  <c r="J76" i="12"/>
  <c r="J72" i="12"/>
  <c r="J68" i="12"/>
  <c r="J64" i="12"/>
  <c r="J60" i="12"/>
  <c r="J56" i="12"/>
  <c r="J52" i="12"/>
  <c r="J27" i="12"/>
  <c r="J24" i="12"/>
  <c r="J79" i="12"/>
  <c r="J63" i="12"/>
  <c r="J48" i="12"/>
  <c r="J40" i="12"/>
  <c r="J31" i="12"/>
  <c r="J12" i="12"/>
  <c r="J32" i="12"/>
  <c r="J75" i="12"/>
  <c r="J59" i="12"/>
  <c r="J35" i="12"/>
  <c r="J16" i="12"/>
  <c r="J67" i="12"/>
  <c r="J51" i="12"/>
  <c r="J47" i="12"/>
  <c r="J39" i="12"/>
  <c r="J20" i="12"/>
  <c r="J71" i="12"/>
  <c r="J55" i="12"/>
  <c r="J44" i="12"/>
  <c r="J28" i="12"/>
  <c r="J15" i="12"/>
  <c r="J19" i="12"/>
  <c r="J43" i="12"/>
  <c r="J36" i="12"/>
  <c r="J23" i="12"/>
  <c r="K81" i="12"/>
  <c r="K78" i="12"/>
  <c r="K74" i="12"/>
  <c r="K70" i="12"/>
  <c r="K66" i="12"/>
  <c r="K62" i="12"/>
  <c r="K58" i="12"/>
  <c r="K54" i="12"/>
  <c r="K50" i="12"/>
  <c r="K46" i="12"/>
  <c r="K42" i="12"/>
  <c r="K79" i="12"/>
  <c r="K75" i="12"/>
  <c r="K71" i="12"/>
  <c r="K67" i="12"/>
  <c r="K63" i="12"/>
  <c r="K59" i="12"/>
  <c r="K55" i="12"/>
  <c r="K51" i="12"/>
  <c r="K47" i="12"/>
  <c r="K43" i="12"/>
  <c r="K39" i="12"/>
  <c r="K35" i="12"/>
  <c r="K31" i="12"/>
  <c r="K27" i="12"/>
  <c r="K23" i="12"/>
  <c r="K19" i="12"/>
  <c r="K15" i="12"/>
  <c r="K80" i="12"/>
  <c r="K76" i="12"/>
  <c r="K72" i="12"/>
  <c r="K68" i="12"/>
  <c r="K64" i="12"/>
  <c r="K60" i="12"/>
  <c r="K56" i="12"/>
  <c r="K52" i="12"/>
  <c r="K69" i="12"/>
  <c r="K53" i="12"/>
  <c r="K48" i="12"/>
  <c r="K40" i="12"/>
  <c r="K25" i="12"/>
  <c r="K12" i="12"/>
  <c r="K38" i="12"/>
  <c r="K29" i="12"/>
  <c r="K16" i="12"/>
  <c r="K14" i="12"/>
  <c r="K65" i="12"/>
  <c r="K36" i="12"/>
  <c r="K73" i="12"/>
  <c r="K57" i="12"/>
  <c r="K45" i="12"/>
  <c r="K33" i="12"/>
  <c r="K20" i="12"/>
  <c r="K18" i="12"/>
  <c r="K77" i="12"/>
  <c r="K61" i="12"/>
  <c r="K44" i="12"/>
  <c r="K28" i="12"/>
  <c r="K26" i="12"/>
  <c r="K37" i="12"/>
  <c r="K24" i="12"/>
  <c r="K22" i="12"/>
  <c r="K49" i="12"/>
  <c r="K41" i="12"/>
  <c r="K32" i="12"/>
  <c r="K30" i="12"/>
  <c r="K13" i="12"/>
  <c r="K34" i="12"/>
  <c r="K17" i="12"/>
  <c r="K21" i="12"/>
  <c r="B5" i="1"/>
  <c r="D8" i="1" l="1"/>
  <c r="C8" i="1"/>
  <c r="B8" i="1"/>
  <c r="C5" i="1"/>
  <c r="B6" i="1"/>
  <c r="C6" i="1"/>
  <c r="D5" i="1"/>
  <c r="D6" i="1"/>
  <c r="G14" i="1" l="1"/>
  <c r="B7" i="1"/>
  <c r="C7" i="1"/>
  <c r="F12" i="1"/>
  <c r="F17" i="1"/>
  <c r="D7" i="1"/>
  <c r="F74" i="1"/>
  <c r="F66" i="1"/>
  <c r="F58" i="1"/>
  <c r="F50" i="1"/>
  <c r="F42" i="1"/>
  <c r="F34" i="1"/>
  <c r="F26" i="1"/>
  <c r="F18" i="1"/>
  <c r="F75" i="1"/>
  <c r="F59" i="1"/>
  <c r="F43" i="1"/>
  <c r="F35" i="1"/>
  <c r="F19" i="1"/>
  <c r="F81" i="1"/>
  <c r="F73" i="1"/>
  <c r="F65" i="1"/>
  <c r="F57" i="1"/>
  <c r="F49" i="1"/>
  <c r="F41" i="1"/>
  <c r="F33" i="1"/>
  <c r="F25" i="1"/>
  <c r="F67" i="1"/>
  <c r="F51" i="1"/>
  <c r="F27" i="1"/>
  <c r="F80" i="1"/>
  <c r="F72" i="1"/>
  <c r="F64" i="1"/>
  <c r="F56" i="1"/>
  <c r="F48" i="1"/>
  <c r="F40" i="1"/>
  <c r="F32" i="1"/>
  <c r="F24" i="1"/>
  <c r="F16" i="1"/>
  <c r="F79" i="1"/>
  <c r="F71" i="1"/>
  <c r="F63" i="1"/>
  <c r="F55" i="1"/>
  <c r="F47" i="1"/>
  <c r="F39" i="1"/>
  <c r="F31" i="1"/>
  <c r="F23" i="1"/>
  <c r="F15" i="1"/>
  <c r="F78" i="1"/>
  <c r="F70" i="1"/>
  <c r="F62" i="1"/>
  <c r="F54" i="1"/>
  <c r="F46" i="1"/>
  <c r="F38" i="1"/>
  <c r="F30" i="1"/>
  <c r="F22" i="1"/>
  <c r="F14" i="1"/>
  <c r="F77" i="1"/>
  <c r="F69" i="1"/>
  <c r="F61" i="1"/>
  <c r="F53" i="1"/>
  <c r="F45" i="1"/>
  <c r="F37" i="1"/>
  <c r="F29" i="1"/>
  <c r="F21" i="1"/>
  <c r="F13" i="1"/>
  <c r="F76" i="1"/>
  <c r="F68" i="1"/>
  <c r="F60" i="1"/>
  <c r="F52" i="1"/>
  <c r="F44" i="1"/>
  <c r="F36" i="1"/>
  <c r="F28" i="1"/>
  <c r="F20" i="1"/>
  <c r="G49" i="1"/>
  <c r="G56" i="1"/>
  <c r="G44" i="1"/>
  <c r="G61" i="1"/>
  <c r="G32" i="1"/>
  <c r="G40" i="1"/>
  <c r="G62" i="1"/>
  <c r="G21" i="1"/>
  <c r="G71" i="1"/>
  <c r="G68" i="1"/>
  <c r="G18" i="1"/>
  <c r="G72" i="1"/>
  <c r="G29" i="1"/>
  <c r="G79" i="1"/>
  <c r="G33" i="1"/>
  <c r="G25" i="1"/>
  <c r="G52" i="1"/>
  <c r="H20" i="1"/>
  <c r="H69" i="1"/>
  <c r="G26" i="1"/>
  <c r="G74" i="1"/>
  <c r="G66" i="1"/>
  <c r="H34" i="1"/>
  <c r="H70" i="1"/>
  <c r="G17" i="1"/>
  <c r="G24" i="1"/>
  <c r="G35" i="1"/>
  <c r="G42" i="1"/>
  <c r="G48" i="1"/>
  <c r="G78" i="1"/>
  <c r="G81" i="1"/>
  <c r="G54" i="1"/>
  <c r="G53" i="1"/>
  <c r="H18" i="1"/>
  <c r="H25" i="1"/>
  <c r="H32" i="1"/>
  <c r="H44" i="1"/>
  <c r="H72" i="1"/>
  <c r="H52" i="1"/>
  <c r="H61" i="1"/>
  <c r="H12" i="1"/>
  <c r="H19" i="1"/>
  <c r="H30" i="1"/>
  <c r="H36" i="1"/>
  <c r="H43" i="1"/>
  <c r="H49" i="1"/>
  <c r="H80" i="1"/>
  <c r="H64" i="1"/>
  <c r="H67" i="1"/>
  <c r="H60" i="1"/>
  <c r="H13" i="1"/>
  <c r="H37" i="1"/>
  <c r="H75" i="1"/>
  <c r="G12" i="1"/>
  <c r="G30" i="1"/>
  <c r="G36" i="1"/>
  <c r="G64" i="1"/>
  <c r="G67" i="1"/>
  <c r="G60" i="1"/>
  <c r="H14" i="1"/>
  <c r="H22" i="1"/>
  <c r="H26" i="1"/>
  <c r="H38" i="1"/>
  <c r="H47" i="1"/>
  <c r="H74" i="1"/>
  <c r="H73" i="1"/>
  <c r="H66" i="1"/>
  <c r="H63" i="1"/>
  <c r="H77" i="1"/>
  <c r="G13" i="1"/>
  <c r="G27" i="1"/>
  <c r="G37" i="1"/>
  <c r="G45" i="1"/>
  <c r="G75" i="1"/>
  <c r="G50" i="1"/>
  <c r="G77" i="1"/>
  <c r="G69" i="1"/>
  <c r="H15" i="1"/>
  <c r="H23" i="1"/>
  <c r="H31" i="1"/>
  <c r="H39" i="1"/>
  <c r="H46" i="1"/>
  <c r="H51" i="1"/>
  <c r="H55" i="1"/>
  <c r="H57" i="1"/>
  <c r="H65" i="1"/>
  <c r="G43" i="1"/>
  <c r="H27" i="1"/>
  <c r="H45" i="1"/>
  <c r="H50" i="1"/>
  <c r="G19" i="1"/>
  <c r="G80" i="1"/>
  <c r="G38" i="1"/>
  <c r="G63" i="1"/>
  <c r="G15" i="1"/>
  <c r="G23" i="1"/>
  <c r="G31" i="1"/>
  <c r="G46" i="1"/>
  <c r="G51" i="1"/>
  <c r="G55" i="1"/>
  <c r="G57" i="1"/>
  <c r="G65" i="1"/>
  <c r="H17" i="1"/>
  <c r="H24" i="1"/>
  <c r="H35" i="1"/>
  <c r="H42" i="1"/>
  <c r="H48" i="1"/>
  <c r="H78" i="1"/>
  <c r="H81" i="1"/>
  <c r="H54" i="1"/>
  <c r="H53" i="1"/>
  <c r="G20" i="1"/>
  <c r="G22" i="1"/>
  <c r="G47" i="1"/>
  <c r="G73" i="1"/>
  <c r="H16" i="1"/>
  <c r="H28" i="1"/>
  <c r="H41" i="1"/>
  <c r="H76" i="1"/>
  <c r="H58" i="1"/>
  <c r="H59" i="1"/>
  <c r="G39" i="1"/>
  <c r="G16" i="1"/>
  <c r="G28" i="1"/>
  <c r="G34" i="1"/>
  <c r="G41" i="1"/>
  <c r="G70" i="1"/>
  <c r="G76" i="1"/>
  <c r="G58" i="1"/>
  <c r="G59" i="1"/>
  <c r="H21" i="1"/>
  <c r="H29" i="1"/>
  <c r="H33" i="1"/>
  <c r="H40" i="1"/>
  <c r="H71" i="1"/>
  <c r="H79" i="1"/>
  <c r="H56" i="1"/>
  <c r="H62" i="1"/>
  <c r="H68" i="1"/>
  <c r="K13" i="1" l="1"/>
  <c r="K21" i="1"/>
  <c r="K29" i="1"/>
  <c r="K37" i="1"/>
  <c r="K45" i="1"/>
  <c r="K53" i="1"/>
  <c r="K61" i="1"/>
  <c r="K69" i="1"/>
  <c r="K77" i="1"/>
  <c r="K14" i="1"/>
  <c r="K22" i="1"/>
  <c r="K30" i="1"/>
  <c r="K38" i="1"/>
  <c r="K46" i="1"/>
  <c r="K54" i="1"/>
  <c r="K62" i="1"/>
  <c r="K70" i="1"/>
  <c r="K78" i="1"/>
  <c r="K15" i="1"/>
  <c r="K23" i="1"/>
  <c r="K31" i="1"/>
  <c r="K39" i="1"/>
  <c r="K47" i="1"/>
  <c r="K55" i="1"/>
  <c r="K63" i="1"/>
  <c r="K71" i="1"/>
  <c r="K79" i="1"/>
  <c r="K16" i="1"/>
  <c r="K24" i="1"/>
  <c r="K32" i="1"/>
  <c r="K40" i="1"/>
  <c r="K48" i="1"/>
  <c r="K56" i="1"/>
  <c r="K64" i="1"/>
  <c r="K72" i="1"/>
  <c r="K80" i="1"/>
  <c r="K17" i="1"/>
  <c r="K25" i="1"/>
  <c r="K33" i="1"/>
  <c r="K41" i="1"/>
  <c r="K49" i="1"/>
  <c r="K57" i="1"/>
  <c r="K65" i="1"/>
  <c r="K73" i="1"/>
  <c r="K81" i="1"/>
  <c r="K18" i="1"/>
  <c r="K26" i="1"/>
  <c r="K34" i="1"/>
  <c r="K42" i="1"/>
  <c r="K50" i="1"/>
  <c r="K58" i="1"/>
  <c r="K66" i="1"/>
  <c r="K74" i="1"/>
  <c r="K12" i="1"/>
  <c r="K19" i="1"/>
  <c r="K27" i="1"/>
  <c r="K35" i="1"/>
  <c r="K43" i="1"/>
  <c r="K51" i="1"/>
  <c r="K59" i="1"/>
  <c r="K67" i="1"/>
  <c r="K75" i="1"/>
  <c r="K20" i="1"/>
  <c r="K28" i="1"/>
  <c r="K36" i="1"/>
  <c r="K44" i="1"/>
  <c r="K52" i="1"/>
  <c r="K60" i="1"/>
  <c r="K68" i="1"/>
  <c r="K76" i="1"/>
  <c r="J15" i="1"/>
  <c r="J23" i="1"/>
  <c r="J31" i="1"/>
  <c r="J39" i="1"/>
  <c r="J47" i="1"/>
  <c r="J55" i="1"/>
  <c r="J63" i="1"/>
  <c r="J71" i="1"/>
  <c r="J79" i="1"/>
  <c r="J16" i="1"/>
  <c r="J24" i="1"/>
  <c r="J32" i="1"/>
  <c r="J40" i="1"/>
  <c r="J48" i="1"/>
  <c r="J56" i="1"/>
  <c r="J64" i="1"/>
  <c r="J72" i="1"/>
  <c r="J80" i="1"/>
  <c r="J17" i="1"/>
  <c r="J25" i="1"/>
  <c r="J33" i="1"/>
  <c r="J41" i="1"/>
  <c r="J49" i="1"/>
  <c r="J57" i="1"/>
  <c r="J65" i="1"/>
  <c r="J73" i="1"/>
  <c r="J81" i="1"/>
  <c r="J18" i="1"/>
  <c r="J26" i="1"/>
  <c r="J34" i="1"/>
  <c r="J42" i="1"/>
  <c r="J50" i="1"/>
  <c r="J58" i="1"/>
  <c r="J66" i="1"/>
  <c r="J74" i="1"/>
  <c r="J12" i="1"/>
  <c r="J19" i="1"/>
  <c r="J27" i="1"/>
  <c r="J35" i="1"/>
  <c r="J43" i="1"/>
  <c r="J51" i="1"/>
  <c r="J59" i="1"/>
  <c r="J67" i="1"/>
  <c r="J75" i="1"/>
  <c r="J20" i="1"/>
  <c r="J28" i="1"/>
  <c r="J36" i="1"/>
  <c r="J44" i="1"/>
  <c r="J52" i="1"/>
  <c r="J60" i="1"/>
  <c r="J68" i="1"/>
  <c r="J76" i="1"/>
  <c r="J13" i="1"/>
  <c r="J21" i="1"/>
  <c r="J29" i="1"/>
  <c r="J37" i="1"/>
  <c r="J45" i="1"/>
  <c r="J53" i="1"/>
  <c r="J61" i="1"/>
  <c r="J69" i="1"/>
  <c r="J77" i="1"/>
  <c r="J46" i="1"/>
  <c r="J54" i="1"/>
  <c r="J78" i="1"/>
  <c r="J30" i="1"/>
  <c r="J62" i="1"/>
  <c r="J70" i="1"/>
  <c r="J14" i="1"/>
  <c r="J22" i="1"/>
  <c r="J38" i="1"/>
  <c r="I17" i="1"/>
  <c r="I25" i="1"/>
  <c r="I33" i="1"/>
  <c r="I41" i="1"/>
  <c r="I49" i="1"/>
  <c r="I57" i="1"/>
  <c r="I65" i="1"/>
  <c r="I73" i="1"/>
  <c r="I81" i="1"/>
  <c r="I18" i="1"/>
  <c r="I26" i="1"/>
  <c r="I34" i="1"/>
  <c r="I42" i="1"/>
  <c r="I50" i="1"/>
  <c r="I58" i="1"/>
  <c r="I66" i="1"/>
  <c r="I74" i="1"/>
  <c r="I19" i="1"/>
  <c r="I27" i="1"/>
  <c r="I35" i="1"/>
  <c r="I43" i="1"/>
  <c r="I51" i="1"/>
  <c r="I59" i="1"/>
  <c r="I67" i="1"/>
  <c r="I75" i="1"/>
  <c r="I12" i="1"/>
  <c r="I20" i="1"/>
  <c r="I28" i="1"/>
  <c r="I36" i="1"/>
  <c r="I44" i="1"/>
  <c r="I52" i="1"/>
  <c r="I60" i="1"/>
  <c r="I68" i="1"/>
  <c r="I76" i="1"/>
  <c r="I21" i="1"/>
  <c r="I29" i="1"/>
  <c r="I37" i="1"/>
  <c r="I45" i="1"/>
  <c r="I53" i="1"/>
  <c r="I61" i="1"/>
  <c r="I69" i="1"/>
  <c r="I77" i="1"/>
  <c r="I13" i="1"/>
  <c r="I22" i="1"/>
  <c r="I30" i="1"/>
  <c r="I38" i="1"/>
  <c r="I46" i="1"/>
  <c r="I54" i="1"/>
  <c r="I62" i="1"/>
  <c r="I70" i="1"/>
  <c r="I78" i="1"/>
  <c r="I15" i="1"/>
  <c r="I16" i="1"/>
  <c r="I48" i="1"/>
  <c r="I80" i="1"/>
  <c r="I79" i="1"/>
  <c r="I23" i="1"/>
  <c r="I55" i="1"/>
  <c r="I32" i="1"/>
  <c r="I72" i="1"/>
  <c r="I24" i="1"/>
  <c r="I56" i="1"/>
  <c r="I14" i="1"/>
  <c r="I31" i="1"/>
  <c r="I63" i="1"/>
  <c r="I64" i="1"/>
  <c r="I40" i="1"/>
  <c r="I39" i="1"/>
  <c r="I71" i="1"/>
  <c r="I47" i="1"/>
</calcChain>
</file>

<file path=xl/sharedStrings.xml><?xml version="1.0" encoding="utf-8"?>
<sst xmlns="http://schemas.openxmlformats.org/spreadsheetml/2006/main" count="84" uniqueCount="22">
  <si>
    <t>n° elem</t>
  </si>
  <si>
    <t>init time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</si>
  <si>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</si>
  <si>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</si>
  <si>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</si>
  <si>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</si>
  <si>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</si>
  <si>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</si>
  <si>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</si>
  <si>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normalization data</t>
  </si>
  <si>
    <t>n iter</t>
  </si>
  <si>
    <t>μ</t>
  </si>
  <si>
    <t>σ</t>
  </si>
  <si>
    <t>exec time</t>
  </si>
  <si>
    <t>res</t>
  </si>
  <si>
    <t>relative error</t>
  </si>
  <si>
    <t>std</t>
  </si>
  <si>
    <t>init time % on exec time</t>
  </si>
  <si>
    <t>percentage</t>
  </si>
  <si>
    <t>std % on exec time</t>
  </si>
  <si>
    <t>relative error ε</t>
  </si>
  <si>
    <t>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</si>
</sst>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0"/>
    <numFmt numFmtId="167" formatCode="0.00000"/>
    <numFmt numFmtId="168" formatCode="0.0000000"/>
    <numFmt numFmtId="177" formatCode="#,##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0" xfId="1" applyNumberFormat="1" applyFont="1" applyAlignment="1"/>
    <xf numFmtId="0" fontId="0" fillId="0" borderId="1" xfId="0" applyBorder="1"/>
    <xf numFmtId="165" fontId="2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2" fontId="0" fillId="0" borderId="0" xfId="1" applyNumberFormat="1" applyFont="1"/>
    <xf numFmtId="11" fontId="0" fillId="0" borderId="0" xfId="0" applyNumberFormat="1" applyBorder="1"/>
    <xf numFmtId="164" fontId="0" fillId="0" borderId="0" xfId="0" applyNumberFormat="1" applyBorder="1"/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67" fontId="0" fillId="0" borderId="0" xfId="0" applyNumberFormat="1" applyBorder="1"/>
    <xf numFmtId="11" fontId="2" fillId="0" borderId="0" xfId="1" applyNumberFormat="1" applyFont="1" applyAlignment="1"/>
    <xf numFmtId="11" fontId="0" fillId="0" borderId="0" xfId="0" applyNumberFormat="1"/>
    <xf numFmtId="0" fontId="0" fillId="0" borderId="2" xfId="0" applyBorder="1"/>
    <xf numFmtId="165" fontId="0" fillId="0" borderId="0" xfId="1" applyNumberFormat="1" applyFont="1" applyBorder="1"/>
    <xf numFmtId="0" fontId="2" fillId="0" borderId="1" xfId="0" applyFont="1" applyBorder="1" applyAlignment="1">
      <alignment horizontal="center" vertical="center" wrapText="1"/>
    </xf>
    <xf numFmtId="168" fontId="0" fillId="0" borderId="0" xfId="1" applyNumberFormat="1" applyFont="1"/>
    <xf numFmtId="3" fontId="0" fillId="0" borderId="0" xfId="1" applyNumberFormat="1" applyFont="1"/>
    <xf numFmtId="0" fontId="0" fillId="0" borderId="0" xfId="0" applyNumberForma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0" fillId="0" borderId="15" xfId="0" applyBorder="1"/>
    <xf numFmtId="165" fontId="2" fillId="0" borderId="3" xfId="1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5" fontId="2" fillId="0" borderId="4" xfId="1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0" xfId="1" applyNumberFormat="1" applyFon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3" fontId="0" fillId="0" borderId="9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11" fontId="0" fillId="0" borderId="0" xfId="0" applyNumberFormat="1" applyFont="1" applyBorder="1" applyAlignment="1">
      <alignment horizontal="center"/>
    </xf>
    <xf numFmtId="10" fontId="0" fillId="0" borderId="13" xfId="0" applyNumberFormat="1" applyBorder="1"/>
    <xf numFmtId="10" fontId="0" fillId="0" borderId="14" xfId="0" applyNumberFormat="1" applyBorder="1"/>
    <xf numFmtId="10" fontId="0" fillId="0" borderId="15" xfId="0" applyNumberFormat="1" applyBorder="1"/>
    <xf numFmtId="3" fontId="0" fillId="0" borderId="11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0" fontId="0" fillId="0" borderId="8" xfId="0" applyNumberFormat="1" applyBorder="1"/>
    <xf numFmtId="10" fontId="0" fillId="0" borderId="11" xfId="0" applyNumberFormat="1" applyBorder="1"/>
    <xf numFmtId="10" fontId="0" fillId="0" borderId="5" xfId="0" applyNumberFormat="1" applyBorder="1"/>
    <xf numFmtId="0" fontId="2" fillId="0" borderId="10" xfId="0" applyFont="1" applyBorder="1" applyAlignment="1">
      <alignment horizontal="center" vertical="center" wrapText="1"/>
    </xf>
    <xf numFmtId="10" fontId="0" fillId="0" borderId="10" xfId="0" applyNumberFormat="1" applyBorder="1"/>
    <xf numFmtId="10" fontId="0" fillId="0" borderId="12" xfId="0" applyNumberFormat="1" applyBorder="1"/>
    <xf numFmtId="10" fontId="0" fillId="0" borderId="7" xfId="0" applyNumberFormat="1" applyBorder="1"/>
    <xf numFmtId="168" fontId="0" fillId="0" borderId="9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177" fontId="0" fillId="0" borderId="0" xfId="1" applyNumberFormat="1" applyFont="1"/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5" fontId="2" fillId="0" borderId="9" xfId="1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2">
    <cellStyle name="Migliaia" xfId="1" builtinId="3"/>
    <cellStyle name="Normale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'init new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'init new quick'!$D$12:$D$81</c:f>
              <c:numCache>
                <c:formatCode>0.00E+00</c:formatCode>
                <c:ptCount val="70"/>
                <c:pt idx="0">
                  <c:v>4.4139999999999996E-6</c:v>
                </c:pt>
                <c:pt idx="1">
                  <c:v>4.2270000000000004E-6</c:v>
                </c:pt>
                <c:pt idx="2">
                  <c:v>5.6350000000000003E-6</c:v>
                </c:pt>
                <c:pt idx="3">
                  <c:v>6.2740000000000004E-6</c:v>
                </c:pt>
                <c:pt idx="4">
                  <c:v>7.4769999999999997E-6</c:v>
                </c:pt>
                <c:pt idx="5">
                  <c:v>8.5280000000000003E-6</c:v>
                </c:pt>
                <c:pt idx="6">
                  <c:v>9.4499999999999993E-6</c:v>
                </c:pt>
                <c:pt idx="7">
                  <c:v>1.1568E-5</c:v>
                </c:pt>
                <c:pt idx="8">
                  <c:v>1.2625E-5</c:v>
                </c:pt>
                <c:pt idx="9">
                  <c:v>1.2666E-5</c:v>
                </c:pt>
                <c:pt idx="10">
                  <c:v>2.5182999999999999E-5</c:v>
                </c:pt>
                <c:pt idx="11">
                  <c:v>3.2959000000000001E-5</c:v>
                </c:pt>
                <c:pt idx="12">
                  <c:v>4.3516000000000001E-5</c:v>
                </c:pt>
                <c:pt idx="13">
                  <c:v>5.4645999999999998E-5</c:v>
                </c:pt>
                <c:pt idx="14">
                  <c:v>6.6531000000000004E-5</c:v>
                </c:pt>
                <c:pt idx="15">
                  <c:v>7.6097E-5</c:v>
                </c:pt>
                <c:pt idx="16">
                  <c:v>8.7828E-5</c:v>
                </c:pt>
                <c:pt idx="17">
                  <c:v>9.9264000000000004E-5</c:v>
                </c:pt>
                <c:pt idx="18">
                  <c:v>1.0828900000000001E-4</c:v>
                </c:pt>
                <c:pt idx="19">
                  <c:v>2.18156E-4</c:v>
                </c:pt>
                <c:pt idx="20">
                  <c:v>3.1859999999999999E-4</c:v>
                </c:pt>
                <c:pt idx="21">
                  <c:v>4.2822699999999999E-4</c:v>
                </c:pt>
                <c:pt idx="22">
                  <c:v>5.3865200000000003E-4</c:v>
                </c:pt>
                <c:pt idx="23">
                  <c:v>6.4212600000000002E-4</c:v>
                </c:pt>
                <c:pt idx="24">
                  <c:v>7.5404699999999999E-4</c:v>
                </c:pt>
                <c:pt idx="25">
                  <c:v>9.2347399999999997E-4</c:v>
                </c:pt>
                <c:pt idx="26">
                  <c:v>1.1342399999999999E-3</c:v>
                </c:pt>
                <c:pt idx="27">
                  <c:v>1.2641600000000001E-3</c:v>
                </c:pt>
                <c:pt idx="28">
                  <c:v>1.35841E-3</c:v>
                </c:pt>
                <c:pt idx="29">
                  <c:v>1.5968099999999999E-3</c:v>
                </c:pt>
                <c:pt idx="30">
                  <c:v>1.9866599999999999E-3</c:v>
                </c:pt>
                <c:pt idx="31">
                  <c:v>5.1615999999999997E-3</c:v>
                </c:pt>
                <c:pt idx="32">
                  <c:v>6.1901400000000002E-3</c:v>
                </c:pt>
                <c:pt idx="33">
                  <c:v>6.9972599999999999E-3</c:v>
                </c:pt>
                <c:pt idx="34">
                  <c:v>3.5513300000000001E-3</c:v>
                </c:pt>
                <c:pt idx="35">
                  <c:v>3.47927E-3</c:v>
                </c:pt>
                <c:pt idx="36">
                  <c:v>3.81723E-3</c:v>
                </c:pt>
                <c:pt idx="37">
                  <c:v>3.8377900000000002E-3</c:v>
                </c:pt>
                <c:pt idx="38">
                  <c:v>4.0909500000000003E-3</c:v>
                </c:pt>
                <c:pt idx="39">
                  <c:v>4.2651E-3</c:v>
                </c:pt>
                <c:pt idx="40">
                  <c:v>1.1100499999999999E-2</c:v>
                </c:pt>
                <c:pt idx="41">
                  <c:v>1.14042E-2</c:v>
                </c:pt>
                <c:pt idx="42">
                  <c:v>7.2181299999999997E-3</c:v>
                </c:pt>
                <c:pt idx="43">
                  <c:v>5.6085600000000003E-3</c:v>
                </c:pt>
                <c:pt idx="44">
                  <c:v>6.5950000000000002E-3</c:v>
                </c:pt>
                <c:pt idx="45">
                  <c:v>6.8455800000000004E-3</c:v>
                </c:pt>
                <c:pt idx="46">
                  <c:v>7.1206500000000001E-3</c:v>
                </c:pt>
                <c:pt idx="47">
                  <c:v>7.5400900000000002E-3</c:v>
                </c:pt>
                <c:pt idx="48">
                  <c:v>7.9678100000000005E-3</c:v>
                </c:pt>
                <c:pt idx="49">
                  <c:v>1.5584199999999999E-2</c:v>
                </c:pt>
                <c:pt idx="50">
                  <c:v>2.0340500000000001E-2</c:v>
                </c:pt>
                <c:pt idx="51">
                  <c:v>1.3770299999999999E-2</c:v>
                </c:pt>
                <c:pt idx="52">
                  <c:v>1.0750600000000001E-2</c:v>
                </c:pt>
                <c:pt idx="53">
                  <c:v>1.1109900000000001E-2</c:v>
                </c:pt>
                <c:pt idx="54">
                  <c:v>1.35481E-2</c:v>
                </c:pt>
                <c:pt idx="55">
                  <c:v>2.7579599999999999E-2</c:v>
                </c:pt>
                <c:pt idx="56">
                  <c:v>4.17562E-2</c:v>
                </c:pt>
                <c:pt idx="57">
                  <c:v>2.3747399999999998E-2</c:v>
                </c:pt>
                <c:pt idx="58">
                  <c:v>2.6726699999999999E-2</c:v>
                </c:pt>
                <c:pt idx="59">
                  <c:v>2.7695899999999999E-2</c:v>
                </c:pt>
                <c:pt idx="60">
                  <c:v>3.08749E-2</c:v>
                </c:pt>
                <c:pt idx="61">
                  <c:v>5.2159200000000003E-2</c:v>
                </c:pt>
                <c:pt idx="62">
                  <c:v>8.1407499999999994E-2</c:v>
                </c:pt>
                <c:pt idx="63">
                  <c:v>5.8214099999999998E-2</c:v>
                </c:pt>
                <c:pt idx="64">
                  <c:v>4.6200400000000003E-2</c:v>
                </c:pt>
                <c:pt idx="65">
                  <c:v>4.8940999999999998E-2</c:v>
                </c:pt>
                <c:pt idx="66">
                  <c:v>5.0909700000000002E-2</c:v>
                </c:pt>
                <c:pt idx="67">
                  <c:v>8.8023100000000007E-2</c:v>
                </c:pt>
                <c:pt idx="68">
                  <c:v>0.12623500000000001</c:v>
                </c:pt>
                <c:pt idx="69">
                  <c:v>6.7757399999999995E-2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37-45A1-BD5A-E7814FF5FC0E}"/>
            </c:ext>
          </c:extLst>
        </c:ser>
        <c:ser>
          <c:idx val="0"/>
          <c:order val="1"/>
          <c:tx>
            <c:strRef>
              <c:f>'exec new quick'!$D$11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 new quick'!$C$12:$C$81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new quick'!$D$12:$D$81</c:f>
              <c:numCache>
                <c:formatCode>0.00E+00</c:formatCode>
                <c:ptCount val="70"/>
                <c:pt idx="0">
                  <c:v>4.7599999999999997E-7</c:v>
                </c:pt>
                <c:pt idx="1">
                  <c:v>2.4916500000000001E-6</c:v>
                </c:pt>
                <c:pt idx="2">
                  <c:v>3.3637000000000001E-6</c:v>
                </c:pt>
                <c:pt idx="3">
                  <c:v>3.8341999999999996E-6</c:v>
                </c:pt>
                <c:pt idx="4">
                  <c:v>7.0176999999999997E-6</c:v>
                </c:pt>
                <c:pt idx="5">
                  <c:v>5.8304000000000001E-6</c:v>
                </c:pt>
                <c:pt idx="6">
                  <c:v>7.5143999999999996E-6</c:v>
                </c:pt>
                <c:pt idx="7">
                  <c:v>8.8335499999999995E-6</c:v>
                </c:pt>
                <c:pt idx="8">
                  <c:v>2.1492899999999999E-5</c:v>
                </c:pt>
                <c:pt idx="9">
                  <c:v>2.4978899999999999E-5</c:v>
                </c:pt>
                <c:pt idx="10">
                  <c:v>2.2385E-5</c:v>
                </c:pt>
                <c:pt idx="11">
                  <c:v>4.94335E-5</c:v>
                </c:pt>
                <c:pt idx="12">
                  <c:v>7.4604599999999994E-5</c:v>
                </c:pt>
                <c:pt idx="13">
                  <c:v>5.6568499999999999E-5</c:v>
                </c:pt>
                <c:pt idx="14" formatCode="General">
                  <c:v>1.33425E-4</c:v>
                </c:pt>
                <c:pt idx="15" formatCode="General">
                  <c:v>4.3490800000000002E-4</c:v>
                </c:pt>
                <c:pt idx="16" formatCode="General">
                  <c:v>2.8136900000000001E-4</c:v>
                </c:pt>
                <c:pt idx="17" formatCode="General">
                  <c:v>1.8992400000000001E-4</c:v>
                </c:pt>
                <c:pt idx="18" formatCode="General">
                  <c:v>1.35568E-4</c:v>
                </c:pt>
                <c:pt idx="19" formatCode="General">
                  <c:v>6.7140899999999998E-4</c:v>
                </c:pt>
                <c:pt idx="20" formatCode="General">
                  <c:v>9.8855800000000006E-4</c:v>
                </c:pt>
                <c:pt idx="21" formatCode="General">
                  <c:v>9.8778100000000008E-4</c:v>
                </c:pt>
                <c:pt idx="22" formatCode="General">
                  <c:v>1.57511E-3</c:v>
                </c:pt>
                <c:pt idx="23" formatCode="General">
                  <c:v>1.7644399999999999E-3</c:v>
                </c:pt>
                <c:pt idx="24" formatCode="General">
                  <c:v>2.2947200000000001E-3</c:v>
                </c:pt>
                <c:pt idx="25" formatCode="General">
                  <c:v>2.4854199999999999E-3</c:v>
                </c:pt>
                <c:pt idx="26" formatCode="General">
                  <c:v>2.67132E-3</c:v>
                </c:pt>
                <c:pt idx="27" formatCode="General">
                  <c:v>2.7341100000000001E-3</c:v>
                </c:pt>
                <c:pt idx="28" formatCode="General">
                  <c:v>3.8942500000000001E-3</c:v>
                </c:pt>
                <c:pt idx="29" formatCode="General">
                  <c:v>4.6081000000000004E-3</c:v>
                </c:pt>
                <c:pt idx="30" formatCode="General">
                  <c:v>5.1589599999999998E-3</c:v>
                </c:pt>
                <c:pt idx="31" formatCode="General">
                  <c:v>3.50009E-3</c:v>
                </c:pt>
                <c:pt idx="32" formatCode="General">
                  <c:v>2.1322400000000001E-3</c:v>
                </c:pt>
                <c:pt idx="33" formatCode="General">
                  <c:v>3.5380799999999999E-3</c:v>
                </c:pt>
                <c:pt idx="34" formatCode="General">
                  <c:v>6.9021400000000002E-3</c:v>
                </c:pt>
                <c:pt idx="35" formatCode="General">
                  <c:v>9.8279999999999999E-3</c:v>
                </c:pt>
                <c:pt idx="36" formatCode="General">
                  <c:v>9.8090299999999998E-3</c:v>
                </c:pt>
                <c:pt idx="37" formatCode="General">
                  <c:v>1.0921800000000001E-2</c:v>
                </c:pt>
                <c:pt idx="38" formatCode="General">
                  <c:v>1.1310000000000001E-2</c:v>
                </c:pt>
                <c:pt idx="39" formatCode="General">
                  <c:v>1.2737999999999999E-2</c:v>
                </c:pt>
                <c:pt idx="40" formatCode="General">
                  <c:v>6.1136599999999999E-3</c:v>
                </c:pt>
                <c:pt idx="41" formatCode="General">
                  <c:v>6.2664299999999999E-3</c:v>
                </c:pt>
                <c:pt idx="42" formatCode="General">
                  <c:v>1.29043E-2</c:v>
                </c:pt>
                <c:pt idx="43" formatCode="General">
                  <c:v>1.6387100000000002E-2</c:v>
                </c:pt>
                <c:pt idx="44" formatCode="General">
                  <c:v>1.74063E-2</c:v>
                </c:pt>
                <c:pt idx="45" formatCode="General">
                  <c:v>1.8583700000000002E-2</c:v>
                </c:pt>
                <c:pt idx="46" formatCode="General">
                  <c:v>2.0211099999999999E-2</c:v>
                </c:pt>
                <c:pt idx="47" formatCode="General">
                  <c:v>2.13752E-2</c:v>
                </c:pt>
                <c:pt idx="48" formatCode="General">
                  <c:v>2.4345700000000001E-2</c:v>
                </c:pt>
                <c:pt idx="49" formatCode="General">
                  <c:v>1.7845199999999999E-2</c:v>
                </c:pt>
                <c:pt idx="50" formatCode="General">
                  <c:v>1.4711500000000001E-2</c:v>
                </c:pt>
                <c:pt idx="51" formatCode="General">
                  <c:v>2.3803899999999999E-2</c:v>
                </c:pt>
                <c:pt idx="52" formatCode="General">
                  <c:v>2.8203700000000002E-2</c:v>
                </c:pt>
                <c:pt idx="53" formatCode="General">
                  <c:v>2.98292E-2</c:v>
                </c:pt>
                <c:pt idx="54" formatCode="General">
                  <c:v>3.6915200000000002E-2</c:v>
                </c:pt>
                <c:pt idx="55" formatCode="General">
                  <c:v>3.6479499999999998E-2</c:v>
                </c:pt>
                <c:pt idx="56" formatCode="General">
                  <c:v>3.41003E-2</c:v>
                </c:pt>
                <c:pt idx="57" formatCode="General">
                  <c:v>5.9593599999999997E-2</c:v>
                </c:pt>
                <c:pt idx="58" formatCode="General">
                  <c:v>6.6031300000000001E-2</c:v>
                </c:pt>
                <c:pt idx="59" formatCode="General">
                  <c:v>8.55741E-2</c:v>
                </c:pt>
                <c:pt idx="60" formatCode="General">
                  <c:v>8.6139499999999994E-2</c:v>
                </c:pt>
                <c:pt idx="61" formatCode="General">
                  <c:v>7.3804499999999995E-2</c:v>
                </c:pt>
                <c:pt idx="62" formatCode="General">
                  <c:v>5.18401E-2</c:v>
                </c:pt>
                <c:pt idx="63" formatCode="General">
                  <c:v>8.97313E-2</c:v>
                </c:pt>
                <c:pt idx="64" formatCode="General">
                  <c:v>0.106729</c:v>
                </c:pt>
                <c:pt idx="65" formatCode="General">
                  <c:v>0.113769</c:v>
                </c:pt>
                <c:pt idx="66" formatCode="General">
                  <c:v>0.127998</c:v>
                </c:pt>
                <c:pt idx="67" formatCode="General">
                  <c:v>9.6653500000000003E-2</c:v>
                </c:pt>
                <c:pt idx="68" formatCode="General">
                  <c:v>6.8590499999999999E-2</c:v>
                </c:pt>
                <c:pt idx="69" formatCode="General">
                  <c:v>0.13708400000000001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37-45A1-BD5A-E7814FF5FC0E}"/>
            </c:ext>
          </c:extLst>
        </c:ser>
        <c:ser>
          <c:idx val="1"/>
          <c:order val="2"/>
          <c:tx>
            <c:strRef>
              <c:f>'exec new quick'!$E$11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 new quick'!$C$12:$C$81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new quick'!$E$12:$E$81</c:f>
              <c:numCache>
                <c:formatCode>0.00E+00</c:formatCode>
                <c:ptCount val="70"/>
                <c:pt idx="0">
                  <c:v>3.2273199999999998E-7</c:v>
                </c:pt>
                <c:pt idx="1">
                  <c:v>1.8328699999999999E-7</c:v>
                </c:pt>
                <c:pt idx="2">
                  <c:v>4.1196700000000003E-7</c:v>
                </c:pt>
                <c:pt idx="3">
                  <c:v>2.4452000000000002E-7</c:v>
                </c:pt>
                <c:pt idx="4">
                  <c:v>6.9927099999999996E-7</c:v>
                </c:pt>
                <c:pt idx="5">
                  <c:v>4.65286E-7</c:v>
                </c:pt>
                <c:pt idx="6">
                  <c:v>6.6721900000000004E-7</c:v>
                </c:pt>
                <c:pt idx="7">
                  <c:v>4.7464599999999997E-7</c:v>
                </c:pt>
                <c:pt idx="8">
                  <c:v>4.5694200000000002E-7</c:v>
                </c:pt>
                <c:pt idx="9">
                  <c:v>6.2106700000000001E-7</c:v>
                </c:pt>
                <c:pt idx="10">
                  <c:v>5.8122199999999997E-6</c:v>
                </c:pt>
                <c:pt idx="11">
                  <c:v>1.87519E-6</c:v>
                </c:pt>
                <c:pt idx="12">
                  <c:v>4.2750400000000003E-5</c:v>
                </c:pt>
                <c:pt idx="13">
                  <c:v>8.9136599999999996E-7</c:v>
                </c:pt>
                <c:pt idx="14">
                  <c:v>1.10279E-5</c:v>
                </c:pt>
                <c:pt idx="15">
                  <c:v>6.2521300000000001E-5</c:v>
                </c:pt>
                <c:pt idx="16" formatCode="General">
                  <c:v>1.3896500000000001E-4</c:v>
                </c:pt>
                <c:pt idx="17">
                  <c:v>2.1402800000000001E-5</c:v>
                </c:pt>
                <c:pt idx="18">
                  <c:v>6.8856000000000006E-5</c:v>
                </c:pt>
                <c:pt idx="19" formatCode="General">
                  <c:v>2.6650799999999999E-4</c:v>
                </c:pt>
                <c:pt idx="20" formatCode="General">
                  <c:v>4.3469599999999999E-4</c:v>
                </c:pt>
                <c:pt idx="21" formatCode="General">
                  <c:v>5.4140600000000003E-4</c:v>
                </c:pt>
                <c:pt idx="22" formatCode="General">
                  <c:v>7.4064499999999995E-4</c:v>
                </c:pt>
                <c:pt idx="23" formatCode="General">
                  <c:v>1.0443E-3</c:v>
                </c:pt>
                <c:pt idx="24" formatCode="General">
                  <c:v>1.04787E-3</c:v>
                </c:pt>
                <c:pt idx="25" formatCode="General">
                  <c:v>1.24514E-3</c:v>
                </c:pt>
                <c:pt idx="26" formatCode="General">
                  <c:v>1.52534E-3</c:v>
                </c:pt>
                <c:pt idx="27" formatCode="General">
                  <c:v>1.64587E-3</c:v>
                </c:pt>
                <c:pt idx="28" formatCode="General">
                  <c:v>1.82537E-3</c:v>
                </c:pt>
                <c:pt idx="29" formatCode="General">
                  <c:v>2.1063100000000001E-3</c:v>
                </c:pt>
                <c:pt idx="30" formatCode="General">
                  <c:v>2.4311599999999999E-3</c:v>
                </c:pt>
                <c:pt idx="31" formatCode="General">
                  <c:v>2.6524999999999999E-3</c:v>
                </c:pt>
                <c:pt idx="32" formatCode="General">
                  <c:v>2.9884899999999999E-3</c:v>
                </c:pt>
                <c:pt idx="33" formatCode="General">
                  <c:v>3.5082799999999999E-3</c:v>
                </c:pt>
                <c:pt idx="34" formatCode="General">
                  <c:v>3.4050299999999999E-3</c:v>
                </c:pt>
                <c:pt idx="35" formatCode="General">
                  <c:v>3.77525E-3</c:v>
                </c:pt>
                <c:pt idx="36" formatCode="General">
                  <c:v>3.9897600000000002E-3</c:v>
                </c:pt>
                <c:pt idx="37" formatCode="General">
                  <c:v>4.7387599999999998E-3</c:v>
                </c:pt>
                <c:pt idx="38" formatCode="General">
                  <c:v>4.7233199999999996E-3</c:v>
                </c:pt>
                <c:pt idx="39" formatCode="General">
                  <c:v>5.1681799999999996E-3</c:v>
                </c:pt>
                <c:pt idx="40" formatCode="General">
                  <c:v>4.08969E-3</c:v>
                </c:pt>
                <c:pt idx="41" formatCode="General">
                  <c:v>5.5830699999999999E-3</c:v>
                </c:pt>
                <c:pt idx="42" formatCode="General">
                  <c:v>5.8849599999999998E-3</c:v>
                </c:pt>
                <c:pt idx="43" formatCode="General">
                  <c:v>6.0083300000000001E-3</c:v>
                </c:pt>
                <c:pt idx="44" formatCode="General">
                  <c:v>5.8692099999999997E-3</c:v>
                </c:pt>
                <c:pt idx="45" formatCode="General">
                  <c:v>5.9059400000000001E-3</c:v>
                </c:pt>
                <c:pt idx="46" formatCode="General">
                  <c:v>7.2530199999999998E-3</c:v>
                </c:pt>
                <c:pt idx="47" formatCode="General">
                  <c:v>8.0999799999999997E-3</c:v>
                </c:pt>
                <c:pt idx="48" formatCode="General">
                  <c:v>8.0332400000000005E-3</c:v>
                </c:pt>
                <c:pt idx="49" formatCode="General">
                  <c:v>8.2117200000000005E-3</c:v>
                </c:pt>
                <c:pt idx="50" formatCode="General">
                  <c:v>7.3696899999999999E-3</c:v>
                </c:pt>
                <c:pt idx="51" formatCode="General">
                  <c:v>1.00804E-2</c:v>
                </c:pt>
                <c:pt idx="52" formatCode="General">
                  <c:v>1.0530299999999999E-2</c:v>
                </c:pt>
                <c:pt idx="53" formatCode="General">
                  <c:v>1.06178E-2</c:v>
                </c:pt>
                <c:pt idx="54" formatCode="General">
                  <c:v>1.4020299999999999E-2</c:v>
                </c:pt>
                <c:pt idx="55" formatCode="General">
                  <c:v>1.5173000000000001E-2</c:v>
                </c:pt>
                <c:pt idx="56" formatCode="General">
                  <c:v>1.5197E-2</c:v>
                </c:pt>
                <c:pt idx="57" formatCode="General">
                  <c:v>1.8529899999999998E-2</c:v>
                </c:pt>
                <c:pt idx="58" formatCode="General">
                  <c:v>1.8442699999999999E-2</c:v>
                </c:pt>
                <c:pt idx="59" formatCode="General">
                  <c:v>1.96676E-2</c:v>
                </c:pt>
                <c:pt idx="60" formatCode="General">
                  <c:v>3.07505E-2</c:v>
                </c:pt>
                <c:pt idx="61" formatCode="General">
                  <c:v>2.7804200000000001E-2</c:v>
                </c:pt>
                <c:pt idx="62" formatCode="General">
                  <c:v>3.1891999999999997E-2</c:v>
                </c:pt>
                <c:pt idx="63" formatCode="General">
                  <c:v>3.8492600000000002E-2</c:v>
                </c:pt>
                <c:pt idx="64" formatCode="General">
                  <c:v>4.7812800000000003E-2</c:v>
                </c:pt>
                <c:pt idx="65" formatCode="General">
                  <c:v>4.46719E-2</c:v>
                </c:pt>
                <c:pt idx="66" formatCode="General">
                  <c:v>5.0406600000000003E-2</c:v>
                </c:pt>
                <c:pt idx="67" formatCode="General">
                  <c:v>5.5355599999999998E-2</c:v>
                </c:pt>
                <c:pt idx="68" formatCode="General">
                  <c:v>4.0327200000000001E-2</c:v>
                </c:pt>
                <c:pt idx="69" formatCode="General">
                  <c:v>4.8051400000000001E-2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37-45A1-BD5A-E7814FF5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'init old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'init old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1-4585-8CEB-81F855F0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13040"/>
        <c:axId val="502110480"/>
      </c:scatterChart>
      <c:val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crossBetween val="midCat"/>
      </c:val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init, exec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'exec old quick'!$D$11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'exec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old quick'!$D$12:$D$81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2E-4CE6-9553-375AB179694E}"/>
            </c:ext>
          </c:extLst>
        </c:ser>
        <c:ser>
          <c:idx val="0"/>
          <c:order val="1"/>
          <c:tx>
            <c:strRef>
              <c:f>'init old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'init old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2E-4CE6-9553-375AB1796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13040"/>
        <c:axId val="502110480"/>
      </c:scatterChart>
      <c:val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crossBetween val="midCat"/>
      </c:val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exec, init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'exec old quick'!$D$11</c:f>
              <c:strCache>
                <c:ptCount val="1"/>
                <c:pt idx="0">
                  <c:v>exec time</c:v>
                </c:pt>
              </c:strCache>
            </c:strRef>
          </c:tx>
          <c:invertIfNegative val="0"/>
          <c:cat>
            <c:numRef>
              <c:f>'exec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'exec old quick'!$D$12:$D$81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C8-4BE4-9859-248C92DB5289}"/>
            </c:ext>
          </c:extLst>
        </c:ser>
        <c:ser>
          <c:idx val="0"/>
          <c:order val="1"/>
          <c:tx>
            <c:strRef>
              <c:f>'init old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'init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'init old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8-4BE4-9859-248C92DB5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13040"/>
        <c:axId val="502110480"/>
      </c:barChart>
      <c:cat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auto val="1"/>
        <c:lblAlgn val="ctr"/>
        <c:lblOffset val="100"/>
        <c:noMultiLvlLbl val="0"/>
      </c:cat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 old quick'!$F$11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'exec old quick'!$F$12:$F$81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E-4BD7-B21C-71373FE05110}"/>
            </c:ext>
          </c:extLst>
        </c:ser>
        <c:ser>
          <c:idx val="1"/>
          <c:order val="1"/>
          <c:tx>
            <c:strRef>
              <c:f>'exec old quick'!$G$11</c:f>
              <c:strCache>
                <c:ptCount val="1"/>
                <c:pt idx="0">
                  <c:v> exec 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'exec old quick'!$G$12:$G$81</c:f>
              <c:numCache>
                <c:formatCode>0.000000</c:formatCode>
                <c:ptCount val="70"/>
                <c:pt idx="0">
                  <c:v>0</c:v>
                </c:pt>
                <c:pt idx="1">
                  <c:v>8.8983610179216868E-6</c:v>
                </c:pt>
                <c:pt idx="2">
                  <c:v>8.0574301174344491E-6</c:v>
                </c:pt>
                <c:pt idx="3">
                  <c:v>2.6957501207108602E-5</c:v>
                </c:pt>
                <c:pt idx="4">
                  <c:v>1.0138883197363857E-6</c:v>
                </c:pt>
                <c:pt idx="5">
                  <c:v>3.3541811236455483E-5</c:v>
                </c:pt>
                <c:pt idx="6">
                  <c:v>3.729319801948011E-5</c:v>
                </c:pt>
                <c:pt idx="7">
                  <c:v>6.3183134466395681E-5</c:v>
                </c:pt>
                <c:pt idx="8">
                  <c:v>6.191279204225539E-5</c:v>
                </c:pt>
                <c:pt idx="9">
                  <c:v>3.7203737285385721E-5</c:v>
                </c:pt>
                <c:pt idx="10">
                  <c:v>2.776443702863997E-4</c:v>
                </c:pt>
                <c:pt idx="11">
                  <c:v>3.4729849785228935E-4</c:v>
                </c:pt>
                <c:pt idx="12">
                  <c:v>5.7248309366574046E-4</c:v>
                </c:pt>
                <c:pt idx="13">
                  <c:v>5.744452657668774E-4</c:v>
                </c:pt>
                <c:pt idx="14">
                  <c:v>8.3477600198154337E-4</c:v>
                </c:pt>
                <c:pt idx="15">
                  <c:v>1.1213187332858648E-3</c:v>
                </c:pt>
                <c:pt idx="16">
                  <c:v>7.2945089770775197E-4</c:v>
                </c:pt>
                <c:pt idx="17">
                  <c:v>1.2514363890016808E-3</c:v>
                </c:pt>
                <c:pt idx="18">
                  <c:v>1.2567563206558271E-3</c:v>
                </c:pt>
                <c:pt idx="19">
                  <c:v>2.4415384987082497E-3</c:v>
                </c:pt>
                <c:pt idx="20">
                  <c:v>4.1836431580218846E-3</c:v>
                </c:pt>
                <c:pt idx="21">
                  <c:v>6.1733691652598429E-3</c:v>
                </c:pt>
                <c:pt idx="22">
                  <c:v>6.6665363720775006E-3</c:v>
                </c:pt>
                <c:pt idx="23">
                  <c:v>3.5211267815635533E-3</c:v>
                </c:pt>
                <c:pt idx="24">
                  <c:v>9.248909922446074E-3</c:v>
                </c:pt>
                <c:pt idx="25">
                  <c:v>1.1560336729487447E-2</c:v>
                </c:pt>
                <c:pt idx="26">
                  <c:v>1.0559390395950051E-2</c:v>
                </c:pt>
                <c:pt idx="27">
                  <c:v>1.7630128256812809E-2</c:v>
                </c:pt>
                <c:pt idx="28">
                  <c:v>4.0054117302954252E-2</c:v>
                </c:pt>
                <c:pt idx="29">
                  <c:v>5.033267852648414E-2</c:v>
                </c:pt>
                <c:pt idx="30">
                  <c:v>6.5896937763246788E-2</c:v>
                </c:pt>
                <c:pt idx="31">
                  <c:v>3.0228883439325321E-2</c:v>
                </c:pt>
                <c:pt idx="32">
                  <c:v>3.0294786180108186E-2</c:v>
                </c:pt>
                <c:pt idx="33">
                  <c:v>2.2133820173081832E-2</c:v>
                </c:pt>
                <c:pt idx="34">
                  <c:v>5.3313808388956094E-2</c:v>
                </c:pt>
                <c:pt idx="35">
                  <c:v>9.5714796841799912E-2</c:v>
                </c:pt>
                <c:pt idx="36">
                  <c:v>6.6669878505822289E-2</c:v>
                </c:pt>
                <c:pt idx="37">
                  <c:v>3.7178372185245487E-2</c:v>
                </c:pt>
                <c:pt idx="38">
                  <c:v>5.2110144031960813E-2</c:v>
                </c:pt>
                <c:pt idx="39">
                  <c:v>0.10491732435564252</c:v>
                </c:pt>
                <c:pt idx="40">
                  <c:v>6.3956236238292552E-2</c:v>
                </c:pt>
                <c:pt idx="41">
                  <c:v>2.6803312649872454E-2</c:v>
                </c:pt>
                <c:pt idx="42">
                  <c:v>1.2953478921294637E-2</c:v>
                </c:pt>
                <c:pt idx="43">
                  <c:v>0.17958483146018162</c:v>
                </c:pt>
                <c:pt idx="44">
                  <c:v>8.3545751385387446E-2</c:v>
                </c:pt>
                <c:pt idx="45">
                  <c:v>7.47344654819843E-2</c:v>
                </c:pt>
                <c:pt idx="46">
                  <c:v>0.15293030393920601</c:v>
                </c:pt>
                <c:pt idx="47">
                  <c:v>8.8387366314575666E-2</c:v>
                </c:pt>
                <c:pt idx="48">
                  <c:v>0.13747089268280199</c:v>
                </c:pt>
                <c:pt idx="49">
                  <c:v>7.6060869966157074E-2</c:v>
                </c:pt>
                <c:pt idx="50">
                  <c:v>0.11187021260945826</c:v>
                </c:pt>
                <c:pt idx="51">
                  <c:v>0.14193736893368775</c:v>
                </c:pt>
                <c:pt idx="52">
                  <c:v>8.5640921777877993E-2</c:v>
                </c:pt>
                <c:pt idx="53">
                  <c:v>4.8026201880062659E-2</c:v>
                </c:pt>
                <c:pt idx="54">
                  <c:v>0.22530224860688317</c:v>
                </c:pt>
                <c:pt idx="55">
                  <c:v>0.25732680579309786</c:v>
                </c:pt>
                <c:pt idx="56">
                  <c:v>0.30700077300634715</c:v>
                </c:pt>
                <c:pt idx="57">
                  <c:v>0.35178064165973955</c:v>
                </c:pt>
                <c:pt idx="58">
                  <c:v>0.15171184874084045</c:v>
                </c:pt>
                <c:pt idx="59">
                  <c:v>0.50072441425837833</c:v>
                </c:pt>
                <c:pt idx="60">
                  <c:v>0.48918815439446017</c:v>
                </c:pt>
                <c:pt idx="61">
                  <c:v>0.49180637187895587</c:v>
                </c:pt>
                <c:pt idx="62">
                  <c:v>0.52820734817706794</c:v>
                </c:pt>
                <c:pt idx="63">
                  <c:v>0.3789063290469456</c:v>
                </c:pt>
                <c:pt idx="64">
                  <c:v>0.56125593256621642</c:v>
                </c:pt>
                <c:pt idx="65">
                  <c:v>0.47777177191422843</c:v>
                </c:pt>
                <c:pt idx="66">
                  <c:v>0.75762701514254738</c:v>
                </c:pt>
                <c:pt idx="67">
                  <c:v>0.70125482456520438</c:v>
                </c:pt>
                <c:pt idx="68">
                  <c:v>1</c:v>
                </c:pt>
                <c:pt idx="69">
                  <c:v>0.89305863846356981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E-4BD7-B21C-71373FE05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753400"/>
        <c:axId val="519752760"/>
      </c:lineChart>
      <c:catAx>
        <c:axId val="51975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2760"/>
        <c:crosses val="autoZero"/>
        <c:auto val="1"/>
        <c:lblAlgn val="ctr"/>
        <c:lblOffset val="100"/>
        <c:noMultiLvlLbl val="0"/>
      </c:catAx>
      <c:valAx>
        <c:axId val="51975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 old quick'!$F$11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quick'!$F$12:$F$81</c:f>
              <c:numCache>
                <c:formatCode>0.0000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2-4CE7-94D1-92FD2314EA58}"/>
            </c:ext>
          </c:extLst>
        </c:ser>
        <c:ser>
          <c:idx val="1"/>
          <c:order val="1"/>
          <c:tx>
            <c:strRef>
              <c:f>'init old quick'!$G$11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quick'!$G$12:$G$81</c:f>
              <c:numCache>
                <c:formatCode>0.0000</c:formatCode>
                <c:ptCount val="70"/>
                <c:pt idx="0">
                  <c:v>0</c:v>
                </c:pt>
                <c:pt idx="1">
                  <c:v>1.1241493246255722E-5</c:v>
                </c:pt>
                <c:pt idx="2">
                  <c:v>3.3596998887520964E-5</c:v>
                </c:pt>
                <c:pt idx="3">
                  <c:v>3.5914832546542769E-5</c:v>
                </c:pt>
                <c:pt idx="4">
                  <c:v>6.3566588098672822E-5</c:v>
                </c:pt>
                <c:pt idx="5">
                  <c:v>6.0982203568863521E-5</c:v>
                </c:pt>
                <c:pt idx="6">
                  <c:v>7.2594550200562726E-5</c:v>
                </c:pt>
                <c:pt idx="7">
                  <c:v>8.5574418691084791E-5</c:v>
                </c:pt>
                <c:pt idx="8">
                  <c:v>1.0392007210224233E-4</c:v>
                </c:pt>
                <c:pt idx="9">
                  <c:v>1.0992326127910881E-4</c:v>
                </c:pt>
                <c:pt idx="10">
                  <c:v>2.4030140459908495E-4</c:v>
                </c:pt>
                <c:pt idx="11">
                  <c:v>3.7065636958247088E-4</c:v>
                </c:pt>
                <c:pt idx="12">
                  <c:v>4.8114750010804002E-4</c:v>
                </c:pt>
                <c:pt idx="13">
                  <c:v>6.0590489680488826E-4</c:v>
                </c:pt>
                <c:pt idx="14">
                  <c:v>7.3456784321718834E-4</c:v>
                </c:pt>
                <c:pt idx="15">
                  <c:v>8.5882690567734685E-4</c:v>
                </c:pt>
                <c:pt idx="16">
                  <c:v>9.732235859183677E-4</c:v>
                </c:pt>
                <c:pt idx="17">
                  <c:v>1.102014013181914E-3</c:v>
                </c:pt>
                <c:pt idx="18">
                  <c:v>1.2290892435377842E-3</c:v>
                </c:pt>
                <c:pt idx="19">
                  <c:v>2.488901372225902E-3</c:v>
                </c:pt>
                <c:pt idx="20">
                  <c:v>3.7423046908468247E-3</c:v>
                </c:pt>
                <c:pt idx="21">
                  <c:v>5.0358297101054141E-3</c:v>
                </c:pt>
                <c:pt idx="22">
                  <c:v>6.2925127633538542E-3</c:v>
                </c:pt>
                <c:pt idx="23">
                  <c:v>7.6602084597011417E-3</c:v>
                </c:pt>
                <c:pt idx="24">
                  <c:v>8.8370769109011645E-3</c:v>
                </c:pt>
                <c:pt idx="25">
                  <c:v>1.0112464881777909E-2</c:v>
                </c:pt>
                <c:pt idx="26">
                  <c:v>1.1415562554048258E-2</c:v>
                </c:pt>
                <c:pt idx="27">
                  <c:v>1.2770208846895252E-2</c:v>
                </c:pt>
                <c:pt idx="28">
                  <c:v>1.5787448812526878E-2</c:v>
                </c:pt>
                <c:pt idx="29">
                  <c:v>1.9227693420929982E-2</c:v>
                </c:pt>
                <c:pt idx="30">
                  <c:v>2.2458753541606369E-2</c:v>
                </c:pt>
                <c:pt idx="31">
                  <c:v>2.5542283549886021E-2</c:v>
                </c:pt>
                <c:pt idx="32">
                  <c:v>2.8691292359033036E-2</c:v>
                </c:pt>
                <c:pt idx="33">
                  <c:v>3.1930349005833046E-2</c:v>
                </c:pt>
                <c:pt idx="34">
                  <c:v>3.5091642333372877E-2</c:v>
                </c:pt>
                <c:pt idx="35">
                  <c:v>3.8426657293656387E-2</c:v>
                </c:pt>
                <c:pt idx="36">
                  <c:v>4.1158340152496531E-2</c:v>
                </c:pt>
                <c:pt idx="37">
                  <c:v>4.4589661101312399E-2</c:v>
                </c:pt>
                <c:pt idx="38">
                  <c:v>4.8879275854064048E-2</c:v>
                </c:pt>
                <c:pt idx="39">
                  <c:v>5.2308510752586801E-2</c:v>
                </c:pt>
                <c:pt idx="40">
                  <c:v>6.0709730633077212E-2</c:v>
                </c:pt>
                <c:pt idx="41">
                  <c:v>9.0032180686630173E-2</c:v>
                </c:pt>
                <c:pt idx="42">
                  <c:v>0.15452845186593664</c:v>
                </c:pt>
                <c:pt idx="43">
                  <c:v>6.5703966818171478E-2</c:v>
                </c:pt>
                <c:pt idx="44">
                  <c:v>7.0652194005134172E-2</c:v>
                </c:pt>
                <c:pt idx="45">
                  <c:v>9.917116702078721E-2</c:v>
                </c:pt>
                <c:pt idx="46">
                  <c:v>0.18471012285688901</c:v>
                </c:pt>
                <c:pt idx="47">
                  <c:v>8.9860660995862554E-2</c:v>
                </c:pt>
                <c:pt idx="48">
                  <c:v>9.7728083784680245E-2</c:v>
                </c:pt>
                <c:pt idx="49">
                  <c:v>0.19558771621867826</c:v>
                </c:pt>
                <c:pt idx="50">
                  <c:v>0.14719830291928018</c:v>
                </c:pt>
                <c:pt idx="51">
                  <c:v>0.1171614965320167</c:v>
                </c:pt>
                <c:pt idx="52">
                  <c:v>0.12356914768238246</c:v>
                </c:pt>
                <c:pt idx="53">
                  <c:v>0.13109515357322624</c:v>
                </c:pt>
                <c:pt idx="54">
                  <c:v>0.32336409125640247</c:v>
                </c:pt>
                <c:pt idx="55">
                  <c:v>0.32242768645815767</c:v>
                </c:pt>
                <c:pt idx="56">
                  <c:v>0.23678720950779078</c:v>
                </c:pt>
                <c:pt idx="57">
                  <c:v>0.34715897159992026</c:v>
                </c:pt>
                <c:pt idx="58">
                  <c:v>0.52155509393837929</c:v>
                </c:pt>
                <c:pt idx="59">
                  <c:v>0.34025066837920576</c:v>
                </c:pt>
                <c:pt idx="60">
                  <c:v>0.37003483089763589</c:v>
                </c:pt>
                <c:pt idx="61">
                  <c:v>0.71822791557369703</c:v>
                </c:pt>
                <c:pt idx="62">
                  <c:v>0.4367142696003749</c:v>
                </c:pt>
                <c:pt idx="63">
                  <c:v>0.64257614277688446</c:v>
                </c:pt>
                <c:pt idx="64">
                  <c:v>0.67048981353248394</c:v>
                </c:pt>
                <c:pt idx="65">
                  <c:v>0.71608739618959028</c:v>
                </c:pt>
                <c:pt idx="66">
                  <c:v>0.75004945387840727</c:v>
                </c:pt>
                <c:pt idx="67">
                  <c:v>0.83229894018562534</c:v>
                </c:pt>
                <c:pt idx="68">
                  <c:v>0.76762442759794003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2-4CE7-94D1-92FD2314E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67216"/>
        <c:axId val="582068816"/>
      </c:lineChart>
      <c:catAx>
        <c:axId val="5820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8816"/>
        <c:crosses val="autoZero"/>
        <c:auto val="1"/>
        <c:lblAlgn val="ctr"/>
        <c:lblOffset val="100"/>
        <c:noMultiLvlLbl val="0"/>
      </c:catAx>
      <c:valAx>
        <c:axId val="5820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init, exec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'exec old quick'!$G$11</c:f>
              <c:strCache>
                <c:ptCount val="1"/>
                <c:pt idx="0">
                  <c:v> exec time </c:v>
                </c:pt>
              </c:strCache>
            </c:strRef>
          </c:tx>
          <c:marker>
            <c:symbol val="none"/>
          </c:marker>
          <c:val>
            <c:numRef>
              <c:f>'exec old quick'!$G$12:$G$81</c:f>
              <c:numCache>
                <c:formatCode>0.000000</c:formatCode>
                <c:ptCount val="70"/>
                <c:pt idx="0">
                  <c:v>0</c:v>
                </c:pt>
                <c:pt idx="1">
                  <c:v>8.8983610179216868E-6</c:v>
                </c:pt>
                <c:pt idx="2">
                  <c:v>8.0574301174344491E-6</c:v>
                </c:pt>
                <c:pt idx="3">
                  <c:v>2.6957501207108602E-5</c:v>
                </c:pt>
                <c:pt idx="4">
                  <c:v>1.0138883197363857E-6</c:v>
                </c:pt>
                <c:pt idx="5">
                  <c:v>3.3541811236455483E-5</c:v>
                </c:pt>
                <c:pt idx="6">
                  <c:v>3.729319801948011E-5</c:v>
                </c:pt>
                <c:pt idx="7">
                  <c:v>6.3183134466395681E-5</c:v>
                </c:pt>
                <c:pt idx="8">
                  <c:v>6.191279204225539E-5</c:v>
                </c:pt>
                <c:pt idx="9">
                  <c:v>3.7203737285385721E-5</c:v>
                </c:pt>
                <c:pt idx="10">
                  <c:v>2.776443702863997E-4</c:v>
                </c:pt>
                <c:pt idx="11">
                  <c:v>3.4729849785228935E-4</c:v>
                </c:pt>
                <c:pt idx="12">
                  <c:v>5.7248309366574046E-4</c:v>
                </c:pt>
                <c:pt idx="13">
                  <c:v>5.744452657668774E-4</c:v>
                </c:pt>
                <c:pt idx="14">
                  <c:v>8.3477600198154337E-4</c:v>
                </c:pt>
                <c:pt idx="15">
                  <c:v>1.1213187332858648E-3</c:v>
                </c:pt>
                <c:pt idx="16">
                  <c:v>7.2945089770775197E-4</c:v>
                </c:pt>
                <c:pt idx="17">
                  <c:v>1.2514363890016808E-3</c:v>
                </c:pt>
                <c:pt idx="18">
                  <c:v>1.2567563206558271E-3</c:v>
                </c:pt>
                <c:pt idx="19">
                  <c:v>2.4415384987082497E-3</c:v>
                </c:pt>
                <c:pt idx="20">
                  <c:v>4.1836431580218846E-3</c:v>
                </c:pt>
                <c:pt idx="21">
                  <c:v>6.1733691652598429E-3</c:v>
                </c:pt>
                <c:pt idx="22">
                  <c:v>6.6665363720775006E-3</c:v>
                </c:pt>
                <c:pt idx="23">
                  <c:v>3.5211267815635533E-3</c:v>
                </c:pt>
                <c:pt idx="24">
                  <c:v>9.248909922446074E-3</c:v>
                </c:pt>
                <c:pt idx="25">
                  <c:v>1.1560336729487447E-2</c:v>
                </c:pt>
                <c:pt idx="26">
                  <c:v>1.0559390395950051E-2</c:v>
                </c:pt>
                <c:pt idx="27">
                  <c:v>1.7630128256812809E-2</c:v>
                </c:pt>
                <c:pt idx="28">
                  <c:v>4.0054117302954252E-2</c:v>
                </c:pt>
                <c:pt idx="29">
                  <c:v>5.033267852648414E-2</c:v>
                </c:pt>
                <c:pt idx="30">
                  <c:v>6.5896937763246788E-2</c:v>
                </c:pt>
                <c:pt idx="31">
                  <c:v>3.0228883439325321E-2</c:v>
                </c:pt>
                <c:pt idx="32">
                  <c:v>3.0294786180108186E-2</c:v>
                </c:pt>
                <c:pt idx="33">
                  <c:v>2.2133820173081832E-2</c:v>
                </c:pt>
                <c:pt idx="34">
                  <c:v>5.3313808388956094E-2</c:v>
                </c:pt>
                <c:pt idx="35">
                  <c:v>9.5714796841799912E-2</c:v>
                </c:pt>
                <c:pt idx="36">
                  <c:v>6.6669878505822289E-2</c:v>
                </c:pt>
                <c:pt idx="37">
                  <c:v>3.7178372185245487E-2</c:v>
                </c:pt>
                <c:pt idx="38">
                  <c:v>5.2110144031960813E-2</c:v>
                </c:pt>
                <c:pt idx="39">
                  <c:v>0.10491732435564252</c:v>
                </c:pt>
                <c:pt idx="40">
                  <c:v>6.3956236238292552E-2</c:v>
                </c:pt>
                <c:pt idx="41">
                  <c:v>2.6803312649872454E-2</c:v>
                </c:pt>
                <c:pt idx="42">
                  <c:v>1.2953478921294637E-2</c:v>
                </c:pt>
                <c:pt idx="43">
                  <c:v>0.17958483146018162</c:v>
                </c:pt>
                <c:pt idx="44">
                  <c:v>8.3545751385387446E-2</c:v>
                </c:pt>
                <c:pt idx="45">
                  <c:v>7.47344654819843E-2</c:v>
                </c:pt>
                <c:pt idx="46">
                  <c:v>0.15293030393920601</c:v>
                </c:pt>
                <c:pt idx="47">
                  <c:v>8.8387366314575666E-2</c:v>
                </c:pt>
                <c:pt idx="48">
                  <c:v>0.13747089268280199</c:v>
                </c:pt>
                <c:pt idx="49">
                  <c:v>7.6060869966157074E-2</c:v>
                </c:pt>
                <c:pt idx="50">
                  <c:v>0.11187021260945826</c:v>
                </c:pt>
                <c:pt idx="51">
                  <c:v>0.14193736893368775</c:v>
                </c:pt>
                <c:pt idx="52">
                  <c:v>8.5640921777877993E-2</c:v>
                </c:pt>
                <c:pt idx="53">
                  <c:v>4.8026201880062659E-2</c:v>
                </c:pt>
                <c:pt idx="54">
                  <c:v>0.22530224860688317</c:v>
                </c:pt>
                <c:pt idx="55">
                  <c:v>0.25732680579309786</c:v>
                </c:pt>
                <c:pt idx="56">
                  <c:v>0.30700077300634715</c:v>
                </c:pt>
                <c:pt idx="57">
                  <c:v>0.35178064165973955</c:v>
                </c:pt>
                <c:pt idx="58">
                  <c:v>0.15171184874084045</c:v>
                </c:pt>
                <c:pt idx="59">
                  <c:v>0.50072441425837833</c:v>
                </c:pt>
                <c:pt idx="60">
                  <c:v>0.48918815439446017</c:v>
                </c:pt>
                <c:pt idx="61">
                  <c:v>0.49180637187895587</c:v>
                </c:pt>
                <c:pt idx="62">
                  <c:v>0.52820734817706794</c:v>
                </c:pt>
                <c:pt idx="63">
                  <c:v>0.3789063290469456</c:v>
                </c:pt>
                <c:pt idx="64">
                  <c:v>0.56125593256621642</c:v>
                </c:pt>
                <c:pt idx="65">
                  <c:v>0.47777177191422843</c:v>
                </c:pt>
                <c:pt idx="66">
                  <c:v>0.75762701514254738</c:v>
                </c:pt>
                <c:pt idx="67">
                  <c:v>0.70125482456520438</c:v>
                </c:pt>
                <c:pt idx="68">
                  <c:v>1</c:v>
                </c:pt>
                <c:pt idx="69">
                  <c:v>0.89305863846356981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15-49EB-B5A0-8CD80F511E18}"/>
            </c:ext>
          </c:extLst>
        </c:ser>
        <c:ser>
          <c:idx val="0"/>
          <c:order val="2"/>
          <c:tx>
            <c:strRef>
              <c:f>'init old quick'!$F$11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quick'!$F$12:$F$81</c:f>
              <c:numCache>
                <c:formatCode>0.0000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15-49EB-B5A0-8CD80F511E18}"/>
            </c:ext>
          </c:extLst>
        </c:ser>
        <c:ser>
          <c:idx val="1"/>
          <c:order val="3"/>
          <c:tx>
            <c:strRef>
              <c:f>'init old quick'!$G$11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quick'!$G$12:$G$81</c:f>
              <c:numCache>
                <c:formatCode>0.0000</c:formatCode>
                <c:ptCount val="70"/>
                <c:pt idx="0">
                  <c:v>0</c:v>
                </c:pt>
                <c:pt idx="1">
                  <c:v>1.1241493246255722E-5</c:v>
                </c:pt>
                <c:pt idx="2">
                  <c:v>3.3596998887520964E-5</c:v>
                </c:pt>
                <c:pt idx="3">
                  <c:v>3.5914832546542769E-5</c:v>
                </c:pt>
                <c:pt idx="4">
                  <c:v>6.3566588098672822E-5</c:v>
                </c:pt>
                <c:pt idx="5">
                  <c:v>6.0982203568863521E-5</c:v>
                </c:pt>
                <c:pt idx="6">
                  <c:v>7.2594550200562726E-5</c:v>
                </c:pt>
                <c:pt idx="7">
                  <c:v>8.5574418691084791E-5</c:v>
                </c:pt>
                <c:pt idx="8">
                  <c:v>1.0392007210224233E-4</c:v>
                </c:pt>
                <c:pt idx="9">
                  <c:v>1.0992326127910881E-4</c:v>
                </c:pt>
                <c:pt idx="10">
                  <c:v>2.4030140459908495E-4</c:v>
                </c:pt>
                <c:pt idx="11">
                  <c:v>3.7065636958247088E-4</c:v>
                </c:pt>
                <c:pt idx="12">
                  <c:v>4.8114750010804002E-4</c:v>
                </c:pt>
                <c:pt idx="13">
                  <c:v>6.0590489680488826E-4</c:v>
                </c:pt>
                <c:pt idx="14">
                  <c:v>7.3456784321718834E-4</c:v>
                </c:pt>
                <c:pt idx="15">
                  <c:v>8.5882690567734685E-4</c:v>
                </c:pt>
                <c:pt idx="16">
                  <c:v>9.732235859183677E-4</c:v>
                </c:pt>
                <c:pt idx="17">
                  <c:v>1.102014013181914E-3</c:v>
                </c:pt>
                <c:pt idx="18">
                  <c:v>1.2290892435377842E-3</c:v>
                </c:pt>
                <c:pt idx="19">
                  <c:v>2.488901372225902E-3</c:v>
                </c:pt>
                <c:pt idx="20">
                  <c:v>3.7423046908468247E-3</c:v>
                </c:pt>
                <c:pt idx="21">
                  <c:v>5.0358297101054141E-3</c:v>
                </c:pt>
                <c:pt idx="22">
                  <c:v>6.2925127633538542E-3</c:v>
                </c:pt>
                <c:pt idx="23">
                  <c:v>7.6602084597011417E-3</c:v>
                </c:pt>
                <c:pt idx="24">
                  <c:v>8.8370769109011645E-3</c:v>
                </c:pt>
                <c:pt idx="25">
                  <c:v>1.0112464881777909E-2</c:v>
                </c:pt>
                <c:pt idx="26">
                  <c:v>1.1415562554048258E-2</c:v>
                </c:pt>
                <c:pt idx="27">
                  <c:v>1.2770208846895252E-2</c:v>
                </c:pt>
                <c:pt idx="28">
                  <c:v>1.5787448812526878E-2</c:v>
                </c:pt>
                <c:pt idx="29">
                  <c:v>1.9227693420929982E-2</c:v>
                </c:pt>
                <c:pt idx="30">
                  <c:v>2.2458753541606369E-2</c:v>
                </c:pt>
                <c:pt idx="31">
                  <c:v>2.5542283549886021E-2</c:v>
                </c:pt>
                <c:pt idx="32">
                  <c:v>2.8691292359033036E-2</c:v>
                </c:pt>
                <c:pt idx="33">
                  <c:v>3.1930349005833046E-2</c:v>
                </c:pt>
                <c:pt idx="34">
                  <c:v>3.5091642333372877E-2</c:v>
                </c:pt>
                <c:pt idx="35">
                  <c:v>3.8426657293656387E-2</c:v>
                </c:pt>
                <c:pt idx="36">
                  <c:v>4.1158340152496531E-2</c:v>
                </c:pt>
                <c:pt idx="37">
                  <c:v>4.4589661101312399E-2</c:v>
                </c:pt>
                <c:pt idx="38">
                  <c:v>4.8879275854064048E-2</c:v>
                </c:pt>
                <c:pt idx="39">
                  <c:v>5.2308510752586801E-2</c:v>
                </c:pt>
                <c:pt idx="40">
                  <c:v>6.0709730633077212E-2</c:v>
                </c:pt>
                <c:pt idx="41">
                  <c:v>9.0032180686630173E-2</c:v>
                </c:pt>
                <c:pt idx="42">
                  <c:v>0.15452845186593664</c:v>
                </c:pt>
                <c:pt idx="43">
                  <c:v>6.5703966818171478E-2</c:v>
                </c:pt>
                <c:pt idx="44">
                  <c:v>7.0652194005134172E-2</c:v>
                </c:pt>
                <c:pt idx="45">
                  <c:v>9.917116702078721E-2</c:v>
                </c:pt>
                <c:pt idx="46">
                  <c:v>0.18471012285688901</c:v>
                </c:pt>
                <c:pt idx="47">
                  <c:v>8.9860660995862554E-2</c:v>
                </c:pt>
                <c:pt idx="48">
                  <c:v>9.7728083784680245E-2</c:v>
                </c:pt>
                <c:pt idx="49">
                  <c:v>0.19558771621867826</c:v>
                </c:pt>
                <c:pt idx="50">
                  <c:v>0.14719830291928018</c:v>
                </c:pt>
                <c:pt idx="51">
                  <c:v>0.1171614965320167</c:v>
                </c:pt>
                <c:pt idx="52">
                  <c:v>0.12356914768238246</c:v>
                </c:pt>
                <c:pt idx="53">
                  <c:v>0.13109515357322624</c:v>
                </c:pt>
                <c:pt idx="54">
                  <c:v>0.32336409125640247</c:v>
                </c:pt>
                <c:pt idx="55">
                  <c:v>0.32242768645815767</c:v>
                </c:pt>
                <c:pt idx="56">
                  <c:v>0.23678720950779078</c:v>
                </c:pt>
                <c:pt idx="57">
                  <c:v>0.34715897159992026</c:v>
                </c:pt>
                <c:pt idx="58">
                  <c:v>0.52155509393837929</c:v>
                </c:pt>
                <c:pt idx="59">
                  <c:v>0.34025066837920576</c:v>
                </c:pt>
                <c:pt idx="60">
                  <c:v>0.37003483089763589</c:v>
                </c:pt>
                <c:pt idx="61">
                  <c:v>0.71822791557369703</c:v>
                </c:pt>
                <c:pt idx="62">
                  <c:v>0.4367142696003749</c:v>
                </c:pt>
                <c:pt idx="63">
                  <c:v>0.64257614277688446</c:v>
                </c:pt>
                <c:pt idx="64">
                  <c:v>0.67048981353248394</c:v>
                </c:pt>
                <c:pt idx="65">
                  <c:v>0.71608739618959028</c:v>
                </c:pt>
                <c:pt idx="66">
                  <c:v>0.75004945387840727</c:v>
                </c:pt>
                <c:pt idx="67">
                  <c:v>0.83229894018562534</c:v>
                </c:pt>
                <c:pt idx="68">
                  <c:v>0.76762442759794003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15-49EB-B5A0-8CD80F511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67216"/>
        <c:axId val="582068816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'exec old quick'!$F$11</c15:sqref>
                        </c15:formulaRef>
                      </c:ext>
                    </c:extLst>
                    <c:strCache>
                      <c:ptCount val="1"/>
                      <c:pt idx="0">
                        <c:v> n° elem 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'exec old quick'!$F$12:$F$81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015-49EB-B5A0-8CD80F511E18}"/>
                  </c:ext>
                </c:extLst>
              </c15:ser>
            </c15:filteredLineSeries>
          </c:ext>
        </c:extLst>
      </c:lineChart>
      <c:catAx>
        <c:axId val="5820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8816"/>
        <c:crosses val="autoZero"/>
        <c:auto val="1"/>
        <c:lblAlgn val="ctr"/>
        <c:lblOffset val="100"/>
        <c:noMultiLvlLbl val="0"/>
      </c:catAx>
      <c:valAx>
        <c:axId val="5820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7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 old quick'!$I$11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'exec old quick'!$I$12:$I$81</c:f>
              <c:numCache>
                <c:formatCode>0.000000</c:formatCode>
                <c:ptCount val="70"/>
                <c:pt idx="0">
                  <c:v>-0.66387362049073073</c:v>
                </c:pt>
                <c:pt idx="1">
                  <c:v>-0.66380025560391009</c:v>
                </c:pt>
                <c:pt idx="2">
                  <c:v>-0.66372689071708946</c:v>
                </c:pt>
                <c:pt idx="3">
                  <c:v>-0.66365352583026882</c:v>
                </c:pt>
                <c:pt idx="4">
                  <c:v>-0.66358016094344818</c:v>
                </c:pt>
                <c:pt idx="5">
                  <c:v>-0.66350679605662755</c:v>
                </c:pt>
                <c:pt idx="6">
                  <c:v>-0.66343343116980702</c:v>
                </c:pt>
                <c:pt idx="7">
                  <c:v>-0.66336006628298638</c:v>
                </c:pt>
                <c:pt idx="8">
                  <c:v>-0.66328670139616575</c:v>
                </c:pt>
                <c:pt idx="9">
                  <c:v>-0.66321333650934511</c:v>
                </c:pt>
                <c:pt idx="10">
                  <c:v>-0.66247968764113896</c:v>
                </c:pt>
                <c:pt idx="11">
                  <c:v>-0.6617460387729327</c:v>
                </c:pt>
                <c:pt idx="12">
                  <c:v>-0.66101238990472655</c:v>
                </c:pt>
                <c:pt idx="13">
                  <c:v>-0.66027874103652029</c:v>
                </c:pt>
                <c:pt idx="14">
                  <c:v>-0.65954509216831414</c:v>
                </c:pt>
                <c:pt idx="15">
                  <c:v>-0.65881144330010788</c:v>
                </c:pt>
                <c:pt idx="16">
                  <c:v>-0.65807779443190173</c:v>
                </c:pt>
                <c:pt idx="17">
                  <c:v>-0.65734414556369547</c:v>
                </c:pt>
                <c:pt idx="18">
                  <c:v>-0.65661049669548932</c:v>
                </c:pt>
                <c:pt idx="19">
                  <c:v>-0.64927400801342738</c:v>
                </c:pt>
                <c:pt idx="20">
                  <c:v>-0.64193751933136534</c:v>
                </c:pt>
                <c:pt idx="21">
                  <c:v>-0.6346010306493034</c:v>
                </c:pt>
                <c:pt idx="22">
                  <c:v>-0.62726454196724135</c:v>
                </c:pt>
                <c:pt idx="23">
                  <c:v>-0.61992805328517941</c:v>
                </c:pt>
                <c:pt idx="24">
                  <c:v>-0.61259156460311737</c:v>
                </c:pt>
                <c:pt idx="25">
                  <c:v>-0.60525507592105543</c:v>
                </c:pt>
                <c:pt idx="26">
                  <c:v>-0.59791858723899338</c:v>
                </c:pt>
                <c:pt idx="27">
                  <c:v>-0.59058209855693145</c:v>
                </c:pt>
                <c:pt idx="28">
                  <c:v>-0.57224087685177649</c:v>
                </c:pt>
                <c:pt idx="29">
                  <c:v>-0.55389965514662154</c:v>
                </c:pt>
                <c:pt idx="30">
                  <c:v>-0.53555843344146647</c:v>
                </c:pt>
                <c:pt idx="31">
                  <c:v>-0.51721721173631152</c:v>
                </c:pt>
                <c:pt idx="32">
                  <c:v>-0.49887599003115657</c:v>
                </c:pt>
                <c:pt idx="33">
                  <c:v>-0.48053476832600162</c:v>
                </c:pt>
                <c:pt idx="34">
                  <c:v>-0.46219354662084666</c:v>
                </c:pt>
                <c:pt idx="35">
                  <c:v>-0.44385232491569165</c:v>
                </c:pt>
                <c:pt idx="36">
                  <c:v>-0.4255111032105367</c:v>
                </c:pt>
                <c:pt idx="37">
                  <c:v>-0.40716988150538175</c:v>
                </c:pt>
                <c:pt idx="38">
                  <c:v>-0.38882865980022674</c:v>
                </c:pt>
                <c:pt idx="39">
                  <c:v>-0.37048743809507179</c:v>
                </c:pt>
                <c:pt idx="40">
                  <c:v>-0.35214621638991683</c:v>
                </c:pt>
                <c:pt idx="41">
                  <c:v>-0.33380499468476182</c:v>
                </c:pt>
                <c:pt idx="42">
                  <c:v>-0.31546377297960687</c:v>
                </c:pt>
                <c:pt idx="43">
                  <c:v>-0.29712255127445192</c:v>
                </c:pt>
                <c:pt idx="44">
                  <c:v>-0.26044010786414196</c:v>
                </c:pt>
                <c:pt idx="45">
                  <c:v>-0.22375766445383202</c:v>
                </c:pt>
                <c:pt idx="46">
                  <c:v>-0.18707522104352209</c:v>
                </c:pt>
                <c:pt idx="47">
                  <c:v>-0.15039277763321215</c:v>
                </c:pt>
                <c:pt idx="48">
                  <c:v>-0.11371033422290221</c:v>
                </c:pt>
                <c:pt idx="49">
                  <c:v>-7.7027890812592273E-2</c:v>
                </c:pt>
                <c:pt idx="50">
                  <c:v>-4.0345447402282332E-2</c:v>
                </c:pt>
                <c:pt idx="51">
                  <c:v>-3.6630039919723903E-3</c:v>
                </c:pt>
                <c:pt idx="52">
                  <c:v>3.301943941833755E-2</c:v>
                </c:pt>
                <c:pt idx="53">
                  <c:v>6.9701882828647491E-2</c:v>
                </c:pt>
                <c:pt idx="54">
                  <c:v>0.25311409988019717</c:v>
                </c:pt>
                <c:pt idx="55">
                  <c:v>0.43652631693174687</c:v>
                </c:pt>
                <c:pt idx="56">
                  <c:v>0.61993853398329657</c:v>
                </c:pt>
                <c:pt idx="57">
                  <c:v>0.80335075103484621</c:v>
                </c:pt>
                <c:pt idx="58">
                  <c:v>0.98676296808639585</c:v>
                </c:pt>
                <c:pt idx="59">
                  <c:v>1.1701751851379456</c:v>
                </c:pt>
                <c:pt idx="60">
                  <c:v>1.3535874021894954</c:v>
                </c:pt>
                <c:pt idx="61">
                  <c:v>1.5369996192410449</c:v>
                </c:pt>
                <c:pt idx="62">
                  <c:v>1.7204118362925946</c:v>
                </c:pt>
                <c:pt idx="63">
                  <c:v>1.9038240533441444</c:v>
                </c:pt>
                <c:pt idx="64">
                  <c:v>2.0872362703956941</c:v>
                </c:pt>
                <c:pt idx="65">
                  <c:v>2.2706484874472439</c:v>
                </c:pt>
                <c:pt idx="66">
                  <c:v>2.4540607044987937</c:v>
                </c:pt>
                <c:pt idx="67">
                  <c:v>2.637472921550343</c:v>
                </c:pt>
                <c:pt idx="68">
                  <c:v>2.8208851386018927</c:v>
                </c:pt>
                <c:pt idx="69">
                  <c:v>3.0042973556534425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7-4EBB-98AB-47882831EF71}"/>
            </c:ext>
          </c:extLst>
        </c:ser>
        <c:ser>
          <c:idx val="1"/>
          <c:order val="1"/>
          <c:tx>
            <c:strRef>
              <c:f>'exec old quick'!$J$11</c:f>
              <c:strCache>
                <c:ptCount val="1"/>
                <c:pt idx="0">
                  <c:v> exec 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'exec old quick'!$J$12:$J$81</c:f>
              <c:numCache>
                <c:formatCode>0.000000</c:formatCode>
                <c:ptCount val="70"/>
                <c:pt idx="0">
                  <c:v>-0.62578092862389578</c:v>
                </c:pt>
                <c:pt idx="1">
                  <c:v>-0.62574227779527036</c:v>
                </c:pt>
                <c:pt idx="2">
                  <c:v>-0.62574593045400784</c:v>
                </c:pt>
                <c:pt idx="3">
                  <c:v>-0.62566383630125044</c:v>
                </c:pt>
                <c:pt idx="4">
                  <c:v>-0.62577652470910605</c:v>
                </c:pt>
                <c:pt idx="5">
                  <c:v>-0.62563523676049804</c:v>
                </c:pt>
                <c:pt idx="6">
                  <c:v>-0.62561894227577597</c:v>
                </c:pt>
                <c:pt idx="7">
                  <c:v>-0.62550648701635037</c:v>
                </c:pt>
                <c:pt idx="8">
                  <c:v>-0.62551200486252811</c:v>
                </c:pt>
                <c:pt idx="9">
                  <c:v>-0.62561933085649268</c:v>
                </c:pt>
                <c:pt idx="10">
                  <c:v>-0.62457495541679131</c:v>
                </c:pt>
                <c:pt idx="11">
                  <c:v>-0.62427240647073468</c:v>
                </c:pt>
                <c:pt idx="12">
                  <c:v>-0.62329429699592864</c:v>
                </c:pt>
                <c:pt idx="13">
                  <c:v>-0.62328577412554143</c:v>
                </c:pt>
                <c:pt idx="14">
                  <c:v>-0.62215500423981729</c:v>
                </c:pt>
                <c:pt idx="15">
                  <c:v>-0.62091038020408729</c:v>
                </c:pt>
                <c:pt idx="16">
                  <c:v>-0.62261249327033019</c:v>
                </c:pt>
                <c:pt idx="17">
                  <c:v>-0.62034520250427416</c:v>
                </c:pt>
                <c:pt idx="18">
                  <c:v>-0.62032209490431844</c:v>
                </c:pt>
                <c:pt idx="19">
                  <c:v>-0.61517588732405193</c:v>
                </c:pt>
                <c:pt idx="20">
                  <c:v>-0.60760889959461573</c:v>
                </c:pt>
                <c:pt idx="21">
                  <c:v>-0.59896634634661405</c:v>
                </c:pt>
                <c:pt idx="22">
                  <c:v>-0.59682423038211174</c:v>
                </c:pt>
                <c:pt idx="23">
                  <c:v>-0.61048659885591372</c:v>
                </c:pt>
                <c:pt idx="24">
                  <c:v>-0.58560745941258885</c:v>
                </c:pt>
                <c:pt idx="25">
                  <c:v>-0.57556756990717706</c:v>
                </c:pt>
                <c:pt idx="26">
                  <c:v>-0.57991527001991638</c:v>
                </c:pt>
                <c:pt idx="27">
                  <c:v>-0.54920288638374104</c:v>
                </c:pt>
                <c:pt idx="28">
                  <c:v>-0.45180228014001655</c:v>
                </c:pt>
                <c:pt idx="29">
                  <c:v>-0.40715642821665765</c:v>
                </c:pt>
                <c:pt idx="30">
                  <c:v>-0.33955167322521568</c:v>
                </c:pt>
                <c:pt idx="31">
                  <c:v>-0.49447906404472952</c:v>
                </c:pt>
                <c:pt idx="32">
                  <c:v>-0.49419280958339495</c:v>
                </c:pt>
                <c:pt idx="33">
                  <c:v>-0.52964069688761994</c:v>
                </c:pt>
                <c:pt idx="34">
                  <c:v>-0.39420762346570265</c:v>
                </c:pt>
                <c:pt idx="35">
                  <c:v>-0.21003512979643757</c:v>
                </c:pt>
                <c:pt idx="36">
                  <c:v>-0.33619433583255032</c:v>
                </c:pt>
                <c:pt idx="37">
                  <c:v>-0.46429333680664747</c:v>
                </c:pt>
                <c:pt idx="38">
                  <c:v>-0.39943584748258321</c:v>
                </c:pt>
                <c:pt idx="39">
                  <c:v>-0.17006312673407167</c:v>
                </c:pt>
                <c:pt idx="40">
                  <c:v>-0.34798128424044178</c:v>
                </c:pt>
                <c:pt idx="41">
                  <c:v>-0.50935833779646711</c:v>
                </c:pt>
                <c:pt idx="42">
                  <c:v>-0.56951633193223339</c:v>
                </c:pt>
                <c:pt idx="43">
                  <c:v>0.15426188268886812</c:v>
                </c:pt>
                <c:pt idx="44">
                  <c:v>-0.26289246942602373</c:v>
                </c:pt>
                <c:pt idx="45">
                  <c:v>-0.30116507948716398</c:v>
                </c:pt>
                <c:pt idx="46">
                  <c:v>3.8485553404146354E-2</c:v>
                </c:pt>
                <c:pt idx="47">
                  <c:v>-0.24186248103585611</c:v>
                </c:pt>
                <c:pt idx="48">
                  <c:v>-2.8663784987272088E-2</c:v>
                </c:pt>
                <c:pt idx="49">
                  <c:v>-0.29540372272691107</c:v>
                </c:pt>
                <c:pt idx="50">
                  <c:v>-0.13986263342875341</c:v>
                </c:pt>
                <c:pt idx="51">
                  <c:v>-9.2632450693162661E-3</c:v>
                </c:pt>
                <c:pt idx="52">
                  <c:v>-0.25379190903988685</c:v>
                </c:pt>
                <c:pt idx="53">
                  <c:v>-0.4171748162557431</c:v>
                </c:pt>
                <c:pt idx="54">
                  <c:v>0.35283958163544343</c:v>
                </c:pt>
                <c:pt idx="55">
                  <c:v>0.49194111607723218</c:v>
                </c:pt>
                <c:pt idx="56">
                  <c:v>0.70770444485632444</c:v>
                </c:pt>
                <c:pt idx="57">
                  <c:v>0.90220981789142618</c:v>
                </c:pt>
                <c:pt idx="58">
                  <c:v>3.319308404209749E-2</c:v>
                </c:pt>
                <c:pt idx="59">
                  <c:v>1.5491604437360802</c:v>
                </c:pt>
                <c:pt idx="60">
                  <c:v>1.4990516650429275</c:v>
                </c:pt>
                <c:pt idx="61">
                  <c:v>1.5104241273529591</c:v>
                </c:pt>
                <c:pt idx="62">
                  <c:v>1.6685350304578483</c:v>
                </c:pt>
                <c:pt idx="63">
                  <c:v>1.0200326722843314</c:v>
                </c:pt>
                <c:pt idx="64">
                  <c:v>1.812084518837296</c:v>
                </c:pt>
                <c:pt idx="65">
                  <c:v>1.4494635845102115</c:v>
                </c:pt>
                <c:pt idx="66">
                  <c:v>2.6650399163945528</c:v>
                </c:pt>
                <c:pt idx="67">
                  <c:v>2.4201822540838056</c:v>
                </c:pt>
                <c:pt idx="68">
                  <c:v>3.7178086995776294</c:v>
                </c:pt>
                <c:pt idx="69">
                  <c:v>3.2532993107822419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7-4EBB-98AB-47882831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81616"/>
        <c:axId val="582081936"/>
      </c:lineChart>
      <c:catAx>
        <c:axId val="58208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1936"/>
        <c:crosses val="autoZero"/>
        <c:auto val="1"/>
        <c:lblAlgn val="ctr"/>
        <c:lblOffset val="100"/>
        <c:noMultiLvlLbl val="0"/>
      </c:catAx>
      <c:valAx>
        <c:axId val="5820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 old quick'!$I$11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quick'!$I$12:$I$81</c:f>
              <c:numCache>
                <c:formatCode>0.0000</c:formatCode>
                <c:ptCount val="70"/>
                <c:pt idx="0">
                  <c:v>-0.66387362049073073</c:v>
                </c:pt>
                <c:pt idx="1">
                  <c:v>-0.66380025560391009</c:v>
                </c:pt>
                <c:pt idx="2">
                  <c:v>-0.66372689071708946</c:v>
                </c:pt>
                <c:pt idx="3">
                  <c:v>-0.66365352583026882</c:v>
                </c:pt>
                <c:pt idx="4">
                  <c:v>-0.66358016094344818</c:v>
                </c:pt>
                <c:pt idx="5">
                  <c:v>-0.66350679605662755</c:v>
                </c:pt>
                <c:pt idx="6">
                  <c:v>-0.66343343116980702</c:v>
                </c:pt>
                <c:pt idx="7">
                  <c:v>-0.66336006628298638</c:v>
                </c:pt>
                <c:pt idx="8">
                  <c:v>-0.66328670139616575</c:v>
                </c:pt>
                <c:pt idx="9">
                  <c:v>-0.66321333650934511</c:v>
                </c:pt>
                <c:pt idx="10">
                  <c:v>-0.66247968764113896</c:v>
                </c:pt>
                <c:pt idx="11">
                  <c:v>-0.6617460387729327</c:v>
                </c:pt>
                <c:pt idx="12">
                  <c:v>-0.66101238990472655</c:v>
                </c:pt>
                <c:pt idx="13">
                  <c:v>-0.66027874103652029</c:v>
                </c:pt>
                <c:pt idx="14">
                  <c:v>-0.65954509216831414</c:v>
                </c:pt>
                <c:pt idx="15">
                  <c:v>-0.65881144330010788</c:v>
                </c:pt>
                <c:pt idx="16">
                  <c:v>-0.65807779443190173</c:v>
                </c:pt>
                <c:pt idx="17">
                  <c:v>-0.65734414556369547</c:v>
                </c:pt>
                <c:pt idx="18">
                  <c:v>-0.65661049669548932</c:v>
                </c:pt>
                <c:pt idx="19">
                  <c:v>-0.64927400801342738</c:v>
                </c:pt>
                <c:pt idx="20">
                  <c:v>-0.64193751933136534</c:v>
                </c:pt>
                <c:pt idx="21">
                  <c:v>-0.6346010306493034</c:v>
                </c:pt>
                <c:pt idx="22">
                  <c:v>-0.62726454196724135</c:v>
                </c:pt>
                <c:pt idx="23">
                  <c:v>-0.61992805328517941</c:v>
                </c:pt>
                <c:pt idx="24">
                  <c:v>-0.61259156460311737</c:v>
                </c:pt>
                <c:pt idx="25">
                  <c:v>-0.60525507592105543</c:v>
                </c:pt>
                <c:pt idx="26">
                  <c:v>-0.59791858723899338</c:v>
                </c:pt>
                <c:pt idx="27">
                  <c:v>-0.59058209855693145</c:v>
                </c:pt>
                <c:pt idx="28">
                  <c:v>-0.57224087685177649</c:v>
                </c:pt>
                <c:pt idx="29">
                  <c:v>-0.55389965514662154</c:v>
                </c:pt>
                <c:pt idx="30">
                  <c:v>-0.53555843344146647</c:v>
                </c:pt>
                <c:pt idx="31">
                  <c:v>-0.51721721173631152</c:v>
                </c:pt>
                <c:pt idx="32">
                  <c:v>-0.49887599003115657</c:v>
                </c:pt>
                <c:pt idx="33">
                  <c:v>-0.48053476832600162</c:v>
                </c:pt>
                <c:pt idx="34">
                  <c:v>-0.46219354662084666</c:v>
                </c:pt>
                <c:pt idx="35">
                  <c:v>-0.44385232491569165</c:v>
                </c:pt>
                <c:pt idx="36">
                  <c:v>-0.4255111032105367</c:v>
                </c:pt>
                <c:pt idx="37">
                  <c:v>-0.40716988150538175</c:v>
                </c:pt>
                <c:pt idx="38">
                  <c:v>-0.38882865980022674</c:v>
                </c:pt>
                <c:pt idx="39">
                  <c:v>-0.37048743809507179</c:v>
                </c:pt>
                <c:pt idx="40">
                  <c:v>-0.35214621638991683</c:v>
                </c:pt>
                <c:pt idx="41">
                  <c:v>-0.33380499468476182</c:v>
                </c:pt>
                <c:pt idx="42">
                  <c:v>-0.31546377297960687</c:v>
                </c:pt>
                <c:pt idx="43">
                  <c:v>-0.29712255127445192</c:v>
                </c:pt>
                <c:pt idx="44">
                  <c:v>-0.26044010786414196</c:v>
                </c:pt>
                <c:pt idx="45">
                  <c:v>-0.22375766445383202</c:v>
                </c:pt>
                <c:pt idx="46">
                  <c:v>-0.18707522104352209</c:v>
                </c:pt>
                <c:pt idx="47">
                  <c:v>-0.15039277763321215</c:v>
                </c:pt>
                <c:pt idx="48">
                  <c:v>-0.11371033422290221</c:v>
                </c:pt>
                <c:pt idx="49">
                  <c:v>-7.7027890812592273E-2</c:v>
                </c:pt>
                <c:pt idx="50">
                  <c:v>-4.0345447402282332E-2</c:v>
                </c:pt>
                <c:pt idx="51">
                  <c:v>-3.6630039919723903E-3</c:v>
                </c:pt>
                <c:pt idx="52">
                  <c:v>3.301943941833755E-2</c:v>
                </c:pt>
                <c:pt idx="53">
                  <c:v>6.9701882828647491E-2</c:v>
                </c:pt>
                <c:pt idx="54">
                  <c:v>0.25311409988019717</c:v>
                </c:pt>
                <c:pt idx="55">
                  <c:v>0.43652631693174687</c:v>
                </c:pt>
                <c:pt idx="56">
                  <c:v>0.61993853398329657</c:v>
                </c:pt>
                <c:pt idx="57">
                  <c:v>0.80335075103484621</c:v>
                </c:pt>
                <c:pt idx="58">
                  <c:v>0.98676296808639585</c:v>
                </c:pt>
                <c:pt idx="59">
                  <c:v>1.1701751851379456</c:v>
                </c:pt>
                <c:pt idx="60">
                  <c:v>1.3535874021894954</c:v>
                </c:pt>
                <c:pt idx="61">
                  <c:v>1.5369996192410449</c:v>
                </c:pt>
                <c:pt idx="62">
                  <c:v>1.7204118362925946</c:v>
                </c:pt>
                <c:pt idx="63">
                  <c:v>1.9038240533441444</c:v>
                </c:pt>
                <c:pt idx="64">
                  <c:v>2.0872362703956941</c:v>
                </c:pt>
                <c:pt idx="65">
                  <c:v>2.2706484874472439</c:v>
                </c:pt>
                <c:pt idx="66">
                  <c:v>2.4540607044987937</c:v>
                </c:pt>
                <c:pt idx="67">
                  <c:v>2.637472921550343</c:v>
                </c:pt>
                <c:pt idx="68">
                  <c:v>2.8208851386018927</c:v>
                </c:pt>
                <c:pt idx="69">
                  <c:v>3.0042973556534425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B-4999-AECC-5ED20425207A}"/>
            </c:ext>
          </c:extLst>
        </c:ser>
        <c:ser>
          <c:idx val="1"/>
          <c:order val="1"/>
          <c:tx>
            <c:strRef>
              <c:f>'init old quick'!$J$11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quick'!$J$12:$J$81</c:f>
              <c:numCache>
                <c:formatCode>0.0000</c:formatCode>
                <c:ptCount val="70"/>
                <c:pt idx="0">
                  <c:v>-0.63511765780534668</c:v>
                </c:pt>
                <c:pt idx="1">
                  <c:v>-0.6350726449195</c:v>
                </c:pt>
                <c:pt idx="2">
                  <c:v>-0.63498312960321313</c:v>
                </c:pt>
                <c:pt idx="3">
                  <c:v>-0.63497384859582207</c:v>
                </c:pt>
                <c:pt idx="4">
                  <c:v>-0.63486312617764651</c:v>
                </c:pt>
                <c:pt idx="5">
                  <c:v>-0.6348734745008876</c:v>
                </c:pt>
                <c:pt idx="6">
                  <c:v>-0.63482697665385834</c:v>
                </c:pt>
                <c:pt idx="7">
                  <c:v>-0.63477500301246836</c:v>
                </c:pt>
                <c:pt idx="8">
                  <c:v>-0.63470154383896804</c:v>
                </c:pt>
                <c:pt idx="9">
                  <c:v>-0.63467750602982509</c:v>
                </c:pt>
                <c:pt idx="10">
                  <c:v>-0.63415544936407753</c:v>
                </c:pt>
                <c:pt idx="11">
                  <c:v>-0.6336334855084037</c:v>
                </c:pt>
                <c:pt idx="12">
                  <c:v>-0.63319105988607149</c:v>
                </c:pt>
                <c:pt idx="13">
                  <c:v>-0.63269150966324716</c:v>
                </c:pt>
                <c:pt idx="14">
                  <c:v>-0.63217632094296883</c:v>
                </c:pt>
                <c:pt idx="15">
                  <c:v>-0.63167876613673357</c:v>
                </c:pt>
                <c:pt idx="16">
                  <c:v>-0.63122070201694735</c:v>
                </c:pt>
                <c:pt idx="17">
                  <c:v>-0.63070500284126263</c:v>
                </c:pt>
                <c:pt idx="18">
                  <c:v>-0.63019617161104724</c:v>
                </c:pt>
                <c:pt idx="19">
                  <c:v>-0.62515166566377911</c:v>
                </c:pt>
                <c:pt idx="20">
                  <c:v>-0.62013282170194728</c:v>
                </c:pt>
                <c:pt idx="21">
                  <c:v>-0.61495332350217602</c:v>
                </c:pt>
                <c:pt idx="22">
                  <c:v>-0.60992134691488586</c:v>
                </c:pt>
                <c:pt idx="23">
                  <c:v>-0.60444485647860047</c:v>
                </c:pt>
                <c:pt idx="24">
                  <c:v>-0.59973247138082175</c:v>
                </c:pt>
                <c:pt idx="25">
                  <c:v>-0.59462559706388562</c:v>
                </c:pt>
                <c:pt idx="26">
                  <c:v>-0.58940776830358932</c:v>
                </c:pt>
                <c:pt idx="27">
                  <c:v>-0.58398352993891567</c:v>
                </c:pt>
                <c:pt idx="28">
                  <c:v>-0.57190197856759073</c:v>
                </c:pt>
                <c:pt idx="29">
                  <c:v>-0.55812664334739548</c:v>
                </c:pt>
                <c:pt idx="30">
                  <c:v>-0.54518891904424438</c:v>
                </c:pt>
                <c:pt idx="31">
                  <c:v>-0.53284193086153475</c:v>
                </c:pt>
                <c:pt idx="32">
                  <c:v>-0.52023275422002757</c:v>
                </c:pt>
                <c:pt idx="33">
                  <c:v>-0.50726301044137723</c:v>
                </c:pt>
                <c:pt idx="34">
                  <c:v>-0.49460464446069724</c:v>
                </c:pt>
                <c:pt idx="35">
                  <c:v>-0.48125066697605662</c:v>
                </c:pt>
                <c:pt idx="36">
                  <c:v>-0.47031253571531145</c:v>
                </c:pt>
                <c:pt idx="37">
                  <c:v>-0.45657293237357194</c:v>
                </c:pt>
                <c:pt idx="38">
                  <c:v>-0.43939657199491927</c:v>
                </c:pt>
                <c:pt idx="39">
                  <c:v>-0.42566532155983161</c:v>
                </c:pt>
                <c:pt idx="40">
                  <c:v>-0.39202538217016042</c:v>
                </c:pt>
                <c:pt idx="41">
                  <c:v>-0.2746132138672161</c:v>
                </c:pt>
                <c:pt idx="42">
                  <c:v>-1.6358974102572012E-2</c:v>
                </c:pt>
                <c:pt idx="43">
                  <c:v>-0.37202759554462267</c:v>
                </c:pt>
                <c:pt idx="44">
                  <c:v>-0.3522140369157975</c:v>
                </c:pt>
                <c:pt idx="45">
                  <c:v>-0.23801912982496748</c:v>
                </c:pt>
                <c:pt idx="46">
                  <c:v>0.10449366364024189</c:v>
                </c:pt>
                <c:pt idx="47">
                  <c:v>-0.27530000841415531</c:v>
                </c:pt>
                <c:pt idx="48">
                  <c:v>-0.24379748502664744</c:v>
                </c:pt>
                <c:pt idx="49">
                  <c:v>0.14804943132653181</c:v>
                </c:pt>
                <c:pt idx="50">
                  <c:v>-4.5710159976829937E-2</c:v>
                </c:pt>
                <c:pt idx="51">
                  <c:v>-0.16598273475770195</c:v>
                </c:pt>
                <c:pt idx="52">
                  <c:v>-0.1403253898250898</c:v>
                </c:pt>
                <c:pt idx="53">
                  <c:v>-0.11018995882628656</c:v>
                </c:pt>
                <c:pt idx="54">
                  <c:v>0.65968816627772575</c:v>
                </c:pt>
                <c:pt idx="55">
                  <c:v>0.65593863929173368</c:v>
                </c:pt>
                <c:pt idx="56">
                  <c:v>0.31301933770279555</c:v>
                </c:pt>
                <c:pt idx="57">
                  <c:v>0.75496698815444718</c:v>
                </c:pt>
                <c:pt idx="58">
                  <c:v>1.4532792652659212</c:v>
                </c:pt>
                <c:pt idx="59">
                  <c:v>0.72730494562536396</c:v>
                </c:pt>
                <c:pt idx="60">
                  <c:v>0.84656589060060949</c:v>
                </c:pt>
                <c:pt idx="61">
                  <c:v>2.2407913044129657</c:v>
                </c:pt>
                <c:pt idx="62">
                  <c:v>1.113561911226902</c:v>
                </c:pt>
                <c:pt idx="63">
                  <c:v>1.9378685041758426</c:v>
                </c:pt>
                <c:pt idx="64">
                  <c:v>2.0496396761864943</c:v>
                </c:pt>
                <c:pt idx="65">
                  <c:v>2.232220294087313</c:v>
                </c:pt>
                <c:pt idx="66">
                  <c:v>2.3682102548849611</c:v>
                </c:pt>
                <c:pt idx="67">
                  <c:v>2.6975514426607647</c:v>
                </c:pt>
                <c:pt idx="68">
                  <c:v>2.4385834934277475</c:v>
                </c:pt>
                <c:pt idx="69">
                  <c:v>3.3690555299231342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B-4999-AECC-5ED204252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87056"/>
        <c:axId val="582087376"/>
      </c:lineChart>
      <c:catAx>
        <c:axId val="582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376"/>
        <c:crosses val="autoZero"/>
        <c:auto val="1"/>
        <c:lblAlgn val="ctr"/>
        <c:lblOffset val="100"/>
        <c:noMultiLvlLbl val="0"/>
      </c:catAx>
      <c:valAx>
        <c:axId val="5820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'exec old quick'!$J$11</c:f>
              <c:strCache>
                <c:ptCount val="1"/>
                <c:pt idx="0">
                  <c:v> exec time </c:v>
                </c:pt>
              </c:strCache>
            </c:strRef>
          </c:tx>
          <c:marker>
            <c:symbol val="none"/>
          </c:marker>
          <c:val>
            <c:numRef>
              <c:f>'exec old quick'!$J$12:$J$81</c:f>
              <c:numCache>
                <c:formatCode>0.000000</c:formatCode>
                <c:ptCount val="70"/>
                <c:pt idx="0">
                  <c:v>-0.62578092862389578</c:v>
                </c:pt>
                <c:pt idx="1">
                  <c:v>-0.62574227779527036</c:v>
                </c:pt>
                <c:pt idx="2">
                  <c:v>-0.62574593045400784</c:v>
                </c:pt>
                <c:pt idx="3">
                  <c:v>-0.62566383630125044</c:v>
                </c:pt>
                <c:pt idx="4">
                  <c:v>-0.62577652470910605</c:v>
                </c:pt>
                <c:pt idx="5">
                  <c:v>-0.62563523676049804</c:v>
                </c:pt>
                <c:pt idx="6">
                  <c:v>-0.62561894227577597</c:v>
                </c:pt>
                <c:pt idx="7">
                  <c:v>-0.62550648701635037</c:v>
                </c:pt>
                <c:pt idx="8">
                  <c:v>-0.62551200486252811</c:v>
                </c:pt>
                <c:pt idx="9">
                  <c:v>-0.62561933085649268</c:v>
                </c:pt>
                <c:pt idx="10">
                  <c:v>-0.62457495541679131</c:v>
                </c:pt>
                <c:pt idx="11">
                  <c:v>-0.62427240647073468</c:v>
                </c:pt>
                <c:pt idx="12">
                  <c:v>-0.62329429699592864</c:v>
                </c:pt>
                <c:pt idx="13">
                  <c:v>-0.62328577412554143</c:v>
                </c:pt>
                <c:pt idx="14">
                  <c:v>-0.62215500423981729</c:v>
                </c:pt>
                <c:pt idx="15">
                  <c:v>-0.62091038020408729</c:v>
                </c:pt>
                <c:pt idx="16">
                  <c:v>-0.62261249327033019</c:v>
                </c:pt>
                <c:pt idx="17">
                  <c:v>-0.62034520250427416</c:v>
                </c:pt>
                <c:pt idx="18">
                  <c:v>-0.62032209490431844</c:v>
                </c:pt>
                <c:pt idx="19">
                  <c:v>-0.61517588732405193</c:v>
                </c:pt>
                <c:pt idx="20">
                  <c:v>-0.60760889959461573</c:v>
                </c:pt>
                <c:pt idx="21">
                  <c:v>-0.59896634634661405</c:v>
                </c:pt>
                <c:pt idx="22">
                  <c:v>-0.59682423038211174</c:v>
                </c:pt>
                <c:pt idx="23">
                  <c:v>-0.61048659885591372</c:v>
                </c:pt>
                <c:pt idx="24">
                  <c:v>-0.58560745941258885</c:v>
                </c:pt>
                <c:pt idx="25">
                  <c:v>-0.57556756990717706</c:v>
                </c:pt>
                <c:pt idx="26">
                  <c:v>-0.57991527001991638</c:v>
                </c:pt>
                <c:pt idx="27">
                  <c:v>-0.54920288638374104</c:v>
                </c:pt>
                <c:pt idx="28">
                  <c:v>-0.45180228014001655</c:v>
                </c:pt>
                <c:pt idx="29">
                  <c:v>-0.40715642821665765</c:v>
                </c:pt>
                <c:pt idx="30">
                  <c:v>-0.33955167322521568</c:v>
                </c:pt>
                <c:pt idx="31">
                  <c:v>-0.49447906404472952</c:v>
                </c:pt>
                <c:pt idx="32">
                  <c:v>-0.49419280958339495</c:v>
                </c:pt>
                <c:pt idx="33">
                  <c:v>-0.52964069688761994</c:v>
                </c:pt>
                <c:pt idx="34">
                  <c:v>-0.39420762346570265</c:v>
                </c:pt>
                <c:pt idx="35">
                  <c:v>-0.21003512979643757</c:v>
                </c:pt>
                <c:pt idx="36">
                  <c:v>-0.33619433583255032</c:v>
                </c:pt>
                <c:pt idx="37">
                  <c:v>-0.46429333680664747</c:v>
                </c:pt>
                <c:pt idx="38">
                  <c:v>-0.39943584748258321</c:v>
                </c:pt>
                <c:pt idx="39">
                  <c:v>-0.17006312673407167</c:v>
                </c:pt>
                <c:pt idx="40">
                  <c:v>-0.34798128424044178</c:v>
                </c:pt>
                <c:pt idx="41">
                  <c:v>-0.50935833779646711</c:v>
                </c:pt>
                <c:pt idx="42">
                  <c:v>-0.56951633193223339</c:v>
                </c:pt>
                <c:pt idx="43">
                  <c:v>0.15426188268886812</c:v>
                </c:pt>
                <c:pt idx="44">
                  <c:v>-0.26289246942602373</c:v>
                </c:pt>
                <c:pt idx="45">
                  <c:v>-0.30116507948716398</c:v>
                </c:pt>
                <c:pt idx="46">
                  <c:v>3.8485553404146354E-2</c:v>
                </c:pt>
                <c:pt idx="47">
                  <c:v>-0.24186248103585611</c:v>
                </c:pt>
                <c:pt idx="48">
                  <c:v>-2.8663784987272088E-2</c:v>
                </c:pt>
                <c:pt idx="49">
                  <c:v>-0.29540372272691107</c:v>
                </c:pt>
                <c:pt idx="50">
                  <c:v>-0.13986263342875341</c:v>
                </c:pt>
                <c:pt idx="51">
                  <c:v>-9.2632450693162661E-3</c:v>
                </c:pt>
                <c:pt idx="52">
                  <c:v>-0.25379190903988685</c:v>
                </c:pt>
                <c:pt idx="53">
                  <c:v>-0.4171748162557431</c:v>
                </c:pt>
                <c:pt idx="54">
                  <c:v>0.35283958163544343</c:v>
                </c:pt>
                <c:pt idx="55">
                  <c:v>0.49194111607723218</c:v>
                </c:pt>
                <c:pt idx="56">
                  <c:v>0.70770444485632444</c:v>
                </c:pt>
                <c:pt idx="57">
                  <c:v>0.90220981789142618</c:v>
                </c:pt>
                <c:pt idx="58">
                  <c:v>3.319308404209749E-2</c:v>
                </c:pt>
                <c:pt idx="59">
                  <c:v>1.5491604437360802</c:v>
                </c:pt>
                <c:pt idx="60">
                  <c:v>1.4990516650429275</c:v>
                </c:pt>
                <c:pt idx="61">
                  <c:v>1.5104241273529591</c:v>
                </c:pt>
                <c:pt idx="62">
                  <c:v>1.6685350304578483</c:v>
                </c:pt>
                <c:pt idx="63">
                  <c:v>1.0200326722843314</c:v>
                </c:pt>
                <c:pt idx="64">
                  <c:v>1.812084518837296</c:v>
                </c:pt>
                <c:pt idx="65">
                  <c:v>1.4494635845102115</c:v>
                </c:pt>
                <c:pt idx="66">
                  <c:v>2.6650399163945528</c:v>
                </c:pt>
                <c:pt idx="67">
                  <c:v>2.4201822540838056</c:v>
                </c:pt>
                <c:pt idx="68">
                  <c:v>3.7178086995776294</c:v>
                </c:pt>
                <c:pt idx="69">
                  <c:v>3.2532993107822419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BF-4169-993B-6993BF23AAD1}"/>
            </c:ext>
          </c:extLst>
        </c:ser>
        <c:ser>
          <c:idx val="0"/>
          <c:order val="2"/>
          <c:tx>
            <c:strRef>
              <c:f>'init old quick'!$I$11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quick'!$I$12:$I$81</c:f>
              <c:numCache>
                <c:formatCode>0.0000</c:formatCode>
                <c:ptCount val="70"/>
                <c:pt idx="0">
                  <c:v>-0.66387362049073073</c:v>
                </c:pt>
                <c:pt idx="1">
                  <c:v>-0.66380025560391009</c:v>
                </c:pt>
                <c:pt idx="2">
                  <c:v>-0.66372689071708946</c:v>
                </c:pt>
                <c:pt idx="3">
                  <c:v>-0.66365352583026882</c:v>
                </c:pt>
                <c:pt idx="4">
                  <c:v>-0.66358016094344818</c:v>
                </c:pt>
                <c:pt idx="5">
                  <c:v>-0.66350679605662755</c:v>
                </c:pt>
                <c:pt idx="6">
                  <c:v>-0.66343343116980702</c:v>
                </c:pt>
                <c:pt idx="7">
                  <c:v>-0.66336006628298638</c:v>
                </c:pt>
                <c:pt idx="8">
                  <c:v>-0.66328670139616575</c:v>
                </c:pt>
                <c:pt idx="9">
                  <c:v>-0.66321333650934511</c:v>
                </c:pt>
                <c:pt idx="10">
                  <c:v>-0.66247968764113896</c:v>
                </c:pt>
                <c:pt idx="11">
                  <c:v>-0.6617460387729327</c:v>
                </c:pt>
                <c:pt idx="12">
                  <c:v>-0.66101238990472655</c:v>
                </c:pt>
                <c:pt idx="13">
                  <c:v>-0.66027874103652029</c:v>
                </c:pt>
                <c:pt idx="14">
                  <c:v>-0.65954509216831414</c:v>
                </c:pt>
                <c:pt idx="15">
                  <c:v>-0.65881144330010788</c:v>
                </c:pt>
                <c:pt idx="16">
                  <c:v>-0.65807779443190173</c:v>
                </c:pt>
                <c:pt idx="17">
                  <c:v>-0.65734414556369547</c:v>
                </c:pt>
                <c:pt idx="18">
                  <c:v>-0.65661049669548932</c:v>
                </c:pt>
                <c:pt idx="19">
                  <c:v>-0.64927400801342738</c:v>
                </c:pt>
                <c:pt idx="20">
                  <c:v>-0.64193751933136534</c:v>
                </c:pt>
                <c:pt idx="21">
                  <c:v>-0.6346010306493034</c:v>
                </c:pt>
                <c:pt idx="22">
                  <c:v>-0.62726454196724135</c:v>
                </c:pt>
                <c:pt idx="23">
                  <c:v>-0.61992805328517941</c:v>
                </c:pt>
                <c:pt idx="24">
                  <c:v>-0.61259156460311737</c:v>
                </c:pt>
                <c:pt idx="25">
                  <c:v>-0.60525507592105543</c:v>
                </c:pt>
                <c:pt idx="26">
                  <c:v>-0.59791858723899338</c:v>
                </c:pt>
                <c:pt idx="27">
                  <c:v>-0.59058209855693145</c:v>
                </c:pt>
                <c:pt idx="28">
                  <c:v>-0.57224087685177649</c:v>
                </c:pt>
                <c:pt idx="29">
                  <c:v>-0.55389965514662154</c:v>
                </c:pt>
                <c:pt idx="30">
                  <c:v>-0.53555843344146647</c:v>
                </c:pt>
                <c:pt idx="31">
                  <c:v>-0.51721721173631152</c:v>
                </c:pt>
                <c:pt idx="32">
                  <c:v>-0.49887599003115657</c:v>
                </c:pt>
                <c:pt idx="33">
                  <c:v>-0.48053476832600162</c:v>
                </c:pt>
                <c:pt idx="34">
                  <c:v>-0.46219354662084666</c:v>
                </c:pt>
                <c:pt idx="35">
                  <c:v>-0.44385232491569165</c:v>
                </c:pt>
                <c:pt idx="36">
                  <c:v>-0.4255111032105367</c:v>
                </c:pt>
                <c:pt idx="37">
                  <c:v>-0.40716988150538175</c:v>
                </c:pt>
                <c:pt idx="38">
                  <c:v>-0.38882865980022674</c:v>
                </c:pt>
                <c:pt idx="39">
                  <c:v>-0.37048743809507179</c:v>
                </c:pt>
                <c:pt idx="40">
                  <c:v>-0.35214621638991683</c:v>
                </c:pt>
                <c:pt idx="41">
                  <c:v>-0.33380499468476182</c:v>
                </c:pt>
                <c:pt idx="42">
                  <c:v>-0.31546377297960687</c:v>
                </c:pt>
                <c:pt idx="43">
                  <c:v>-0.29712255127445192</c:v>
                </c:pt>
                <c:pt idx="44">
                  <c:v>-0.26044010786414196</c:v>
                </c:pt>
                <c:pt idx="45">
                  <c:v>-0.22375766445383202</c:v>
                </c:pt>
                <c:pt idx="46">
                  <c:v>-0.18707522104352209</c:v>
                </c:pt>
                <c:pt idx="47">
                  <c:v>-0.15039277763321215</c:v>
                </c:pt>
                <c:pt idx="48">
                  <c:v>-0.11371033422290221</c:v>
                </c:pt>
                <c:pt idx="49">
                  <c:v>-7.7027890812592273E-2</c:v>
                </c:pt>
                <c:pt idx="50">
                  <c:v>-4.0345447402282332E-2</c:v>
                </c:pt>
                <c:pt idx="51">
                  <c:v>-3.6630039919723903E-3</c:v>
                </c:pt>
                <c:pt idx="52">
                  <c:v>3.301943941833755E-2</c:v>
                </c:pt>
                <c:pt idx="53">
                  <c:v>6.9701882828647491E-2</c:v>
                </c:pt>
                <c:pt idx="54">
                  <c:v>0.25311409988019717</c:v>
                </c:pt>
                <c:pt idx="55">
                  <c:v>0.43652631693174687</c:v>
                </c:pt>
                <c:pt idx="56">
                  <c:v>0.61993853398329657</c:v>
                </c:pt>
                <c:pt idx="57">
                  <c:v>0.80335075103484621</c:v>
                </c:pt>
                <c:pt idx="58">
                  <c:v>0.98676296808639585</c:v>
                </c:pt>
                <c:pt idx="59">
                  <c:v>1.1701751851379456</c:v>
                </c:pt>
                <c:pt idx="60">
                  <c:v>1.3535874021894954</c:v>
                </c:pt>
                <c:pt idx="61">
                  <c:v>1.5369996192410449</c:v>
                </c:pt>
                <c:pt idx="62">
                  <c:v>1.7204118362925946</c:v>
                </c:pt>
                <c:pt idx="63">
                  <c:v>1.9038240533441444</c:v>
                </c:pt>
                <c:pt idx="64">
                  <c:v>2.0872362703956941</c:v>
                </c:pt>
                <c:pt idx="65">
                  <c:v>2.2706484874472439</c:v>
                </c:pt>
                <c:pt idx="66">
                  <c:v>2.4540607044987937</c:v>
                </c:pt>
                <c:pt idx="67">
                  <c:v>2.637472921550343</c:v>
                </c:pt>
                <c:pt idx="68">
                  <c:v>2.8208851386018927</c:v>
                </c:pt>
                <c:pt idx="69">
                  <c:v>3.0042973556534425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BF-4169-993B-6993BF23AAD1}"/>
            </c:ext>
          </c:extLst>
        </c:ser>
        <c:ser>
          <c:idx val="1"/>
          <c:order val="3"/>
          <c:tx>
            <c:strRef>
              <c:f>'init old quick'!$J$11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quick'!$J$12:$J$81</c:f>
              <c:numCache>
                <c:formatCode>0.0000</c:formatCode>
                <c:ptCount val="70"/>
                <c:pt idx="0">
                  <c:v>-0.63511765780534668</c:v>
                </c:pt>
                <c:pt idx="1">
                  <c:v>-0.6350726449195</c:v>
                </c:pt>
                <c:pt idx="2">
                  <c:v>-0.63498312960321313</c:v>
                </c:pt>
                <c:pt idx="3">
                  <c:v>-0.63497384859582207</c:v>
                </c:pt>
                <c:pt idx="4">
                  <c:v>-0.63486312617764651</c:v>
                </c:pt>
                <c:pt idx="5">
                  <c:v>-0.6348734745008876</c:v>
                </c:pt>
                <c:pt idx="6">
                  <c:v>-0.63482697665385834</c:v>
                </c:pt>
                <c:pt idx="7">
                  <c:v>-0.63477500301246836</c:v>
                </c:pt>
                <c:pt idx="8">
                  <c:v>-0.63470154383896804</c:v>
                </c:pt>
                <c:pt idx="9">
                  <c:v>-0.63467750602982509</c:v>
                </c:pt>
                <c:pt idx="10">
                  <c:v>-0.63415544936407753</c:v>
                </c:pt>
                <c:pt idx="11">
                  <c:v>-0.6336334855084037</c:v>
                </c:pt>
                <c:pt idx="12">
                  <c:v>-0.63319105988607149</c:v>
                </c:pt>
                <c:pt idx="13">
                  <c:v>-0.63269150966324716</c:v>
                </c:pt>
                <c:pt idx="14">
                  <c:v>-0.63217632094296883</c:v>
                </c:pt>
                <c:pt idx="15">
                  <c:v>-0.63167876613673357</c:v>
                </c:pt>
                <c:pt idx="16">
                  <c:v>-0.63122070201694735</c:v>
                </c:pt>
                <c:pt idx="17">
                  <c:v>-0.63070500284126263</c:v>
                </c:pt>
                <c:pt idx="18">
                  <c:v>-0.63019617161104724</c:v>
                </c:pt>
                <c:pt idx="19">
                  <c:v>-0.62515166566377911</c:v>
                </c:pt>
                <c:pt idx="20">
                  <c:v>-0.62013282170194728</c:v>
                </c:pt>
                <c:pt idx="21">
                  <c:v>-0.61495332350217602</c:v>
                </c:pt>
                <c:pt idx="22">
                  <c:v>-0.60992134691488586</c:v>
                </c:pt>
                <c:pt idx="23">
                  <c:v>-0.60444485647860047</c:v>
                </c:pt>
                <c:pt idx="24">
                  <c:v>-0.59973247138082175</c:v>
                </c:pt>
                <c:pt idx="25">
                  <c:v>-0.59462559706388562</c:v>
                </c:pt>
                <c:pt idx="26">
                  <c:v>-0.58940776830358932</c:v>
                </c:pt>
                <c:pt idx="27">
                  <c:v>-0.58398352993891567</c:v>
                </c:pt>
                <c:pt idx="28">
                  <c:v>-0.57190197856759073</c:v>
                </c:pt>
                <c:pt idx="29">
                  <c:v>-0.55812664334739548</c:v>
                </c:pt>
                <c:pt idx="30">
                  <c:v>-0.54518891904424438</c:v>
                </c:pt>
                <c:pt idx="31">
                  <c:v>-0.53284193086153475</c:v>
                </c:pt>
                <c:pt idx="32">
                  <c:v>-0.52023275422002757</c:v>
                </c:pt>
                <c:pt idx="33">
                  <c:v>-0.50726301044137723</c:v>
                </c:pt>
                <c:pt idx="34">
                  <c:v>-0.49460464446069724</c:v>
                </c:pt>
                <c:pt idx="35">
                  <c:v>-0.48125066697605662</c:v>
                </c:pt>
                <c:pt idx="36">
                  <c:v>-0.47031253571531145</c:v>
                </c:pt>
                <c:pt idx="37">
                  <c:v>-0.45657293237357194</c:v>
                </c:pt>
                <c:pt idx="38">
                  <c:v>-0.43939657199491927</c:v>
                </c:pt>
                <c:pt idx="39">
                  <c:v>-0.42566532155983161</c:v>
                </c:pt>
                <c:pt idx="40">
                  <c:v>-0.39202538217016042</c:v>
                </c:pt>
                <c:pt idx="41">
                  <c:v>-0.2746132138672161</c:v>
                </c:pt>
                <c:pt idx="42">
                  <c:v>-1.6358974102572012E-2</c:v>
                </c:pt>
                <c:pt idx="43">
                  <c:v>-0.37202759554462267</c:v>
                </c:pt>
                <c:pt idx="44">
                  <c:v>-0.3522140369157975</c:v>
                </c:pt>
                <c:pt idx="45">
                  <c:v>-0.23801912982496748</c:v>
                </c:pt>
                <c:pt idx="46">
                  <c:v>0.10449366364024189</c:v>
                </c:pt>
                <c:pt idx="47">
                  <c:v>-0.27530000841415531</c:v>
                </c:pt>
                <c:pt idx="48">
                  <c:v>-0.24379748502664744</c:v>
                </c:pt>
                <c:pt idx="49">
                  <c:v>0.14804943132653181</c:v>
                </c:pt>
                <c:pt idx="50">
                  <c:v>-4.5710159976829937E-2</c:v>
                </c:pt>
                <c:pt idx="51">
                  <c:v>-0.16598273475770195</c:v>
                </c:pt>
                <c:pt idx="52">
                  <c:v>-0.1403253898250898</c:v>
                </c:pt>
                <c:pt idx="53">
                  <c:v>-0.11018995882628656</c:v>
                </c:pt>
                <c:pt idx="54">
                  <c:v>0.65968816627772575</c:v>
                </c:pt>
                <c:pt idx="55">
                  <c:v>0.65593863929173368</c:v>
                </c:pt>
                <c:pt idx="56">
                  <c:v>0.31301933770279555</c:v>
                </c:pt>
                <c:pt idx="57">
                  <c:v>0.75496698815444718</c:v>
                </c:pt>
                <c:pt idx="58">
                  <c:v>1.4532792652659212</c:v>
                </c:pt>
                <c:pt idx="59">
                  <c:v>0.72730494562536396</c:v>
                </c:pt>
                <c:pt idx="60">
                  <c:v>0.84656589060060949</c:v>
                </c:pt>
                <c:pt idx="61">
                  <c:v>2.2407913044129657</c:v>
                </c:pt>
                <c:pt idx="62">
                  <c:v>1.113561911226902</c:v>
                </c:pt>
                <c:pt idx="63">
                  <c:v>1.9378685041758426</c:v>
                </c:pt>
                <c:pt idx="64">
                  <c:v>2.0496396761864943</c:v>
                </c:pt>
                <c:pt idx="65">
                  <c:v>2.232220294087313</c:v>
                </c:pt>
                <c:pt idx="66">
                  <c:v>2.3682102548849611</c:v>
                </c:pt>
                <c:pt idx="67">
                  <c:v>2.6975514426607647</c:v>
                </c:pt>
                <c:pt idx="68">
                  <c:v>2.4385834934277475</c:v>
                </c:pt>
                <c:pt idx="69">
                  <c:v>3.3690555299231342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BF-4169-993B-6993BF23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87056"/>
        <c:axId val="582087376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'exec old quick'!$I$11</c15:sqref>
                        </c15:formulaRef>
                      </c:ext>
                    </c:extLst>
                    <c:strCache>
                      <c:ptCount val="1"/>
                      <c:pt idx="0">
                        <c:v> n° elem 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'exec old quick'!$I$12:$I$81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-0.66387362049073073</c:v>
                      </c:pt>
                      <c:pt idx="1">
                        <c:v>-0.66380025560391009</c:v>
                      </c:pt>
                      <c:pt idx="2">
                        <c:v>-0.66372689071708946</c:v>
                      </c:pt>
                      <c:pt idx="3">
                        <c:v>-0.66365352583026882</c:v>
                      </c:pt>
                      <c:pt idx="4">
                        <c:v>-0.66358016094344818</c:v>
                      </c:pt>
                      <c:pt idx="5">
                        <c:v>-0.66350679605662755</c:v>
                      </c:pt>
                      <c:pt idx="6">
                        <c:v>-0.66343343116980702</c:v>
                      </c:pt>
                      <c:pt idx="7">
                        <c:v>-0.66336006628298638</c:v>
                      </c:pt>
                      <c:pt idx="8">
                        <c:v>-0.66328670139616575</c:v>
                      </c:pt>
                      <c:pt idx="9">
                        <c:v>-0.66321333650934511</c:v>
                      </c:pt>
                      <c:pt idx="10">
                        <c:v>-0.66247968764113896</c:v>
                      </c:pt>
                      <c:pt idx="11">
                        <c:v>-0.6617460387729327</c:v>
                      </c:pt>
                      <c:pt idx="12">
                        <c:v>-0.66101238990472655</c:v>
                      </c:pt>
                      <c:pt idx="13">
                        <c:v>-0.66027874103652029</c:v>
                      </c:pt>
                      <c:pt idx="14">
                        <c:v>-0.65954509216831414</c:v>
                      </c:pt>
                      <c:pt idx="15">
                        <c:v>-0.65881144330010788</c:v>
                      </c:pt>
                      <c:pt idx="16">
                        <c:v>-0.65807779443190173</c:v>
                      </c:pt>
                      <c:pt idx="17">
                        <c:v>-0.65734414556369547</c:v>
                      </c:pt>
                      <c:pt idx="18">
                        <c:v>-0.65661049669548932</c:v>
                      </c:pt>
                      <c:pt idx="19">
                        <c:v>-0.64927400801342738</c:v>
                      </c:pt>
                      <c:pt idx="20">
                        <c:v>-0.64193751933136534</c:v>
                      </c:pt>
                      <c:pt idx="21">
                        <c:v>-0.6346010306493034</c:v>
                      </c:pt>
                      <c:pt idx="22">
                        <c:v>-0.62726454196724135</c:v>
                      </c:pt>
                      <c:pt idx="23">
                        <c:v>-0.61992805328517941</c:v>
                      </c:pt>
                      <c:pt idx="24">
                        <c:v>-0.61259156460311737</c:v>
                      </c:pt>
                      <c:pt idx="25">
                        <c:v>-0.60525507592105543</c:v>
                      </c:pt>
                      <c:pt idx="26">
                        <c:v>-0.59791858723899338</c:v>
                      </c:pt>
                      <c:pt idx="27">
                        <c:v>-0.59058209855693145</c:v>
                      </c:pt>
                      <c:pt idx="28">
                        <c:v>-0.57224087685177649</c:v>
                      </c:pt>
                      <c:pt idx="29">
                        <c:v>-0.55389965514662154</c:v>
                      </c:pt>
                      <c:pt idx="30">
                        <c:v>-0.53555843344146647</c:v>
                      </c:pt>
                      <c:pt idx="31">
                        <c:v>-0.51721721173631152</c:v>
                      </c:pt>
                      <c:pt idx="32">
                        <c:v>-0.49887599003115657</c:v>
                      </c:pt>
                      <c:pt idx="33">
                        <c:v>-0.48053476832600162</c:v>
                      </c:pt>
                      <c:pt idx="34">
                        <c:v>-0.46219354662084666</c:v>
                      </c:pt>
                      <c:pt idx="35">
                        <c:v>-0.44385232491569165</c:v>
                      </c:pt>
                      <c:pt idx="36">
                        <c:v>-0.4255111032105367</c:v>
                      </c:pt>
                      <c:pt idx="37">
                        <c:v>-0.40716988150538175</c:v>
                      </c:pt>
                      <c:pt idx="38">
                        <c:v>-0.38882865980022674</c:v>
                      </c:pt>
                      <c:pt idx="39">
                        <c:v>-0.37048743809507179</c:v>
                      </c:pt>
                      <c:pt idx="40">
                        <c:v>-0.35214621638991683</c:v>
                      </c:pt>
                      <c:pt idx="41">
                        <c:v>-0.33380499468476182</c:v>
                      </c:pt>
                      <c:pt idx="42">
                        <c:v>-0.31546377297960687</c:v>
                      </c:pt>
                      <c:pt idx="43">
                        <c:v>-0.29712255127445192</c:v>
                      </c:pt>
                      <c:pt idx="44">
                        <c:v>-0.26044010786414196</c:v>
                      </c:pt>
                      <c:pt idx="45">
                        <c:v>-0.22375766445383202</c:v>
                      </c:pt>
                      <c:pt idx="46">
                        <c:v>-0.18707522104352209</c:v>
                      </c:pt>
                      <c:pt idx="47">
                        <c:v>-0.15039277763321215</c:v>
                      </c:pt>
                      <c:pt idx="48">
                        <c:v>-0.11371033422290221</c:v>
                      </c:pt>
                      <c:pt idx="49">
                        <c:v>-7.7027890812592273E-2</c:v>
                      </c:pt>
                      <c:pt idx="50">
                        <c:v>-4.0345447402282332E-2</c:v>
                      </c:pt>
                      <c:pt idx="51">
                        <c:v>-3.6630039919723903E-3</c:v>
                      </c:pt>
                      <c:pt idx="52">
                        <c:v>3.301943941833755E-2</c:v>
                      </c:pt>
                      <c:pt idx="53">
                        <c:v>6.9701882828647491E-2</c:v>
                      </c:pt>
                      <c:pt idx="54">
                        <c:v>0.25311409988019717</c:v>
                      </c:pt>
                      <c:pt idx="55">
                        <c:v>0.43652631693174687</c:v>
                      </c:pt>
                      <c:pt idx="56">
                        <c:v>0.61993853398329657</c:v>
                      </c:pt>
                      <c:pt idx="57">
                        <c:v>0.80335075103484621</c:v>
                      </c:pt>
                      <c:pt idx="58">
                        <c:v>0.98676296808639585</c:v>
                      </c:pt>
                      <c:pt idx="59">
                        <c:v>1.1701751851379456</c:v>
                      </c:pt>
                      <c:pt idx="60">
                        <c:v>1.3535874021894954</c:v>
                      </c:pt>
                      <c:pt idx="61">
                        <c:v>1.5369996192410449</c:v>
                      </c:pt>
                      <c:pt idx="62">
                        <c:v>1.7204118362925946</c:v>
                      </c:pt>
                      <c:pt idx="63">
                        <c:v>1.9038240533441444</c:v>
                      </c:pt>
                      <c:pt idx="64">
                        <c:v>2.0872362703956941</c:v>
                      </c:pt>
                      <c:pt idx="65">
                        <c:v>2.2706484874472439</c:v>
                      </c:pt>
                      <c:pt idx="66">
                        <c:v>2.4540607044987937</c:v>
                      </c:pt>
                      <c:pt idx="67">
                        <c:v>2.637472921550343</c:v>
                      </c:pt>
                      <c:pt idx="68">
                        <c:v>2.8208851386018927</c:v>
                      </c:pt>
                      <c:pt idx="69">
                        <c:v>3.0042973556534425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3BF-4169-993B-6993BF23AAD1}"/>
                  </c:ext>
                </c:extLst>
              </c15:ser>
            </c15:filteredLineSeries>
          </c:ext>
        </c:extLst>
      </c:lineChart>
      <c:catAx>
        <c:axId val="582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376"/>
        <c:crosses val="autoZero"/>
        <c:auto val="1"/>
        <c:lblAlgn val="ctr"/>
        <c:lblOffset val="100"/>
        <c:noMultiLvlLbl val="0"/>
      </c:catAx>
      <c:valAx>
        <c:axId val="5820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0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 new quick'!$K$11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 new quick'!$J$12:$J$81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'exec new quick'!$K$12:$K$81</c:f>
              <c:numCache>
                <c:formatCode>0.000000</c:formatCode>
                <c:ptCount val="70"/>
                <c:pt idx="0">
                  <c:v>0</c:v>
                </c:pt>
                <c:pt idx="1">
                  <c:v>1.4703809335978259E-5</c:v>
                </c:pt>
                <c:pt idx="2">
                  <c:v>2.1065259454520588E-5</c:v>
                </c:pt>
                <c:pt idx="3">
                  <c:v>2.4497473525702471E-5</c:v>
                </c:pt>
                <c:pt idx="4">
                  <c:v>4.7720541529119131E-5</c:v>
                </c:pt>
                <c:pt idx="5">
                  <c:v>3.9059398560544736E-5</c:v>
                </c:pt>
                <c:pt idx="6">
                  <c:v>5.1343879954530485E-5</c:v>
                </c:pt>
                <c:pt idx="7">
                  <c:v>6.0966845293530672E-5</c:v>
                </c:pt>
                <c:pt idx="8">
                  <c:v>1.5331455879409692E-4</c:v>
                </c:pt>
                <c:pt idx="9">
                  <c:v>1.7874431065836911E-4</c:v>
                </c:pt>
                <c:pt idx="10">
                  <c:v>1.5982227010738356E-4</c:v>
                </c:pt>
                <c:pt idx="11">
                  <c:v>3.5713628138126939E-4</c:v>
                </c:pt>
                <c:pt idx="12">
                  <c:v>5.4075499255475795E-4</c:v>
                </c:pt>
                <c:pt idx="13">
                  <c:v>4.0918484120673756E-4</c:v>
                </c:pt>
                <c:pt idx="14">
                  <c:v>9.6983938055167015E-4</c:v>
                </c:pt>
                <c:pt idx="15">
                  <c:v>3.1691044067411046E-3</c:v>
                </c:pt>
                <c:pt idx="16">
                  <c:v>2.049064627197649E-3</c:v>
                </c:pt>
                <c:pt idx="17">
                  <c:v>1.3819895671780367E-3</c:v>
                </c:pt>
                <c:pt idx="18">
                  <c:v>9.8547218555601179E-4</c:v>
                </c:pt>
                <c:pt idx="19">
                  <c:v>4.8943372655053715E-3</c:v>
                </c:pt>
                <c:pt idx="20">
                  <c:v>7.2078829838077407E-3</c:v>
                </c:pt>
                <c:pt idx="21">
                  <c:v>7.2022149065849818E-3</c:v>
                </c:pt>
                <c:pt idx="22">
                  <c:v>1.148667581670865E-2</c:v>
                </c:pt>
                <c:pt idx="23">
                  <c:v>1.2867804594810387E-2</c:v>
                </c:pt>
                <c:pt idx="24">
                  <c:v>1.6736103165833408E-2</c:v>
                </c:pt>
                <c:pt idx="25">
                  <c:v>1.8127225851007445E-2</c:v>
                </c:pt>
                <c:pt idx="26">
                  <c:v>1.9483333387315019E-2</c:v>
                </c:pt>
                <c:pt idx="27">
                  <c:v>1.9941375303424502E-2</c:v>
                </c:pt>
                <c:pt idx="28">
                  <c:v>2.8404390887996137E-2</c:v>
                </c:pt>
                <c:pt idx="29">
                  <c:v>3.3611800058481134E-2</c:v>
                </c:pt>
                <c:pt idx="30">
                  <c:v>3.7630226080269127E-2</c:v>
                </c:pt>
                <c:pt idx="31">
                  <c:v>2.5529063580244694E-2</c:v>
                </c:pt>
                <c:pt idx="32">
                  <c:v>1.5550840376703474E-2</c:v>
                </c:pt>
                <c:pt idx="33">
                  <c:v>2.5806193893877425E-2</c:v>
                </c:pt>
                <c:pt idx="34">
                  <c:v>5.0346415080487712E-2</c:v>
                </c:pt>
                <c:pt idx="35">
                  <c:v>7.1690044968496722E-2</c:v>
                </c:pt>
                <c:pt idx="36">
                  <c:v>7.1551662182247372E-2</c:v>
                </c:pt>
                <c:pt idx="37">
                  <c:v>7.9669122016443064E-2</c:v>
                </c:pt>
                <c:pt idx="38">
                  <c:v>8.2500972181018636E-2</c:v>
                </c:pt>
                <c:pt idx="39">
                  <c:v>9.2917978968792767E-2</c:v>
                </c:pt>
                <c:pt idx="40">
                  <c:v>4.4594593293355946E-2</c:v>
                </c:pt>
                <c:pt idx="41">
                  <c:v>4.570902335425809E-2</c:v>
                </c:pt>
                <c:pt idx="42">
                  <c:v>9.4131107980562276E-2</c:v>
                </c:pt>
                <c:pt idx="43">
                  <c:v>0.11953751641225681</c:v>
                </c:pt>
                <c:pt idx="44">
                  <c:v>0.12697239968823679</c:v>
                </c:pt>
                <c:pt idx="45">
                  <c:v>0.1355613239122741</c:v>
                </c:pt>
                <c:pt idx="46">
                  <c:v>0.14743291834254274</c:v>
                </c:pt>
                <c:pt idx="47">
                  <c:v>0.15592482142492922</c:v>
                </c:pt>
                <c:pt idx="48">
                  <c:v>0.17759409219739639</c:v>
                </c:pt>
                <c:pt idx="49">
                  <c:v>0.1301740973627144</c:v>
                </c:pt>
                <c:pt idx="50">
                  <c:v>0.10731431152878737</c:v>
                </c:pt>
                <c:pt idx="51">
                  <c:v>0.17364175726909384</c:v>
                </c:pt>
                <c:pt idx="52">
                  <c:v>0.20573751809881982</c:v>
                </c:pt>
                <c:pt idx="53">
                  <c:v>0.21759525236599547</c:v>
                </c:pt>
                <c:pt idx="54">
                  <c:v>0.26928636588011845</c:v>
                </c:pt>
                <c:pt idx="55">
                  <c:v>0.26610801163821846</c:v>
                </c:pt>
                <c:pt idx="56">
                  <c:v>0.24875216951673929</c:v>
                </c:pt>
                <c:pt idx="57">
                  <c:v>0.43472127255788956</c:v>
                </c:pt>
                <c:pt idx="58">
                  <c:v>0.48168315252823524</c:v>
                </c:pt>
                <c:pt idx="59">
                  <c:v>0.62424441320898627</c:v>
                </c:pt>
                <c:pt idx="60">
                  <c:v>0.62836890595254891</c:v>
                </c:pt>
                <c:pt idx="61">
                  <c:v>0.53838726818840743</c:v>
                </c:pt>
                <c:pt idx="62">
                  <c:v>0.37816086490452344</c:v>
                </c:pt>
                <c:pt idx="63">
                  <c:v>0.65457045005641956</c:v>
                </c:pt>
                <c:pt idx="64">
                  <c:v>0.77856565753299423</c:v>
                </c:pt>
                <c:pt idx="65">
                  <c:v>0.82992120920381351</c:v>
                </c:pt>
                <c:pt idx="66">
                  <c:v>0.93371924112484872</c:v>
                </c:pt>
                <c:pt idx="67">
                  <c:v>0.70506667161547432</c:v>
                </c:pt>
                <c:pt idx="68">
                  <c:v>0.50035206273220689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B-4054-82F0-6B28B1B5ADDB}"/>
            </c:ext>
          </c:extLst>
        </c:ser>
        <c:ser>
          <c:idx val="1"/>
          <c:order val="1"/>
          <c:tx>
            <c:strRef>
              <c:f>'exec new quick'!$L$11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 new quick'!$J$12:$J$81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'exec new quick'!$L$12:$L$81</c:f>
              <c:numCache>
                <c:formatCode>0.000000</c:formatCode>
                <c:ptCount val="70"/>
                <c:pt idx="0">
                  <c:v>2.5190850016174098E-6</c:v>
                </c:pt>
                <c:pt idx="1">
                  <c:v>0</c:v>
                </c:pt>
                <c:pt idx="2">
                  <c:v>4.1311223648741036E-6</c:v>
                </c:pt>
                <c:pt idx="3">
                  <c:v>1.1061790089572156E-6</c:v>
                </c:pt>
                <c:pt idx="4">
                  <c:v>9.3212919464631773E-6</c:v>
                </c:pt>
                <c:pt idx="5">
                  <c:v>5.0943343351938607E-6</c:v>
                </c:pt>
                <c:pt idx="6">
                  <c:v>8.742270020457647E-6</c:v>
                </c:pt>
                <c:pt idx="7">
                  <c:v>5.2634234786922945E-6</c:v>
                </c:pt>
                <c:pt idx="8">
                  <c:v>4.9435993123999601E-6</c:v>
                </c:pt>
                <c:pt idx="9">
                  <c:v>7.9085304744384522E-6</c:v>
                </c:pt>
                <c:pt idx="10">
                  <c:v>1.0168712177137432E-4</c:v>
                </c:pt>
                <c:pt idx="11">
                  <c:v>3.056436208893471E-5</c:v>
                </c:pt>
                <c:pt idx="12">
                  <c:v>7.6897827760373971E-4</c:v>
                </c:pt>
                <c:pt idx="13">
                  <c:v>1.2791503380259271E-5</c:v>
                </c:pt>
                <c:pt idx="14">
                  <c:v>1.9590879527157793E-4</c:v>
                </c:pt>
                <c:pt idx="15">
                  <c:v>1.1261411565773682E-3</c:v>
                </c:pt>
                <c:pt idx="16">
                  <c:v>2.5071026692751403E-3</c:v>
                </c:pt>
                <c:pt idx="17">
                  <c:v>3.8333218788716449E-4</c:v>
                </c:pt>
                <c:pt idx="18">
                  <c:v>1.2405780152653515E-3</c:v>
                </c:pt>
                <c:pt idx="19">
                  <c:v>4.8111770954739229E-3</c:v>
                </c:pt>
                <c:pt idx="20">
                  <c:v>7.8495066752511042E-3</c:v>
                </c:pt>
                <c:pt idx="21">
                  <c:v>9.7772313016098403E-3</c:v>
                </c:pt>
                <c:pt idx="22">
                  <c:v>1.3376499662879522E-2</c:v>
                </c:pt>
                <c:pt idx="23">
                  <c:v>1.8862051358287276E-2</c:v>
                </c:pt>
                <c:pt idx="24">
                  <c:v>1.8926543691865205E-2</c:v>
                </c:pt>
                <c:pt idx="25">
                  <c:v>2.2490241911730147E-2</c:v>
                </c:pt>
                <c:pt idx="26">
                  <c:v>2.7552077169022974E-2</c:v>
                </c:pt>
                <c:pt idx="27">
                  <c:v>2.9729461193153967E-2</c:v>
                </c:pt>
                <c:pt idx="28">
                  <c:v>3.297214295148395E-2</c:v>
                </c:pt>
                <c:pt idx="29">
                  <c:v>3.804734636755764E-2</c:v>
                </c:pt>
                <c:pt idx="30">
                  <c:v>4.3915787421560402E-2</c:v>
                </c:pt>
                <c:pt idx="31">
                  <c:v>4.7914312103391934E-2</c:v>
                </c:pt>
                <c:pt idx="32">
                  <c:v>5.3983998142284925E-2</c:v>
                </c:pt>
                <c:pt idx="33">
                  <c:v>6.3374045781072363E-2</c:v>
                </c:pt>
                <c:pt idx="34">
                  <c:v>6.1508826329553859E-2</c:v>
                </c:pt>
                <c:pt idx="35">
                  <c:v>6.8196880037458746E-2</c:v>
                </c:pt>
                <c:pt idx="36">
                  <c:v>7.2072020226758834E-2</c:v>
                </c:pt>
                <c:pt idx="37">
                  <c:v>8.5602764722520167E-2</c:v>
                </c:pt>
                <c:pt idx="38">
                  <c:v>8.5323839896065484E-2</c:v>
                </c:pt>
                <c:pt idx="39">
                  <c:v>9.3360271132893774E-2</c:v>
                </c:pt>
                <c:pt idx="40">
                  <c:v>7.3877263614557806E-2</c:v>
                </c:pt>
                <c:pt idx="41">
                  <c:v>0.10085529193909729</c:v>
                </c:pt>
                <c:pt idx="42">
                  <c:v>0.10630895876930475</c:v>
                </c:pt>
                <c:pt idx="43">
                  <c:v>0.10853764761902715</c:v>
                </c:pt>
                <c:pt idx="44">
                  <c:v>0.10602443376822565</c:v>
                </c:pt>
                <c:pt idx="45">
                  <c:v>0.10668796413582154</c:v>
                </c:pt>
                <c:pt idx="46">
                  <c:v>0.13102307133922633</c:v>
                </c:pt>
                <c:pt idx="47">
                  <c:v>0.14632347101630247</c:v>
                </c:pt>
                <c:pt idx="48">
                  <c:v>0.14511780761490448</c:v>
                </c:pt>
                <c:pt idx="49">
                  <c:v>0.1483420629922122</c:v>
                </c:pt>
                <c:pt idx="50">
                  <c:v>0.13313072415674365</c:v>
                </c:pt>
                <c:pt idx="51">
                  <c:v>0.1820999156281792</c:v>
                </c:pt>
                <c:pt idx="52">
                  <c:v>0.19022739486535281</c:v>
                </c:pt>
                <c:pt idx="53">
                  <c:v>0.19180808931579221</c:v>
                </c:pt>
                <c:pt idx="54">
                  <c:v>0.25327452208859325</c:v>
                </c:pt>
                <c:pt idx="55">
                  <c:v>0.27409813915169617</c:v>
                </c:pt>
                <c:pt idx="56">
                  <c:v>0.27453170105810243</c:v>
                </c:pt>
                <c:pt idx="57">
                  <c:v>0.33474080430232528</c:v>
                </c:pt>
                <c:pt idx="58">
                  <c:v>0.33316552937571597</c:v>
                </c:pt>
                <c:pt idx="59">
                  <c:v>0.35529344517392436</c:v>
                </c:pt>
                <c:pt idx="60">
                  <c:v>0.55550691402849495</c:v>
                </c:pt>
                <c:pt idx="61">
                  <c:v>0.50228177049329914</c:v>
                </c:pt>
                <c:pt idx="62">
                  <c:v>0.5761282022019415</c:v>
                </c:pt>
                <c:pt idx="63">
                  <c:v>0.6953685655113172</c:v>
                </c:pt>
                <c:pt idx="64">
                  <c:v>0.86373871884829301</c:v>
                </c:pt>
                <c:pt idx="65">
                  <c:v>0.80699811085531992</c:v>
                </c:pt>
                <c:pt idx="66">
                  <c:v>0.91059592188314709</c:v>
                </c:pt>
                <c:pt idx="67">
                  <c:v>1</c:v>
                </c:pt>
                <c:pt idx="68">
                  <c:v>0.72851076024018735</c:v>
                </c:pt>
                <c:pt idx="69">
                  <c:v>0.86804904680114825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B-4054-82F0-6B28B1B5ADDB}"/>
            </c:ext>
          </c:extLst>
        </c:ser>
        <c:ser>
          <c:idx val="3"/>
          <c:order val="3"/>
          <c:tx>
            <c:strRef>
              <c:f>'init new quick'!$G$11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 new quick'!$J$12:$J$81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'init new quick'!$G$12:$G$81</c:f>
              <c:numCache>
                <c:formatCode>0.0000000</c:formatCode>
                <c:ptCount val="70"/>
                <c:pt idx="0">
                  <c:v>1.4814137278554034E-6</c:v>
                </c:pt>
                <c:pt idx="1">
                  <c:v>0</c:v>
                </c:pt>
                <c:pt idx="2">
                  <c:v>1.1154173950911318E-5</c:v>
                </c:pt>
                <c:pt idx="3">
                  <c:v>1.6216331020962691E-5</c:v>
                </c:pt>
                <c:pt idx="4">
                  <c:v>2.574649527021433E-5</c:v>
                </c:pt>
                <c:pt idx="5">
                  <c:v>3.4072515740674419E-5</c:v>
                </c:pt>
                <c:pt idx="6">
                  <c:v>4.1376598398870601E-5</c:v>
                </c:pt>
                <c:pt idx="7">
                  <c:v>5.8155391316505669E-5</c:v>
                </c:pt>
                <c:pt idx="8">
                  <c:v>6.6528943778233838E-5</c:v>
                </c:pt>
                <c:pt idx="9">
                  <c:v>6.6853745718565774E-5</c:v>
                </c:pt>
                <c:pt idx="10">
                  <c:v>1.6601340150234205E-4</c:v>
                </c:pt>
                <c:pt idx="11">
                  <c:v>2.2761486218578412E-4</c:v>
                </c:pt>
                <c:pt idx="12">
                  <c:v>3.1124740082198499E-4</c:v>
                </c:pt>
                <c:pt idx="13">
                  <c:v>3.994192446242882E-4</c:v>
                </c:pt>
                <c:pt idx="14">
                  <c:v>4.9357219732782591E-4</c:v>
                </c:pt>
                <c:pt idx="15">
                  <c:v>5.6935403540624748E-4</c:v>
                </c:pt>
                <c:pt idx="16">
                  <c:v>6.6228700033390425E-4</c:v>
                </c:pt>
                <c:pt idx="17">
                  <c:v>7.5288297569088005E-4</c:v>
                </c:pt>
                <c:pt idx="18">
                  <c:v>8.2437901255662911E-4</c:v>
                </c:pt>
                <c:pt idx="19">
                  <c:v>1.6947452266651332E-3</c:v>
                </c:pt>
                <c:pt idx="20">
                  <c:v>2.4904624484871052E-3</c:v>
                </c:pt>
                <c:pt idx="21">
                  <c:v>3.3589273829448857E-3</c:v>
                </c:pt>
                <c:pt idx="22">
                  <c:v>4.2337140722413227E-3</c:v>
                </c:pt>
                <c:pt idx="23">
                  <c:v>5.0534349496536785E-3</c:v>
                </c:pt>
                <c:pt idx="24">
                  <c:v>5.940072948772958E-3</c:v>
                </c:pt>
                <c:pt idx="25">
                  <c:v>7.2822733962026823E-3</c:v>
                </c:pt>
                <c:pt idx="26">
                  <c:v>8.9519613414709865E-3</c:v>
                </c:pt>
                <c:pt idx="27">
                  <c:v>9.981187392395988E-3</c:v>
                </c:pt>
                <c:pt idx="28">
                  <c:v>1.0727835755232203E-2</c:v>
                </c:pt>
                <c:pt idx="29">
                  <c:v>1.2616440208284231E-2</c:v>
                </c:pt>
                <c:pt idx="30">
                  <c:v>1.5704831340928253E-2</c:v>
                </c:pt>
                <c:pt idx="31">
                  <c:v>4.0856701400378802E-2</c:v>
                </c:pt>
                <c:pt idx="32">
                  <c:v>4.9004793783525347E-2</c:v>
                </c:pt>
                <c:pt idx="33">
                  <c:v>5.5398797248908546E-2</c:v>
                </c:pt>
                <c:pt idx="34">
                  <c:v>2.8100144803834798E-2</c:v>
                </c:pt>
                <c:pt idx="35">
                  <c:v>2.7529285588705057E-2</c:v>
                </c:pt>
                <c:pt idx="36">
                  <c:v>3.0206604216865562E-2</c:v>
                </c:pt>
                <c:pt idx="37">
                  <c:v>3.0369480506944213E-2</c:v>
                </c:pt>
                <c:pt idx="38">
                  <c:v>3.2375013658515743E-2</c:v>
                </c:pt>
                <c:pt idx="39">
                  <c:v>3.3754629705071988E-2</c:v>
                </c:pt>
                <c:pt idx="40">
                  <c:v>8.7904658557386772E-2</c:v>
                </c:pt>
                <c:pt idx="41">
                  <c:v>9.0310569515406502E-2</c:v>
                </c:pt>
                <c:pt idx="42">
                  <c:v>5.7148529067472309E-2</c:v>
                </c:pt>
                <c:pt idx="43">
                  <c:v>4.4397517869909579E-2</c:v>
                </c:pt>
                <c:pt idx="44">
                  <c:v>5.2212094114325036E-2</c:v>
                </c:pt>
                <c:pt idx="45">
                  <c:v>5.4197188509651287E-2</c:v>
                </c:pt>
                <c:pt idx="46">
                  <c:v>5.6376292649336773E-2</c:v>
                </c:pt>
                <c:pt idx="47">
                  <c:v>5.9699095718917919E-2</c:v>
                </c:pt>
                <c:pt idx="48">
                  <c:v>6.3087492936449011E-2</c:v>
                </c:pt>
                <c:pt idx="49">
                  <c:v>0.12342452343217447</c:v>
                </c:pt>
                <c:pt idx="50">
                  <c:v>0.16110392511024232</c:v>
                </c:pt>
                <c:pt idx="51">
                  <c:v>0.109054810271977</c:v>
                </c:pt>
                <c:pt idx="52">
                  <c:v>8.5132751266602788E-2</c:v>
                </c:pt>
                <c:pt idx="53">
                  <c:v>8.797912534370679E-2</c:v>
                </c:pt>
                <c:pt idx="54">
                  <c:v>0.10729454219534881</c:v>
                </c:pt>
                <c:pt idx="55">
                  <c:v>0.21845206477504495</c:v>
                </c:pt>
                <c:pt idx="56">
                  <c:v>0.33075906934357435</c:v>
                </c:pt>
                <c:pt idx="57">
                  <c:v>0.18809338195211714</c:v>
                </c:pt>
                <c:pt idx="58">
                  <c:v>0.21169539221628625</c:v>
                </c:pt>
                <c:pt idx="59">
                  <c:v>0.21937339320579138</c:v>
                </c:pt>
                <c:pt idx="60">
                  <c:v>0.24455742657933335</c:v>
                </c:pt>
                <c:pt idx="61">
                  <c:v>0.41317162020389431</c:v>
                </c:pt>
                <c:pt idx="62">
                  <c:v>0.64487661023829734</c:v>
                </c:pt>
                <c:pt idx="63">
                  <c:v>0.46113852919208526</c:v>
                </c:pt>
                <c:pt idx="64">
                  <c:v>0.36596601527584716</c:v>
                </c:pt>
                <c:pt idx="65">
                  <c:v>0.38767704448740076</c:v>
                </c:pt>
                <c:pt idx="66">
                  <c:v>0.40327308302231496</c:v>
                </c:pt>
                <c:pt idx="67">
                  <c:v>0.69728538381049132</c:v>
                </c:pt>
                <c:pt idx="68">
                  <c:v>1</c:v>
                </c:pt>
                <c:pt idx="69">
                  <c:v>0.5367405379035427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DB-4054-82F0-6B28B1B5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'exec new quick'!$M$11</c15:sqref>
                        </c15:formulaRef>
                      </c:ext>
                    </c:extLst>
                    <c:strCache>
                      <c:ptCount val="1"/>
                      <c:pt idx="0">
                        <c:v>n° rip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'exec new quick'!$J$12:$J$81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'exec new quick'!$M$12:$M$81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1</c:v>
                      </c:pt>
                      <c:pt idx="1">
                        <c:v>0.98421052631578942</c:v>
                      </c:pt>
                      <c:pt idx="2">
                        <c:v>0.96842105263157896</c:v>
                      </c:pt>
                      <c:pt idx="3">
                        <c:v>0.95263157894736838</c:v>
                      </c:pt>
                      <c:pt idx="4">
                        <c:v>0.93684210526315792</c:v>
                      </c:pt>
                      <c:pt idx="5">
                        <c:v>0.92105263157894735</c:v>
                      </c:pt>
                      <c:pt idx="6">
                        <c:v>0.90526315789473688</c:v>
                      </c:pt>
                      <c:pt idx="7">
                        <c:v>0.88947368421052631</c:v>
                      </c:pt>
                      <c:pt idx="8">
                        <c:v>0.87368421052631584</c:v>
                      </c:pt>
                      <c:pt idx="9">
                        <c:v>0.85789473684210527</c:v>
                      </c:pt>
                      <c:pt idx="10">
                        <c:v>0.84210526315789469</c:v>
                      </c:pt>
                      <c:pt idx="11">
                        <c:v>0.82631578947368423</c:v>
                      </c:pt>
                      <c:pt idx="12">
                        <c:v>0.81052631578947365</c:v>
                      </c:pt>
                      <c:pt idx="13">
                        <c:v>0.79473684210526319</c:v>
                      </c:pt>
                      <c:pt idx="14">
                        <c:v>0.77894736842105261</c:v>
                      </c:pt>
                      <c:pt idx="15">
                        <c:v>0.76315789473684215</c:v>
                      </c:pt>
                      <c:pt idx="16">
                        <c:v>0.74736842105263157</c:v>
                      </c:pt>
                      <c:pt idx="17">
                        <c:v>0.73157894736842111</c:v>
                      </c:pt>
                      <c:pt idx="18">
                        <c:v>0.71578947368421053</c:v>
                      </c:pt>
                      <c:pt idx="19">
                        <c:v>0.7</c:v>
                      </c:pt>
                      <c:pt idx="20">
                        <c:v>0.68421052631578949</c:v>
                      </c:pt>
                      <c:pt idx="21">
                        <c:v>0.66842105263157892</c:v>
                      </c:pt>
                      <c:pt idx="22">
                        <c:v>0.65263157894736845</c:v>
                      </c:pt>
                      <c:pt idx="23">
                        <c:v>0.63684210526315788</c:v>
                      </c:pt>
                      <c:pt idx="24">
                        <c:v>0.62105263157894741</c:v>
                      </c:pt>
                      <c:pt idx="25">
                        <c:v>0.60526315789473684</c:v>
                      </c:pt>
                      <c:pt idx="26">
                        <c:v>0.58947368421052626</c:v>
                      </c:pt>
                      <c:pt idx="27">
                        <c:v>0.5736842105263158</c:v>
                      </c:pt>
                      <c:pt idx="28">
                        <c:v>0.55789473684210522</c:v>
                      </c:pt>
                      <c:pt idx="29">
                        <c:v>0.54210526315789476</c:v>
                      </c:pt>
                      <c:pt idx="30">
                        <c:v>0.52631578947368418</c:v>
                      </c:pt>
                      <c:pt idx="31">
                        <c:v>0.51052631578947372</c:v>
                      </c:pt>
                      <c:pt idx="32">
                        <c:v>0.49473684210526314</c:v>
                      </c:pt>
                      <c:pt idx="33">
                        <c:v>0.47894736842105262</c:v>
                      </c:pt>
                      <c:pt idx="34">
                        <c:v>0.4631578947368421</c:v>
                      </c:pt>
                      <c:pt idx="35">
                        <c:v>0.44736842105263158</c:v>
                      </c:pt>
                      <c:pt idx="36">
                        <c:v>0.43157894736842106</c:v>
                      </c:pt>
                      <c:pt idx="37">
                        <c:v>0.41578947368421054</c:v>
                      </c:pt>
                      <c:pt idx="38">
                        <c:v>0.4</c:v>
                      </c:pt>
                      <c:pt idx="39">
                        <c:v>0.38421052631578945</c:v>
                      </c:pt>
                      <c:pt idx="40">
                        <c:v>0.36842105263157893</c:v>
                      </c:pt>
                      <c:pt idx="41">
                        <c:v>0.35263157894736841</c:v>
                      </c:pt>
                      <c:pt idx="42">
                        <c:v>0.33684210526315789</c:v>
                      </c:pt>
                      <c:pt idx="43">
                        <c:v>0.32105263157894737</c:v>
                      </c:pt>
                      <c:pt idx="44">
                        <c:v>0.30526315789473685</c:v>
                      </c:pt>
                      <c:pt idx="45">
                        <c:v>0.28947368421052633</c:v>
                      </c:pt>
                      <c:pt idx="46">
                        <c:v>0.27368421052631581</c:v>
                      </c:pt>
                      <c:pt idx="47">
                        <c:v>0.25789473684210529</c:v>
                      </c:pt>
                      <c:pt idx="48">
                        <c:v>0.24210526315789474</c:v>
                      </c:pt>
                      <c:pt idx="49">
                        <c:v>0.22631578947368422</c:v>
                      </c:pt>
                      <c:pt idx="50">
                        <c:v>0.21052631578947367</c:v>
                      </c:pt>
                      <c:pt idx="51">
                        <c:v>0.19473684210526315</c:v>
                      </c:pt>
                      <c:pt idx="52">
                        <c:v>0.17894736842105263</c:v>
                      </c:pt>
                      <c:pt idx="53">
                        <c:v>0.16315789473684211</c:v>
                      </c:pt>
                      <c:pt idx="54">
                        <c:v>0.14736842105263157</c:v>
                      </c:pt>
                      <c:pt idx="55">
                        <c:v>0.13157894736842105</c:v>
                      </c:pt>
                      <c:pt idx="56">
                        <c:v>0.11578947368421053</c:v>
                      </c:pt>
                      <c:pt idx="57">
                        <c:v>0.1</c:v>
                      </c:pt>
                      <c:pt idx="58">
                        <c:v>8.4210526315789472E-2</c:v>
                      </c:pt>
                      <c:pt idx="59">
                        <c:v>6.8421052631578952E-2</c:v>
                      </c:pt>
                      <c:pt idx="60">
                        <c:v>5.2631578947368418E-2</c:v>
                      </c:pt>
                      <c:pt idx="61">
                        <c:v>3.6842105263157891E-2</c:v>
                      </c:pt>
                      <c:pt idx="62">
                        <c:v>2.1052631578947368E-2</c:v>
                      </c:pt>
                      <c:pt idx="63">
                        <c:v>5.263157894736842E-3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DB-4054-82F0-6B28B1B5ADDB}"/>
                  </c:ext>
                </c:extLst>
              </c15:ser>
            </c15:filteredScatterSeries>
          </c:ext>
        </c:extLst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 new quick'!$I$11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'exec new quick'!$C$11:$C$81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'exec new quick'!$I$12:$I$81</c:f>
              <c:numCache>
                <c:formatCode>0.000000</c:formatCode>
                <c:ptCount val="70"/>
                <c:pt idx="0">
                  <c:v>0</c:v>
                </c:pt>
                <c:pt idx="1">
                  <c:v>2.0103308805390923E-4</c:v>
                </c:pt>
                <c:pt idx="2">
                  <c:v>2.8319456477285745E-4</c:v>
                </c:pt>
                <c:pt idx="3">
                  <c:v>3.2372809007386836E-4</c:v>
                </c:pt>
                <c:pt idx="4">
                  <c:v>6.2198157612299032E-4</c:v>
                </c:pt>
                <c:pt idx="5">
                  <c:v>4.9967961633834229E-4</c:v>
                </c:pt>
                <c:pt idx="6">
                  <c:v>6.4651944345971472E-4</c:v>
                </c:pt>
                <c:pt idx="7">
                  <c:v>7.5504221285293584E-4</c:v>
                </c:pt>
                <c:pt idx="8">
                  <c:v>1.8736514149545875E-3</c:v>
                </c:pt>
                <c:pt idx="9">
                  <c:v>2.1473147499800698E-3</c:v>
                </c:pt>
                <c:pt idx="10">
                  <c:v>1.885185125153885E-3</c:v>
                </c:pt>
                <c:pt idx="11">
                  <c:v>4.1462104412809233E-3</c:v>
                </c:pt>
                <c:pt idx="12">
                  <c:v>6.1683340623748953E-3</c:v>
                </c:pt>
                <c:pt idx="13">
                  <c:v>4.5791813573749542E-3</c:v>
                </c:pt>
                <c:pt idx="14">
                  <c:v>1.0663001354955372E-2</c:v>
                </c:pt>
                <c:pt idx="15">
                  <c:v>3.4203154692999484E-2</c:v>
                </c:pt>
                <c:pt idx="16">
                  <c:v>2.1682176054162852E-2</c:v>
                </c:pt>
                <c:pt idx="17">
                  <c:v>1.4330240127440091E-2</c:v>
                </c:pt>
                <c:pt idx="18">
                  <c:v>1.0008453291537548E-2</c:v>
                </c:pt>
                <c:pt idx="19">
                  <c:v>4.8735248975780861E-2</c:v>
                </c:pt>
                <c:pt idx="20">
                  <c:v>7.0271978316649233E-2</c:v>
                </c:pt>
                <c:pt idx="21">
                  <c:v>6.8711026741352918E-2</c:v>
                </c:pt>
                <c:pt idx="22">
                  <c:v>0.10719402699779194</c:v>
                </c:pt>
                <c:pt idx="23">
                  <c:v>0.11739513830813546</c:v>
                </c:pt>
                <c:pt idx="24">
                  <c:v>0.14919343648174788</c:v>
                </c:pt>
                <c:pt idx="25">
                  <c:v>0.15780746097866219</c:v>
                </c:pt>
                <c:pt idx="26">
                  <c:v>0.16554257078532894</c:v>
                </c:pt>
                <c:pt idx="27">
                  <c:v>0.16526720495322134</c:v>
                </c:pt>
                <c:pt idx="28">
                  <c:v>0.22947803046081133</c:v>
                </c:pt>
                <c:pt idx="29">
                  <c:v>0.26452806909942139</c:v>
                </c:pt>
                <c:pt idx="30">
                  <c:v>0.28829214803183417</c:v>
                </c:pt>
                <c:pt idx="31">
                  <c:v>0.19024068838460223</c:v>
                </c:pt>
                <c:pt idx="32">
                  <c:v>0.11262473203340202</c:v>
                </c:pt>
                <c:pt idx="33">
                  <c:v>0.18151985578441765</c:v>
                </c:pt>
                <c:pt idx="34">
                  <c:v>0.3436367018474738</c:v>
                </c:pt>
                <c:pt idx="35">
                  <c:v>0.47434606140482766</c:v>
                </c:pt>
                <c:pt idx="36">
                  <c:v>0.45847842479870654</c:v>
                </c:pt>
                <c:pt idx="37">
                  <c:v>0.4938471144714488</c:v>
                </c:pt>
                <c:pt idx="38">
                  <c:v>0.49416203603753478</c:v>
                </c:pt>
                <c:pt idx="39">
                  <c:v>0.53714440932161733</c:v>
                </c:pt>
                <c:pt idx="40">
                  <c:v>0.24846061633473468</c:v>
                </c:pt>
                <c:pt idx="41">
                  <c:v>0.24511847945827797</c:v>
                </c:pt>
                <c:pt idx="42">
                  <c:v>0.48514739350577674</c:v>
                </c:pt>
                <c:pt idx="43">
                  <c:v>0.59112012641982092</c:v>
                </c:pt>
                <c:pt idx="44">
                  <c:v>0.60135548379914505</c:v>
                </c:pt>
                <c:pt idx="45">
                  <c:v>0.61370850833421786</c:v>
                </c:pt>
                <c:pt idx="46">
                  <c:v>0.63664814110152723</c:v>
                </c:pt>
                <c:pt idx="47">
                  <c:v>0.64073765016380446</c:v>
                </c:pt>
                <c:pt idx="48">
                  <c:v>0.69267704722263623</c:v>
                </c:pt>
                <c:pt idx="49">
                  <c:v>0.48051218298822967</c:v>
                </c:pt>
                <c:pt idx="50">
                  <c:v>0.37369869383765364</c:v>
                </c:pt>
                <c:pt idx="51">
                  <c:v>0.56840756439772566</c:v>
                </c:pt>
                <c:pt idx="52">
                  <c:v>0.63048720215764464</c:v>
                </c:pt>
                <c:pt idx="53">
                  <c:v>0.62135884641760963</c:v>
                </c:pt>
                <c:pt idx="54">
                  <c:v>0.71270561169601832</c:v>
                </c:pt>
                <c:pt idx="55">
                  <c:v>0.64868726027434143</c:v>
                </c:pt>
                <c:pt idx="56">
                  <c:v>0.55439731466106223</c:v>
                </c:pt>
                <c:pt idx="57">
                  <c:v>0.87806067255113041</c:v>
                </c:pt>
                <c:pt idx="58">
                  <c:v>0.87226800587426778</c:v>
                </c:pt>
                <c:pt idx="59">
                  <c:v>1</c:v>
                </c:pt>
                <c:pt idx="60">
                  <c:v>0.87530452453067764</c:v>
                </c:pt>
                <c:pt idx="61">
                  <c:v>0.63745515937099217</c:v>
                </c:pt>
                <c:pt idx="62">
                  <c:v>0.36871238489776814</c:v>
                </c:pt>
                <c:pt idx="63">
                  <c:v>0.50147072639418211</c:v>
                </c:pt>
                <c:pt idx="64">
                  <c:v>0.54224372012710065</c:v>
                </c:pt>
                <c:pt idx="65">
                  <c:v>0.57801409484870525</c:v>
                </c:pt>
                <c:pt idx="66">
                  <c:v>0.65031191614326667</c:v>
                </c:pt>
                <c:pt idx="67">
                  <c:v>0.49104991181637242</c:v>
                </c:pt>
                <c:pt idx="68">
                  <c:v>0.34846127178620334</c:v>
                </c:pt>
                <c:pt idx="69">
                  <c:v>0.69647805601833757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C-4EAA-90F3-9BA245F6AFA8}"/>
            </c:ext>
          </c:extLst>
        </c:ser>
        <c:ser>
          <c:idx val="1"/>
          <c:order val="1"/>
          <c:tx>
            <c:strRef>
              <c:f>'exec new quick'!$K$11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'exec new quick'!$C$11:$C$81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'exec new quick'!$K$12:$K$81</c:f>
              <c:numCache>
                <c:formatCode>0.000000</c:formatCode>
                <c:ptCount val="70"/>
                <c:pt idx="0">
                  <c:v>0</c:v>
                </c:pt>
                <c:pt idx="1">
                  <c:v>1.4703809335978259E-5</c:v>
                </c:pt>
                <c:pt idx="2">
                  <c:v>2.1065259454520588E-5</c:v>
                </c:pt>
                <c:pt idx="3">
                  <c:v>2.4497473525702471E-5</c:v>
                </c:pt>
                <c:pt idx="4">
                  <c:v>4.7720541529119131E-5</c:v>
                </c:pt>
                <c:pt idx="5">
                  <c:v>3.9059398560544736E-5</c:v>
                </c:pt>
                <c:pt idx="6">
                  <c:v>5.1343879954530485E-5</c:v>
                </c:pt>
                <c:pt idx="7">
                  <c:v>6.0966845293530672E-5</c:v>
                </c:pt>
                <c:pt idx="8">
                  <c:v>1.5331455879409692E-4</c:v>
                </c:pt>
                <c:pt idx="9">
                  <c:v>1.7874431065836911E-4</c:v>
                </c:pt>
                <c:pt idx="10">
                  <c:v>1.5982227010738356E-4</c:v>
                </c:pt>
                <c:pt idx="11">
                  <c:v>3.5713628138126939E-4</c:v>
                </c:pt>
                <c:pt idx="12">
                  <c:v>5.4075499255475795E-4</c:v>
                </c:pt>
                <c:pt idx="13">
                  <c:v>4.0918484120673756E-4</c:v>
                </c:pt>
                <c:pt idx="14">
                  <c:v>9.6983938055167015E-4</c:v>
                </c:pt>
                <c:pt idx="15">
                  <c:v>3.1691044067411046E-3</c:v>
                </c:pt>
                <c:pt idx="16">
                  <c:v>2.049064627197649E-3</c:v>
                </c:pt>
                <c:pt idx="17">
                  <c:v>1.3819895671780367E-3</c:v>
                </c:pt>
                <c:pt idx="18">
                  <c:v>9.8547218555601179E-4</c:v>
                </c:pt>
                <c:pt idx="19">
                  <c:v>4.8943372655053715E-3</c:v>
                </c:pt>
                <c:pt idx="20">
                  <c:v>7.2078829838077407E-3</c:v>
                </c:pt>
                <c:pt idx="21">
                  <c:v>7.2022149065849818E-3</c:v>
                </c:pt>
                <c:pt idx="22">
                  <c:v>1.148667581670865E-2</c:v>
                </c:pt>
                <c:pt idx="23">
                  <c:v>1.2867804594810387E-2</c:v>
                </c:pt>
                <c:pt idx="24">
                  <c:v>1.6736103165833408E-2</c:v>
                </c:pt>
                <c:pt idx="25">
                  <c:v>1.8127225851007445E-2</c:v>
                </c:pt>
                <c:pt idx="26">
                  <c:v>1.9483333387315019E-2</c:v>
                </c:pt>
                <c:pt idx="27">
                  <c:v>1.9941375303424502E-2</c:v>
                </c:pt>
                <c:pt idx="28">
                  <c:v>2.8404390887996137E-2</c:v>
                </c:pt>
                <c:pt idx="29">
                  <c:v>3.3611800058481134E-2</c:v>
                </c:pt>
                <c:pt idx="30">
                  <c:v>3.7630226080269127E-2</c:v>
                </c:pt>
                <c:pt idx="31">
                  <c:v>2.5529063580244694E-2</c:v>
                </c:pt>
                <c:pt idx="32">
                  <c:v>1.5550840376703474E-2</c:v>
                </c:pt>
                <c:pt idx="33">
                  <c:v>2.5806193893877425E-2</c:v>
                </c:pt>
                <c:pt idx="34">
                  <c:v>5.0346415080487712E-2</c:v>
                </c:pt>
                <c:pt idx="35">
                  <c:v>7.1690044968496722E-2</c:v>
                </c:pt>
                <c:pt idx="36">
                  <c:v>7.1551662182247372E-2</c:v>
                </c:pt>
                <c:pt idx="37">
                  <c:v>7.9669122016443064E-2</c:v>
                </c:pt>
                <c:pt idx="38">
                  <c:v>8.2500972181018636E-2</c:v>
                </c:pt>
                <c:pt idx="39">
                  <c:v>9.2917978968792767E-2</c:v>
                </c:pt>
                <c:pt idx="40">
                  <c:v>4.4594593293355946E-2</c:v>
                </c:pt>
                <c:pt idx="41">
                  <c:v>4.570902335425809E-2</c:v>
                </c:pt>
                <c:pt idx="42">
                  <c:v>9.4131107980562276E-2</c:v>
                </c:pt>
                <c:pt idx="43">
                  <c:v>0.11953751641225681</c:v>
                </c:pt>
                <c:pt idx="44">
                  <c:v>0.12697239968823679</c:v>
                </c:pt>
                <c:pt idx="45">
                  <c:v>0.1355613239122741</c:v>
                </c:pt>
                <c:pt idx="46">
                  <c:v>0.14743291834254274</c:v>
                </c:pt>
                <c:pt idx="47">
                  <c:v>0.15592482142492922</c:v>
                </c:pt>
                <c:pt idx="48">
                  <c:v>0.17759409219739639</c:v>
                </c:pt>
                <c:pt idx="49">
                  <c:v>0.1301740973627144</c:v>
                </c:pt>
                <c:pt idx="50">
                  <c:v>0.10731431152878737</c:v>
                </c:pt>
                <c:pt idx="51">
                  <c:v>0.17364175726909384</c:v>
                </c:pt>
                <c:pt idx="52">
                  <c:v>0.20573751809881982</c:v>
                </c:pt>
                <c:pt idx="53">
                  <c:v>0.21759525236599547</c:v>
                </c:pt>
                <c:pt idx="54">
                  <c:v>0.26928636588011845</c:v>
                </c:pt>
                <c:pt idx="55">
                  <c:v>0.26610801163821846</c:v>
                </c:pt>
                <c:pt idx="56">
                  <c:v>0.24875216951673929</c:v>
                </c:pt>
                <c:pt idx="57">
                  <c:v>0.43472127255788956</c:v>
                </c:pt>
                <c:pt idx="58">
                  <c:v>0.48168315252823524</c:v>
                </c:pt>
                <c:pt idx="59">
                  <c:v>0.62424441320898627</c:v>
                </c:pt>
                <c:pt idx="60">
                  <c:v>0.62836890595254891</c:v>
                </c:pt>
                <c:pt idx="61">
                  <c:v>0.53838726818840743</c:v>
                </c:pt>
                <c:pt idx="62">
                  <c:v>0.37816086490452344</c:v>
                </c:pt>
                <c:pt idx="63">
                  <c:v>0.65457045005641956</c:v>
                </c:pt>
                <c:pt idx="64">
                  <c:v>0.77856565753299423</c:v>
                </c:pt>
                <c:pt idx="65">
                  <c:v>0.82992120920381351</c:v>
                </c:pt>
                <c:pt idx="66">
                  <c:v>0.93371924112484872</c:v>
                </c:pt>
                <c:pt idx="67">
                  <c:v>0.70506667161547432</c:v>
                </c:pt>
                <c:pt idx="68">
                  <c:v>0.50035206273220689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C-4EAA-90F3-9BA245F6AFA8}"/>
            </c:ext>
          </c:extLst>
        </c:ser>
        <c:ser>
          <c:idx val="2"/>
          <c:order val="2"/>
          <c:tx>
            <c:strRef>
              <c:f>'exec new quick'!$L$11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'exec new quick'!$C$11:$C$81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'exec new quick'!$L$12:$L$81</c:f>
              <c:numCache>
                <c:formatCode>0.000000</c:formatCode>
                <c:ptCount val="70"/>
                <c:pt idx="0">
                  <c:v>2.5190850016174098E-6</c:v>
                </c:pt>
                <c:pt idx="1">
                  <c:v>0</c:v>
                </c:pt>
                <c:pt idx="2">
                  <c:v>4.1311223648741036E-6</c:v>
                </c:pt>
                <c:pt idx="3">
                  <c:v>1.1061790089572156E-6</c:v>
                </c:pt>
                <c:pt idx="4">
                  <c:v>9.3212919464631773E-6</c:v>
                </c:pt>
                <c:pt idx="5">
                  <c:v>5.0943343351938607E-6</c:v>
                </c:pt>
                <c:pt idx="6">
                  <c:v>8.742270020457647E-6</c:v>
                </c:pt>
                <c:pt idx="7">
                  <c:v>5.2634234786922945E-6</c:v>
                </c:pt>
                <c:pt idx="8">
                  <c:v>4.9435993123999601E-6</c:v>
                </c:pt>
                <c:pt idx="9">
                  <c:v>7.9085304744384522E-6</c:v>
                </c:pt>
                <c:pt idx="10">
                  <c:v>1.0168712177137432E-4</c:v>
                </c:pt>
                <c:pt idx="11">
                  <c:v>3.056436208893471E-5</c:v>
                </c:pt>
                <c:pt idx="12">
                  <c:v>7.6897827760373971E-4</c:v>
                </c:pt>
                <c:pt idx="13">
                  <c:v>1.2791503380259271E-5</c:v>
                </c:pt>
                <c:pt idx="14">
                  <c:v>1.9590879527157793E-4</c:v>
                </c:pt>
                <c:pt idx="15">
                  <c:v>1.1261411565773682E-3</c:v>
                </c:pt>
                <c:pt idx="16">
                  <c:v>2.5071026692751403E-3</c:v>
                </c:pt>
                <c:pt idx="17">
                  <c:v>3.8333218788716449E-4</c:v>
                </c:pt>
                <c:pt idx="18">
                  <c:v>1.2405780152653515E-3</c:v>
                </c:pt>
                <c:pt idx="19">
                  <c:v>4.8111770954739229E-3</c:v>
                </c:pt>
                <c:pt idx="20">
                  <c:v>7.8495066752511042E-3</c:v>
                </c:pt>
                <c:pt idx="21">
                  <c:v>9.7772313016098403E-3</c:v>
                </c:pt>
                <c:pt idx="22">
                  <c:v>1.3376499662879522E-2</c:v>
                </c:pt>
                <c:pt idx="23">
                  <c:v>1.8862051358287276E-2</c:v>
                </c:pt>
                <c:pt idx="24">
                  <c:v>1.8926543691865205E-2</c:v>
                </c:pt>
                <c:pt idx="25">
                  <c:v>2.2490241911730147E-2</c:v>
                </c:pt>
                <c:pt idx="26">
                  <c:v>2.7552077169022974E-2</c:v>
                </c:pt>
                <c:pt idx="27">
                  <c:v>2.9729461193153967E-2</c:v>
                </c:pt>
                <c:pt idx="28">
                  <c:v>3.297214295148395E-2</c:v>
                </c:pt>
                <c:pt idx="29">
                  <c:v>3.804734636755764E-2</c:v>
                </c:pt>
                <c:pt idx="30">
                  <c:v>4.3915787421560402E-2</c:v>
                </c:pt>
                <c:pt idx="31">
                  <c:v>4.7914312103391934E-2</c:v>
                </c:pt>
                <c:pt idx="32">
                  <c:v>5.3983998142284925E-2</c:v>
                </c:pt>
                <c:pt idx="33">
                  <c:v>6.3374045781072363E-2</c:v>
                </c:pt>
                <c:pt idx="34">
                  <c:v>6.1508826329553859E-2</c:v>
                </c:pt>
                <c:pt idx="35">
                  <c:v>6.8196880037458746E-2</c:v>
                </c:pt>
                <c:pt idx="36">
                  <c:v>7.2072020226758834E-2</c:v>
                </c:pt>
                <c:pt idx="37">
                  <c:v>8.5602764722520167E-2</c:v>
                </c:pt>
                <c:pt idx="38">
                  <c:v>8.5323839896065484E-2</c:v>
                </c:pt>
                <c:pt idx="39">
                  <c:v>9.3360271132893774E-2</c:v>
                </c:pt>
                <c:pt idx="40">
                  <c:v>7.3877263614557806E-2</c:v>
                </c:pt>
                <c:pt idx="41">
                  <c:v>0.10085529193909729</c:v>
                </c:pt>
                <c:pt idx="42">
                  <c:v>0.10630895876930475</c:v>
                </c:pt>
                <c:pt idx="43">
                  <c:v>0.10853764761902715</c:v>
                </c:pt>
                <c:pt idx="44">
                  <c:v>0.10602443376822565</c:v>
                </c:pt>
                <c:pt idx="45">
                  <c:v>0.10668796413582154</c:v>
                </c:pt>
                <c:pt idx="46">
                  <c:v>0.13102307133922633</c:v>
                </c:pt>
                <c:pt idx="47">
                  <c:v>0.14632347101630247</c:v>
                </c:pt>
                <c:pt idx="48">
                  <c:v>0.14511780761490448</c:v>
                </c:pt>
                <c:pt idx="49">
                  <c:v>0.1483420629922122</c:v>
                </c:pt>
                <c:pt idx="50">
                  <c:v>0.13313072415674365</c:v>
                </c:pt>
                <c:pt idx="51">
                  <c:v>0.1820999156281792</c:v>
                </c:pt>
                <c:pt idx="52">
                  <c:v>0.19022739486535281</c:v>
                </c:pt>
                <c:pt idx="53">
                  <c:v>0.19180808931579221</c:v>
                </c:pt>
                <c:pt idx="54">
                  <c:v>0.25327452208859325</c:v>
                </c:pt>
                <c:pt idx="55">
                  <c:v>0.27409813915169617</c:v>
                </c:pt>
                <c:pt idx="56">
                  <c:v>0.27453170105810243</c:v>
                </c:pt>
                <c:pt idx="57">
                  <c:v>0.33474080430232528</c:v>
                </c:pt>
                <c:pt idx="58">
                  <c:v>0.33316552937571597</c:v>
                </c:pt>
                <c:pt idx="59">
                  <c:v>0.35529344517392436</c:v>
                </c:pt>
                <c:pt idx="60">
                  <c:v>0.55550691402849495</c:v>
                </c:pt>
                <c:pt idx="61">
                  <c:v>0.50228177049329914</c:v>
                </c:pt>
                <c:pt idx="62">
                  <c:v>0.5761282022019415</c:v>
                </c:pt>
                <c:pt idx="63">
                  <c:v>0.6953685655113172</c:v>
                </c:pt>
                <c:pt idx="64">
                  <c:v>0.86373871884829301</c:v>
                </c:pt>
                <c:pt idx="65">
                  <c:v>0.80699811085531992</c:v>
                </c:pt>
                <c:pt idx="66">
                  <c:v>0.91059592188314709</c:v>
                </c:pt>
                <c:pt idx="67">
                  <c:v>1</c:v>
                </c:pt>
                <c:pt idx="68">
                  <c:v>0.72851076024018735</c:v>
                </c:pt>
                <c:pt idx="69">
                  <c:v>0.86804904680114825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C-4EAA-90F3-9BA245F6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 new quick'!$G$11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'exec new quick'!$C$11:$C$81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'exec new quick'!$G$12:$G$81</c:f>
              <c:numCache>
                <c:formatCode>0.00%</c:formatCode>
                <c:ptCount val="70"/>
                <c:pt idx="0">
                  <c:v>9.273109243697478</c:v>
                </c:pt>
                <c:pt idx="1">
                  <c:v>1.6964661970983084</c:v>
                </c:pt>
                <c:pt idx="2">
                  <c:v>1.6752385765674704</c:v>
                </c:pt>
                <c:pt idx="3">
                  <c:v>1.6363257002764595</c:v>
                </c:pt>
                <c:pt idx="4">
                  <c:v>1.0654487937643387</c:v>
                </c:pt>
                <c:pt idx="5">
                  <c:v>1.4626783754116357</c:v>
                </c:pt>
                <c:pt idx="6">
                  <c:v>1.257585435962951</c:v>
                </c:pt>
                <c:pt idx="7">
                  <c:v>1.3095527845543411</c:v>
                </c:pt>
                <c:pt idx="8">
                  <c:v>0.58740328201406045</c:v>
                </c:pt>
                <c:pt idx="9">
                  <c:v>0.50706796536276622</c:v>
                </c:pt>
                <c:pt idx="10">
                  <c:v>1.1249944159035068</c:v>
                </c:pt>
                <c:pt idx="11">
                  <c:v>0.66673409732266586</c:v>
                </c:pt>
                <c:pt idx="12">
                  <c:v>0.58328842993595575</c:v>
                </c:pt>
                <c:pt idx="13">
                  <c:v>0.96601465479904891</c:v>
                </c:pt>
                <c:pt idx="14">
                  <c:v>0.49863968521641372</c:v>
                </c:pt>
                <c:pt idx="15">
                  <c:v>0.17497263789123216</c:v>
                </c:pt>
                <c:pt idx="16">
                  <c:v>0.31214526120503677</c:v>
                </c:pt>
                <c:pt idx="17">
                  <c:v>0.5226511657294497</c:v>
                </c:pt>
                <c:pt idx="18">
                  <c:v>0.79877994807034114</c:v>
                </c:pt>
                <c:pt idx="19">
                  <c:v>0.32492266263931524</c:v>
                </c:pt>
                <c:pt idx="20">
                  <c:v>0.32228761488956637</c:v>
                </c:pt>
                <c:pt idx="21">
                  <c:v>0.43352423259811634</c:v>
                </c:pt>
                <c:pt idx="22">
                  <c:v>0.34197738570639513</c:v>
                </c:pt>
                <c:pt idx="23">
                  <c:v>0.36392623155222054</c:v>
                </c:pt>
                <c:pt idx="24">
                  <c:v>0.32860087505229396</c:v>
                </c:pt>
                <c:pt idx="25">
                  <c:v>0.37155651761070563</c:v>
                </c:pt>
                <c:pt idx="26">
                  <c:v>0.42459907461479712</c:v>
                </c:pt>
                <c:pt idx="27">
                  <c:v>0.46236618131677221</c:v>
                </c:pt>
                <c:pt idx="28">
                  <c:v>0.34882454901457277</c:v>
                </c:pt>
                <c:pt idx="29">
                  <c:v>0.34652242789870008</c:v>
                </c:pt>
                <c:pt idx="30">
                  <c:v>0.38508924279312107</c:v>
                </c:pt>
                <c:pt idx="31">
                  <c:v>1.4747049361587845</c:v>
                </c:pt>
                <c:pt idx="32">
                  <c:v>2.903115971935617</c:v>
                </c:pt>
                <c:pt idx="33">
                  <c:v>1.977699769366436</c:v>
                </c:pt>
                <c:pt idx="34">
                  <c:v>0.5145259296392134</c:v>
                </c:pt>
                <c:pt idx="35">
                  <c:v>0.35401607651607653</c:v>
                </c:pt>
                <c:pt idx="36">
                  <c:v>0.38915468705876116</c:v>
                </c:pt>
                <c:pt idx="37">
                  <c:v>0.35138804958889558</c:v>
                </c:pt>
                <c:pt idx="38">
                  <c:v>0.36171087533156498</c:v>
                </c:pt>
                <c:pt idx="39">
                  <c:v>0.33483278379651438</c:v>
                </c:pt>
                <c:pt idx="40">
                  <c:v>1.8156881475253774</c:v>
                </c:pt>
                <c:pt idx="41">
                  <c:v>1.8198878787443569</c:v>
                </c:pt>
                <c:pt idx="42">
                  <c:v>0.55935850840417534</c:v>
                </c:pt>
                <c:pt idx="43">
                  <c:v>0.34225457829634282</c:v>
                </c:pt>
                <c:pt idx="44">
                  <c:v>0.37888580571402308</c:v>
                </c:pt>
                <c:pt idx="45">
                  <c:v>0.3683647497538165</c:v>
                </c:pt>
                <c:pt idx="46">
                  <c:v>0.35231382755020757</c:v>
                </c:pt>
                <c:pt idx="47">
                  <c:v>0.3527494479583817</c:v>
                </c:pt>
                <c:pt idx="48">
                  <c:v>0.32727791766102432</c:v>
                </c:pt>
                <c:pt idx="49">
                  <c:v>0.87329926254679135</c:v>
                </c:pt>
                <c:pt idx="50">
                  <c:v>1.3826258369302926</c:v>
                </c:pt>
                <c:pt idx="51">
                  <c:v>0.5784892391582892</c:v>
                </c:pt>
                <c:pt idx="52">
                  <c:v>0.38117693777766748</c:v>
                </c:pt>
                <c:pt idx="53">
                  <c:v>0.37245048475989972</c:v>
                </c:pt>
                <c:pt idx="54">
                  <c:v>0.36700600294729541</c:v>
                </c:pt>
                <c:pt idx="55">
                  <c:v>0.75603009909675301</c:v>
                </c:pt>
                <c:pt idx="56">
                  <c:v>1.2245112213089036</c:v>
                </c:pt>
                <c:pt idx="57">
                  <c:v>0.39848909950061751</c:v>
                </c:pt>
                <c:pt idx="58">
                  <c:v>0.40475804656276643</c:v>
                </c:pt>
                <c:pt idx="59">
                  <c:v>0.32364815989884788</c:v>
                </c:pt>
                <c:pt idx="60">
                  <c:v>0.35842905983898216</c:v>
                </c:pt>
                <c:pt idx="61">
                  <c:v>0.70672113489014909</c:v>
                </c:pt>
                <c:pt idx="62">
                  <c:v>1.5703576960692589</c:v>
                </c:pt>
                <c:pt idx="63">
                  <c:v>0.64876024308128821</c:v>
                </c:pt>
                <c:pt idx="64">
                  <c:v>0.43287578821126405</c:v>
                </c:pt>
                <c:pt idx="65">
                  <c:v>0.43017869542669795</c:v>
                </c:pt>
                <c:pt idx="66">
                  <c:v>0.39773824591009238</c:v>
                </c:pt>
                <c:pt idx="67">
                  <c:v>0.91070783779169928</c:v>
                </c:pt>
                <c:pt idx="68">
                  <c:v>1.8404152178508688</c:v>
                </c:pt>
                <c:pt idx="69">
                  <c:v>0.49427650199877438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0-4B92-9BC5-0F25E5D22E7B}"/>
            </c:ext>
          </c:extLst>
        </c:ser>
        <c:ser>
          <c:idx val="1"/>
          <c:order val="1"/>
          <c:tx>
            <c:strRef>
              <c:f>'exec new quick'!$H$11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'exec new quick'!$C$11:$C$81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'exec new quick'!$H$12:$H$81</c:f>
              <c:numCache>
                <c:formatCode>0.00%</c:formatCode>
                <c:ptCount val="70"/>
                <c:pt idx="0">
                  <c:v>0.67800840336134449</c:v>
                </c:pt>
                <c:pt idx="1">
                  <c:v>7.3560492043425033E-2</c:v>
                </c:pt>
                <c:pt idx="2">
                  <c:v>0.12247435859321582</c:v>
                </c:pt>
                <c:pt idx="3">
                  <c:v>6.377340775129102E-2</c:v>
                </c:pt>
                <c:pt idx="4">
                  <c:v>9.9643900423215581E-2</c:v>
                </c:pt>
                <c:pt idx="5">
                  <c:v>7.9803444017563119E-2</c:v>
                </c:pt>
                <c:pt idx="6">
                  <c:v>8.8792052592356022E-2</c:v>
                </c:pt>
                <c:pt idx="7">
                  <c:v>5.3732191474548739E-2</c:v>
                </c:pt>
                <c:pt idx="8">
                  <c:v>2.1260137068520302E-2</c:v>
                </c:pt>
                <c:pt idx="9">
                  <c:v>2.4863664933203626E-2</c:v>
                </c:pt>
                <c:pt idx="10">
                  <c:v>0.25964797855706945</c:v>
                </c:pt>
                <c:pt idx="11">
                  <c:v>3.7933587546906448E-2</c:v>
                </c:pt>
                <c:pt idx="12">
                  <c:v>0.57302632813526255</c:v>
                </c:pt>
                <c:pt idx="13">
                  <c:v>1.5757285415027796E-2</c:v>
                </c:pt>
                <c:pt idx="14">
                  <c:v>8.2652426456810937E-2</c:v>
                </c:pt>
                <c:pt idx="15">
                  <c:v>0.14375753032825334</c:v>
                </c:pt>
                <c:pt idx="16">
                  <c:v>0.49388880793548684</c:v>
                </c:pt>
                <c:pt idx="17">
                  <c:v>0.11269139234641225</c:v>
                </c:pt>
                <c:pt idx="18">
                  <c:v>0.50790747078956688</c:v>
                </c:pt>
                <c:pt idx="19">
                  <c:v>0.39693837884210664</c:v>
                </c:pt>
                <c:pt idx="20">
                  <c:v>0.43972736045836458</c:v>
                </c:pt>
                <c:pt idx="21">
                  <c:v>0.54810327390383085</c:v>
                </c:pt>
                <c:pt idx="22">
                  <c:v>0.47021795303185171</c:v>
                </c:pt>
                <c:pt idx="23">
                  <c:v>0.59185917344879957</c:v>
                </c:pt>
                <c:pt idx="24">
                  <c:v>0.45664394784548878</c:v>
                </c:pt>
                <c:pt idx="25">
                  <c:v>0.50097770195781799</c:v>
                </c:pt>
                <c:pt idx="26">
                  <c:v>0.57100609436533245</c:v>
                </c:pt>
                <c:pt idx="27">
                  <c:v>0.60197651155220522</c:v>
                </c:pt>
                <c:pt idx="28">
                  <c:v>0.46873467291519544</c:v>
                </c:pt>
                <c:pt idx="29">
                  <c:v>0.45708860484798508</c:v>
                </c:pt>
                <c:pt idx="30">
                  <c:v>0.47125001938375177</c:v>
                </c:pt>
                <c:pt idx="31">
                  <c:v>0.75783765560314165</c:v>
                </c:pt>
                <c:pt idx="32">
                  <c:v>1.4015729936592503</c:v>
                </c:pt>
                <c:pt idx="33">
                  <c:v>0.99157735268846381</c:v>
                </c:pt>
                <c:pt idx="34">
                  <c:v>0.49332960502105139</c:v>
                </c:pt>
                <c:pt idx="35">
                  <c:v>0.38413207163207164</c:v>
                </c:pt>
                <c:pt idx="36">
                  <c:v>0.40674358218906459</c:v>
                </c:pt>
                <c:pt idx="37">
                  <c:v>0.43388086212895305</c:v>
                </c:pt>
                <c:pt idx="38">
                  <c:v>0.41762334217506625</c:v>
                </c:pt>
                <c:pt idx="39">
                  <c:v>0.40572931386402888</c:v>
                </c:pt>
                <c:pt idx="40">
                  <c:v>0.66894298996018753</c:v>
                </c:pt>
                <c:pt idx="41">
                  <c:v>0.89094907307669602</c:v>
                </c:pt>
                <c:pt idx="42">
                  <c:v>0.4560464341343583</c:v>
                </c:pt>
                <c:pt idx="43">
                  <c:v>0.36664998687992378</c:v>
                </c:pt>
                <c:pt idx="44">
                  <c:v>0.33718883392794563</c:v>
                </c:pt>
                <c:pt idx="45">
                  <c:v>0.31780215995738198</c:v>
                </c:pt>
                <c:pt idx="46">
                  <c:v>0.35886319893523855</c:v>
                </c:pt>
                <c:pt idx="47">
                  <c:v>0.37894288708409746</c:v>
                </c:pt>
                <c:pt idx="48">
                  <c:v>0.32996545591213233</c:v>
                </c:pt>
                <c:pt idx="49">
                  <c:v>0.46016407773518936</c:v>
                </c:pt>
                <c:pt idx="50">
                  <c:v>0.50094755803283142</c:v>
                </c:pt>
                <c:pt idx="51">
                  <c:v>0.4234768252261184</c:v>
                </c:pt>
                <c:pt idx="52">
                  <c:v>0.37336590589178009</c:v>
                </c:pt>
                <c:pt idx="53">
                  <c:v>0.35595322703927695</c:v>
                </c:pt>
                <c:pt idx="54">
                  <c:v>0.37979748179611644</c:v>
                </c:pt>
                <c:pt idx="55">
                  <c:v>0.41593223591332124</c:v>
                </c:pt>
                <c:pt idx="56">
                  <c:v>0.44565590332049865</c:v>
                </c:pt>
                <c:pt idx="57">
                  <c:v>0.31093775170488103</c:v>
                </c:pt>
                <c:pt idx="58">
                  <c:v>0.27930239144163449</c:v>
                </c:pt>
                <c:pt idx="59">
                  <c:v>0.22983122229740074</c:v>
                </c:pt>
                <c:pt idx="60">
                  <c:v>0.3569848907876178</c:v>
                </c:pt>
                <c:pt idx="61">
                  <c:v>0.37672770630517116</c:v>
                </c:pt>
                <c:pt idx="62">
                  <c:v>0.61519943055665394</c:v>
                </c:pt>
                <c:pt idx="63">
                  <c:v>0.42897628809568122</c:v>
                </c:pt>
                <c:pt idx="64">
                  <c:v>0.44798320981176626</c:v>
                </c:pt>
                <c:pt idx="65">
                  <c:v>0.39265441376824972</c:v>
                </c:pt>
                <c:pt idx="66">
                  <c:v>0.39380771574555856</c:v>
                </c:pt>
                <c:pt idx="67">
                  <c:v>0.57272214663721432</c:v>
                </c:pt>
                <c:pt idx="68">
                  <c:v>0.58794147877621539</c:v>
                </c:pt>
                <c:pt idx="69">
                  <c:v>0.35052522540923808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0-4B92-9BC5-0F25E5D2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'init new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'init new quick'!$D$12:$D$81</c:f>
              <c:numCache>
                <c:formatCode>0.00E+00</c:formatCode>
                <c:ptCount val="70"/>
                <c:pt idx="0">
                  <c:v>4.4139999999999996E-6</c:v>
                </c:pt>
                <c:pt idx="1">
                  <c:v>4.2270000000000004E-6</c:v>
                </c:pt>
                <c:pt idx="2">
                  <c:v>5.6350000000000003E-6</c:v>
                </c:pt>
                <c:pt idx="3">
                  <c:v>6.2740000000000004E-6</c:v>
                </c:pt>
                <c:pt idx="4">
                  <c:v>7.4769999999999997E-6</c:v>
                </c:pt>
                <c:pt idx="5">
                  <c:v>8.5280000000000003E-6</c:v>
                </c:pt>
                <c:pt idx="6">
                  <c:v>9.4499999999999993E-6</c:v>
                </c:pt>
                <c:pt idx="7">
                  <c:v>1.1568E-5</c:v>
                </c:pt>
                <c:pt idx="8">
                  <c:v>1.2625E-5</c:v>
                </c:pt>
                <c:pt idx="9">
                  <c:v>1.2666E-5</c:v>
                </c:pt>
                <c:pt idx="10">
                  <c:v>2.5182999999999999E-5</c:v>
                </c:pt>
                <c:pt idx="11">
                  <c:v>3.2959000000000001E-5</c:v>
                </c:pt>
                <c:pt idx="12">
                  <c:v>4.3516000000000001E-5</c:v>
                </c:pt>
                <c:pt idx="13">
                  <c:v>5.4645999999999998E-5</c:v>
                </c:pt>
                <c:pt idx="14">
                  <c:v>6.6531000000000004E-5</c:v>
                </c:pt>
                <c:pt idx="15">
                  <c:v>7.6097E-5</c:v>
                </c:pt>
                <c:pt idx="16">
                  <c:v>8.7828E-5</c:v>
                </c:pt>
                <c:pt idx="17">
                  <c:v>9.9264000000000004E-5</c:v>
                </c:pt>
                <c:pt idx="18">
                  <c:v>1.0828900000000001E-4</c:v>
                </c:pt>
                <c:pt idx="19">
                  <c:v>2.18156E-4</c:v>
                </c:pt>
                <c:pt idx="20">
                  <c:v>3.1859999999999999E-4</c:v>
                </c:pt>
                <c:pt idx="21">
                  <c:v>4.2822699999999999E-4</c:v>
                </c:pt>
                <c:pt idx="22">
                  <c:v>5.3865200000000003E-4</c:v>
                </c:pt>
                <c:pt idx="23">
                  <c:v>6.4212600000000002E-4</c:v>
                </c:pt>
                <c:pt idx="24">
                  <c:v>7.5404699999999999E-4</c:v>
                </c:pt>
                <c:pt idx="25">
                  <c:v>9.2347399999999997E-4</c:v>
                </c:pt>
                <c:pt idx="26">
                  <c:v>1.1342399999999999E-3</c:v>
                </c:pt>
                <c:pt idx="27">
                  <c:v>1.2641600000000001E-3</c:v>
                </c:pt>
                <c:pt idx="28">
                  <c:v>1.35841E-3</c:v>
                </c:pt>
                <c:pt idx="29">
                  <c:v>1.5968099999999999E-3</c:v>
                </c:pt>
                <c:pt idx="30">
                  <c:v>1.9866599999999999E-3</c:v>
                </c:pt>
                <c:pt idx="31">
                  <c:v>5.1615999999999997E-3</c:v>
                </c:pt>
                <c:pt idx="32">
                  <c:v>6.1901400000000002E-3</c:v>
                </c:pt>
                <c:pt idx="33">
                  <c:v>6.9972599999999999E-3</c:v>
                </c:pt>
                <c:pt idx="34">
                  <c:v>3.5513300000000001E-3</c:v>
                </c:pt>
                <c:pt idx="35">
                  <c:v>3.47927E-3</c:v>
                </c:pt>
                <c:pt idx="36">
                  <c:v>3.81723E-3</c:v>
                </c:pt>
                <c:pt idx="37">
                  <c:v>3.8377900000000002E-3</c:v>
                </c:pt>
                <c:pt idx="38">
                  <c:v>4.0909500000000003E-3</c:v>
                </c:pt>
                <c:pt idx="39">
                  <c:v>4.2651E-3</c:v>
                </c:pt>
                <c:pt idx="40">
                  <c:v>1.1100499999999999E-2</c:v>
                </c:pt>
                <c:pt idx="41">
                  <c:v>1.14042E-2</c:v>
                </c:pt>
                <c:pt idx="42">
                  <c:v>7.2181299999999997E-3</c:v>
                </c:pt>
                <c:pt idx="43">
                  <c:v>5.6085600000000003E-3</c:v>
                </c:pt>
                <c:pt idx="44">
                  <c:v>6.5950000000000002E-3</c:v>
                </c:pt>
                <c:pt idx="45">
                  <c:v>6.8455800000000004E-3</c:v>
                </c:pt>
                <c:pt idx="46">
                  <c:v>7.1206500000000001E-3</c:v>
                </c:pt>
                <c:pt idx="47">
                  <c:v>7.5400900000000002E-3</c:v>
                </c:pt>
                <c:pt idx="48">
                  <c:v>7.9678100000000005E-3</c:v>
                </c:pt>
                <c:pt idx="49">
                  <c:v>1.5584199999999999E-2</c:v>
                </c:pt>
                <c:pt idx="50">
                  <c:v>2.0340500000000001E-2</c:v>
                </c:pt>
                <c:pt idx="51">
                  <c:v>1.3770299999999999E-2</c:v>
                </c:pt>
                <c:pt idx="52">
                  <c:v>1.0750600000000001E-2</c:v>
                </c:pt>
                <c:pt idx="53">
                  <c:v>1.1109900000000001E-2</c:v>
                </c:pt>
                <c:pt idx="54">
                  <c:v>1.35481E-2</c:v>
                </c:pt>
                <c:pt idx="55">
                  <c:v>2.7579599999999999E-2</c:v>
                </c:pt>
                <c:pt idx="56">
                  <c:v>4.17562E-2</c:v>
                </c:pt>
                <c:pt idx="57">
                  <c:v>2.3747399999999998E-2</c:v>
                </c:pt>
                <c:pt idx="58">
                  <c:v>2.6726699999999999E-2</c:v>
                </c:pt>
                <c:pt idx="59">
                  <c:v>2.7695899999999999E-2</c:v>
                </c:pt>
                <c:pt idx="60">
                  <c:v>3.08749E-2</c:v>
                </c:pt>
                <c:pt idx="61">
                  <c:v>5.2159200000000003E-2</c:v>
                </c:pt>
                <c:pt idx="62">
                  <c:v>8.1407499999999994E-2</c:v>
                </c:pt>
                <c:pt idx="63">
                  <c:v>5.8214099999999998E-2</c:v>
                </c:pt>
                <c:pt idx="64">
                  <c:v>4.6200400000000003E-2</c:v>
                </c:pt>
                <c:pt idx="65">
                  <c:v>4.8940999999999998E-2</c:v>
                </c:pt>
                <c:pt idx="66">
                  <c:v>5.0909700000000002E-2</c:v>
                </c:pt>
                <c:pt idx="67">
                  <c:v>8.8023100000000007E-2</c:v>
                </c:pt>
                <c:pt idx="68">
                  <c:v>0.12623500000000001</c:v>
                </c:pt>
                <c:pt idx="69">
                  <c:v>6.7757399999999995E-2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9-4D8E-A6EB-B256B097223F}"/>
            </c:ext>
          </c:extLst>
        </c:ser>
        <c:ser>
          <c:idx val="0"/>
          <c:order val="1"/>
          <c:tx>
            <c:strRef>
              <c:f>'exec new quick'!$D$11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 new quick'!$C$12:$C$81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new quick'!$D$12:$D$81</c:f>
              <c:numCache>
                <c:formatCode>0.00E+00</c:formatCode>
                <c:ptCount val="70"/>
                <c:pt idx="0">
                  <c:v>4.7599999999999997E-7</c:v>
                </c:pt>
                <c:pt idx="1">
                  <c:v>2.4916500000000001E-6</c:v>
                </c:pt>
                <c:pt idx="2">
                  <c:v>3.3637000000000001E-6</c:v>
                </c:pt>
                <c:pt idx="3">
                  <c:v>3.8341999999999996E-6</c:v>
                </c:pt>
                <c:pt idx="4">
                  <c:v>7.0176999999999997E-6</c:v>
                </c:pt>
                <c:pt idx="5">
                  <c:v>5.8304000000000001E-6</c:v>
                </c:pt>
                <c:pt idx="6">
                  <c:v>7.5143999999999996E-6</c:v>
                </c:pt>
                <c:pt idx="7">
                  <c:v>8.8335499999999995E-6</c:v>
                </c:pt>
                <c:pt idx="8">
                  <c:v>2.1492899999999999E-5</c:v>
                </c:pt>
                <c:pt idx="9">
                  <c:v>2.4978899999999999E-5</c:v>
                </c:pt>
                <c:pt idx="10">
                  <c:v>2.2385E-5</c:v>
                </c:pt>
                <c:pt idx="11">
                  <c:v>4.94335E-5</c:v>
                </c:pt>
                <c:pt idx="12">
                  <c:v>7.4604599999999994E-5</c:v>
                </c:pt>
                <c:pt idx="13">
                  <c:v>5.6568499999999999E-5</c:v>
                </c:pt>
                <c:pt idx="14" formatCode="General">
                  <c:v>1.33425E-4</c:v>
                </c:pt>
                <c:pt idx="15" formatCode="General">
                  <c:v>4.3490800000000002E-4</c:v>
                </c:pt>
                <c:pt idx="16" formatCode="General">
                  <c:v>2.8136900000000001E-4</c:v>
                </c:pt>
                <c:pt idx="17" formatCode="General">
                  <c:v>1.8992400000000001E-4</c:v>
                </c:pt>
                <c:pt idx="18" formatCode="General">
                  <c:v>1.35568E-4</c:v>
                </c:pt>
                <c:pt idx="19" formatCode="General">
                  <c:v>6.7140899999999998E-4</c:v>
                </c:pt>
                <c:pt idx="20" formatCode="General">
                  <c:v>9.8855800000000006E-4</c:v>
                </c:pt>
                <c:pt idx="21" formatCode="General">
                  <c:v>9.8778100000000008E-4</c:v>
                </c:pt>
                <c:pt idx="22" formatCode="General">
                  <c:v>1.57511E-3</c:v>
                </c:pt>
                <c:pt idx="23" formatCode="General">
                  <c:v>1.7644399999999999E-3</c:v>
                </c:pt>
                <c:pt idx="24" formatCode="General">
                  <c:v>2.2947200000000001E-3</c:v>
                </c:pt>
                <c:pt idx="25" formatCode="General">
                  <c:v>2.4854199999999999E-3</c:v>
                </c:pt>
                <c:pt idx="26" formatCode="General">
                  <c:v>2.67132E-3</c:v>
                </c:pt>
                <c:pt idx="27" formatCode="General">
                  <c:v>2.7341100000000001E-3</c:v>
                </c:pt>
                <c:pt idx="28" formatCode="General">
                  <c:v>3.8942500000000001E-3</c:v>
                </c:pt>
                <c:pt idx="29" formatCode="General">
                  <c:v>4.6081000000000004E-3</c:v>
                </c:pt>
                <c:pt idx="30" formatCode="General">
                  <c:v>5.1589599999999998E-3</c:v>
                </c:pt>
                <c:pt idx="31" formatCode="General">
                  <c:v>3.50009E-3</c:v>
                </c:pt>
                <c:pt idx="32" formatCode="General">
                  <c:v>2.1322400000000001E-3</c:v>
                </c:pt>
                <c:pt idx="33" formatCode="General">
                  <c:v>3.5380799999999999E-3</c:v>
                </c:pt>
                <c:pt idx="34" formatCode="General">
                  <c:v>6.9021400000000002E-3</c:v>
                </c:pt>
                <c:pt idx="35" formatCode="General">
                  <c:v>9.8279999999999999E-3</c:v>
                </c:pt>
                <c:pt idx="36" formatCode="General">
                  <c:v>9.8090299999999998E-3</c:v>
                </c:pt>
                <c:pt idx="37" formatCode="General">
                  <c:v>1.0921800000000001E-2</c:v>
                </c:pt>
                <c:pt idx="38" formatCode="General">
                  <c:v>1.1310000000000001E-2</c:v>
                </c:pt>
                <c:pt idx="39" formatCode="General">
                  <c:v>1.2737999999999999E-2</c:v>
                </c:pt>
                <c:pt idx="40" formatCode="General">
                  <c:v>6.1136599999999999E-3</c:v>
                </c:pt>
                <c:pt idx="41" formatCode="General">
                  <c:v>6.2664299999999999E-3</c:v>
                </c:pt>
                <c:pt idx="42" formatCode="General">
                  <c:v>1.29043E-2</c:v>
                </c:pt>
                <c:pt idx="43" formatCode="General">
                  <c:v>1.6387100000000002E-2</c:v>
                </c:pt>
                <c:pt idx="44" formatCode="General">
                  <c:v>1.74063E-2</c:v>
                </c:pt>
                <c:pt idx="45" formatCode="General">
                  <c:v>1.8583700000000002E-2</c:v>
                </c:pt>
                <c:pt idx="46" formatCode="General">
                  <c:v>2.0211099999999999E-2</c:v>
                </c:pt>
                <c:pt idx="47" formatCode="General">
                  <c:v>2.13752E-2</c:v>
                </c:pt>
                <c:pt idx="48" formatCode="General">
                  <c:v>2.4345700000000001E-2</c:v>
                </c:pt>
                <c:pt idx="49" formatCode="General">
                  <c:v>1.7845199999999999E-2</c:v>
                </c:pt>
                <c:pt idx="50" formatCode="General">
                  <c:v>1.4711500000000001E-2</c:v>
                </c:pt>
                <c:pt idx="51" formatCode="General">
                  <c:v>2.3803899999999999E-2</c:v>
                </c:pt>
                <c:pt idx="52" formatCode="General">
                  <c:v>2.8203700000000002E-2</c:v>
                </c:pt>
                <c:pt idx="53" formatCode="General">
                  <c:v>2.98292E-2</c:v>
                </c:pt>
                <c:pt idx="54" formatCode="General">
                  <c:v>3.6915200000000002E-2</c:v>
                </c:pt>
                <c:pt idx="55" formatCode="General">
                  <c:v>3.6479499999999998E-2</c:v>
                </c:pt>
                <c:pt idx="56" formatCode="General">
                  <c:v>3.41003E-2</c:v>
                </c:pt>
                <c:pt idx="57" formatCode="General">
                  <c:v>5.9593599999999997E-2</c:v>
                </c:pt>
                <c:pt idx="58" formatCode="General">
                  <c:v>6.6031300000000001E-2</c:v>
                </c:pt>
                <c:pt idx="59" formatCode="General">
                  <c:v>8.55741E-2</c:v>
                </c:pt>
                <c:pt idx="60" formatCode="General">
                  <c:v>8.6139499999999994E-2</c:v>
                </c:pt>
                <c:pt idx="61" formatCode="General">
                  <c:v>7.3804499999999995E-2</c:v>
                </c:pt>
                <c:pt idx="62" formatCode="General">
                  <c:v>5.18401E-2</c:v>
                </c:pt>
                <c:pt idx="63" formatCode="General">
                  <c:v>8.97313E-2</c:v>
                </c:pt>
                <c:pt idx="64" formatCode="General">
                  <c:v>0.106729</c:v>
                </c:pt>
                <c:pt idx="65" formatCode="General">
                  <c:v>0.113769</c:v>
                </c:pt>
                <c:pt idx="66" formatCode="General">
                  <c:v>0.127998</c:v>
                </c:pt>
                <c:pt idx="67" formatCode="General">
                  <c:v>9.6653500000000003E-2</c:v>
                </c:pt>
                <c:pt idx="68" formatCode="General">
                  <c:v>6.8590499999999999E-2</c:v>
                </c:pt>
                <c:pt idx="69" formatCode="General">
                  <c:v>0.13708400000000001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9-4D8E-A6EB-B256B097223F}"/>
            </c:ext>
          </c:extLst>
        </c:ser>
        <c:ser>
          <c:idx val="1"/>
          <c:order val="2"/>
          <c:tx>
            <c:strRef>
              <c:f>'exec new quick'!$E$11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 new quick'!$C$12:$C$81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new quick'!$E$12:$E$81</c:f>
              <c:numCache>
                <c:formatCode>0.00E+00</c:formatCode>
                <c:ptCount val="70"/>
                <c:pt idx="0">
                  <c:v>3.2273199999999998E-7</c:v>
                </c:pt>
                <c:pt idx="1">
                  <c:v>1.8328699999999999E-7</c:v>
                </c:pt>
                <c:pt idx="2">
                  <c:v>4.1196700000000003E-7</c:v>
                </c:pt>
                <c:pt idx="3">
                  <c:v>2.4452000000000002E-7</c:v>
                </c:pt>
                <c:pt idx="4">
                  <c:v>6.9927099999999996E-7</c:v>
                </c:pt>
                <c:pt idx="5">
                  <c:v>4.65286E-7</c:v>
                </c:pt>
                <c:pt idx="6">
                  <c:v>6.6721900000000004E-7</c:v>
                </c:pt>
                <c:pt idx="7">
                  <c:v>4.7464599999999997E-7</c:v>
                </c:pt>
                <c:pt idx="8">
                  <c:v>4.5694200000000002E-7</c:v>
                </c:pt>
                <c:pt idx="9">
                  <c:v>6.2106700000000001E-7</c:v>
                </c:pt>
                <c:pt idx="10">
                  <c:v>5.8122199999999997E-6</c:v>
                </c:pt>
                <c:pt idx="11">
                  <c:v>1.87519E-6</c:v>
                </c:pt>
                <c:pt idx="12">
                  <c:v>4.2750400000000003E-5</c:v>
                </c:pt>
                <c:pt idx="13">
                  <c:v>8.9136599999999996E-7</c:v>
                </c:pt>
                <c:pt idx="14">
                  <c:v>1.10279E-5</c:v>
                </c:pt>
                <c:pt idx="15">
                  <c:v>6.2521300000000001E-5</c:v>
                </c:pt>
                <c:pt idx="16" formatCode="General">
                  <c:v>1.3896500000000001E-4</c:v>
                </c:pt>
                <c:pt idx="17">
                  <c:v>2.1402800000000001E-5</c:v>
                </c:pt>
                <c:pt idx="18">
                  <c:v>6.8856000000000006E-5</c:v>
                </c:pt>
                <c:pt idx="19" formatCode="General">
                  <c:v>2.6650799999999999E-4</c:v>
                </c:pt>
                <c:pt idx="20" formatCode="General">
                  <c:v>4.3469599999999999E-4</c:v>
                </c:pt>
                <c:pt idx="21" formatCode="General">
                  <c:v>5.4140600000000003E-4</c:v>
                </c:pt>
                <c:pt idx="22" formatCode="General">
                  <c:v>7.4064499999999995E-4</c:v>
                </c:pt>
                <c:pt idx="23" formatCode="General">
                  <c:v>1.0443E-3</c:v>
                </c:pt>
                <c:pt idx="24" formatCode="General">
                  <c:v>1.04787E-3</c:v>
                </c:pt>
                <c:pt idx="25" formatCode="General">
                  <c:v>1.24514E-3</c:v>
                </c:pt>
                <c:pt idx="26" formatCode="General">
                  <c:v>1.52534E-3</c:v>
                </c:pt>
                <c:pt idx="27" formatCode="General">
                  <c:v>1.64587E-3</c:v>
                </c:pt>
                <c:pt idx="28" formatCode="General">
                  <c:v>1.82537E-3</c:v>
                </c:pt>
                <c:pt idx="29" formatCode="General">
                  <c:v>2.1063100000000001E-3</c:v>
                </c:pt>
                <c:pt idx="30" formatCode="General">
                  <c:v>2.4311599999999999E-3</c:v>
                </c:pt>
                <c:pt idx="31" formatCode="General">
                  <c:v>2.6524999999999999E-3</c:v>
                </c:pt>
                <c:pt idx="32" formatCode="General">
                  <c:v>2.9884899999999999E-3</c:v>
                </c:pt>
                <c:pt idx="33" formatCode="General">
                  <c:v>3.5082799999999999E-3</c:v>
                </c:pt>
                <c:pt idx="34" formatCode="General">
                  <c:v>3.4050299999999999E-3</c:v>
                </c:pt>
                <c:pt idx="35" formatCode="General">
                  <c:v>3.77525E-3</c:v>
                </c:pt>
                <c:pt idx="36" formatCode="General">
                  <c:v>3.9897600000000002E-3</c:v>
                </c:pt>
                <c:pt idx="37" formatCode="General">
                  <c:v>4.7387599999999998E-3</c:v>
                </c:pt>
                <c:pt idx="38" formatCode="General">
                  <c:v>4.7233199999999996E-3</c:v>
                </c:pt>
                <c:pt idx="39" formatCode="General">
                  <c:v>5.1681799999999996E-3</c:v>
                </c:pt>
                <c:pt idx="40" formatCode="General">
                  <c:v>4.08969E-3</c:v>
                </c:pt>
                <c:pt idx="41" formatCode="General">
                  <c:v>5.5830699999999999E-3</c:v>
                </c:pt>
                <c:pt idx="42" formatCode="General">
                  <c:v>5.8849599999999998E-3</c:v>
                </c:pt>
                <c:pt idx="43" formatCode="General">
                  <c:v>6.0083300000000001E-3</c:v>
                </c:pt>
                <c:pt idx="44" formatCode="General">
                  <c:v>5.8692099999999997E-3</c:v>
                </c:pt>
                <c:pt idx="45" formatCode="General">
                  <c:v>5.9059400000000001E-3</c:v>
                </c:pt>
                <c:pt idx="46" formatCode="General">
                  <c:v>7.2530199999999998E-3</c:v>
                </c:pt>
                <c:pt idx="47" formatCode="General">
                  <c:v>8.0999799999999997E-3</c:v>
                </c:pt>
                <c:pt idx="48" formatCode="General">
                  <c:v>8.0332400000000005E-3</c:v>
                </c:pt>
                <c:pt idx="49" formatCode="General">
                  <c:v>8.2117200000000005E-3</c:v>
                </c:pt>
                <c:pt idx="50" formatCode="General">
                  <c:v>7.3696899999999999E-3</c:v>
                </c:pt>
                <c:pt idx="51" formatCode="General">
                  <c:v>1.00804E-2</c:v>
                </c:pt>
                <c:pt idx="52" formatCode="General">
                  <c:v>1.0530299999999999E-2</c:v>
                </c:pt>
                <c:pt idx="53" formatCode="General">
                  <c:v>1.06178E-2</c:v>
                </c:pt>
                <c:pt idx="54" formatCode="General">
                  <c:v>1.4020299999999999E-2</c:v>
                </c:pt>
                <c:pt idx="55" formatCode="General">
                  <c:v>1.5173000000000001E-2</c:v>
                </c:pt>
                <c:pt idx="56" formatCode="General">
                  <c:v>1.5197E-2</c:v>
                </c:pt>
                <c:pt idx="57" formatCode="General">
                  <c:v>1.8529899999999998E-2</c:v>
                </c:pt>
                <c:pt idx="58" formatCode="General">
                  <c:v>1.8442699999999999E-2</c:v>
                </c:pt>
                <c:pt idx="59" formatCode="General">
                  <c:v>1.96676E-2</c:v>
                </c:pt>
                <c:pt idx="60" formatCode="General">
                  <c:v>3.07505E-2</c:v>
                </c:pt>
                <c:pt idx="61" formatCode="General">
                  <c:v>2.7804200000000001E-2</c:v>
                </c:pt>
                <c:pt idx="62" formatCode="General">
                  <c:v>3.1891999999999997E-2</c:v>
                </c:pt>
                <c:pt idx="63" formatCode="General">
                  <c:v>3.8492600000000002E-2</c:v>
                </c:pt>
                <c:pt idx="64" formatCode="General">
                  <c:v>4.7812800000000003E-2</c:v>
                </c:pt>
                <c:pt idx="65" formatCode="General">
                  <c:v>4.46719E-2</c:v>
                </c:pt>
                <c:pt idx="66" formatCode="General">
                  <c:v>5.0406600000000003E-2</c:v>
                </c:pt>
                <c:pt idx="67" formatCode="General">
                  <c:v>5.5355599999999998E-2</c:v>
                </c:pt>
                <c:pt idx="68" formatCode="General">
                  <c:v>4.0327200000000001E-2</c:v>
                </c:pt>
                <c:pt idx="69" formatCode="General">
                  <c:v>4.8051400000000001E-2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9-4D8E-A6EB-B256B0972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'init new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'init new quick'!$G$11:$G$81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1.4814137278554034E-6</c:v>
                </c:pt>
                <c:pt idx="2">
                  <c:v>0</c:v>
                </c:pt>
                <c:pt idx="3">
                  <c:v>1.1154173950911318E-5</c:v>
                </c:pt>
                <c:pt idx="4">
                  <c:v>1.6216331020962691E-5</c:v>
                </c:pt>
                <c:pt idx="5">
                  <c:v>2.574649527021433E-5</c:v>
                </c:pt>
                <c:pt idx="6">
                  <c:v>3.4072515740674419E-5</c:v>
                </c:pt>
                <c:pt idx="7">
                  <c:v>4.1376598398870601E-5</c:v>
                </c:pt>
                <c:pt idx="8">
                  <c:v>5.8155391316505669E-5</c:v>
                </c:pt>
                <c:pt idx="9">
                  <c:v>6.6528943778233838E-5</c:v>
                </c:pt>
                <c:pt idx="10">
                  <c:v>6.6853745718565774E-5</c:v>
                </c:pt>
                <c:pt idx="11">
                  <c:v>1.6601340150234205E-4</c:v>
                </c:pt>
                <c:pt idx="12">
                  <c:v>2.2761486218578412E-4</c:v>
                </c:pt>
                <c:pt idx="13">
                  <c:v>3.1124740082198499E-4</c:v>
                </c:pt>
                <c:pt idx="14">
                  <c:v>3.994192446242882E-4</c:v>
                </c:pt>
                <c:pt idx="15">
                  <c:v>4.9357219732782591E-4</c:v>
                </c:pt>
                <c:pt idx="16">
                  <c:v>5.6935403540624748E-4</c:v>
                </c:pt>
                <c:pt idx="17">
                  <c:v>6.6228700033390425E-4</c:v>
                </c:pt>
                <c:pt idx="18">
                  <c:v>7.5288297569088005E-4</c:v>
                </c:pt>
                <c:pt idx="19">
                  <c:v>8.2437901255662911E-4</c:v>
                </c:pt>
                <c:pt idx="20">
                  <c:v>1.6947452266651332E-3</c:v>
                </c:pt>
                <c:pt idx="21">
                  <c:v>2.4904624484871052E-3</c:v>
                </c:pt>
                <c:pt idx="22">
                  <c:v>3.3589273829448857E-3</c:v>
                </c:pt>
                <c:pt idx="23">
                  <c:v>4.2337140722413227E-3</c:v>
                </c:pt>
                <c:pt idx="24">
                  <c:v>5.0534349496536785E-3</c:v>
                </c:pt>
                <c:pt idx="25">
                  <c:v>5.940072948772958E-3</c:v>
                </c:pt>
                <c:pt idx="26">
                  <c:v>7.2822733962026823E-3</c:v>
                </c:pt>
                <c:pt idx="27">
                  <c:v>8.9519613414709865E-3</c:v>
                </c:pt>
                <c:pt idx="28">
                  <c:v>9.981187392395988E-3</c:v>
                </c:pt>
                <c:pt idx="29">
                  <c:v>1.0727835755232203E-2</c:v>
                </c:pt>
                <c:pt idx="30">
                  <c:v>1.2616440208284231E-2</c:v>
                </c:pt>
                <c:pt idx="31">
                  <c:v>1.5704831340928253E-2</c:v>
                </c:pt>
                <c:pt idx="32">
                  <c:v>4.0856701400378802E-2</c:v>
                </c:pt>
                <c:pt idx="33">
                  <c:v>4.9004793783525347E-2</c:v>
                </c:pt>
                <c:pt idx="34">
                  <c:v>5.5398797248908546E-2</c:v>
                </c:pt>
                <c:pt idx="35">
                  <c:v>2.8100144803834798E-2</c:v>
                </c:pt>
                <c:pt idx="36">
                  <c:v>2.7529285588705057E-2</c:v>
                </c:pt>
                <c:pt idx="37">
                  <c:v>3.0206604216865562E-2</c:v>
                </c:pt>
                <c:pt idx="38">
                  <c:v>3.0369480506944213E-2</c:v>
                </c:pt>
                <c:pt idx="39">
                  <c:v>3.2375013658515743E-2</c:v>
                </c:pt>
                <c:pt idx="40">
                  <c:v>3.3754629705071988E-2</c:v>
                </c:pt>
                <c:pt idx="41">
                  <c:v>8.7904658557386772E-2</c:v>
                </c:pt>
                <c:pt idx="42">
                  <c:v>9.0310569515406502E-2</c:v>
                </c:pt>
                <c:pt idx="43">
                  <c:v>5.7148529067472309E-2</c:v>
                </c:pt>
                <c:pt idx="44">
                  <c:v>4.4397517869909579E-2</c:v>
                </c:pt>
                <c:pt idx="45">
                  <c:v>5.2212094114325036E-2</c:v>
                </c:pt>
                <c:pt idx="46">
                  <c:v>5.4197188509651287E-2</c:v>
                </c:pt>
                <c:pt idx="47">
                  <c:v>5.6376292649336773E-2</c:v>
                </c:pt>
                <c:pt idx="48">
                  <c:v>5.9699095718917919E-2</c:v>
                </c:pt>
                <c:pt idx="49">
                  <c:v>6.3087492936449011E-2</c:v>
                </c:pt>
                <c:pt idx="50">
                  <c:v>0.12342452343217447</c:v>
                </c:pt>
                <c:pt idx="51">
                  <c:v>0.16110392511024232</c:v>
                </c:pt>
                <c:pt idx="52">
                  <c:v>0.109054810271977</c:v>
                </c:pt>
                <c:pt idx="53">
                  <c:v>8.5132751266602788E-2</c:v>
                </c:pt>
                <c:pt idx="54">
                  <c:v>8.797912534370679E-2</c:v>
                </c:pt>
                <c:pt idx="55">
                  <c:v>0.10729454219534881</c:v>
                </c:pt>
                <c:pt idx="56">
                  <c:v>0.21845206477504495</c:v>
                </c:pt>
                <c:pt idx="57">
                  <c:v>0.33075906934357435</c:v>
                </c:pt>
                <c:pt idx="58">
                  <c:v>0.18809338195211714</c:v>
                </c:pt>
                <c:pt idx="59">
                  <c:v>0.21169539221628625</c:v>
                </c:pt>
                <c:pt idx="60">
                  <c:v>0.21937339320579138</c:v>
                </c:pt>
                <c:pt idx="61">
                  <c:v>0.24455742657933335</c:v>
                </c:pt>
                <c:pt idx="62">
                  <c:v>0.41317162020389431</c:v>
                </c:pt>
                <c:pt idx="63">
                  <c:v>0.64487661023829734</c:v>
                </c:pt>
                <c:pt idx="64">
                  <c:v>0.46113852919208526</c:v>
                </c:pt>
                <c:pt idx="65">
                  <c:v>0.36596601527584716</c:v>
                </c:pt>
                <c:pt idx="66">
                  <c:v>0.38767704448740076</c:v>
                </c:pt>
                <c:pt idx="67">
                  <c:v>0.40327308302231496</c:v>
                </c:pt>
                <c:pt idx="68">
                  <c:v>0.69728538381049132</c:v>
                </c:pt>
                <c:pt idx="69">
                  <c:v>1</c:v>
                </c:pt>
                <c:pt idx="70">
                  <c:v>0.5367405379035427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8-48FF-AA36-F2E1F66493F0}"/>
            </c:ext>
          </c:extLst>
        </c:ser>
        <c:ser>
          <c:idx val="0"/>
          <c:order val="1"/>
          <c:tx>
            <c:strRef>
              <c:f>'exec new quick'!$K$11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'exec new quick'!$C$12:$C$81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new quick'!$K$12:$K$81</c:f>
              <c:numCache>
                <c:formatCode>0.000000</c:formatCode>
                <c:ptCount val="70"/>
                <c:pt idx="0">
                  <c:v>0</c:v>
                </c:pt>
                <c:pt idx="1">
                  <c:v>1.4703809335978259E-5</c:v>
                </c:pt>
                <c:pt idx="2">
                  <c:v>2.1065259454520588E-5</c:v>
                </c:pt>
                <c:pt idx="3">
                  <c:v>2.4497473525702471E-5</c:v>
                </c:pt>
                <c:pt idx="4">
                  <c:v>4.7720541529119131E-5</c:v>
                </c:pt>
                <c:pt idx="5">
                  <c:v>3.9059398560544736E-5</c:v>
                </c:pt>
                <c:pt idx="6">
                  <c:v>5.1343879954530485E-5</c:v>
                </c:pt>
                <c:pt idx="7">
                  <c:v>6.0966845293530672E-5</c:v>
                </c:pt>
                <c:pt idx="8">
                  <c:v>1.5331455879409692E-4</c:v>
                </c:pt>
                <c:pt idx="9">
                  <c:v>1.7874431065836911E-4</c:v>
                </c:pt>
                <c:pt idx="10">
                  <c:v>1.5982227010738356E-4</c:v>
                </c:pt>
                <c:pt idx="11">
                  <c:v>3.5713628138126939E-4</c:v>
                </c:pt>
                <c:pt idx="12">
                  <c:v>5.4075499255475795E-4</c:v>
                </c:pt>
                <c:pt idx="13">
                  <c:v>4.0918484120673756E-4</c:v>
                </c:pt>
                <c:pt idx="14">
                  <c:v>9.6983938055167015E-4</c:v>
                </c:pt>
                <c:pt idx="15">
                  <c:v>3.1691044067411046E-3</c:v>
                </c:pt>
                <c:pt idx="16">
                  <c:v>2.049064627197649E-3</c:v>
                </c:pt>
                <c:pt idx="17">
                  <c:v>1.3819895671780367E-3</c:v>
                </c:pt>
                <c:pt idx="18">
                  <c:v>9.8547218555601179E-4</c:v>
                </c:pt>
                <c:pt idx="19">
                  <c:v>4.8943372655053715E-3</c:v>
                </c:pt>
                <c:pt idx="20">
                  <c:v>7.2078829838077407E-3</c:v>
                </c:pt>
                <c:pt idx="21">
                  <c:v>7.2022149065849818E-3</c:v>
                </c:pt>
                <c:pt idx="22">
                  <c:v>1.148667581670865E-2</c:v>
                </c:pt>
                <c:pt idx="23">
                  <c:v>1.2867804594810387E-2</c:v>
                </c:pt>
                <c:pt idx="24">
                  <c:v>1.6736103165833408E-2</c:v>
                </c:pt>
                <c:pt idx="25">
                  <c:v>1.8127225851007445E-2</c:v>
                </c:pt>
                <c:pt idx="26">
                  <c:v>1.9483333387315019E-2</c:v>
                </c:pt>
                <c:pt idx="27">
                  <c:v>1.9941375303424502E-2</c:v>
                </c:pt>
                <c:pt idx="28">
                  <c:v>2.8404390887996137E-2</c:v>
                </c:pt>
                <c:pt idx="29">
                  <c:v>3.3611800058481134E-2</c:v>
                </c:pt>
                <c:pt idx="30">
                  <c:v>3.7630226080269127E-2</c:v>
                </c:pt>
                <c:pt idx="31">
                  <c:v>2.5529063580244694E-2</c:v>
                </c:pt>
                <c:pt idx="32">
                  <c:v>1.5550840376703474E-2</c:v>
                </c:pt>
                <c:pt idx="33">
                  <c:v>2.5806193893877425E-2</c:v>
                </c:pt>
                <c:pt idx="34">
                  <c:v>5.0346415080487712E-2</c:v>
                </c:pt>
                <c:pt idx="35">
                  <c:v>7.1690044968496722E-2</c:v>
                </c:pt>
                <c:pt idx="36">
                  <c:v>7.1551662182247372E-2</c:v>
                </c:pt>
                <c:pt idx="37">
                  <c:v>7.9669122016443064E-2</c:v>
                </c:pt>
                <c:pt idx="38">
                  <c:v>8.2500972181018636E-2</c:v>
                </c:pt>
                <c:pt idx="39">
                  <c:v>9.2917978968792767E-2</c:v>
                </c:pt>
                <c:pt idx="40">
                  <c:v>4.4594593293355946E-2</c:v>
                </c:pt>
                <c:pt idx="41">
                  <c:v>4.570902335425809E-2</c:v>
                </c:pt>
                <c:pt idx="42">
                  <c:v>9.4131107980562276E-2</c:v>
                </c:pt>
                <c:pt idx="43">
                  <c:v>0.11953751641225681</c:v>
                </c:pt>
                <c:pt idx="44">
                  <c:v>0.12697239968823679</c:v>
                </c:pt>
                <c:pt idx="45">
                  <c:v>0.1355613239122741</c:v>
                </c:pt>
                <c:pt idx="46">
                  <c:v>0.14743291834254274</c:v>
                </c:pt>
                <c:pt idx="47">
                  <c:v>0.15592482142492922</c:v>
                </c:pt>
                <c:pt idx="48">
                  <c:v>0.17759409219739639</c:v>
                </c:pt>
                <c:pt idx="49">
                  <c:v>0.1301740973627144</c:v>
                </c:pt>
                <c:pt idx="50">
                  <c:v>0.10731431152878737</c:v>
                </c:pt>
                <c:pt idx="51">
                  <c:v>0.17364175726909384</c:v>
                </c:pt>
                <c:pt idx="52">
                  <c:v>0.20573751809881982</c:v>
                </c:pt>
                <c:pt idx="53">
                  <c:v>0.21759525236599547</c:v>
                </c:pt>
                <c:pt idx="54">
                  <c:v>0.26928636588011845</c:v>
                </c:pt>
                <c:pt idx="55">
                  <c:v>0.26610801163821846</c:v>
                </c:pt>
                <c:pt idx="56">
                  <c:v>0.24875216951673929</c:v>
                </c:pt>
                <c:pt idx="57">
                  <c:v>0.43472127255788956</c:v>
                </c:pt>
                <c:pt idx="58">
                  <c:v>0.48168315252823524</c:v>
                </c:pt>
                <c:pt idx="59">
                  <c:v>0.62424441320898627</c:v>
                </c:pt>
                <c:pt idx="60">
                  <c:v>0.62836890595254891</c:v>
                </c:pt>
                <c:pt idx="61">
                  <c:v>0.53838726818840743</c:v>
                </c:pt>
                <c:pt idx="62">
                  <c:v>0.37816086490452344</c:v>
                </c:pt>
                <c:pt idx="63">
                  <c:v>0.65457045005641956</c:v>
                </c:pt>
                <c:pt idx="64">
                  <c:v>0.77856565753299423</c:v>
                </c:pt>
                <c:pt idx="65">
                  <c:v>0.82992120920381351</c:v>
                </c:pt>
                <c:pt idx="66">
                  <c:v>0.93371924112484872</c:v>
                </c:pt>
                <c:pt idx="67">
                  <c:v>0.70506667161547432</c:v>
                </c:pt>
                <c:pt idx="68">
                  <c:v>0.50035206273220689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8-48FF-AA36-F2E1F66493F0}"/>
            </c:ext>
          </c:extLst>
        </c:ser>
        <c:ser>
          <c:idx val="1"/>
          <c:order val="2"/>
          <c:tx>
            <c:strRef>
              <c:f>'exec new quick'!$L$11</c:f>
              <c:strCache>
                <c:ptCount val="1"/>
                <c:pt idx="0">
                  <c:v>std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 new quick'!$C$12:$C$81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new quick'!$L$12:$L$81</c:f>
              <c:numCache>
                <c:formatCode>0.000000</c:formatCode>
                <c:ptCount val="70"/>
                <c:pt idx="0">
                  <c:v>2.5190850016174098E-6</c:v>
                </c:pt>
                <c:pt idx="1">
                  <c:v>0</c:v>
                </c:pt>
                <c:pt idx="2">
                  <c:v>4.1311223648741036E-6</c:v>
                </c:pt>
                <c:pt idx="3">
                  <c:v>1.1061790089572156E-6</c:v>
                </c:pt>
                <c:pt idx="4">
                  <c:v>9.3212919464631773E-6</c:v>
                </c:pt>
                <c:pt idx="5">
                  <c:v>5.0943343351938607E-6</c:v>
                </c:pt>
                <c:pt idx="6">
                  <c:v>8.742270020457647E-6</c:v>
                </c:pt>
                <c:pt idx="7">
                  <c:v>5.2634234786922945E-6</c:v>
                </c:pt>
                <c:pt idx="8">
                  <c:v>4.9435993123999601E-6</c:v>
                </c:pt>
                <c:pt idx="9">
                  <c:v>7.9085304744384522E-6</c:v>
                </c:pt>
                <c:pt idx="10">
                  <c:v>1.0168712177137432E-4</c:v>
                </c:pt>
                <c:pt idx="11">
                  <c:v>3.056436208893471E-5</c:v>
                </c:pt>
                <c:pt idx="12">
                  <c:v>7.6897827760373971E-4</c:v>
                </c:pt>
                <c:pt idx="13">
                  <c:v>1.2791503380259271E-5</c:v>
                </c:pt>
                <c:pt idx="14">
                  <c:v>1.9590879527157793E-4</c:v>
                </c:pt>
                <c:pt idx="15">
                  <c:v>1.1261411565773682E-3</c:v>
                </c:pt>
                <c:pt idx="16">
                  <c:v>2.5071026692751403E-3</c:v>
                </c:pt>
                <c:pt idx="17">
                  <c:v>3.8333218788716449E-4</c:v>
                </c:pt>
                <c:pt idx="18">
                  <c:v>1.2405780152653515E-3</c:v>
                </c:pt>
                <c:pt idx="19">
                  <c:v>4.8111770954739229E-3</c:v>
                </c:pt>
                <c:pt idx="20">
                  <c:v>7.8495066752511042E-3</c:v>
                </c:pt>
                <c:pt idx="21">
                  <c:v>9.7772313016098403E-3</c:v>
                </c:pt>
                <c:pt idx="22">
                  <c:v>1.3376499662879522E-2</c:v>
                </c:pt>
                <c:pt idx="23">
                  <c:v>1.8862051358287276E-2</c:v>
                </c:pt>
                <c:pt idx="24">
                  <c:v>1.8926543691865205E-2</c:v>
                </c:pt>
                <c:pt idx="25">
                  <c:v>2.2490241911730147E-2</c:v>
                </c:pt>
                <c:pt idx="26">
                  <c:v>2.7552077169022974E-2</c:v>
                </c:pt>
                <c:pt idx="27">
                  <c:v>2.9729461193153967E-2</c:v>
                </c:pt>
                <c:pt idx="28">
                  <c:v>3.297214295148395E-2</c:v>
                </c:pt>
                <c:pt idx="29">
                  <c:v>3.804734636755764E-2</c:v>
                </c:pt>
                <c:pt idx="30">
                  <c:v>4.3915787421560402E-2</c:v>
                </c:pt>
                <c:pt idx="31">
                  <c:v>4.7914312103391934E-2</c:v>
                </c:pt>
                <c:pt idx="32">
                  <c:v>5.3983998142284925E-2</c:v>
                </c:pt>
                <c:pt idx="33">
                  <c:v>6.3374045781072363E-2</c:v>
                </c:pt>
                <c:pt idx="34">
                  <c:v>6.1508826329553859E-2</c:v>
                </c:pt>
                <c:pt idx="35">
                  <c:v>6.8196880037458746E-2</c:v>
                </c:pt>
                <c:pt idx="36">
                  <c:v>7.2072020226758834E-2</c:v>
                </c:pt>
                <c:pt idx="37">
                  <c:v>8.5602764722520167E-2</c:v>
                </c:pt>
                <c:pt idx="38">
                  <c:v>8.5323839896065484E-2</c:v>
                </c:pt>
                <c:pt idx="39">
                  <c:v>9.3360271132893774E-2</c:v>
                </c:pt>
                <c:pt idx="40">
                  <c:v>7.3877263614557806E-2</c:v>
                </c:pt>
                <c:pt idx="41">
                  <c:v>0.10085529193909729</c:v>
                </c:pt>
                <c:pt idx="42">
                  <c:v>0.10630895876930475</c:v>
                </c:pt>
                <c:pt idx="43">
                  <c:v>0.10853764761902715</c:v>
                </c:pt>
                <c:pt idx="44">
                  <c:v>0.10602443376822565</c:v>
                </c:pt>
                <c:pt idx="45">
                  <c:v>0.10668796413582154</c:v>
                </c:pt>
                <c:pt idx="46">
                  <c:v>0.13102307133922633</c:v>
                </c:pt>
                <c:pt idx="47">
                  <c:v>0.14632347101630247</c:v>
                </c:pt>
                <c:pt idx="48">
                  <c:v>0.14511780761490448</c:v>
                </c:pt>
                <c:pt idx="49">
                  <c:v>0.1483420629922122</c:v>
                </c:pt>
                <c:pt idx="50">
                  <c:v>0.13313072415674365</c:v>
                </c:pt>
                <c:pt idx="51">
                  <c:v>0.1820999156281792</c:v>
                </c:pt>
                <c:pt idx="52">
                  <c:v>0.19022739486535281</c:v>
                </c:pt>
                <c:pt idx="53">
                  <c:v>0.19180808931579221</c:v>
                </c:pt>
                <c:pt idx="54">
                  <c:v>0.25327452208859325</c:v>
                </c:pt>
                <c:pt idx="55">
                  <c:v>0.27409813915169617</c:v>
                </c:pt>
                <c:pt idx="56">
                  <c:v>0.27453170105810243</c:v>
                </c:pt>
                <c:pt idx="57">
                  <c:v>0.33474080430232528</c:v>
                </c:pt>
                <c:pt idx="58">
                  <c:v>0.33316552937571597</c:v>
                </c:pt>
                <c:pt idx="59">
                  <c:v>0.35529344517392436</c:v>
                </c:pt>
                <c:pt idx="60">
                  <c:v>0.55550691402849495</c:v>
                </c:pt>
                <c:pt idx="61">
                  <c:v>0.50228177049329914</c:v>
                </c:pt>
                <c:pt idx="62">
                  <c:v>0.5761282022019415</c:v>
                </c:pt>
                <c:pt idx="63">
                  <c:v>0.6953685655113172</c:v>
                </c:pt>
                <c:pt idx="64">
                  <c:v>0.86373871884829301</c:v>
                </c:pt>
                <c:pt idx="65">
                  <c:v>0.80699811085531992</c:v>
                </c:pt>
                <c:pt idx="66">
                  <c:v>0.91059592188314709</c:v>
                </c:pt>
                <c:pt idx="67">
                  <c:v>1</c:v>
                </c:pt>
                <c:pt idx="68">
                  <c:v>0.72851076024018735</c:v>
                </c:pt>
                <c:pt idx="69">
                  <c:v>0.86804904680114825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8-48FF-AA36-F2E1F664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 old quick'!$D$11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old quick'!$D$12:$D$81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A-40E4-A2C3-067B3568D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78648"/>
        <c:axId val="544879928"/>
      </c:scatterChart>
      <c:valAx>
        <c:axId val="54487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9928"/>
        <c:crosses val="autoZero"/>
        <c:crossBetween val="midCat"/>
      </c:valAx>
      <c:valAx>
        <c:axId val="5448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 old quick'!$D$11</c:f>
              <c:strCache>
                <c:ptCount val="1"/>
                <c:pt idx="0">
                  <c:v>exec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'exec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'exec old quick'!$D$12:$D$81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C-4638-A300-DEF31DA61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878648"/>
        <c:axId val="544879928"/>
      </c:barChart>
      <c:catAx>
        <c:axId val="54487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9928"/>
        <c:crosses val="autoZero"/>
        <c:auto val="1"/>
        <c:lblAlgn val="ctr"/>
        <c:lblOffset val="100"/>
        <c:noMultiLvlLbl val="0"/>
      </c:catAx>
      <c:valAx>
        <c:axId val="5448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 old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'init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'init old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9-4A1A-99FB-F1FE05EE7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13040"/>
        <c:axId val="502110480"/>
      </c:barChart>
      <c:cat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auto val="1"/>
        <c:lblAlgn val="ctr"/>
        <c:lblOffset val="100"/>
        <c:noMultiLvlLbl val="0"/>
      </c:cat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5FD5471-9224-4F56-B4F4-4CC3E85FC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0</xdr:row>
      <xdr:rowOff>57150</xdr:rowOff>
    </xdr:from>
    <xdr:to>
      <xdr:col>15</xdr:col>
      <xdr:colOff>390525</xdr:colOff>
      <xdr:row>14</xdr:row>
      <xdr:rowOff>133350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B59A617-054C-4D82-A0B8-AC09AEAD6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15</xdr:row>
      <xdr:rowOff>38100</xdr:rowOff>
    </xdr:from>
    <xdr:to>
      <xdr:col>7</xdr:col>
      <xdr:colOff>342900</xdr:colOff>
      <xdr:row>29</xdr:row>
      <xdr:rowOff>114300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9F88392-490C-47DB-9EA5-A9AB55197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15</xdr:row>
      <xdr:rowOff>38100</xdr:rowOff>
    </xdr:from>
    <xdr:to>
      <xdr:col>15</xdr:col>
      <xdr:colOff>590551</xdr:colOff>
      <xdr:row>29</xdr:row>
      <xdr:rowOff>38101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68C48B4-0A9F-483C-8B2E-8E95B8B59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9</xdr:col>
      <xdr:colOff>0</xdr:colOff>
      <xdr:row>62</xdr:row>
      <xdr:rowOff>85726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A8AF2315-E64D-4BB2-85F5-89EBF944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609599</xdr:colOff>
      <xdr:row>29</xdr:row>
      <xdr:rowOff>190499</xdr:rowOff>
    </xdr:from>
    <xdr:to>
      <xdr:col>19</xdr:col>
      <xdr:colOff>466724</xdr:colOff>
      <xdr:row>52</xdr:row>
      <xdr:rowOff>161924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EF1D669D-5AAA-4635-B0F3-00E341EE6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995685F-24B6-492F-B967-F1C630BBC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76200</xdr:rowOff>
    </xdr:from>
    <xdr:to>
      <xdr:col>7</xdr:col>
      <xdr:colOff>304800</xdr:colOff>
      <xdr:row>28</xdr:row>
      <xdr:rowOff>152400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5054664-00E3-4C71-B40A-177DDC050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14</xdr:row>
      <xdr:rowOff>85725</xdr:rowOff>
    </xdr:from>
    <xdr:to>
      <xdr:col>15</xdr:col>
      <xdr:colOff>314325</xdr:colOff>
      <xdr:row>28</xdr:row>
      <xdr:rowOff>161925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C31547D-EF56-4E47-B297-D7D8D2AF7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BEB454D-DCD3-4106-959A-8356E6516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2E1810F-0D02-4B6B-AA4C-8B9A7965A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14</xdr:row>
      <xdr:rowOff>85725</xdr:rowOff>
    </xdr:from>
    <xdr:to>
      <xdr:col>23</xdr:col>
      <xdr:colOff>304800</xdr:colOff>
      <xdr:row>28</xdr:row>
      <xdr:rowOff>161925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999F335-F1ED-487A-AAC8-08317314A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0A7CCC7-53C9-489B-A414-FC76AB8DF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0</xdr:row>
      <xdr:rowOff>0</xdr:rowOff>
    </xdr:from>
    <xdr:to>
      <xdr:col>15</xdr:col>
      <xdr:colOff>276225</xdr:colOff>
      <xdr:row>14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1AC757-8521-4B1D-99A2-3407B3273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F0A0A7F-AAB0-4623-89BA-F377F36F7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2732C94-77F0-4CB3-B440-74EB43313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1B58226-092B-4F68-BBFC-DB4228041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852EEB0-2608-45BA-9D60-1A53526C4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A5DF-6664-4B8C-A11F-E2FB23FC43A7}">
  <dimension ref="A1:K129"/>
  <sheetViews>
    <sheetView topLeftCell="A5" workbookViewId="0">
      <selection activeCell="C11" sqref="C11"/>
    </sheetView>
  </sheetViews>
  <sheetFormatPr defaultColWidth="12.28515625" defaultRowHeight="15" x14ac:dyDescent="0.25"/>
  <cols>
    <col min="1" max="1" width="6" customWidth="1"/>
    <col min="2" max="2" width="11.85546875" customWidth="1"/>
    <col min="3" max="3" width="13.7109375" style="4" customWidth="1"/>
    <col min="4" max="4" width="13.140625" bestFit="1" customWidth="1"/>
    <col min="5" max="5" width="10.28515625" style="2" bestFit="1" customWidth="1"/>
    <col min="6" max="6" width="14.7109375" customWidth="1"/>
    <col min="7" max="7" width="14.42578125" customWidth="1"/>
    <col min="8" max="8" width="13.28515625" customWidth="1"/>
  </cols>
  <sheetData>
    <row r="1" spans="1:11" ht="21" x14ac:dyDescent="0.35">
      <c r="A1" s="11" t="s">
        <v>9</v>
      </c>
      <c r="B1" s="11"/>
      <c r="E1" s="6"/>
      <c r="F1" s="6"/>
      <c r="G1" s="6"/>
      <c r="H1" s="6"/>
    </row>
    <row r="2" spans="1:11" x14ac:dyDescent="0.25">
      <c r="A2" s="1" t="s">
        <v>10</v>
      </c>
      <c r="B2" s="4">
        <v>70</v>
      </c>
      <c r="C2"/>
      <c r="D2" s="6"/>
      <c r="F2" s="21"/>
      <c r="G2" s="6"/>
      <c r="H2" s="21"/>
      <c r="J2" s="22"/>
    </row>
    <row r="3" spans="1:11" x14ac:dyDescent="0.25">
      <c r="A3" s="1" t="s">
        <v>14</v>
      </c>
      <c r="B3" s="26">
        <v>1.3E-6</v>
      </c>
      <c r="C3"/>
      <c r="D3" s="6"/>
      <c r="F3" s="6"/>
      <c r="G3" s="6"/>
      <c r="H3" s="6"/>
    </row>
    <row r="4" spans="1:11" x14ac:dyDescent="0.25">
      <c r="A4" s="1"/>
      <c r="B4" s="8" t="s">
        <v>0</v>
      </c>
      <c r="C4" s="9" t="s">
        <v>1</v>
      </c>
      <c r="D4" s="10" t="s">
        <v>2</v>
      </c>
      <c r="F4" s="6"/>
      <c r="G4" s="6"/>
      <c r="H4" s="6"/>
    </row>
    <row r="5" spans="1:11" x14ac:dyDescent="0.25">
      <c r="A5" s="1" t="s">
        <v>4</v>
      </c>
      <c r="B5" s="27">
        <f>MAX(C12:C129)</f>
        <v>5000000</v>
      </c>
      <c r="C5" s="5">
        <f>MAX(D12:D129)</f>
        <v>0.12623500000000001</v>
      </c>
      <c r="D5" s="53">
        <f>MAX(E12:E129)</f>
        <v>200</v>
      </c>
    </row>
    <row r="6" spans="1:11" x14ac:dyDescent="0.25">
      <c r="A6" s="1" t="s">
        <v>5</v>
      </c>
      <c r="B6" s="27">
        <f>MIN(C12:C129)</f>
        <v>100</v>
      </c>
      <c r="C6" s="5">
        <f>MIN(D12:D129)</f>
        <v>4.2270000000000004E-6</v>
      </c>
      <c r="D6" s="53">
        <f>MIN(E12:E129)</f>
        <v>10</v>
      </c>
      <c r="F6" s="15"/>
    </row>
    <row r="7" spans="1:11" x14ac:dyDescent="0.25">
      <c r="A7" s="1" t="s">
        <v>11</v>
      </c>
      <c r="B7" s="27">
        <f>SUM(C12:C129)/$B$2</f>
        <v>904992.85714285716</v>
      </c>
      <c r="C7" s="5">
        <f>SUM(D12:D129)/$B$2</f>
        <v>1.4399480414285714E-2</v>
      </c>
      <c r="D7" s="54">
        <f>SUM(E12:E129)/$B$2</f>
        <v>97.314285714285717</v>
      </c>
    </row>
    <row r="8" spans="1:11" x14ac:dyDescent="0.25">
      <c r="A8" s="1" t="s">
        <v>12</v>
      </c>
      <c r="B8" s="27">
        <f>_xlfn.STDEV.S(C12:C129)</f>
        <v>1363049.8775865906</v>
      </c>
      <c r="C8" s="5">
        <f>_xlfn.STDEV.S(D12:D129)</f>
        <v>2.4437081599281117E-2</v>
      </c>
      <c r="D8" s="54">
        <f>_xlfn.STDEV.S(E12:E129)</f>
        <v>59.781132901038909</v>
      </c>
    </row>
    <row r="9" spans="1:11" ht="15.75" thickBot="1" x14ac:dyDescent="0.3">
      <c r="E9" s="1"/>
      <c r="F9" s="4"/>
      <c r="G9" s="5"/>
      <c r="H9" s="4"/>
    </row>
    <row r="10" spans="1:11" ht="15.75" thickBot="1" x14ac:dyDescent="0.3">
      <c r="A10" s="55"/>
      <c r="B10" s="56"/>
      <c r="C10" s="98" t="s">
        <v>6</v>
      </c>
      <c r="D10" s="99"/>
      <c r="E10" s="100"/>
      <c r="F10" s="98" t="s">
        <v>7</v>
      </c>
      <c r="G10" s="99"/>
      <c r="H10" s="100"/>
      <c r="I10" s="98" t="s">
        <v>8</v>
      </c>
      <c r="J10" s="99"/>
      <c r="K10" s="100"/>
    </row>
    <row r="11" spans="1:11" s="3" customFormat="1" ht="40.5" customHeight="1" thickBot="1" x14ac:dyDescent="0.3">
      <c r="A11" s="16" t="s">
        <v>3</v>
      </c>
      <c r="B11" s="25" t="s">
        <v>15</v>
      </c>
      <c r="C11" s="33" t="s">
        <v>0</v>
      </c>
      <c r="D11" s="18" t="s">
        <v>1</v>
      </c>
      <c r="E11" s="19" t="s">
        <v>2</v>
      </c>
      <c r="F11" s="17" t="s">
        <v>0</v>
      </c>
      <c r="G11" s="18" t="s">
        <v>1</v>
      </c>
      <c r="H11" s="19" t="s">
        <v>2</v>
      </c>
      <c r="I11" s="17" t="s">
        <v>0</v>
      </c>
      <c r="J11" s="18" t="s">
        <v>1</v>
      </c>
      <c r="K11" s="19" t="s">
        <v>2</v>
      </c>
    </row>
    <row r="12" spans="1:11" x14ac:dyDescent="0.25">
      <c r="A12" s="35">
        <v>1</v>
      </c>
      <c r="B12" s="57">
        <f>D12*E12 - (100 * $B$3 + $B$3)</f>
        <v>7.5149999999999989E-4</v>
      </c>
      <c r="C12" s="74">
        <v>100</v>
      </c>
      <c r="D12" s="36">
        <v>4.4139999999999996E-6</v>
      </c>
      <c r="E12" s="58">
        <v>200</v>
      </c>
      <c r="F12" s="59">
        <f t="shared" ref="F12:F75" si="0">(C12-$B$6)/($B$5-$B$6)</f>
        <v>0</v>
      </c>
      <c r="G12" s="94">
        <f t="shared" ref="G12:G75" si="1">(D12-$C$6)/($C$5-$C$6)</f>
        <v>1.4814137278554034E-6</v>
      </c>
      <c r="H12" s="61">
        <f t="shared" ref="H12:H75" si="2">(E12-$D$6)/($D$5-$D$6)</f>
        <v>1</v>
      </c>
      <c r="I12" s="59">
        <f t="shared" ref="I12:I75" si="3">(C12-$B$7)/$B$8</f>
        <v>-0.66387362049073073</v>
      </c>
      <c r="J12" s="60">
        <f t="shared" ref="J12:J75" si="4">(D12-$C$7)/$C$8</f>
        <v>-0.58906651171918922</v>
      </c>
      <c r="K12" s="61">
        <f t="shared" ref="K12:K75" si="5">(E12-$D$7)/$D$8</f>
        <v>1.7176943510873104</v>
      </c>
    </row>
    <row r="13" spans="1:11" x14ac:dyDescent="0.25">
      <c r="A13" s="39">
        <v>2</v>
      </c>
      <c r="B13" s="57">
        <f t="shared" ref="B13:B76" si="6">D13*E13 - (100 * $B$3 + $B$3)</f>
        <v>7.0141900000000011E-4</v>
      </c>
      <c r="C13" s="75">
        <v>200</v>
      </c>
      <c r="D13" s="40">
        <v>4.2270000000000004E-6</v>
      </c>
      <c r="E13" s="63">
        <v>197</v>
      </c>
      <c r="F13" s="64">
        <f t="shared" si="0"/>
        <v>2.0000400008000161E-5</v>
      </c>
      <c r="G13" s="95">
        <f t="shared" si="1"/>
        <v>0</v>
      </c>
      <c r="H13" s="66">
        <f t="shared" si="2"/>
        <v>0.98421052631578942</v>
      </c>
      <c r="I13" s="64">
        <f t="shared" si="3"/>
        <v>-0.66380025560391009</v>
      </c>
      <c r="J13" s="65">
        <f t="shared" si="4"/>
        <v>-0.58907416402411938</v>
      </c>
      <c r="K13" s="66">
        <f t="shared" si="5"/>
        <v>1.6675112940855943</v>
      </c>
    </row>
    <row r="14" spans="1:11" x14ac:dyDescent="0.25">
      <c r="A14" s="39">
        <v>3</v>
      </c>
      <c r="B14" s="57">
        <f t="shared" si="6"/>
        <v>9.6188999999999997E-4</v>
      </c>
      <c r="C14" s="75">
        <v>300</v>
      </c>
      <c r="D14" s="40">
        <v>5.6350000000000003E-6</v>
      </c>
      <c r="E14" s="63">
        <v>194</v>
      </c>
      <c r="F14" s="64">
        <f t="shared" si="0"/>
        <v>4.0000800016000322E-5</v>
      </c>
      <c r="G14" s="95">
        <f t="shared" si="1"/>
        <v>1.1154173950911318E-5</v>
      </c>
      <c r="H14" s="66">
        <f t="shared" si="2"/>
        <v>0.96842105263157896</v>
      </c>
      <c r="I14" s="64">
        <f t="shared" si="3"/>
        <v>-0.66372689071708946</v>
      </c>
      <c r="J14" s="65">
        <f t="shared" si="4"/>
        <v>-0.58901654666935133</v>
      </c>
      <c r="K14" s="66">
        <f t="shared" si="5"/>
        <v>1.6173282370838782</v>
      </c>
    </row>
    <row r="15" spans="1:11" x14ac:dyDescent="0.25">
      <c r="A15" s="39">
        <v>4</v>
      </c>
      <c r="B15" s="57">
        <f t="shared" si="6"/>
        <v>1.0670340000000001E-3</v>
      </c>
      <c r="C15" s="75">
        <v>400</v>
      </c>
      <c r="D15" s="40">
        <v>6.2740000000000004E-6</v>
      </c>
      <c r="E15" s="63">
        <v>191</v>
      </c>
      <c r="F15" s="64">
        <f t="shared" si="0"/>
        <v>6.0001200024000479E-5</v>
      </c>
      <c r="G15" s="95">
        <f t="shared" si="1"/>
        <v>1.6216331020962691E-5</v>
      </c>
      <c r="H15" s="66">
        <f t="shared" si="2"/>
        <v>0.95263157894736838</v>
      </c>
      <c r="I15" s="64">
        <f t="shared" si="3"/>
        <v>-0.66365352583026882</v>
      </c>
      <c r="J15" s="65">
        <f t="shared" si="4"/>
        <v>-0.58899039788405538</v>
      </c>
      <c r="K15" s="66">
        <f t="shared" si="5"/>
        <v>1.5671451800821621</v>
      </c>
    </row>
    <row r="16" spans="1:11" x14ac:dyDescent="0.25">
      <c r="A16" s="39">
        <v>5</v>
      </c>
      <c r="B16" s="57">
        <f t="shared" si="6"/>
        <v>1.274376E-3</v>
      </c>
      <c r="C16" s="75">
        <v>500</v>
      </c>
      <c r="D16" s="40">
        <v>7.4769999999999997E-6</v>
      </c>
      <c r="E16" s="63">
        <v>188</v>
      </c>
      <c r="F16" s="64">
        <f t="shared" si="0"/>
        <v>8.0001600032000644E-5</v>
      </c>
      <c r="G16" s="95">
        <f t="shared" si="1"/>
        <v>2.574649527021433E-5</v>
      </c>
      <c r="H16" s="66">
        <f t="shared" si="2"/>
        <v>0.93684210526315792</v>
      </c>
      <c r="I16" s="64">
        <f t="shared" si="3"/>
        <v>-0.66358016094344818</v>
      </c>
      <c r="J16" s="65">
        <f t="shared" si="4"/>
        <v>-0.58894116941971886</v>
      </c>
      <c r="K16" s="66">
        <f t="shared" si="5"/>
        <v>1.516962123080446</v>
      </c>
    </row>
    <row r="17" spans="1:11" x14ac:dyDescent="0.25">
      <c r="A17" s="39">
        <v>6</v>
      </c>
      <c r="B17" s="57">
        <f t="shared" si="6"/>
        <v>1.4463800000000001E-3</v>
      </c>
      <c r="C17" s="75">
        <v>600</v>
      </c>
      <c r="D17" s="40">
        <v>8.5280000000000003E-6</v>
      </c>
      <c r="E17" s="63">
        <v>185</v>
      </c>
      <c r="F17" s="64">
        <f t="shared" si="0"/>
        <v>1.0000200004000079E-4</v>
      </c>
      <c r="G17" s="95">
        <f t="shared" si="1"/>
        <v>3.4072515740674419E-5</v>
      </c>
      <c r="H17" s="66">
        <f t="shared" si="2"/>
        <v>0.92105263157894735</v>
      </c>
      <c r="I17" s="64">
        <f t="shared" si="3"/>
        <v>-0.66350679605662755</v>
      </c>
      <c r="J17" s="65">
        <f t="shared" si="4"/>
        <v>-0.58889816101072656</v>
      </c>
      <c r="K17" s="66">
        <f t="shared" si="5"/>
        <v>1.4667790660787299</v>
      </c>
    </row>
    <row r="18" spans="1:11" x14ac:dyDescent="0.25">
      <c r="A18" s="39">
        <v>7</v>
      </c>
      <c r="B18" s="57">
        <f t="shared" si="6"/>
        <v>1.5885999999999999E-3</v>
      </c>
      <c r="C18" s="75">
        <v>700</v>
      </c>
      <c r="D18" s="40">
        <v>9.4499999999999993E-6</v>
      </c>
      <c r="E18" s="63">
        <v>182</v>
      </c>
      <c r="F18" s="64">
        <f t="shared" si="0"/>
        <v>1.2000240004800096E-4</v>
      </c>
      <c r="G18" s="95">
        <f t="shared" si="1"/>
        <v>4.1376598398870601E-5</v>
      </c>
      <c r="H18" s="66">
        <f t="shared" si="2"/>
        <v>0.90526315789473688</v>
      </c>
      <c r="I18" s="64">
        <f t="shared" si="3"/>
        <v>-0.66343343116980702</v>
      </c>
      <c r="J18" s="65">
        <f t="shared" si="4"/>
        <v>-0.58886043146449352</v>
      </c>
      <c r="K18" s="66">
        <f t="shared" si="5"/>
        <v>1.4165960090770138</v>
      </c>
    </row>
    <row r="19" spans="1:11" x14ac:dyDescent="0.25">
      <c r="A19" s="39">
        <v>8</v>
      </c>
      <c r="B19" s="57">
        <f t="shared" si="6"/>
        <v>1.939372E-3</v>
      </c>
      <c r="C19" s="75">
        <v>800</v>
      </c>
      <c r="D19" s="40">
        <v>1.1568E-5</v>
      </c>
      <c r="E19" s="63">
        <v>179</v>
      </c>
      <c r="F19" s="64">
        <f t="shared" si="0"/>
        <v>1.4000280005600112E-4</v>
      </c>
      <c r="G19" s="95">
        <f t="shared" si="1"/>
        <v>5.8155391316505669E-5</v>
      </c>
      <c r="H19" s="66">
        <f t="shared" si="2"/>
        <v>0.88947368421052631</v>
      </c>
      <c r="I19" s="64">
        <f t="shared" si="3"/>
        <v>-0.66336006628298638</v>
      </c>
      <c r="J19" s="65">
        <f t="shared" si="4"/>
        <v>-0.58877375990384118</v>
      </c>
      <c r="K19" s="66">
        <f t="shared" si="5"/>
        <v>1.3664129520752977</v>
      </c>
    </row>
    <row r="20" spans="1:11" x14ac:dyDescent="0.25">
      <c r="A20" s="39">
        <v>9</v>
      </c>
      <c r="B20" s="57">
        <f t="shared" si="6"/>
        <v>2.0907E-3</v>
      </c>
      <c r="C20" s="75">
        <v>900</v>
      </c>
      <c r="D20" s="40">
        <v>1.2625E-5</v>
      </c>
      <c r="E20" s="63">
        <v>176</v>
      </c>
      <c r="F20" s="64">
        <f t="shared" si="0"/>
        <v>1.6000320006400129E-4</v>
      </c>
      <c r="G20" s="95">
        <f t="shared" si="1"/>
        <v>6.6528943778233838E-5</v>
      </c>
      <c r="H20" s="66">
        <f t="shared" si="2"/>
        <v>0.87368421052631584</v>
      </c>
      <c r="I20" s="64">
        <f t="shared" si="3"/>
        <v>-0.66328670139616575</v>
      </c>
      <c r="J20" s="65">
        <f t="shared" si="4"/>
        <v>-0.58873050596634835</v>
      </c>
      <c r="K20" s="66">
        <f t="shared" si="5"/>
        <v>1.3162298950735816</v>
      </c>
    </row>
    <row r="21" spans="1:11" x14ac:dyDescent="0.25">
      <c r="A21" s="39">
        <v>10</v>
      </c>
      <c r="B21" s="57">
        <f t="shared" si="6"/>
        <v>2.059918E-3</v>
      </c>
      <c r="C21" s="75">
        <v>1000</v>
      </c>
      <c r="D21" s="40">
        <v>1.2666E-5</v>
      </c>
      <c r="E21" s="63">
        <v>173</v>
      </c>
      <c r="F21" s="64">
        <f t="shared" si="0"/>
        <v>1.8000360007200145E-4</v>
      </c>
      <c r="G21" s="95">
        <f t="shared" si="1"/>
        <v>6.6853745718565774E-5</v>
      </c>
      <c r="H21" s="66">
        <f t="shared" si="2"/>
        <v>0.85789473684210527</v>
      </c>
      <c r="I21" s="64">
        <f t="shared" si="3"/>
        <v>-0.66321333650934511</v>
      </c>
      <c r="J21" s="65">
        <f t="shared" si="4"/>
        <v>-0.58872882818826211</v>
      </c>
      <c r="K21" s="66">
        <f t="shared" si="5"/>
        <v>1.2660468380718657</v>
      </c>
    </row>
    <row r="22" spans="1:11" x14ac:dyDescent="0.25">
      <c r="A22" s="39">
        <v>11</v>
      </c>
      <c r="B22" s="57">
        <f t="shared" si="6"/>
        <v>4.1498100000000003E-3</v>
      </c>
      <c r="C22" s="75">
        <v>2000</v>
      </c>
      <c r="D22" s="40">
        <v>2.5182999999999999E-5</v>
      </c>
      <c r="E22" s="63">
        <v>170</v>
      </c>
      <c r="F22" s="64">
        <f t="shared" si="0"/>
        <v>3.8000760015200304E-4</v>
      </c>
      <c r="G22" s="95">
        <f t="shared" si="1"/>
        <v>1.6601340150234205E-4</v>
      </c>
      <c r="H22" s="66">
        <f t="shared" si="2"/>
        <v>0.84210526315789469</v>
      </c>
      <c r="I22" s="64">
        <f t="shared" si="3"/>
        <v>-0.66247968764113896</v>
      </c>
      <c r="J22" s="65">
        <f t="shared" si="4"/>
        <v>-0.58821661481494469</v>
      </c>
      <c r="K22" s="66">
        <f t="shared" si="5"/>
        <v>1.2158637810701496</v>
      </c>
    </row>
    <row r="23" spans="1:11" x14ac:dyDescent="0.25">
      <c r="A23" s="39">
        <v>12</v>
      </c>
      <c r="B23" s="57">
        <f t="shared" si="6"/>
        <v>5.3728530000000004E-3</v>
      </c>
      <c r="C23" s="75">
        <v>3000</v>
      </c>
      <c r="D23" s="40">
        <v>3.2959000000000001E-5</v>
      </c>
      <c r="E23" s="63">
        <v>167</v>
      </c>
      <c r="F23" s="64">
        <f t="shared" si="0"/>
        <v>5.8001160023200468E-4</v>
      </c>
      <c r="G23" s="95">
        <f t="shared" si="1"/>
        <v>2.2761486218578412E-4</v>
      </c>
      <c r="H23" s="66">
        <f t="shared" si="2"/>
        <v>0.82631578947368423</v>
      </c>
      <c r="I23" s="64">
        <f t="shared" si="3"/>
        <v>-0.6617460387729327</v>
      </c>
      <c r="J23" s="65">
        <f t="shared" si="4"/>
        <v>-0.58789840987838515</v>
      </c>
      <c r="K23" s="66">
        <f t="shared" si="5"/>
        <v>1.1656807240684335</v>
      </c>
    </row>
    <row r="24" spans="1:11" x14ac:dyDescent="0.25">
      <c r="A24" s="39">
        <v>13</v>
      </c>
      <c r="B24" s="57">
        <f t="shared" si="6"/>
        <v>7.0053240000000003E-3</v>
      </c>
      <c r="C24" s="75">
        <v>4000</v>
      </c>
      <c r="D24" s="40">
        <v>4.3516000000000001E-5</v>
      </c>
      <c r="E24" s="63">
        <v>164</v>
      </c>
      <c r="F24" s="64">
        <f t="shared" si="0"/>
        <v>7.8001560031200627E-4</v>
      </c>
      <c r="G24" s="95">
        <f t="shared" si="1"/>
        <v>3.1124740082198499E-4</v>
      </c>
      <c r="H24" s="66">
        <f t="shared" si="2"/>
        <v>0.81052631578947365</v>
      </c>
      <c r="I24" s="64">
        <f t="shared" si="3"/>
        <v>-0.66101238990472655</v>
      </c>
      <c r="J24" s="65">
        <f t="shared" si="4"/>
        <v>-0.58746640248187543</v>
      </c>
      <c r="K24" s="66">
        <f t="shared" si="5"/>
        <v>1.1154976670667174</v>
      </c>
    </row>
    <row r="25" spans="1:11" x14ac:dyDescent="0.25">
      <c r="A25" s="39">
        <v>14</v>
      </c>
      <c r="B25" s="57">
        <f t="shared" si="6"/>
        <v>8.6667059999999997E-3</v>
      </c>
      <c r="C25" s="75">
        <v>5000</v>
      </c>
      <c r="D25" s="40">
        <v>5.4645999999999998E-5</v>
      </c>
      <c r="E25" s="63">
        <v>161</v>
      </c>
      <c r="F25" s="64">
        <f t="shared" si="0"/>
        <v>9.8001960039200775E-4</v>
      </c>
      <c r="G25" s="95">
        <f t="shared" si="1"/>
        <v>3.994192446242882E-4</v>
      </c>
      <c r="H25" s="66">
        <f t="shared" si="2"/>
        <v>0.79473684210526319</v>
      </c>
      <c r="I25" s="64">
        <f t="shared" si="3"/>
        <v>-0.66027874103652029</v>
      </c>
      <c r="J25" s="65">
        <f t="shared" si="4"/>
        <v>-0.5870109471135746</v>
      </c>
      <c r="K25" s="66">
        <f t="shared" si="5"/>
        <v>1.0653146100650013</v>
      </c>
    </row>
    <row r="26" spans="1:11" x14ac:dyDescent="0.25">
      <c r="A26" s="39">
        <v>15</v>
      </c>
      <c r="B26" s="57">
        <f t="shared" si="6"/>
        <v>1.0380598E-2</v>
      </c>
      <c r="C26" s="75">
        <v>6000</v>
      </c>
      <c r="D26" s="40">
        <v>6.6531000000000004E-5</v>
      </c>
      <c r="E26" s="63">
        <v>158</v>
      </c>
      <c r="F26" s="64">
        <f t="shared" si="0"/>
        <v>1.1800236004720095E-3</v>
      </c>
      <c r="G26" s="95">
        <f t="shared" si="1"/>
        <v>4.9357219732782591E-4</v>
      </c>
      <c r="H26" s="66">
        <f t="shared" si="2"/>
        <v>0.77894736842105261</v>
      </c>
      <c r="I26" s="64">
        <f t="shared" si="3"/>
        <v>-0.65954509216831414</v>
      </c>
      <c r="J26" s="65">
        <f t="shared" si="4"/>
        <v>-0.58652459607563601</v>
      </c>
      <c r="K26" s="66">
        <f t="shared" si="5"/>
        <v>1.0151315530632852</v>
      </c>
    </row>
    <row r="27" spans="1:11" x14ac:dyDescent="0.25">
      <c r="A27" s="39">
        <v>16</v>
      </c>
      <c r="B27" s="57">
        <f t="shared" si="6"/>
        <v>1.1663735E-2</v>
      </c>
      <c r="C27" s="75">
        <v>7000</v>
      </c>
      <c r="D27" s="40">
        <v>7.6097E-5</v>
      </c>
      <c r="E27" s="63">
        <v>155</v>
      </c>
      <c r="F27" s="64">
        <f t="shared" si="0"/>
        <v>1.3800276005520109E-3</v>
      </c>
      <c r="G27" s="95">
        <f t="shared" si="1"/>
        <v>5.6935403540624748E-4</v>
      </c>
      <c r="H27" s="66">
        <f t="shared" si="2"/>
        <v>0.76315789473684215</v>
      </c>
      <c r="I27" s="64">
        <f t="shared" si="3"/>
        <v>-0.65881144330010788</v>
      </c>
      <c r="J27" s="65">
        <f t="shared" si="4"/>
        <v>-0.58613314180311427</v>
      </c>
      <c r="K27" s="66">
        <f t="shared" si="5"/>
        <v>0.96494849606156907</v>
      </c>
    </row>
    <row r="28" spans="1:11" x14ac:dyDescent="0.25">
      <c r="A28" s="39">
        <v>17</v>
      </c>
      <c r="B28" s="57">
        <f t="shared" si="6"/>
        <v>1.3218555999999999E-2</v>
      </c>
      <c r="C28" s="75">
        <v>8000</v>
      </c>
      <c r="D28" s="40">
        <v>8.7828E-5</v>
      </c>
      <c r="E28" s="63">
        <v>152</v>
      </c>
      <c r="F28" s="64">
        <f t="shared" si="0"/>
        <v>1.5800316006320126E-3</v>
      </c>
      <c r="G28" s="95">
        <f t="shared" si="1"/>
        <v>6.6228700033390425E-4</v>
      </c>
      <c r="H28" s="66">
        <f t="shared" si="2"/>
        <v>0.74736842105263157</v>
      </c>
      <c r="I28" s="64">
        <f t="shared" si="3"/>
        <v>-0.65807779443190173</v>
      </c>
      <c r="J28" s="65">
        <f t="shared" si="4"/>
        <v>-0.58565309266335353</v>
      </c>
      <c r="K28" s="66">
        <f t="shared" si="5"/>
        <v>0.91476543905985308</v>
      </c>
    </row>
    <row r="29" spans="1:11" x14ac:dyDescent="0.25">
      <c r="A29" s="39">
        <v>18</v>
      </c>
      <c r="B29" s="57">
        <f t="shared" si="6"/>
        <v>1.4659036E-2</v>
      </c>
      <c r="C29" s="75">
        <v>9000</v>
      </c>
      <c r="D29" s="40">
        <v>9.9264000000000004E-5</v>
      </c>
      <c r="E29" s="63">
        <v>149</v>
      </c>
      <c r="F29" s="64">
        <f t="shared" si="0"/>
        <v>1.7800356007120143E-3</v>
      </c>
      <c r="G29" s="95">
        <f t="shared" si="1"/>
        <v>7.5288297569088005E-4</v>
      </c>
      <c r="H29" s="66">
        <f t="shared" si="2"/>
        <v>0.73157894736842111</v>
      </c>
      <c r="I29" s="64">
        <f t="shared" si="3"/>
        <v>-0.65734414556369547</v>
      </c>
      <c r="J29" s="65">
        <f t="shared" si="4"/>
        <v>-0.5851851153415305</v>
      </c>
      <c r="K29" s="66">
        <f t="shared" si="5"/>
        <v>0.86458238205813698</v>
      </c>
    </row>
    <row r="30" spans="1:11" x14ac:dyDescent="0.25">
      <c r="A30" s="39">
        <v>19</v>
      </c>
      <c r="B30" s="57">
        <f t="shared" si="6"/>
        <v>1.5678893999999999E-2</v>
      </c>
      <c r="C30" s="75">
        <v>10000</v>
      </c>
      <c r="D30" s="40">
        <v>1.0828900000000001E-4</v>
      </c>
      <c r="E30" s="63">
        <v>146</v>
      </c>
      <c r="F30" s="64">
        <f t="shared" si="0"/>
        <v>1.9800396007920158E-3</v>
      </c>
      <c r="G30" s="95">
        <f t="shared" si="1"/>
        <v>8.2437901255662911E-4</v>
      </c>
      <c r="H30" s="66">
        <f t="shared" si="2"/>
        <v>0.71578947368421053</v>
      </c>
      <c r="I30" s="64">
        <f t="shared" si="3"/>
        <v>-0.65661049669548932</v>
      </c>
      <c r="J30" s="65">
        <f t="shared" si="4"/>
        <v>-0.58481579955546448</v>
      </c>
      <c r="K30" s="66">
        <f t="shared" si="5"/>
        <v>0.81439932505642088</v>
      </c>
    </row>
    <row r="31" spans="1:11" x14ac:dyDescent="0.25">
      <c r="A31" s="39">
        <v>20</v>
      </c>
      <c r="B31" s="57">
        <f t="shared" si="6"/>
        <v>3.1065007999999998E-2</v>
      </c>
      <c r="C31" s="75">
        <v>20000</v>
      </c>
      <c r="D31" s="40">
        <v>2.18156E-4</v>
      </c>
      <c r="E31" s="63">
        <v>143</v>
      </c>
      <c r="F31" s="64">
        <f t="shared" si="0"/>
        <v>3.9800796015920315E-3</v>
      </c>
      <c r="G31" s="95">
        <f t="shared" si="1"/>
        <v>1.6947452266651332E-3</v>
      </c>
      <c r="H31" s="66">
        <f t="shared" si="2"/>
        <v>0.7</v>
      </c>
      <c r="I31" s="64">
        <f t="shared" si="3"/>
        <v>-0.64927400801342738</v>
      </c>
      <c r="J31" s="65">
        <f t="shared" si="4"/>
        <v>-0.58031988626264175</v>
      </c>
      <c r="K31" s="66">
        <f t="shared" si="5"/>
        <v>0.76421626805470477</v>
      </c>
    </row>
    <row r="32" spans="1:11" x14ac:dyDescent="0.25">
      <c r="A32" s="39">
        <v>21</v>
      </c>
      <c r="B32" s="57">
        <f t="shared" si="6"/>
        <v>4.4472699999999997E-2</v>
      </c>
      <c r="C32" s="75">
        <v>30000</v>
      </c>
      <c r="D32" s="40">
        <v>3.1859999999999999E-4</v>
      </c>
      <c r="E32" s="63">
        <v>140</v>
      </c>
      <c r="F32" s="64">
        <f t="shared" si="0"/>
        <v>5.9801196023920476E-3</v>
      </c>
      <c r="G32" s="95">
        <f t="shared" si="1"/>
        <v>2.4904624484871052E-3</v>
      </c>
      <c r="H32" s="66">
        <f t="shared" si="2"/>
        <v>0.68421052631578949</v>
      </c>
      <c r="I32" s="64">
        <f t="shared" si="3"/>
        <v>-0.64193751933136534</v>
      </c>
      <c r="J32" s="65">
        <f t="shared" si="4"/>
        <v>-0.57620957547974716</v>
      </c>
      <c r="K32" s="66">
        <f t="shared" si="5"/>
        <v>0.71403321105298867</v>
      </c>
    </row>
    <row r="33" spans="1:11" x14ac:dyDescent="0.25">
      <c r="A33" s="39">
        <v>22</v>
      </c>
      <c r="B33" s="57">
        <f t="shared" si="6"/>
        <v>5.8535798999999999E-2</v>
      </c>
      <c r="C33" s="75">
        <v>40000</v>
      </c>
      <c r="D33" s="40">
        <v>4.2822699999999999E-4</v>
      </c>
      <c r="E33" s="63">
        <v>137</v>
      </c>
      <c r="F33" s="64">
        <f t="shared" si="0"/>
        <v>7.9801596031920646E-3</v>
      </c>
      <c r="G33" s="95">
        <f t="shared" si="1"/>
        <v>3.3589273829448857E-3</v>
      </c>
      <c r="H33" s="66">
        <f t="shared" si="2"/>
        <v>0.66842105263157892</v>
      </c>
      <c r="I33" s="64">
        <f t="shared" si="3"/>
        <v>-0.6346010306493034</v>
      </c>
      <c r="J33" s="65">
        <f t="shared" si="4"/>
        <v>-0.57172348332694178</v>
      </c>
      <c r="K33" s="66">
        <f t="shared" si="5"/>
        <v>0.66385015405127268</v>
      </c>
    </row>
    <row r="34" spans="1:11" x14ac:dyDescent="0.25">
      <c r="A34" s="39">
        <v>23</v>
      </c>
      <c r="B34" s="57">
        <f t="shared" si="6"/>
        <v>7.2048068000000007E-2</v>
      </c>
      <c r="C34" s="75">
        <v>50000</v>
      </c>
      <c r="D34" s="40">
        <v>5.3865200000000003E-4</v>
      </c>
      <c r="E34" s="63">
        <v>134</v>
      </c>
      <c r="F34" s="64">
        <f t="shared" si="0"/>
        <v>9.9801996039920807E-3</v>
      </c>
      <c r="G34" s="95">
        <f t="shared" si="1"/>
        <v>4.2337140722413227E-3</v>
      </c>
      <c r="H34" s="66">
        <f t="shared" si="2"/>
        <v>0.65263157894736845</v>
      </c>
      <c r="I34" s="64">
        <f t="shared" si="3"/>
        <v>-0.62726454196724135</v>
      </c>
      <c r="J34" s="65">
        <f t="shared" si="4"/>
        <v>-0.567204735883579</v>
      </c>
      <c r="K34" s="66">
        <f t="shared" si="5"/>
        <v>0.61366709704955658</v>
      </c>
    </row>
    <row r="35" spans="1:11" x14ac:dyDescent="0.25">
      <c r="A35" s="39">
        <v>24</v>
      </c>
      <c r="B35" s="57">
        <f t="shared" si="6"/>
        <v>8.3987206000000009E-2</v>
      </c>
      <c r="C35" s="75">
        <v>60000</v>
      </c>
      <c r="D35" s="40">
        <v>6.4212600000000002E-4</v>
      </c>
      <c r="E35" s="63">
        <v>131</v>
      </c>
      <c r="F35" s="64">
        <f t="shared" si="0"/>
        <v>1.1980239604792095E-2</v>
      </c>
      <c r="G35" s="95">
        <f t="shared" si="1"/>
        <v>5.0534349496536785E-3</v>
      </c>
      <c r="H35" s="66">
        <f t="shared" si="2"/>
        <v>0.63684210526315788</v>
      </c>
      <c r="I35" s="64">
        <f t="shared" si="3"/>
        <v>-0.61992805328517941</v>
      </c>
      <c r="J35" s="65">
        <f t="shared" si="4"/>
        <v>-0.56297043320796636</v>
      </c>
      <c r="K35" s="66">
        <f t="shared" si="5"/>
        <v>0.56348404004784047</v>
      </c>
    </row>
    <row r="36" spans="1:11" x14ac:dyDescent="0.25">
      <c r="A36" s="39">
        <v>25</v>
      </c>
      <c r="B36" s="57">
        <f t="shared" si="6"/>
        <v>9.6386715999999997E-2</v>
      </c>
      <c r="C36" s="75">
        <v>70000</v>
      </c>
      <c r="D36" s="40">
        <v>7.5404699999999999E-4</v>
      </c>
      <c r="E36" s="63">
        <v>128</v>
      </c>
      <c r="F36" s="64">
        <f t="shared" si="0"/>
        <v>1.3980279605592111E-2</v>
      </c>
      <c r="G36" s="95">
        <f t="shared" si="1"/>
        <v>5.940072948772958E-3</v>
      </c>
      <c r="H36" s="66">
        <f t="shared" si="2"/>
        <v>0.62105263157894741</v>
      </c>
      <c r="I36" s="64">
        <f t="shared" si="3"/>
        <v>-0.61259156460311737</v>
      </c>
      <c r="J36" s="65">
        <f t="shared" si="4"/>
        <v>-0.55839046732516251</v>
      </c>
      <c r="K36" s="66">
        <f t="shared" si="5"/>
        <v>0.51330098304612437</v>
      </c>
    </row>
    <row r="37" spans="1:11" x14ac:dyDescent="0.25">
      <c r="A37" s="39">
        <v>26</v>
      </c>
      <c r="B37" s="57">
        <f t="shared" si="6"/>
        <v>0.11530295</v>
      </c>
      <c r="C37" s="75">
        <v>80000</v>
      </c>
      <c r="D37" s="40">
        <v>9.2347399999999997E-4</v>
      </c>
      <c r="E37" s="63">
        <v>125</v>
      </c>
      <c r="F37" s="64">
        <f t="shared" si="0"/>
        <v>1.5980319606392127E-2</v>
      </c>
      <c r="G37" s="95">
        <f t="shared" si="1"/>
        <v>7.2822733962026823E-3</v>
      </c>
      <c r="H37" s="66">
        <f t="shared" si="2"/>
        <v>0.60526315789473684</v>
      </c>
      <c r="I37" s="64">
        <f t="shared" si="3"/>
        <v>-0.60525507592105543</v>
      </c>
      <c r="J37" s="65">
        <f t="shared" si="4"/>
        <v>-0.55145727445138726</v>
      </c>
      <c r="K37" s="66">
        <f t="shared" si="5"/>
        <v>0.46311792604440832</v>
      </c>
    </row>
    <row r="38" spans="1:11" x14ac:dyDescent="0.25">
      <c r="A38" s="39">
        <v>27</v>
      </c>
      <c r="B38" s="57">
        <f t="shared" si="6"/>
        <v>0.13824597999999999</v>
      </c>
      <c r="C38" s="75">
        <v>90000</v>
      </c>
      <c r="D38" s="40">
        <v>1.1342399999999999E-3</v>
      </c>
      <c r="E38" s="63">
        <v>122</v>
      </c>
      <c r="F38" s="64">
        <f t="shared" si="0"/>
        <v>1.7980359607192145E-2</v>
      </c>
      <c r="G38" s="95">
        <f t="shared" si="1"/>
        <v>8.9519613414709865E-3</v>
      </c>
      <c r="H38" s="66">
        <f t="shared" si="2"/>
        <v>0.58947368421052626</v>
      </c>
      <c r="I38" s="64">
        <f t="shared" si="3"/>
        <v>-0.59791858723899338</v>
      </c>
      <c r="J38" s="65">
        <f t="shared" si="4"/>
        <v>-0.54283243113105406</v>
      </c>
      <c r="K38" s="66">
        <f t="shared" si="5"/>
        <v>0.41293486904269228</v>
      </c>
    </row>
    <row r="39" spans="1:11" x14ac:dyDescent="0.25">
      <c r="A39" s="39">
        <v>28</v>
      </c>
      <c r="B39" s="57">
        <f t="shared" si="6"/>
        <v>0.15030374000000002</v>
      </c>
      <c r="C39" s="75">
        <v>100000</v>
      </c>
      <c r="D39" s="40">
        <v>1.2641600000000001E-3</v>
      </c>
      <c r="E39" s="63">
        <v>119</v>
      </c>
      <c r="F39" s="64">
        <f t="shared" si="0"/>
        <v>1.9980399607992159E-2</v>
      </c>
      <c r="G39" s="95">
        <f t="shared" si="1"/>
        <v>9.981187392395988E-3</v>
      </c>
      <c r="H39" s="66">
        <f t="shared" si="2"/>
        <v>0.5736842105263158</v>
      </c>
      <c r="I39" s="64">
        <f t="shared" si="3"/>
        <v>-0.59058209855693145</v>
      </c>
      <c r="J39" s="65">
        <f t="shared" si="4"/>
        <v>-0.53751592066837162</v>
      </c>
      <c r="K39" s="66">
        <f t="shared" si="5"/>
        <v>0.36275181204097617</v>
      </c>
    </row>
    <row r="40" spans="1:11" x14ac:dyDescent="0.25">
      <c r="A40" s="39">
        <v>29</v>
      </c>
      <c r="B40" s="57">
        <f t="shared" si="6"/>
        <v>0.15744426</v>
      </c>
      <c r="C40" s="75">
        <v>125000</v>
      </c>
      <c r="D40" s="40">
        <v>1.35841E-3</v>
      </c>
      <c r="E40" s="63">
        <v>116</v>
      </c>
      <c r="F40" s="64">
        <f t="shared" si="0"/>
        <v>2.4980499609992199E-2</v>
      </c>
      <c r="G40" s="95">
        <f t="shared" si="1"/>
        <v>1.0727835755232203E-2</v>
      </c>
      <c r="H40" s="66">
        <f t="shared" si="2"/>
        <v>0.55789473684210522</v>
      </c>
      <c r="I40" s="64">
        <f t="shared" si="3"/>
        <v>-0.57224087685177649</v>
      </c>
      <c r="J40" s="65">
        <f t="shared" si="4"/>
        <v>-0.53365907714075622</v>
      </c>
      <c r="K40" s="66">
        <f t="shared" si="5"/>
        <v>0.31256875503926013</v>
      </c>
    </row>
    <row r="41" spans="1:11" x14ac:dyDescent="0.25">
      <c r="A41" s="39">
        <v>30</v>
      </c>
      <c r="B41" s="57">
        <f t="shared" si="6"/>
        <v>0.18030822999999999</v>
      </c>
      <c r="C41" s="75">
        <v>150000</v>
      </c>
      <c r="D41" s="40">
        <v>1.5968099999999999E-3</v>
      </c>
      <c r="E41" s="63">
        <v>113</v>
      </c>
      <c r="F41" s="64">
        <f t="shared" si="0"/>
        <v>2.9980599611992238E-2</v>
      </c>
      <c r="G41" s="95">
        <f t="shared" si="1"/>
        <v>1.2616440208284231E-2</v>
      </c>
      <c r="H41" s="66">
        <f t="shared" si="2"/>
        <v>0.54210526315789476</v>
      </c>
      <c r="I41" s="64">
        <f t="shared" si="3"/>
        <v>-0.55389965514662154</v>
      </c>
      <c r="J41" s="65">
        <f t="shared" si="4"/>
        <v>-0.52390341139026764</v>
      </c>
      <c r="K41" s="66">
        <f t="shared" si="5"/>
        <v>0.26238569803754402</v>
      </c>
    </row>
    <row r="42" spans="1:11" x14ac:dyDescent="0.25">
      <c r="A42" s="39">
        <v>31</v>
      </c>
      <c r="B42" s="57">
        <f t="shared" si="6"/>
        <v>0.21840129999999999</v>
      </c>
      <c r="C42" s="75">
        <v>175000</v>
      </c>
      <c r="D42" s="40">
        <v>1.9866599999999999E-3</v>
      </c>
      <c r="E42" s="63">
        <v>110</v>
      </c>
      <c r="F42" s="64">
        <f t="shared" si="0"/>
        <v>3.4980699613992278E-2</v>
      </c>
      <c r="G42" s="95">
        <f t="shared" si="1"/>
        <v>1.5704831340928253E-2</v>
      </c>
      <c r="H42" s="66">
        <f t="shared" si="2"/>
        <v>0.52631578947368418</v>
      </c>
      <c r="I42" s="64">
        <f t="shared" si="3"/>
        <v>-0.53555843344146647</v>
      </c>
      <c r="J42" s="65">
        <f t="shared" si="4"/>
        <v>-0.50795019707471423</v>
      </c>
      <c r="K42" s="66">
        <f t="shared" si="5"/>
        <v>0.21220264103582795</v>
      </c>
    </row>
    <row r="43" spans="1:11" x14ac:dyDescent="0.25">
      <c r="A43" s="39">
        <v>32</v>
      </c>
      <c r="B43" s="57">
        <f t="shared" si="6"/>
        <v>0.55215990000000004</v>
      </c>
      <c r="C43" s="75">
        <v>200000</v>
      </c>
      <c r="D43" s="40">
        <v>5.1615999999999997E-3</v>
      </c>
      <c r="E43" s="63">
        <v>107</v>
      </c>
      <c r="F43" s="64">
        <f t="shared" si="0"/>
        <v>3.9980799615992317E-2</v>
      </c>
      <c r="G43" s="95">
        <f t="shared" si="1"/>
        <v>4.0856701400378802E-2</v>
      </c>
      <c r="H43" s="66">
        <f t="shared" si="2"/>
        <v>0.51052631578947372</v>
      </c>
      <c r="I43" s="64">
        <f t="shared" si="3"/>
        <v>-0.51721721173631152</v>
      </c>
      <c r="J43" s="65">
        <f t="shared" si="4"/>
        <v>-0.37802715421457983</v>
      </c>
      <c r="K43" s="66">
        <f t="shared" si="5"/>
        <v>0.16201958403411187</v>
      </c>
    </row>
    <row r="44" spans="1:11" x14ac:dyDescent="0.25">
      <c r="A44" s="39">
        <v>33</v>
      </c>
      <c r="B44" s="57">
        <f t="shared" si="6"/>
        <v>0.64364326000000005</v>
      </c>
      <c r="C44" s="75">
        <v>225000</v>
      </c>
      <c r="D44" s="40">
        <v>6.1901400000000002E-3</v>
      </c>
      <c r="E44" s="63">
        <v>104</v>
      </c>
      <c r="F44" s="64">
        <f t="shared" si="0"/>
        <v>4.4980899617992356E-2</v>
      </c>
      <c r="G44" s="95">
        <f t="shared" si="1"/>
        <v>4.9004793783525347E-2</v>
      </c>
      <c r="H44" s="66">
        <f t="shared" si="2"/>
        <v>0.49473684210526314</v>
      </c>
      <c r="I44" s="64">
        <f t="shared" si="3"/>
        <v>-0.49887599003115657</v>
      </c>
      <c r="J44" s="65">
        <f t="shared" si="4"/>
        <v>-0.33593784024223311</v>
      </c>
      <c r="K44" s="66">
        <f t="shared" si="5"/>
        <v>0.11183652703239579</v>
      </c>
    </row>
    <row r="45" spans="1:11" x14ac:dyDescent="0.25">
      <c r="A45" s="39">
        <v>34</v>
      </c>
      <c r="B45" s="57">
        <f t="shared" si="6"/>
        <v>0.70659196000000002</v>
      </c>
      <c r="C45" s="75">
        <v>250000</v>
      </c>
      <c r="D45" s="40">
        <v>6.9972599999999999E-3</v>
      </c>
      <c r="E45" s="63">
        <v>101</v>
      </c>
      <c r="F45" s="64">
        <f t="shared" si="0"/>
        <v>4.9980999619992403E-2</v>
      </c>
      <c r="G45" s="95">
        <f t="shared" si="1"/>
        <v>5.5398797248908546E-2</v>
      </c>
      <c r="H45" s="66">
        <f t="shared" si="2"/>
        <v>0.47894736842105262</v>
      </c>
      <c r="I45" s="64">
        <f t="shared" si="3"/>
        <v>-0.48053476832600162</v>
      </c>
      <c r="J45" s="65">
        <f t="shared" si="4"/>
        <v>-0.30290934636415301</v>
      </c>
      <c r="K45" s="66">
        <f t="shared" si="5"/>
        <v>6.1653470030679711E-2</v>
      </c>
    </row>
    <row r="46" spans="1:11" x14ac:dyDescent="0.25">
      <c r="A46" s="39">
        <v>35</v>
      </c>
      <c r="B46" s="57">
        <f t="shared" si="6"/>
        <v>0.34789903999999999</v>
      </c>
      <c r="C46" s="75">
        <v>275000</v>
      </c>
      <c r="D46" s="40">
        <v>3.5513300000000001E-3</v>
      </c>
      <c r="E46" s="63">
        <v>98</v>
      </c>
      <c r="F46" s="64">
        <f t="shared" si="0"/>
        <v>5.4981099621992442E-2</v>
      </c>
      <c r="G46" s="95">
        <f t="shared" si="1"/>
        <v>2.8100144803834798E-2</v>
      </c>
      <c r="H46" s="66">
        <f t="shared" si="2"/>
        <v>0.4631578947368421</v>
      </c>
      <c r="I46" s="64">
        <f t="shared" si="3"/>
        <v>-0.46219354662084666</v>
      </c>
      <c r="J46" s="65">
        <f t="shared" si="4"/>
        <v>-0.44392168394628767</v>
      </c>
      <c r="K46" s="66">
        <f t="shared" si="5"/>
        <v>1.1470413028963634E-2</v>
      </c>
    </row>
    <row r="47" spans="1:11" x14ac:dyDescent="0.25">
      <c r="A47" s="39">
        <v>36</v>
      </c>
      <c r="B47" s="57">
        <f t="shared" si="6"/>
        <v>0.33039934999999998</v>
      </c>
      <c r="C47" s="75">
        <v>300000</v>
      </c>
      <c r="D47" s="40">
        <v>3.47927E-3</v>
      </c>
      <c r="E47" s="63">
        <v>95</v>
      </c>
      <c r="F47" s="64">
        <f t="shared" si="0"/>
        <v>5.9981199623992482E-2</v>
      </c>
      <c r="G47" s="95">
        <f t="shared" si="1"/>
        <v>2.7529285588705057E-2</v>
      </c>
      <c r="H47" s="66">
        <f t="shared" si="2"/>
        <v>0.44736842105263158</v>
      </c>
      <c r="I47" s="64">
        <f t="shared" si="3"/>
        <v>-0.44385232491569165</v>
      </c>
      <c r="J47" s="65">
        <f t="shared" si="4"/>
        <v>-0.4468704812364731</v>
      </c>
      <c r="K47" s="66">
        <f t="shared" si="5"/>
        <v>-3.8712643972752446E-2</v>
      </c>
    </row>
    <row r="48" spans="1:11" x14ac:dyDescent="0.25">
      <c r="A48" s="39">
        <v>37</v>
      </c>
      <c r="B48" s="57">
        <f t="shared" si="6"/>
        <v>0.35105386</v>
      </c>
      <c r="C48" s="75">
        <v>325000</v>
      </c>
      <c r="D48" s="40">
        <v>3.81723E-3</v>
      </c>
      <c r="E48" s="63">
        <v>92</v>
      </c>
      <c r="F48" s="64">
        <f t="shared" si="0"/>
        <v>6.4981299625992514E-2</v>
      </c>
      <c r="G48" s="95">
        <f t="shared" si="1"/>
        <v>3.0206604216865562E-2</v>
      </c>
      <c r="H48" s="66">
        <f t="shared" si="2"/>
        <v>0.43157894736842106</v>
      </c>
      <c r="I48" s="64">
        <f t="shared" si="3"/>
        <v>-0.4255111032105367</v>
      </c>
      <c r="J48" s="65">
        <f t="shared" si="4"/>
        <v>-0.43304067923548695</v>
      </c>
      <c r="K48" s="66">
        <f t="shared" si="5"/>
        <v>-8.8895700974468528E-2</v>
      </c>
    </row>
    <row r="49" spans="1:11" x14ac:dyDescent="0.25">
      <c r="A49" s="39">
        <v>38</v>
      </c>
      <c r="B49" s="57">
        <f t="shared" si="6"/>
        <v>0.34143201000000001</v>
      </c>
      <c r="C49" s="75">
        <v>350000</v>
      </c>
      <c r="D49" s="40">
        <v>3.8377900000000002E-3</v>
      </c>
      <c r="E49" s="63">
        <v>89</v>
      </c>
      <c r="F49" s="64">
        <f t="shared" si="0"/>
        <v>6.998139962799256E-2</v>
      </c>
      <c r="G49" s="95">
        <f t="shared" si="1"/>
        <v>3.0369480506944213E-2</v>
      </c>
      <c r="H49" s="66">
        <f t="shared" si="2"/>
        <v>0.41578947368421054</v>
      </c>
      <c r="I49" s="64">
        <f t="shared" si="3"/>
        <v>-0.40716988150538175</v>
      </c>
      <c r="J49" s="65">
        <f t="shared" si="4"/>
        <v>-0.43219933490734075</v>
      </c>
      <c r="K49" s="66">
        <f t="shared" si="5"/>
        <v>-0.1390787579761846</v>
      </c>
    </row>
    <row r="50" spans="1:11" x14ac:dyDescent="0.25">
      <c r="A50" s="39">
        <v>39</v>
      </c>
      <c r="B50" s="57">
        <f t="shared" si="6"/>
        <v>0.35169040000000001</v>
      </c>
      <c r="C50" s="75">
        <v>375000</v>
      </c>
      <c r="D50" s="40">
        <v>4.0909500000000003E-3</v>
      </c>
      <c r="E50" s="63">
        <v>86</v>
      </c>
      <c r="F50" s="64">
        <f t="shared" si="0"/>
        <v>7.4981499629992607E-2</v>
      </c>
      <c r="G50" s="95">
        <f t="shared" si="1"/>
        <v>3.2375013658515743E-2</v>
      </c>
      <c r="H50" s="66">
        <f t="shared" si="2"/>
        <v>0.4</v>
      </c>
      <c r="I50" s="64">
        <f t="shared" si="3"/>
        <v>-0.38882865980022674</v>
      </c>
      <c r="J50" s="65">
        <f t="shared" si="4"/>
        <v>-0.42183966904579007</v>
      </c>
      <c r="K50" s="66">
        <f t="shared" si="5"/>
        <v>-0.18926181497790068</v>
      </c>
    </row>
    <row r="51" spans="1:11" x14ac:dyDescent="0.25">
      <c r="A51" s="39">
        <v>40</v>
      </c>
      <c r="B51" s="57">
        <f t="shared" si="6"/>
        <v>0.35387200000000002</v>
      </c>
      <c r="C51" s="75">
        <v>400000</v>
      </c>
      <c r="D51" s="40">
        <v>4.2651E-3</v>
      </c>
      <c r="E51" s="63">
        <v>83</v>
      </c>
      <c r="F51" s="64">
        <f t="shared" si="0"/>
        <v>7.9981599631992639E-2</v>
      </c>
      <c r="G51" s="95">
        <f t="shared" si="1"/>
        <v>3.3754629705071988E-2</v>
      </c>
      <c r="H51" s="66">
        <f t="shared" si="2"/>
        <v>0.38421052631578945</v>
      </c>
      <c r="I51" s="64">
        <f t="shared" si="3"/>
        <v>-0.37048743809507179</v>
      </c>
      <c r="J51" s="65">
        <f t="shared" si="4"/>
        <v>-0.41471320432075837</v>
      </c>
      <c r="K51" s="66">
        <f t="shared" si="5"/>
        <v>-0.23944487197961675</v>
      </c>
    </row>
    <row r="52" spans="1:11" x14ac:dyDescent="0.25">
      <c r="A52" s="39">
        <v>41</v>
      </c>
      <c r="B52" s="57">
        <f t="shared" si="6"/>
        <v>0.8879087</v>
      </c>
      <c r="C52" s="75">
        <v>425000</v>
      </c>
      <c r="D52" s="40">
        <v>1.1100499999999999E-2</v>
      </c>
      <c r="E52" s="63">
        <v>80</v>
      </c>
      <c r="F52" s="64">
        <f t="shared" si="0"/>
        <v>8.4981699633992686E-2</v>
      </c>
      <c r="G52" s="95">
        <f t="shared" si="1"/>
        <v>8.7904658557386772E-2</v>
      </c>
      <c r="H52" s="66">
        <f t="shared" si="2"/>
        <v>0.36842105263157893</v>
      </c>
      <c r="I52" s="64">
        <f t="shared" si="3"/>
        <v>-0.35214621638991683</v>
      </c>
      <c r="J52" s="65">
        <f t="shared" si="4"/>
        <v>-0.13499895234555193</v>
      </c>
      <c r="K52" s="66">
        <f t="shared" si="5"/>
        <v>-0.28962792898133283</v>
      </c>
    </row>
    <row r="53" spans="1:11" x14ac:dyDescent="0.25">
      <c r="A53" s="39">
        <v>42</v>
      </c>
      <c r="B53" s="57">
        <f t="shared" si="6"/>
        <v>0.87799210000000005</v>
      </c>
      <c r="C53" s="75">
        <v>450000</v>
      </c>
      <c r="D53" s="40">
        <v>1.14042E-2</v>
      </c>
      <c r="E53" s="63">
        <v>77</v>
      </c>
      <c r="F53" s="64">
        <f t="shared" si="0"/>
        <v>8.9981799635992718E-2</v>
      </c>
      <c r="G53" s="95">
        <f t="shared" si="1"/>
        <v>9.0310569515406502E-2</v>
      </c>
      <c r="H53" s="66">
        <f t="shared" si="2"/>
        <v>0.35263157894736841</v>
      </c>
      <c r="I53" s="64">
        <f t="shared" si="3"/>
        <v>-0.33380499468476182</v>
      </c>
      <c r="J53" s="65">
        <f t="shared" si="4"/>
        <v>-0.12257111808203107</v>
      </c>
      <c r="K53" s="66">
        <f t="shared" si="5"/>
        <v>-0.33981098598304893</v>
      </c>
    </row>
    <row r="54" spans="1:11" x14ac:dyDescent="0.25">
      <c r="A54" s="39">
        <v>43</v>
      </c>
      <c r="B54" s="57">
        <f t="shared" si="6"/>
        <v>0.53401032000000004</v>
      </c>
      <c r="C54" s="75">
        <v>475000</v>
      </c>
      <c r="D54" s="40">
        <v>7.2181299999999997E-3</v>
      </c>
      <c r="E54" s="63">
        <v>74</v>
      </c>
      <c r="F54" s="64">
        <f t="shared" si="0"/>
        <v>9.4981899637992764E-2</v>
      </c>
      <c r="G54" s="95">
        <f t="shared" si="1"/>
        <v>5.7148529067472309E-2</v>
      </c>
      <c r="H54" s="66">
        <f t="shared" si="2"/>
        <v>0.33684210526315789</v>
      </c>
      <c r="I54" s="64">
        <f t="shared" si="3"/>
        <v>-0.31546377297960687</v>
      </c>
      <c r="J54" s="65">
        <f t="shared" si="4"/>
        <v>-0.29387103304909262</v>
      </c>
      <c r="K54" s="66">
        <f t="shared" si="5"/>
        <v>-0.38999404298476498</v>
      </c>
    </row>
    <row r="55" spans="1:11" x14ac:dyDescent="0.25">
      <c r="A55" s="39">
        <v>44</v>
      </c>
      <c r="B55" s="57">
        <f t="shared" si="6"/>
        <v>0.39807646000000002</v>
      </c>
      <c r="C55" s="75">
        <v>500000</v>
      </c>
      <c r="D55" s="40">
        <v>5.6085600000000003E-3</v>
      </c>
      <c r="E55" s="63">
        <v>71</v>
      </c>
      <c r="F55" s="64">
        <f t="shared" si="0"/>
        <v>9.9981999639992797E-2</v>
      </c>
      <c r="G55" s="95">
        <f t="shared" si="1"/>
        <v>4.4397517869909579E-2</v>
      </c>
      <c r="H55" s="66">
        <f t="shared" si="2"/>
        <v>0.32105263157894737</v>
      </c>
      <c r="I55" s="64">
        <f t="shared" si="3"/>
        <v>-0.29712255127445192</v>
      </c>
      <c r="J55" s="65">
        <f t="shared" si="4"/>
        <v>-0.3597369177890834</v>
      </c>
      <c r="K55" s="66">
        <f t="shared" si="5"/>
        <v>-0.44017709998648108</v>
      </c>
    </row>
    <row r="56" spans="1:11" x14ac:dyDescent="0.25">
      <c r="A56" s="39">
        <v>45</v>
      </c>
      <c r="B56" s="57">
        <f t="shared" si="6"/>
        <v>0.44832870000000002</v>
      </c>
      <c r="C56" s="75">
        <v>550000</v>
      </c>
      <c r="D56" s="40">
        <v>6.5950000000000002E-3</v>
      </c>
      <c r="E56" s="63">
        <v>68</v>
      </c>
      <c r="F56" s="64">
        <f t="shared" si="0"/>
        <v>0.10998219964399288</v>
      </c>
      <c r="G56" s="95">
        <f t="shared" si="1"/>
        <v>5.2212094114325036E-2</v>
      </c>
      <c r="H56" s="66">
        <f t="shared" si="2"/>
        <v>0.30526315789473685</v>
      </c>
      <c r="I56" s="64">
        <f t="shared" si="3"/>
        <v>-0.26044010786414196</v>
      </c>
      <c r="J56" s="65">
        <f t="shared" si="4"/>
        <v>-0.31937039546143287</v>
      </c>
      <c r="K56" s="66">
        <f t="shared" si="5"/>
        <v>-0.49036015698819713</v>
      </c>
    </row>
    <row r="57" spans="1:11" x14ac:dyDescent="0.25">
      <c r="A57" s="39">
        <v>46</v>
      </c>
      <c r="B57" s="57">
        <f t="shared" si="6"/>
        <v>0.44483140000000004</v>
      </c>
      <c r="C57" s="75">
        <v>600000</v>
      </c>
      <c r="D57" s="40">
        <v>6.8455800000000004E-3</v>
      </c>
      <c r="E57" s="63">
        <v>65</v>
      </c>
      <c r="F57" s="64">
        <f t="shared" si="0"/>
        <v>0.11998239964799295</v>
      </c>
      <c r="G57" s="95">
        <f t="shared" si="1"/>
        <v>5.4197188509651287E-2</v>
      </c>
      <c r="H57" s="66">
        <f t="shared" si="2"/>
        <v>0.28947368421052633</v>
      </c>
      <c r="I57" s="64">
        <f t="shared" si="3"/>
        <v>-0.22375766445383202</v>
      </c>
      <c r="J57" s="65">
        <f t="shared" si="4"/>
        <v>-0.30911630685506786</v>
      </c>
      <c r="K57" s="66">
        <f t="shared" si="5"/>
        <v>-0.54054321398991323</v>
      </c>
    </row>
    <row r="58" spans="1:11" x14ac:dyDescent="0.25">
      <c r="A58" s="39">
        <v>47</v>
      </c>
      <c r="B58" s="57">
        <f t="shared" si="6"/>
        <v>0.44134899999999999</v>
      </c>
      <c r="C58" s="75">
        <v>650000</v>
      </c>
      <c r="D58" s="40">
        <v>7.1206500000000001E-3</v>
      </c>
      <c r="E58" s="63">
        <v>62</v>
      </c>
      <c r="F58" s="64">
        <f t="shared" si="0"/>
        <v>0.12998259965199305</v>
      </c>
      <c r="G58" s="95">
        <f t="shared" si="1"/>
        <v>5.6376292649336773E-2</v>
      </c>
      <c r="H58" s="66">
        <f t="shared" si="2"/>
        <v>0.27368421052631581</v>
      </c>
      <c r="I58" s="64">
        <f t="shared" si="3"/>
        <v>-0.18707522104352209</v>
      </c>
      <c r="J58" s="65">
        <f t="shared" si="4"/>
        <v>-0.29786005275277394</v>
      </c>
      <c r="K58" s="66">
        <f t="shared" si="5"/>
        <v>-0.59072627099162933</v>
      </c>
    </row>
    <row r="59" spans="1:11" x14ac:dyDescent="0.25">
      <c r="A59" s="39">
        <v>48</v>
      </c>
      <c r="B59" s="57">
        <f t="shared" si="6"/>
        <v>0.44473401000000001</v>
      </c>
      <c r="C59" s="75">
        <v>700000</v>
      </c>
      <c r="D59" s="40">
        <v>7.5400900000000002E-3</v>
      </c>
      <c r="E59" s="63">
        <v>59</v>
      </c>
      <c r="F59" s="64">
        <f t="shared" si="0"/>
        <v>0.13998279965599311</v>
      </c>
      <c r="G59" s="95">
        <f t="shared" si="1"/>
        <v>5.9699095718917919E-2</v>
      </c>
      <c r="H59" s="66">
        <f t="shared" si="2"/>
        <v>0.25789473684210529</v>
      </c>
      <c r="I59" s="64">
        <f t="shared" si="3"/>
        <v>-0.15039277763321215</v>
      </c>
      <c r="J59" s="65">
        <f t="shared" si="4"/>
        <v>-0.28069597371592447</v>
      </c>
      <c r="K59" s="66">
        <f t="shared" si="5"/>
        <v>-0.64090932799334532</v>
      </c>
    </row>
    <row r="60" spans="1:11" x14ac:dyDescent="0.25">
      <c r="A60" s="39">
        <v>49</v>
      </c>
      <c r="B60" s="57">
        <f t="shared" si="6"/>
        <v>0.44606606000000004</v>
      </c>
      <c r="C60" s="75">
        <v>750000</v>
      </c>
      <c r="D60" s="40">
        <v>7.9678100000000005E-3</v>
      </c>
      <c r="E60" s="63">
        <v>56</v>
      </c>
      <c r="F60" s="64">
        <f t="shared" si="0"/>
        <v>0.1499829996599932</v>
      </c>
      <c r="G60" s="95">
        <f t="shared" si="1"/>
        <v>6.3087492936449011E-2</v>
      </c>
      <c r="H60" s="66">
        <f t="shared" si="2"/>
        <v>0.24210526315789474</v>
      </c>
      <c r="I60" s="64">
        <f t="shared" si="3"/>
        <v>-0.11371033422290221</v>
      </c>
      <c r="J60" s="65">
        <f t="shared" si="4"/>
        <v>-0.26319306534847919</v>
      </c>
      <c r="K60" s="66">
        <f t="shared" si="5"/>
        <v>-0.69109238499506143</v>
      </c>
    </row>
    <row r="61" spans="1:11" x14ac:dyDescent="0.25">
      <c r="A61" s="39">
        <v>50</v>
      </c>
      <c r="B61" s="57">
        <f t="shared" si="6"/>
        <v>0.82583130000000005</v>
      </c>
      <c r="C61" s="75">
        <v>800000</v>
      </c>
      <c r="D61" s="40">
        <v>1.5584199999999999E-2</v>
      </c>
      <c r="E61" s="63">
        <v>53</v>
      </c>
      <c r="F61" s="64">
        <f t="shared" si="0"/>
        <v>0.15998319966399327</v>
      </c>
      <c r="G61" s="95">
        <f t="shared" si="1"/>
        <v>0.12342452343217447</v>
      </c>
      <c r="H61" s="66">
        <f t="shared" si="2"/>
        <v>0.22631578947368422</v>
      </c>
      <c r="I61" s="64">
        <f t="shared" si="3"/>
        <v>-7.7027890812592273E-2</v>
      </c>
      <c r="J61" s="65">
        <f t="shared" si="4"/>
        <v>4.8480403885427008E-2</v>
      </c>
      <c r="K61" s="66">
        <f t="shared" si="5"/>
        <v>-0.74127544199677753</v>
      </c>
    </row>
    <row r="62" spans="1:11" x14ac:dyDescent="0.25">
      <c r="A62" s="39">
        <v>51</v>
      </c>
      <c r="B62" s="57">
        <f t="shared" si="6"/>
        <v>1.0168937</v>
      </c>
      <c r="C62" s="75">
        <v>850000</v>
      </c>
      <c r="D62" s="40">
        <v>2.0340500000000001E-2</v>
      </c>
      <c r="E62" s="63">
        <v>50</v>
      </c>
      <c r="F62" s="64">
        <f t="shared" si="0"/>
        <v>0.16998339966799336</v>
      </c>
      <c r="G62" s="95">
        <f t="shared" si="1"/>
        <v>0.16110392511024232</v>
      </c>
      <c r="H62" s="66">
        <f t="shared" si="2"/>
        <v>0.21052631578947367</v>
      </c>
      <c r="I62" s="64">
        <f t="shared" si="3"/>
        <v>-4.0345447402282332E-2</v>
      </c>
      <c r="J62" s="65">
        <f t="shared" si="4"/>
        <v>0.24311493831935552</v>
      </c>
      <c r="K62" s="66">
        <f t="shared" si="5"/>
        <v>-0.79145849899849363</v>
      </c>
    </row>
    <row r="63" spans="1:11" x14ac:dyDescent="0.25">
      <c r="A63" s="39">
        <v>52</v>
      </c>
      <c r="B63" s="57">
        <f t="shared" si="6"/>
        <v>0.6470728</v>
      </c>
      <c r="C63" s="75">
        <v>900000</v>
      </c>
      <c r="D63" s="40">
        <v>1.3770299999999999E-2</v>
      </c>
      <c r="E63" s="63">
        <v>47</v>
      </c>
      <c r="F63" s="64">
        <f t="shared" si="0"/>
        <v>0.17998359967199343</v>
      </c>
      <c r="G63" s="95">
        <f t="shared" si="1"/>
        <v>0.109054810271977</v>
      </c>
      <c r="H63" s="66">
        <f t="shared" si="2"/>
        <v>0.19473684210526315</v>
      </c>
      <c r="I63" s="64">
        <f t="shared" si="3"/>
        <v>-3.6630039919723903E-3</v>
      </c>
      <c r="J63" s="65">
        <f t="shared" si="4"/>
        <v>-2.5746953936767316E-2</v>
      </c>
      <c r="K63" s="66">
        <f t="shared" si="5"/>
        <v>-0.84164155600020973</v>
      </c>
    </row>
    <row r="64" spans="1:11" x14ac:dyDescent="0.25">
      <c r="A64" s="39">
        <v>53</v>
      </c>
      <c r="B64" s="57">
        <f t="shared" si="6"/>
        <v>0.47289510000000001</v>
      </c>
      <c r="C64" s="75">
        <v>950000</v>
      </c>
      <c r="D64" s="40">
        <v>1.0750600000000001E-2</v>
      </c>
      <c r="E64" s="63">
        <v>44</v>
      </c>
      <c r="F64" s="64">
        <f t="shared" si="0"/>
        <v>0.18998379967599352</v>
      </c>
      <c r="G64" s="95">
        <f t="shared" si="1"/>
        <v>8.5132751266602788E-2</v>
      </c>
      <c r="H64" s="66">
        <f t="shared" si="2"/>
        <v>0.17894736842105263</v>
      </c>
      <c r="I64" s="64">
        <f t="shared" si="3"/>
        <v>3.301943941833755E-2</v>
      </c>
      <c r="J64" s="65">
        <f t="shared" si="4"/>
        <v>-0.14931735606239721</v>
      </c>
      <c r="K64" s="66">
        <f t="shared" si="5"/>
        <v>-0.89182461300192573</v>
      </c>
    </row>
    <row r="65" spans="1:11" x14ac:dyDescent="0.25">
      <c r="A65" s="39">
        <v>54</v>
      </c>
      <c r="B65" s="57">
        <f t="shared" si="6"/>
        <v>0.45537460000000002</v>
      </c>
      <c r="C65" s="75">
        <v>1000000</v>
      </c>
      <c r="D65" s="40">
        <v>1.1109900000000001E-2</v>
      </c>
      <c r="E65" s="63">
        <v>41</v>
      </c>
      <c r="F65" s="64">
        <f t="shared" si="0"/>
        <v>0.19998399967999361</v>
      </c>
      <c r="G65" s="95">
        <f t="shared" si="1"/>
        <v>8.797912534370679E-2</v>
      </c>
      <c r="H65" s="66">
        <f t="shared" si="2"/>
        <v>0.16315789473684211</v>
      </c>
      <c r="I65" s="64">
        <f t="shared" si="3"/>
        <v>6.9701882828647491E-2</v>
      </c>
      <c r="J65" s="65">
        <f t="shared" si="4"/>
        <v>-0.13461429102820877</v>
      </c>
      <c r="K65" s="66">
        <f t="shared" si="5"/>
        <v>-0.94200767000364183</v>
      </c>
    </row>
    <row r="66" spans="1:11" x14ac:dyDescent="0.25">
      <c r="A66" s="39">
        <v>55</v>
      </c>
      <c r="B66" s="57">
        <f t="shared" si="6"/>
        <v>0.51469650000000011</v>
      </c>
      <c r="C66" s="75">
        <v>1250000</v>
      </c>
      <c r="D66" s="40">
        <v>1.35481E-2</v>
      </c>
      <c r="E66" s="63">
        <v>38</v>
      </c>
      <c r="F66" s="64">
        <f t="shared" si="0"/>
        <v>0.24998499969999399</v>
      </c>
      <c r="G66" s="95">
        <f t="shared" si="1"/>
        <v>0.10729454219534881</v>
      </c>
      <c r="H66" s="66">
        <f t="shared" si="2"/>
        <v>0.14736842105263157</v>
      </c>
      <c r="I66" s="64">
        <f t="shared" si="3"/>
        <v>0.25311409988019717</v>
      </c>
      <c r="J66" s="65">
        <f t="shared" si="4"/>
        <v>-3.4839692736090042E-2</v>
      </c>
      <c r="K66" s="66">
        <f t="shared" si="5"/>
        <v>-0.99219072700535793</v>
      </c>
    </row>
    <row r="67" spans="1:11" x14ac:dyDescent="0.25">
      <c r="A67" s="39">
        <v>56</v>
      </c>
      <c r="B67" s="57">
        <f t="shared" si="6"/>
        <v>0.96515470000000003</v>
      </c>
      <c r="C67" s="75">
        <v>1500000</v>
      </c>
      <c r="D67" s="40">
        <v>2.7579599999999999E-2</v>
      </c>
      <c r="E67" s="63">
        <v>35</v>
      </c>
      <c r="F67" s="64">
        <f t="shared" si="0"/>
        <v>0.2999859997199944</v>
      </c>
      <c r="G67" s="95">
        <f t="shared" si="1"/>
        <v>0.21845206477504495</v>
      </c>
      <c r="H67" s="66">
        <f t="shared" si="2"/>
        <v>0.13157894736842105</v>
      </c>
      <c r="I67" s="64">
        <f t="shared" si="3"/>
        <v>0.43652631693174687</v>
      </c>
      <c r="J67" s="65">
        <f t="shared" si="4"/>
        <v>0.5393491662319454</v>
      </c>
      <c r="K67" s="66">
        <f t="shared" si="5"/>
        <v>-1.0423737840070739</v>
      </c>
    </row>
    <row r="68" spans="1:11" x14ac:dyDescent="0.25">
      <c r="A68" s="39">
        <v>57</v>
      </c>
      <c r="B68" s="57">
        <f t="shared" si="6"/>
        <v>1.3360671</v>
      </c>
      <c r="C68" s="75">
        <v>1750000</v>
      </c>
      <c r="D68" s="40">
        <v>4.17562E-2</v>
      </c>
      <c r="E68" s="63">
        <v>32</v>
      </c>
      <c r="F68" s="64">
        <f t="shared" si="0"/>
        <v>0.34998699973999481</v>
      </c>
      <c r="G68" s="95">
        <f t="shared" si="1"/>
        <v>0.33075906934357435</v>
      </c>
      <c r="H68" s="66">
        <f t="shared" si="2"/>
        <v>0.11578947368421053</v>
      </c>
      <c r="I68" s="64">
        <f t="shared" si="3"/>
        <v>0.61993853398329657</v>
      </c>
      <c r="J68" s="65">
        <f t="shared" si="4"/>
        <v>1.1194757227687555</v>
      </c>
      <c r="K68" s="66">
        <f t="shared" si="5"/>
        <v>-1.09255684100879</v>
      </c>
    </row>
    <row r="69" spans="1:11" x14ac:dyDescent="0.25">
      <c r="A69" s="39">
        <v>58</v>
      </c>
      <c r="B69" s="57">
        <f t="shared" si="6"/>
        <v>0.68854329999999997</v>
      </c>
      <c r="C69" s="75">
        <v>2000000</v>
      </c>
      <c r="D69" s="40">
        <v>2.3747399999999998E-2</v>
      </c>
      <c r="E69" s="63">
        <v>29</v>
      </c>
      <c r="F69" s="64">
        <f t="shared" si="0"/>
        <v>0.39998799975999522</v>
      </c>
      <c r="G69" s="95">
        <f t="shared" si="1"/>
        <v>0.18809338195211714</v>
      </c>
      <c r="H69" s="66">
        <f t="shared" si="2"/>
        <v>0.1</v>
      </c>
      <c r="I69" s="64">
        <f t="shared" si="3"/>
        <v>0.80335075103484621</v>
      </c>
      <c r="J69" s="65">
        <f t="shared" si="4"/>
        <v>0.3825301130061815</v>
      </c>
      <c r="K69" s="66">
        <f t="shared" si="5"/>
        <v>-1.1427398980105061</v>
      </c>
    </row>
    <row r="70" spans="1:11" x14ac:dyDescent="0.25">
      <c r="A70" s="39">
        <v>59</v>
      </c>
      <c r="B70" s="57">
        <f t="shared" si="6"/>
        <v>0.69476290000000007</v>
      </c>
      <c r="C70" s="75">
        <v>2250000</v>
      </c>
      <c r="D70" s="40">
        <v>2.6726699999999999E-2</v>
      </c>
      <c r="E70" s="63">
        <v>26</v>
      </c>
      <c r="F70" s="64">
        <f t="shared" si="0"/>
        <v>0.44998899977999562</v>
      </c>
      <c r="G70" s="95">
        <f t="shared" si="1"/>
        <v>0.21169539221628625</v>
      </c>
      <c r="H70" s="66">
        <f t="shared" si="2"/>
        <v>8.4210526315789472E-2</v>
      </c>
      <c r="I70" s="64">
        <f t="shared" si="3"/>
        <v>0.98676296808639585</v>
      </c>
      <c r="J70" s="65">
        <f t="shared" si="4"/>
        <v>0.50444728989557097</v>
      </c>
      <c r="K70" s="66">
        <f t="shared" si="5"/>
        <v>-1.1929229550122222</v>
      </c>
    </row>
    <row r="71" spans="1:11" x14ac:dyDescent="0.25">
      <c r="A71" s="39">
        <v>60</v>
      </c>
      <c r="B71" s="57">
        <f t="shared" si="6"/>
        <v>0.63687440000000006</v>
      </c>
      <c r="C71" s="75">
        <v>2500000</v>
      </c>
      <c r="D71" s="40">
        <v>2.7695899999999999E-2</v>
      </c>
      <c r="E71" s="63">
        <v>23</v>
      </c>
      <c r="F71" s="64">
        <f t="shared" si="0"/>
        <v>0.49998999979999598</v>
      </c>
      <c r="G71" s="95">
        <f t="shared" si="1"/>
        <v>0.21937339320579138</v>
      </c>
      <c r="H71" s="66">
        <f t="shared" si="2"/>
        <v>6.8421052631578952E-2</v>
      </c>
      <c r="I71" s="64">
        <f t="shared" si="3"/>
        <v>1.1701751851379456</v>
      </c>
      <c r="J71" s="65">
        <f t="shared" si="4"/>
        <v>0.54410832699864764</v>
      </c>
      <c r="K71" s="66">
        <f t="shared" si="5"/>
        <v>-1.2431060120139383</v>
      </c>
    </row>
    <row r="72" spans="1:11" x14ac:dyDescent="0.25">
      <c r="A72" s="39">
        <v>61</v>
      </c>
      <c r="B72" s="57">
        <f t="shared" si="6"/>
        <v>0.61736670000000005</v>
      </c>
      <c r="C72" s="75">
        <v>2750000</v>
      </c>
      <c r="D72" s="40">
        <v>3.08749E-2</v>
      </c>
      <c r="E72" s="63">
        <v>20</v>
      </c>
      <c r="F72" s="64">
        <f t="shared" si="0"/>
        <v>0.54999099981999644</v>
      </c>
      <c r="G72" s="95">
        <f t="shared" si="1"/>
        <v>0.24455742657933335</v>
      </c>
      <c r="H72" s="66">
        <f t="shared" si="2"/>
        <v>5.2631578947368418E-2</v>
      </c>
      <c r="I72" s="64">
        <f t="shared" si="3"/>
        <v>1.3535874021894954</v>
      </c>
      <c r="J72" s="65">
        <f t="shared" si="4"/>
        <v>0.67419751081074086</v>
      </c>
      <c r="K72" s="66">
        <f t="shared" si="5"/>
        <v>-1.2932890690156544</v>
      </c>
    </row>
    <row r="73" spans="1:11" x14ac:dyDescent="0.25">
      <c r="A73" s="39">
        <v>62</v>
      </c>
      <c r="B73" s="57">
        <f t="shared" si="6"/>
        <v>0.88657510000000006</v>
      </c>
      <c r="C73" s="75">
        <v>3000000</v>
      </c>
      <c r="D73" s="40">
        <v>5.2159200000000003E-2</v>
      </c>
      <c r="E73" s="63">
        <v>17</v>
      </c>
      <c r="F73" s="64">
        <f t="shared" si="0"/>
        <v>0.59999199983999685</v>
      </c>
      <c r="G73" s="95">
        <f t="shared" si="1"/>
        <v>0.41317162020389431</v>
      </c>
      <c r="H73" s="66">
        <f t="shared" si="2"/>
        <v>3.6842105263157891E-2</v>
      </c>
      <c r="I73" s="64">
        <f t="shared" si="3"/>
        <v>1.5369996192410449</v>
      </c>
      <c r="J73" s="65">
        <f t="shared" si="4"/>
        <v>1.5451812211006855</v>
      </c>
      <c r="K73" s="66">
        <f t="shared" si="5"/>
        <v>-1.3434721260173705</v>
      </c>
    </row>
    <row r="74" spans="1:11" x14ac:dyDescent="0.25">
      <c r="A74" s="39">
        <v>63</v>
      </c>
      <c r="B74" s="57">
        <f t="shared" si="6"/>
        <v>1.1395736999999999</v>
      </c>
      <c r="C74" s="75">
        <v>3250000</v>
      </c>
      <c r="D74" s="40">
        <v>8.1407499999999994E-2</v>
      </c>
      <c r="E74" s="63">
        <v>14</v>
      </c>
      <c r="F74" s="64">
        <f t="shared" si="0"/>
        <v>0.64999299985999714</v>
      </c>
      <c r="G74" s="95">
        <f t="shared" si="1"/>
        <v>0.64487661023829734</v>
      </c>
      <c r="H74" s="66">
        <f t="shared" si="2"/>
        <v>2.1052631578947368E-2</v>
      </c>
      <c r="I74" s="64">
        <f t="shared" si="3"/>
        <v>1.7204118362925946</v>
      </c>
      <c r="J74" s="65">
        <f t="shared" si="4"/>
        <v>2.7420630942970501</v>
      </c>
      <c r="K74" s="66">
        <f t="shared" si="5"/>
        <v>-1.3936551830190866</v>
      </c>
    </row>
    <row r="75" spans="1:11" x14ac:dyDescent="0.25">
      <c r="A75" s="39">
        <v>64</v>
      </c>
      <c r="B75" s="57">
        <f t="shared" si="6"/>
        <v>0.64022380000000001</v>
      </c>
      <c r="C75" s="75">
        <v>3500000</v>
      </c>
      <c r="D75" s="40">
        <v>5.8214099999999998E-2</v>
      </c>
      <c r="E75" s="63">
        <v>11</v>
      </c>
      <c r="F75" s="64">
        <f t="shared" si="0"/>
        <v>0.69999399987999755</v>
      </c>
      <c r="G75" s="95">
        <f t="shared" si="1"/>
        <v>0.46113852919208526</v>
      </c>
      <c r="H75" s="66">
        <f t="shared" si="2"/>
        <v>5.263157894736842E-3</v>
      </c>
      <c r="I75" s="64">
        <f t="shared" si="3"/>
        <v>1.9038240533441444</v>
      </c>
      <c r="J75" s="65">
        <f t="shared" si="4"/>
        <v>1.7929563073113939</v>
      </c>
      <c r="K75" s="66">
        <f t="shared" si="5"/>
        <v>-1.4438382400208025</v>
      </c>
    </row>
    <row r="76" spans="1:11" x14ac:dyDescent="0.25">
      <c r="A76" s="39">
        <v>65</v>
      </c>
      <c r="B76" s="57">
        <f t="shared" si="6"/>
        <v>0.46187270000000002</v>
      </c>
      <c r="C76" s="75">
        <v>3750000</v>
      </c>
      <c r="D76" s="40">
        <v>4.6200400000000003E-2</v>
      </c>
      <c r="E76" s="63">
        <v>10</v>
      </c>
      <c r="F76" s="64">
        <f t="shared" ref="F76:F81" si="7">(C76-$B$6)/($B$5-$B$6)</f>
        <v>0.74999499989999796</v>
      </c>
      <c r="G76" s="95">
        <f t="shared" ref="G76:G81" si="8">(D76-$C$6)/($C$5-$C$6)</f>
        <v>0.36596601527584716</v>
      </c>
      <c r="H76" s="66">
        <f t="shared" ref="H76:H81" si="9">(E76-$D$6)/($D$5-$D$6)</f>
        <v>0</v>
      </c>
      <c r="I76" s="64">
        <f t="shared" ref="I76:I81" si="10">(C76-$B$7)/$B$8</f>
        <v>2.0872362703956941</v>
      </c>
      <c r="J76" s="65">
        <f t="shared" ref="J76:J81" si="11">(D76-$C$7)/$C$8</f>
        <v>1.3013386830385587</v>
      </c>
      <c r="K76" s="66">
        <f t="shared" ref="K76:K81" si="12">(E76-$D$7)/$D$8</f>
        <v>-1.4605659256880412</v>
      </c>
    </row>
    <row r="77" spans="1:11" x14ac:dyDescent="0.25">
      <c r="A77" s="39">
        <v>66</v>
      </c>
      <c r="B77" s="57">
        <f t="shared" ref="B77:B81" si="13">D77*E77 - (100 * $B$3 + $B$3)</f>
        <v>0.48927870000000001</v>
      </c>
      <c r="C77" s="75">
        <v>4000000</v>
      </c>
      <c r="D77" s="40">
        <v>4.8940999999999998E-2</v>
      </c>
      <c r="E77" s="63">
        <v>10</v>
      </c>
      <c r="F77" s="64">
        <f t="shared" si="7"/>
        <v>0.79999599991999837</v>
      </c>
      <c r="G77" s="95">
        <f t="shared" si="8"/>
        <v>0.38767704448740076</v>
      </c>
      <c r="H77" s="66">
        <f t="shared" si="9"/>
        <v>0</v>
      </c>
      <c r="I77" s="64">
        <f t="shared" si="10"/>
        <v>2.2706484874472439</v>
      </c>
      <c r="J77" s="65">
        <f t="shared" si="11"/>
        <v>1.413487917752438</v>
      </c>
      <c r="K77" s="66">
        <f t="shared" si="12"/>
        <v>-1.4605659256880412</v>
      </c>
    </row>
    <row r="78" spans="1:11" x14ac:dyDescent="0.25">
      <c r="A78" s="39">
        <v>67</v>
      </c>
      <c r="B78" s="57">
        <f t="shared" si="13"/>
        <v>0.50896570000000008</v>
      </c>
      <c r="C78" s="75">
        <v>4250000</v>
      </c>
      <c r="D78" s="40">
        <v>5.0909700000000002E-2</v>
      </c>
      <c r="E78" s="63">
        <v>10</v>
      </c>
      <c r="F78" s="64">
        <f t="shared" si="7"/>
        <v>0.84999699993999878</v>
      </c>
      <c r="G78" s="95">
        <f t="shared" si="8"/>
        <v>0.40327308302231496</v>
      </c>
      <c r="H78" s="66">
        <f t="shared" si="9"/>
        <v>0</v>
      </c>
      <c r="I78" s="64">
        <f t="shared" si="10"/>
        <v>2.4540607044987937</v>
      </c>
      <c r="J78" s="65">
        <f t="shared" si="11"/>
        <v>1.4940499108857717</v>
      </c>
      <c r="K78" s="66">
        <f t="shared" si="12"/>
        <v>-1.4605659256880412</v>
      </c>
    </row>
    <row r="79" spans="1:11" x14ac:dyDescent="0.25">
      <c r="A79" s="39">
        <v>68</v>
      </c>
      <c r="B79" s="57">
        <f t="shared" si="13"/>
        <v>0.88009970000000015</v>
      </c>
      <c r="C79" s="75">
        <v>4500000</v>
      </c>
      <c r="D79" s="40">
        <v>8.8023100000000007E-2</v>
      </c>
      <c r="E79" s="63">
        <v>10</v>
      </c>
      <c r="F79" s="64">
        <f t="shared" si="7"/>
        <v>0.89999799995999918</v>
      </c>
      <c r="G79" s="95">
        <f t="shared" si="8"/>
        <v>0.69728538381049132</v>
      </c>
      <c r="H79" s="66">
        <f t="shared" si="9"/>
        <v>0</v>
      </c>
      <c r="I79" s="64">
        <f t="shared" si="10"/>
        <v>2.637472921550343</v>
      </c>
      <c r="J79" s="65">
        <f t="shared" si="11"/>
        <v>3.0127828188731072</v>
      </c>
      <c r="K79" s="66">
        <f t="shared" si="12"/>
        <v>-1.4605659256880412</v>
      </c>
    </row>
    <row r="80" spans="1:11" x14ac:dyDescent="0.25">
      <c r="A80" s="39">
        <v>69</v>
      </c>
      <c r="B80" s="57">
        <f t="shared" si="13"/>
        <v>1.2622187</v>
      </c>
      <c r="C80" s="75">
        <v>4750000</v>
      </c>
      <c r="D80" s="40">
        <v>0.12623500000000001</v>
      </c>
      <c r="E80" s="63">
        <v>10</v>
      </c>
      <c r="F80" s="64">
        <f t="shared" si="7"/>
        <v>0.94999899997999959</v>
      </c>
      <c r="G80" s="95">
        <f t="shared" si="8"/>
        <v>1</v>
      </c>
      <c r="H80" s="66">
        <f t="shared" si="9"/>
        <v>0</v>
      </c>
      <c r="I80" s="64">
        <f t="shared" si="10"/>
        <v>2.8208851386018927</v>
      </c>
      <c r="J80" s="65">
        <f t="shared" si="11"/>
        <v>4.5764679031478233</v>
      </c>
      <c r="K80" s="66">
        <f t="shared" si="12"/>
        <v>-1.4605659256880412</v>
      </c>
    </row>
    <row r="81" spans="1:11" ht="15.75" thickBot="1" x14ac:dyDescent="0.3">
      <c r="A81" s="43">
        <v>70</v>
      </c>
      <c r="B81" s="73">
        <f t="shared" si="13"/>
        <v>0.67744269999999995</v>
      </c>
      <c r="C81" s="76">
        <v>5000000</v>
      </c>
      <c r="D81" s="44">
        <v>6.7757399999999995E-2</v>
      </c>
      <c r="E81" s="68">
        <v>10</v>
      </c>
      <c r="F81" s="69">
        <f t="shared" si="7"/>
        <v>1</v>
      </c>
      <c r="G81" s="96">
        <f t="shared" si="8"/>
        <v>0.5367405379035427</v>
      </c>
      <c r="H81" s="71">
        <f t="shared" si="9"/>
        <v>0</v>
      </c>
      <c r="I81" s="69">
        <f t="shared" si="10"/>
        <v>3.0042973556534425</v>
      </c>
      <c r="J81" s="70">
        <f t="shared" si="11"/>
        <v>2.1834816636731262</v>
      </c>
      <c r="K81" s="71">
        <f t="shared" si="12"/>
        <v>-1.4605659256880412</v>
      </c>
    </row>
    <row r="82" spans="1:11" x14ac:dyDescent="0.25">
      <c r="A82" s="41"/>
      <c r="B82" s="40"/>
      <c r="C82" s="62"/>
      <c r="D82" s="40"/>
      <c r="E82" s="72"/>
      <c r="F82" s="65"/>
      <c r="G82" s="65"/>
      <c r="H82" s="65"/>
      <c r="I82" s="65"/>
      <c r="J82" s="65"/>
      <c r="K82" s="65"/>
    </row>
    <row r="83" spans="1:11" x14ac:dyDescent="0.25">
      <c r="A83" s="41"/>
      <c r="B83" s="40"/>
      <c r="C83" s="62"/>
      <c r="D83" s="40"/>
      <c r="E83" s="72"/>
      <c r="F83" s="65"/>
      <c r="G83" s="65"/>
      <c r="H83" s="65"/>
      <c r="I83" s="65"/>
      <c r="J83" s="65"/>
      <c r="K83" s="65"/>
    </row>
    <row r="84" spans="1:11" x14ac:dyDescent="0.25">
      <c r="A84" s="41"/>
      <c r="B84" s="40"/>
      <c r="C84" s="62"/>
      <c r="D84" s="40"/>
      <c r="E84" s="72"/>
      <c r="F84" s="65"/>
      <c r="G84" s="65"/>
      <c r="H84" s="65"/>
      <c r="I84" s="65"/>
      <c r="J84" s="65"/>
      <c r="K84" s="65"/>
    </row>
    <row r="85" spans="1:11" x14ac:dyDescent="0.25">
      <c r="A85" s="41"/>
      <c r="B85" s="40"/>
      <c r="C85" s="62"/>
      <c r="D85" s="40"/>
      <c r="E85" s="72"/>
      <c r="F85" s="65"/>
      <c r="G85" s="65"/>
      <c r="H85" s="65"/>
      <c r="I85" s="65"/>
      <c r="J85" s="65"/>
      <c r="K85" s="65"/>
    </row>
    <row r="86" spans="1:11" x14ac:dyDescent="0.25">
      <c r="A86" s="41"/>
      <c r="B86" s="40"/>
      <c r="C86" s="62"/>
      <c r="D86" s="40"/>
      <c r="E86" s="72"/>
      <c r="F86" s="65"/>
      <c r="G86" s="65"/>
      <c r="H86" s="65"/>
      <c r="I86" s="65"/>
      <c r="J86" s="65"/>
      <c r="K86" s="65"/>
    </row>
    <row r="87" spans="1:11" x14ac:dyDescent="0.25">
      <c r="A87" s="41"/>
      <c r="B87" s="40"/>
      <c r="C87" s="62"/>
      <c r="D87" s="40"/>
      <c r="E87" s="72"/>
      <c r="F87" s="65"/>
      <c r="G87" s="65"/>
      <c r="H87" s="65"/>
      <c r="I87" s="65"/>
      <c r="J87" s="65"/>
      <c r="K87" s="65"/>
    </row>
    <row r="88" spans="1:11" x14ac:dyDescent="0.25">
      <c r="A88" s="41"/>
      <c r="B88" s="40"/>
      <c r="C88" s="62"/>
      <c r="D88" s="40"/>
      <c r="E88" s="72"/>
      <c r="F88" s="65"/>
      <c r="G88" s="65"/>
      <c r="H88" s="65"/>
      <c r="I88" s="65"/>
      <c r="J88" s="65"/>
      <c r="K88" s="65"/>
    </row>
    <row r="89" spans="1:11" x14ac:dyDescent="0.25">
      <c r="A89" s="41"/>
      <c r="B89" s="40"/>
      <c r="C89" s="62"/>
      <c r="D89" s="40"/>
      <c r="E89" s="72"/>
      <c r="F89" s="65"/>
      <c r="G89" s="65"/>
      <c r="H89" s="65"/>
      <c r="I89" s="65"/>
      <c r="J89" s="65"/>
      <c r="K89" s="65"/>
    </row>
    <row r="90" spans="1:11" x14ac:dyDescent="0.25">
      <c r="A90" s="41"/>
      <c r="B90" s="40"/>
      <c r="C90" s="62"/>
      <c r="D90" s="40"/>
      <c r="E90" s="72"/>
      <c r="F90" s="65"/>
      <c r="G90" s="65"/>
      <c r="H90" s="65"/>
      <c r="I90" s="65"/>
      <c r="J90" s="65"/>
      <c r="K90" s="65"/>
    </row>
    <row r="91" spans="1:11" x14ac:dyDescent="0.25">
      <c r="A91" s="41"/>
      <c r="B91" s="40"/>
      <c r="C91" s="62"/>
      <c r="D91" s="40"/>
      <c r="E91" s="72"/>
      <c r="F91" s="65"/>
      <c r="G91" s="65"/>
      <c r="H91" s="65"/>
      <c r="I91" s="65"/>
      <c r="J91" s="65"/>
      <c r="K91" s="65"/>
    </row>
    <row r="92" spans="1:11" x14ac:dyDescent="0.25">
      <c r="A92" s="41"/>
      <c r="B92" s="40"/>
      <c r="C92" s="62"/>
      <c r="D92" s="40"/>
      <c r="E92" s="72"/>
      <c r="F92" s="65"/>
      <c r="G92" s="65"/>
      <c r="H92" s="65"/>
      <c r="I92" s="65"/>
      <c r="J92" s="65"/>
      <c r="K92" s="65"/>
    </row>
    <row r="93" spans="1:11" x14ac:dyDescent="0.25">
      <c r="A93" s="41"/>
      <c r="B93" s="40"/>
      <c r="C93" s="62"/>
      <c r="D93" s="40"/>
      <c r="E93" s="72"/>
      <c r="F93" s="65"/>
      <c r="G93" s="65"/>
      <c r="H93" s="65"/>
      <c r="I93" s="65"/>
      <c r="J93" s="65"/>
      <c r="K93" s="65"/>
    </row>
    <row r="94" spans="1:11" x14ac:dyDescent="0.25">
      <c r="A94" s="41"/>
      <c r="B94" s="40"/>
      <c r="C94" s="62"/>
      <c r="D94" s="40"/>
      <c r="E94" s="72"/>
      <c r="F94" s="65"/>
      <c r="G94" s="65"/>
      <c r="H94" s="65"/>
      <c r="I94" s="65"/>
      <c r="J94" s="65"/>
      <c r="K94" s="65"/>
    </row>
    <row r="95" spans="1:11" x14ac:dyDescent="0.25">
      <c r="A95" s="41"/>
      <c r="B95" s="40"/>
      <c r="C95" s="62"/>
      <c r="D95" s="40"/>
      <c r="E95" s="72"/>
      <c r="F95" s="65"/>
      <c r="G95" s="65"/>
      <c r="H95" s="65"/>
      <c r="I95" s="65"/>
      <c r="J95" s="65"/>
      <c r="K95" s="65"/>
    </row>
    <row r="96" spans="1:11" x14ac:dyDescent="0.25">
      <c r="A96" s="41"/>
      <c r="B96" s="40"/>
      <c r="C96" s="62"/>
      <c r="D96" s="40"/>
      <c r="E96" s="72"/>
      <c r="F96" s="65"/>
      <c r="G96" s="65"/>
      <c r="H96" s="65"/>
      <c r="I96" s="65"/>
      <c r="J96" s="65"/>
      <c r="K96" s="65"/>
    </row>
    <row r="97" spans="1:11" x14ac:dyDescent="0.25">
      <c r="A97" s="41"/>
      <c r="B97" s="40"/>
      <c r="C97" s="62"/>
      <c r="D97" s="40"/>
      <c r="E97" s="72"/>
      <c r="F97" s="65"/>
      <c r="G97" s="65"/>
      <c r="H97" s="65"/>
      <c r="I97" s="65"/>
      <c r="J97" s="65"/>
      <c r="K97" s="65"/>
    </row>
    <row r="98" spans="1:11" x14ac:dyDescent="0.25">
      <c r="A98" s="41"/>
      <c r="B98" s="40"/>
      <c r="C98" s="62"/>
      <c r="D98" s="40"/>
      <c r="E98" s="72"/>
      <c r="F98" s="65"/>
      <c r="G98" s="65"/>
      <c r="H98" s="65"/>
      <c r="I98" s="65"/>
      <c r="J98" s="65"/>
      <c r="K98" s="65"/>
    </row>
    <row r="99" spans="1:11" x14ac:dyDescent="0.25">
      <c r="A99" s="41"/>
      <c r="B99" s="40"/>
      <c r="C99" s="62"/>
      <c r="D99" s="40"/>
      <c r="E99" s="72"/>
      <c r="F99" s="65"/>
      <c r="G99" s="65"/>
      <c r="H99" s="65"/>
      <c r="I99" s="65"/>
      <c r="J99" s="65"/>
      <c r="K99" s="65"/>
    </row>
    <row r="100" spans="1:11" x14ac:dyDescent="0.25">
      <c r="A100" s="41"/>
      <c r="B100" s="40"/>
      <c r="C100" s="62"/>
      <c r="D100" s="40"/>
      <c r="E100" s="72"/>
      <c r="F100" s="65"/>
      <c r="G100" s="65"/>
      <c r="H100" s="65"/>
      <c r="I100" s="65"/>
      <c r="J100" s="65"/>
      <c r="K100" s="65"/>
    </row>
    <row r="101" spans="1:11" x14ac:dyDescent="0.25">
      <c r="A101" s="41"/>
      <c r="B101" s="40"/>
      <c r="C101" s="62"/>
      <c r="D101" s="40"/>
      <c r="E101" s="72"/>
      <c r="F101" s="65"/>
      <c r="G101" s="65"/>
      <c r="H101" s="65"/>
      <c r="I101" s="65"/>
      <c r="J101" s="65"/>
      <c r="K101" s="65"/>
    </row>
    <row r="102" spans="1:11" x14ac:dyDescent="0.25">
      <c r="A102" s="41"/>
      <c r="B102" s="40"/>
      <c r="C102" s="62"/>
      <c r="D102" s="40"/>
      <c r="E102" s="72"/>
      <c r="F102" s="65"/>
      <c r="G102" s="65"/>
      <c r="H102" s="65"/>
      <c r="I102" s="65"/>
      <c r="J102" s="65"/>
      <c r="K102" s="65"/>
    </row>
    <row r="103" spans="1:11" x14ac:dyDescent="0.25">
      <c r="A103" s="41"/>
      <c r="B103" s="40"/>
      <c r="C103" s="62"/>
      <c r="D103" s="40"/>
      <c r="E103" s="72"/>
      <c r="F103" s="65"/>
      <c r="G103" s="65"/>
      <c r="H103" s="65"/>
      <c r="I103" s="65"/>
      <c r="J103" s="65"/>
      <c r="K103" s="65"/>
    </row>
    <row r="104" spans="1:11" x14ac:dyDescent="0.25">
      <c r="A104" s="41"/>
      <c r="B104" s="40"/>
      <c r="C104" s="62"/>
      <c r="D104" s="40"/>
      <c r="E104" s="72"/>
      <c r="F104" s="65"/>
      <c r="G104" s="65"/>
      <c r="H104" s="65"/>
      <c r="I104" s="65"/>
      <c r="J104" s="65"/>
      <c r="K104" s="65"/>
    </row>
    <row r="105" spans="1:11" x14ac:dyDescent="0.25">
      <c r="A105" s="41"/>
      <c r="B105" s="40"/>
      <c r="C105" s="62"/>
      <c r="D105" s="40"/>
      <c r="E105" s="72"/>
      <c r="F105" s="65"/>
      <c r="G105" s="65"/>
      <c r="H105" s="65"/>
      <c r="I105" s="65"/>
      <c r="J105" s="65"/>
      <c r="K105" s="65"/>
    </row>
    <row r="106" spans="1:11" x14ac:dyDescent="0.25">
      <c r="A106" s="41"/>
      <c r="B106" s="40"/>
      <c r="C106" s="62"/>
      <c r="D106" s="40"/>
      <c r="E106" s="72"/>
      <c r="F106" s="65"/>
      <c r="G106" s="65"/>
      <c r="H106" s="65"/>
      <c r="I106" s="65"/>
      <c r="J106" s="65"/>
      <c r="K106" s="65"/>
    </row>
    <row r="107" spans="1:11" x14ac:dyDescent="0.25">
      <c r="A107" s="41"/>
      <c r="B107" s="40"/>
      <c r="C107" s="62"/>
      <c r="D107" s="40"/>
      <c r="E107" s="72"/>
      <c r="F107" s="65"/>
      <c r="G107" s="65"/>
      <c r="H107" s="65"/>
      <c r="I107" s="65"/>
      <c r="J107" s="65"/>
      <c r="K107" s="65"/>
    </row>
    <row r="108" spans="1:11" x14ac:dyDescent="0.25">
      <c r="A108" s="41"/>
      <c r="B108" s="40"/>
      <c r="C108" s="62"/>
      <c r="D108" s="40"/>
      <c r="E108" s="72"/>
      <c r="F108" s="65"/>
      <c r="G108" s="65"/>
      <c r="H108" s="65"/>
      <c r="I108" s="65"/>
      <c r="J108" s="65"/>
      <c r="K108" s="65"/>
    </row>
    <row r="109" spans="1:11" x14ac:dyDescent="0.25">
      <c r="A109" s="41"/>
      <c r="B109" s="40"/>
      <c r="C109" s="62"/>
      <c r="D109" s="40"/>
      <c r="E109" s="72"/>
      <c r="F109" s="65"/>
      <c r="G109" s="65"/>
      <c r="H109" s="65"/>
      <c r="I109" s="65"/>
      <c r="J109" s="65"/>
      <c r="K109" s="65"/>
    </row>
    <row r="110" spans="1:11" x14ac:dyDescent="0.25">
      <c r="A110" s="41"/>
      <c r="B110" s="40"/>
      <c r="C110" s="62"/>
      <c r="D110" s="40"/>
      <c r="E110" s="72"/>
      <c r="F110" s="65"/>
      <c r="G110" s="65"/>
      <c r="H110" s="65"/>
      <c r="I110" s="65"/>
      <c r="J110" s="65"/>
      <c r="K110" s="65"/>
    </row>
    <row r="111" spans="1:11" x14ac:dyDescent="0.25">
      <c r="A111" s="41"/>
      <c r="B111" s="40"/>
      <c r="C111" s="62"/>
      <c r="D111" s="40"/>
      <c r="E111" s="72"/>
      <c r="F111" s="65"/>
      <c r="G111" s="65"/>
      <c r="H111" s="65"/>
      <c r="I111" s="65"/>
      <c r="J111" s="65"/>
      <c r="K111" s="65"/>
    </row>
    <row r="112" spans="1:11" x14ac:dyDescent="0.25">
      <c r="A112" s="41"/>
      <c r="B112" s="40"/>
      <c r="C112" s="62"/>
      <c r="D112" s="40"/>
      <c r="E112" s="72"/>
      <c r="F112" s="65"/>
      <c r="G112" s="65"/>
      <c r="H112" s="65"/>
      <c r="I112" s="65"/>
      <c r="J112" s="65"/>
      <c r="K112" s="65"/>
    </row>
    <row r="113" spans="1:11" x14ac:dyDescent="0.25">
      <c r="A113" s="41"/>
      <c r="B113" s="40"/>
      <c r="C113" s="62"/>
      <c r="D113" s="40"/>
      <c r="E113" s="72"/>
      <c r="F113" s="65"/>
      <c r="G113" s="65"/>
      <c r="H113" s="65"/>
      <c r="I113" s="65"/>
      <c r="J113" s="65"/>
      <c r="K113" s="65"/>
    </row>
    <row r="114" spans="1:11" x14ac:dyDescent="0.25">
      <c r="A114" s="41"/>
      <c r="B114" s="40"/>
      <c r="C114" s="62"/>
      <c r="D114" s="40"/>
      <c r="E114" s="72"/>
      <c r="F114" s="65"/>
      <c r="G114" s="65"/>
      <c r="H114" s="65"/>
      <c r="I114" s="65"/>
      <c r="J114" s="65"/>
      <c r="K114" s="65"/>
    </row>
    <row r="115" spans="1:11" x14ac:dyDescent="0.25">
      <c r="A115" s="41"/>
      <c r="B115" s="41"/>
      <c r="C115" s="62"/>
      <c r="D115" s="40"/>
      <c r="E115" s="72"/>
      <c r="F115" s="65"/>
      <c r="G115" s="65"/>
      <c r="H115" s="65"/>
      <c r="I115" s="65"/>
      <c r="J115" s="65"/>
      <c r="K115" s="65"/>
    </row>
    <row r="116" spans="1:11" x14ac:dyDescent="0.25">
      <c r="A116" s="41"/>
      <c r="B116" s="41"/>
      <c r="C116" s="62"/>
      <c r="D116" s="40"/>
      <c r="E116" s="72"/>
      <c r="F116" s="65"/>
      <c r="G116" s="65"/>
      <c r="H116" s="65"/>
      <c r="I116" s="65"/>
      <c r="J116" s="65"/>
      <c r="K116" s="65"/>
    </row>
    <row r="117" spans="1:11" x14ac:dyDescent="0.25">
      <c r="A117" s="41"/>
      <c r="B117" s="41"/>
      <c r="C117" s="62"/>
      <c r="D117" s="40"/>
      <c r="E117" s="72"/>
      <c r="F117" s="65"/>
      <c r="G117" s="65"/>
      <c r="H117" s="65"/>
      <c r="I117" s="65"/>
      <c r="J117" s="65"/>
      <c r="K117" s="65"/>
    </row>
    <row r="118" spans="1:11" x14ac:dyDescent="0.25">
      <c r="A118" s="41"/>
      <c r="B118" s="41"/>
      <c r="C118" s="62"/>
      <c r="D118" s="40"/>
      <c r="E118" s="72"/>
      <c r="F118" s="65"/>
      <c r="G118" s="65"/>
      <c r="H118" s="65"/>
      <c r="I118" s="65"/>
      <c r="J118" s="65"/>
      <c r="K118" s="65"/>
    </row>
    <row r="119" spans="1:11" x14ac:dyDescent="0.25">
      <c r="A119" s="41"/>
      <c r="B119" s="41"/>
      <c r="C119" s="62"/>
      <c r="D119" s="40"/>
      <c r="E119" s="72"/>
      <c r="F119" s="65"/>
      <c r="G119" s="65"/>
      <c r="H119" s="65"/>
      <c r="I119" s="65"/>
      <c r="J119" s="65"/>
      <c r="K119" s="65"/>
    </row>
    <row r="120" spans="1:11" x14ac:dyDescent="0.25">
      <c r="A120" s="41"/>
      <c r="B120" s="41"/>
      <c r="C120" s="62"/>
      <c r="D120" s="40"/>
      <c r="E120" s="72"/>
      <c r="F120" s="65"/>
      <c r="G120" s="65"/>
      <c r="H120" s="65"/>
      <c r="I120" s="65"/>
      <c r="J120" s="65"/>
      <c r="K120" s="65"/>
    </row>
    <row r="121" spans="1:11" x14ac:dyDescent="0.25">
      <c r="A121" s="41"/>
      <c r="B121" s="41"/>
      <c r="C121" s="62"/>
      <c r="D121" s="40"/>
      <c r="E121" s="72"/>
      <c r="F121" s="65"/>
      <c r="G121" s="65"/>
      <c r="H121" s="65"/>
      <c r="I121" s="65"/>
      <c r="J121" s="65"/>
      <c r="K121" s="65"/>
    </row>
    <row r="122" spans="1:11" x14ac:dyDescent="0.25">
      <c r="A122" s="41"/>
      <c r="B122" s="41"/>
      <c r="C122" s="62"/>
      <c r="D122" s="40"/>
      <c r="E122" s="72"/>
      <c r="F122" s="65"/>
      <c r="G122" s="65"/>
      <c r="H122" s="65"/>
      <c r="I122" s="65"/>
      <c r="J122" s="65"/>
      <c r="K122" s="65"/>
    </row>
    <row r="123" spans="1:11" x14ac:dyDescent="0.25">
      <c r="A123" s="41"/>
      <c r="B123" s="41"/>
      <c r="C123" s="62"/>
      <c r="D123" s="40"/>
      <c r="E123" s="72"/>
      <c r="F123" s="65"/>
      <c r="G123" s="65"/>
      <c r="H123" s="65"/>
      <c r="I123" s="65"/>
      <c r="J123" s="65"/>
      <c r="K123" s="65"/>
    </row>
    <row r="124" spans="1:11" x14ac:dyDescent="0.25">
      <c r="A124" s="41"/>
      <c r="B124" s="41"/>
      <c r="C124" s="62"/>
      <c r="D124" s="40"/>
      <c r="E124" s="72"/>
      <c r="F124" s="65"/>
      <c r="G124" s="65"/>
      <c r="H124" s="65"/>
      <c r="I124" s="65"/>
      <c r="J124" s="65"/>
      <c r="K124" s="65"/>
    </row>
    <row r="125" spans="1:11" x14ac:dyDescent="0.25">
      <c r="A125" s="41"/>
      <c r="B125" s="41"/>
      <c r="C125" s="62"/>
      <c r="D125" s="40"/>
      <c r="E125" s="72"/>
      <c r="F125" s="65"/>
      <c r="G125" s="65"/>
      <c r="H125" s="65"/>
      <c r="I125" s="65"/>
      <c r="J125" s="65"/>
      <c r="K125" s="65"/>
    </row>
    <row r="126" spans="1:11" x14ac:dyDescent="0.25">
      <c r="A126" s="41"/>
      <c r="B126" s="41"/>
      <c r="C126" s="62"/>
      <c r="D126" s="40"/>
      <c r="E126" s="72"/>
      <c r="F126" s="65"/>
      <c r="G126" s="65"/>
      <c r="H126" s="65"/>
      <c r="I126" s="65"/>
      <c r="J126" s="65"/>
      <c r="K126" s="65"/>
    </row>
    <row r="127" spans="1:11" x14ac:dyDescent="0.25">
      <c r="A127" s="41"/>
      <c r="B127" s="41"/>
      <c r="C127" s="62"/>
      <c r="D127" s="40"/>
      <c r="E127" s="72"/>
      <c r="F127" s="65"/>
      <c r="G127" s="65"/>
      <c r="H127" s="65"/>
      <c r="I127" s="65"/>
      <c r="J127" s="65"/>
      <c r="K127" s="65"/>
    </row>
    <row r="128" spans="1:11" x14ac:dyDescent="0.25">
      <c r="A128" s="41"/>
      <c r="B128" s="41"/>
      <c r="C128" s="62"/>
      <c r="D128" s="40"/>
      <c r="E128" s="72"/>
      <c r="F128" s="65"/>
      <c r="G128" s="65"/>
      <c r="H128" s="65"/>
      <c r="I128" s="65"/>
      <c r="J128" s="65"/>
      <c r="K128" s="65"/>
    </row>
    <row r="129" spans="1:11" x14ac:dyDescent="0.25">
      <c r="A129" s="41"/>
      <c r="B129" s="41"/>
      <c r="C129" s="62"/>
      <c r="D129" s="40"/>
      <c r="E129" s="72"/>
      <c r="F129" s="65"/>
      <c r="G129" s="65"/>
      <c r="H129" s="65"/>
      <c r="I129" s="65"/>
      <c r="J129" s="65"/>
      <c r="K129" s="65"/>
    </row>
  </sheetData>
  <mergeCells count="3">
    <mergeCell ref="C10:E10"/>
    <mergeCell ref="F10:H10"/>
    <mergeCell ref="I10:K10"/>
  </mergeCells>
  <conditionalFormatting sqref="B11:B81">
    <cfRule type="cellIs" dxfId="10" priority="2" operator="lessThan">
      <formula>0</formula>
    </cfRule>
  </conditionalFormatting>
  <conditionalFormatting sqref="B12:B81">
    <cfRule type="cellIs" dxfId="9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E585-AFCD-414C-BD43-A851168716D5}">
  <dimension ref="A1:T136"/>
  <sheetViews>
    <sheetView topLeftCell="A62" workbookViewId="0">
      <selection activeCell="G11" sqref="G11:H81"/>
    </sheetView>
  </sheetViews>
  <sheetFormatPr defaultColWidth="12.28515625" defaultRowHeight="15" x14ac:dyDescent="0.25"/>
  <cols>
    <col min="1" max="1" width="6" style="29" customWidth="1"/>
    <col min="2" max="2" width="10.5703125" style="29" bestFit="1" customWidth="1"/>
    <col min="3" max="3" width="13.85546875" style="4" customWidth="1"/>
    <col min="4" max="4" width="13.140625" bestFit="1" customWidth="1"/>
    <col min="5" max="6" width="13.140625" customWidth="1"/>
    <col min="9" max="9" width="11" style="29" customWidth="1"/>
    <col min="10" max="10" width="14.7109375" customWidth="1"/>
    <col min="11" max="11" width="14.42578125" customWidth="1"/>
    <col min="12" max="12" width="13.28515625" style="29" customWidth="1"/>
    <col min="13" max="14" width="13.28515625" customWidth="1"/>
    <col min="18" max="18" width="12.28515625" style="29"/>
  </cols>
  <sheetData>
    <row r="1" spans="1:20" ht="21" x14ac:dyDescent="0.35">
      <c r="A1" s="11" t="s">
        <v>9</v>
      </c>
      <c r="B1" s="11"/>
      <c r="I1"/>
      <c r="J1" s="6"/>
      <c r="K1" s="6"/>
      <c r="L1" s="6"/>
      <c r="M1" s="6"/>
      <c r="N1" s="6"/>
      <c r="R1"/>
    </row>
    <row r="2" spans="1:20" x14ac:dyDescent="0.25">
      <c r="A2" s="1" t="s">
        <v>10</v>
      </c>
      <c r="B2" s="4">
        <f>MAX(A12:A1048576)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14</v>
      </c>
      <c r="B3" s="26"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/>
      <c r="B4" s="104" t="s">
        <v>21</v>
      </c>
      <c r="C4" s="8" t="str">
        <f>C11</f>
        <v>n° elem</v>
      </c>
      <c r="D4" s="8" t="str">
        <f>D11</f>
        <v>exec time</v>
      </c>
      <c r="E4" s="8" t="str">
        <f>E11</f>
        <v>std</v>
      </c>
      <c r="F4" s="8" t="str">
        <f>F11</f>
        <v>n° rip</v>
      </c>
      <c r="I4" s="8"/>
      <c r="J4" s="6"/>
      <c r="K4" s="6"/>
      <c r="L4" s="6"/>
      <c r="M4" s="6"/>
      <c r="N4" s="6"/>
      <c r="R4"/>
    </row>
    <row r="5" spans="1:20" x14ac:dyDescent="0.25">
      <c r="A5" s="1" t="s">
        <v>4</v>
      </c>
      <c r="B5" s="105">
        <f>MAX(B12:B129)</f>
        <v>1.968073</v>
      </c>
      <c r="C5" s="27">
        <f>MAX(C12:C129)</f>
        <v>5000000</v>
      </c>
      <c r="D5" s="5">
        <f>MAX(D12:D129)</f>
        <v>0.13708400000000001</v>
      </c>
      <c r="E5" s="5">
        <f>MAX(E12:E81)</f>
        <v>5.5355599999999998E-2</v>
      </c>
      <c r="F5" s="53">
        <f>MAX(F12:F81)</f>
        <v>200</v>
      </c>
      <c r="I5" s="53"/>
      <c r="L5" s="15"/>
      <c r="R5"/>
    </row>
    <row r="6" spans="1:20" x14ac:dyDescent="0.25">
      <c r="A6" s="1" t="s">
        <v>5</v>
      </c>
      <c r="B6" s="105">
        <f>MIN(B12:B129)</f>
        <v>-3.6100000000000024E-5</v>
      </c>
      <c r="C6" s="27">
        <f>MIN(C12:C129)</f>
        <v>100</v>
      </c>
      <c r="D6" s="5">
        <f>MIN(D12:D129)</f>
        <v>4.7599999999999997E-7</v>
      </c>
      <c r="E6" s="5">
        <f>MIN(E12:E81)</f>
        <v>1.8328699999999999E-7</v>
      </c>
      <c r="F6" s="53">
        <f>MIN(F12:F81)</f>
        <v>10</v>
      </c>
      <c r="I6" s="53"/>
      <c r="J6" s="15"/>
      <c r="L6"/>
      <c r="R6"/>
      <c r="T6" s="28"/>
    </row>
    <row r="7" spans="1:20" x14ac:dyDescent="0.25">
      <c r="A7" s="1" t="s">
        <v>11</v>
      </c>
      <c r="B7" s="105">
        <f>SUM(B12:B129)/$B$2</f>
        <v>0.6471482652342857</v>
      </c>
      <c r="C7" s="27">
        <f>SUM(C12:C129)/$B$2</f>
        <v>904992.85714285716</v>
      </c>
      <c r="D7" s="5">
        <f>SUM(D12:D129)/$B$2</f>
        <v>2.3299970957142854E-2</v>
      </c>
      <c r="E7" s="5">
        <f>SUM(E12:E81)/$B$2</f>
        <v>9.5756497730428557E-3</v>
      </c>
      <c r="F7" s="54">
        <f>SUM(F12:F81)/$B$2</f>
        <v>97.314285714285717</v>
      </c>
      <c r="I7" s="54"/>
      <c r="L7"/>
      <c r="R7"/>
    </row>
    <row r="8" spans="1:20" x14ac:dyDescent="0.25">
      <c r="A8" s="1" t="s">
        <v>12</v>
      </c>
      <c r="B8" s="105">
        <f>_xlfn.STDEV.S(B12:B129)</f>
        <v>0.56237511266806939</v>
      </c>
      <c r="C8" s="27">
        <f>_xlfn.STDEV.S(C12:C129)</f>
        <v>1363049.8775865906</v>
      </c>
      <c r="D8" s="5">
        <f>_xlfn.STDEV.S(D12:D129)</f>
        <v>3.4980912218590003E-2</v>
      </c>
      <c r="E8" s="5">
        <f>_xlfn.STDEV.S(E12:E81)</f>
        <v>1.4411999596344411E-2</v>
      </c>
      <c r="F8" s="54">
        <f>_xlfn.STDEV.S(F12:F81)</f>
        <v>59.781132901038909</v>
      </c>
      <c r="I8" s="54"/>
      <c r="L8"/>
      <c r="R8"/>
      <c r="S8" s="22"/>
    </row>
    <row r="9" spans="1:20" ht="15.75" thickBot="1" x14ac:dyDescent="0.3">
      <c r="A9"/>
      <c r="B9"/>
      <c r="I9"/>
      <c r="J9" s="4"/>
      <c r="K9" s="5"/>
      <c r="L9" s="4"/>
      <c r="M9" s="4"/>
      <c r="N9" s="4"/>
      <c r="R9"/>
    </row>
    <row r="10" spans="1:20" ht="15.75" thickBot="1" x14ac:dyDescent="0.3">
      <c r="A10" s="32"/>
      <c r="B10" s="98" t="s">
        <v>6</v>
      </c>
      <c r="C10" s="99"/>
      <c r="D10" s="99"/>
      <c r="E10" s="99"/>
      <c r="F10" s="100"/>
      <c r="G10" s="102" t="s">
        <v>18</v>
      </c>
      <c r="H10" s="103"/>
      <c r="I10" s="101" t="s">
        <v>7</v>
      </c>
      <c r="J10" s="102"/>
      <c r="K10" s="102"/>
      <c r="L10" s="102"/>
      <c r="M10" s="102"/>
      <c r="N10" s="98" t="s">
        <v>8</v>
      </c>
      <c r="O10" s="99"/>
      <c r="P10" s="99"/>
      <c r="Q10" s="99"/>
      <c r="R10" s="100"/>
      <c r="S10" s="5"/>
    </row>
    <row r="11" spans="1:20" s="3" customFormat="1" ht="40.5" customHeight="1" thickBot="1" x14ac:dyDescent="0.3">
      <c r="A11" s="16" t="s">
        <v>3</v>
      </c>
      <c r="B11" s="25" t="s">
        <v>20</v>
      </c>
      <c r="C11" s="17" t="s">
        <v>0</v>
      </c>
      <c r="D11" s="18" t="s">
        <v>13</v>
      </c>
      <c r="E11" s="34" t="s">
        <v>16</v>
      </c>
      <c r="F11" s="49" t="s">
        <v>2</v>
      </c>
      <c r="G11" s="86" t="s">
        <v>17</v>
      </c>
      <c r="H11" s="90" t="s">
        <v>19</v>
      </c>
      <c r="I11" s="86" t="str">
        <f>B11</f>
        <v>relative error ε</v>
      </c>
      <c r="J11" s="109" t="str">
        <f>C11</f>
        <v>n° elem</v>
      </c>
      <c r="K11" s="110" t="str">
        <f>D11</f>
        <v>exec time</v>
      </c>
      <c r="L11" s="110" t="str">
        <f t="shared" ref="L11:M11" si="0">E11</f>
        <v>std</v>
      </c>
      <c r="M11" s="110" t="str">
        <f t="shared" si="0"/>
        <v>n° rip</v>
      </c>
      <c r="N11" s="86" t="str">
        <f>I11</f>
        <v>relative error ε</v>
      </c>
      <c r="O11" s="109" t="str">
        <f>C11</f>
        <v>n° elem</v>
      </c>
      <c r="P11" s="110" t="str">
        <f>D11</f>
        <v>exec time</v>
      </c>
      <c r="Q11" s="110" t="str">
        <f t="shared" ref="Q11:R11" si="1">E11</f>
        <v>std</v>
      </c>
      <c r="R11" s="90" t="str">
        <f t="shared" si="1"/>
        <v>n° rip</v>
      </c>
    </row>
    <row r="12" spans="1:20" x14ac:dyDescent="0.25">
      <c r="A12" s="35">
        <v>1</v>
      </c>
      <c r="B12" s="67">
        <f>D12*F12 - (100 * $B$3 + $B$3)</f>
        <v>-3.6100000000000024E-5</v>
      </c>
      <c r="C12" s="39">
        <v>100</v>
      </c>
      <c r="D12" s="40">
        <v>4.7599999999999997E-7</v>
      </c>
      <c r="E12" s="40">
        <v>3.2273199999999998E-7</v>
      </c>
      <c r="F12" s="41">
        <v>200</v>
      </c>
      <c r="G12" s="87">
        <f>'init new quick'!D12/D12</f>
        <v>9.273109243697478</v>
      </c>
      <c r="H12" s="91">
        <f>E12/D12</f>
        <v>0.67800840336134449</v>
      </c>
      <c r="I12" s="106">
        <f>(B12-$B$6)/($B$5-$B$6)</f>
        <v>0</v>
      </c>
      <c r="J12" s="107">
        <f>(C12-$C$6)/($C$5-$C$6)</f>
        <v>0</v>
      </c>
      <c r="K12" s="107">
        <f>(D12-$D$6)/($D$5-$D$6)</f>
        <v>0</v>
      </c>
      <c r="L12" s="107">
        <f>(E12-$E$6)/($E$5-$E$6)</f>
        <v>2.5190850016174098E-6</v>
      </c>
      <c r="M12" s="107">
        <f>(F12-$F$6)/($F$5-$F$6)</f>
        <v>1</v>
      </c>
      <c r="N12" s="106">
        <f>(B12-$B$7)/$B$8</f>
        <v>-1.1508054866863806</v>
      </c>
      <c r="O12" s="107">
        <f>(C12-$C$7)/$C$8</f>
        <v>-0.66387362049073073</v>
      </c>
      <c r="P12" s="107">
        <f>(D12-$D$7)/$D$8</f>
        <v>-0.66606310354481668</v>
      </c>
      <c r="Q12" s="107">
        <f>(E12-$E$7)/$E$8</f>
        <v>-0.66439961901411848</v>
      </c>
      <c r="R12" s="108">
        <f>(F12-$F$7)/$F$8</f>
        <v>1.7176943510873104</v>
      </c>
      <c r="S12" s="22"/>
    </row>
    <row r="13" spans="1:20" x14ac:dyDescent="0.25">
      <c r="A13" s="39">
        <v>2</v>
      </c>
      <c r="B13" s="67">
        <f>D13*F13 - (100 * $B$3 + $B$3)</f>
        <v>3.5955505000000003E-4</v>
      </c>
      <c r="C13" s="39">
        <v>200</v>
      </c>
      <c r="D13" s="40">
        <v>2.4916500000000001E-6</v>
      </c>
      <c r="E13" s="40">
        <v>1.8328699999999999E-7</v>
      </c>
      <c r="F13" s="41">
        <v>197</v>
      </c>
      <c r="G13" s="88">
        <f>'init new quick'!D13/D13</f>
        <v>1.6964661970983084</v>
      </c>
      <c r="H13" s="92">
        <f>E13/D13</f>
        <v>7.3560492043425033E-2</v>
      </c>
      <c r="I13" s="42">
        <f t="shared" ref="I13:I76" si="2">(B13-$B$6)/($B$5-$B$6)</f>
        <v>2.0103308805390923E-4</v>
      </c>
      <c r="J13" s="37">
        <f>(C13-$C$6)/($C$5-$C$6)</f>
        <v>2.0000400008000161E-5</v>
      </c>
      <c r="K13" s="37">
        <f>(D13-$D$6)/($D$5-$D$6)</f>
        <v>1.4703809335978259E-5</v>
      </c>
      <c r="L13" s="37">
        <f>(E13-$E$6)/($E$5-$E$6)</f>
        <v>0</v>
      </c>
      <c r="M13" s="37">
        <f>(F13-$F$6)/($F$5-$F$6)</f>
        <v>0.98421052631578942</v>
      </c>
      <c r="N13" s="42">
        <f t="shared" ref="N13:N76" si="3">(B13-$B$7)/$B$8</f>
        <v>-1.1501019437288644</v>
      </c>
      <c r="O13" s="37">
        <f>(C13-$C$7)/$C$8</f>
        <v>-0.66380025560391009</v>
      </c>
      <c r="P13" s="37">
        <f>(D13-$D$7)/$D$8</f>
        <v>-0.6660054821200978</v>
      </c>
      <c r="Q13" s="37">
        <f>(E13-$E$7)/$E$8</f>
        <v>-0.66440929463193044</v>
      </c>
      <c r="R13" s="38">
        <f>(F13-$F$7)/$F$8</f>
        <v>1.6675112940855943</v>
      </c>
      <c r="S13" s="22"/>
    </row>
    <row r="14" spans="1:20" x14ac:dyDescent="0.25">
      <c r="A14" s="39">
        <v>3</v>
      </c>
      <c r="B14" s="67">
        <f t="shared" ref="B14:B76" si="4">D14*F14 - (100 * $B$3 + $B$3)</f>
        <v>5.2125780000000007E-4</v>
      </c>
      <c r="C14" s="39">
        <v>300</v>
      </c>
      <c r="D14" s="40">
        <v>3.3637000000000001E-6</v>
      </c>
      <c r="E14" s="40">
        <v>4.1196700000000003E-7</v>
      </c>
      <c r="F14" s="41">
        <v>194</v>
      </c>
      <c r="G14" s="88">
        <f>'init new quick'!D14/D14</f>
        <v>1.6752385765674704</v>
      </c>
      <c r="H14" s="92">
        <f>E14/D14</f>
        <v>0.12247435859321582</v>
      </c>
      <c r="I14" s="42">
        <f t="shared" si="2"/>
        <v>2.8319456477285745E-4</v>
      </c>
      <c r="J14" s="37">
        <f>(C14-$C$6)/($C$5-$C$6)</f>
        <v>4.0000800016000322E-5</v>
      </c>
      <c r="K14" s="37">
        <f>(D14-$D$6)/($D$5-$D$6)</f>
        <v>2.1065259454520588E-5</v>
      </c>
      <c r="L14" s="37">
        <f>(E14-$E$6)/($E$5-$E$6)</f>
        <v>4.1311223648741036E-6</v>
      </c>
      <c r="M14" s="37">
        <f>(F14-$F$6)/($F$5-$F$6)</f>
        <v>0.96842105263157896</v>
      </c>
      <c r="N14" s="42">
        <f t="shared" si="3"/>
        <v>-1.1498144083341475</v>
      </c>
      <c r="O14" s="37">
        <f>(C14-$C$7)/$C$8</f>
        <v>-0.66372689071708946</v>
      </c>
      <c r="P14" s="37">
        <f>(D14-$D$7)/$D$8</f>
        <v>-0.66598055281023438</v>
      </c>
      <c r="Q14" s="37">
        <f>(E14-$E$7)/$E$8</f>
        <v>-0.66439342729870776</v>
      </c>
      <c r="R14" s="38">
        <f>(F14-$F$7)/$F$8</f>
        <v>1.6173282370838782</v>
      </c>
      <c r="S14" s="22"/>
    </row>
    <row r="15" spans="1:20" x14ac:dyDescent="0.25">
      <c r="A15" s="39">
        <v>4</v>
      </c>
      <c r="B15" s="67">
        <f t="shared" si="4"/>
        <v>6.0103219999999989E-4</v>
      </c>
      <c r="C15" s="39">
        <v>400</v>
      </c>
      <c r="D15" s="40">
        <v>3.8341999999999996E-6</v>
      </c>
      <c r="E15" s="40">
        <v>2.4452000000000002E-7</v>
      </c>
      <c r="F15" s="41">
        <v>191</v>
      </c>
      <c r="G15" s="88">
        <f>'init new quick'!D15/D15</f>
        <v>1.6363257002764595</v>
      </c>
      <c r="H15" s="92">
        <f>E15/D15</f>
        <v>6.377340775129102E-2</v>
      </c>
      <c r="I15" s="42">
        <f t="shared" si="2"/>
        <v>3.2372809007386836E-4</v>
      </c>
      <c r="J15" s="37">
        <f>(C15-$C$6)/($C$5-$C$6)</f>
        <v>6.0001200024000479E-5</v>
      </c>
      <c r="K15" s="37">
        <f>(D15-$D$6)/($D$5-$D$6)</f>
        <v>2.4497473525702471E-5</v>
      </c>
      <c r="L15" s="37">
        <f>(E15-$E$6)/($E$5-$E$6)</f>
        <v>1.1061790089572156E-6</v>
      </c>
      <c r="M15" s="37">
        <f>(F15-$F$6)/($F$5-$F$6)</f>
        <v>0.95263157894736838</v>
      </c>
      <c r="N15" s="42">
        <f t="shared" si="3"/>
        <v>-1.1496725556841938</v>
      </c>
      <c r="O15" s="37">
        <f>(C15-$C$7)/$C$8</f>
        <v>-0.66365352583026882</v>
      </c>
      <c r="P15" s="37">
        <f>(D15-$D$7)/$D$8</f>
        <v>-0.66596710261782488</v>
      </c>
      <c r="Q15" s="37">
        <f>(E15-$E$7)/$E$8</f>
        <v>-0.66440504588077065</v>
      </c>
      <c r="R15" s="38">
        <f>(F15-$F$7)/$F$8</f>
        <v>1.5671451800821621</v>
      </c>
      <c r="S15" s="22"/>
    </row>
    <row r="16" spans="1:20" x14ac:dyDescent="0.25">
      <c r="A16" s="39">
        <v>5</v>
      </c>
      <c r="B16" s="67">
        <f t="shared" si="4"/>
        <v>1.1880275999999999E-3</v>
      </c>
      <c r="C16" s="39">
        <v>500</v>
      </c>
      <c r="D16" s="40">
        <v>7.0176999999999997E-6</v>
      </c>
      <c r="E16" s="40">
        <v>6.9927099999999996E-7</v>
      </c>
      <c r="F16" s="41">
        <v>188</v>
      </c>
      <c r="G16" s="88">
        <f>'init new quick'!D16/D16</f>
        <v>1.0654487937643387</v>
      </c>
      <c r="H16" s="92">
        <f>E16/D16</f>
        <v>9.9643900423215581E-2</v>
      </c>
      <c r="I16" s="42">
        <f t="shared" si="2"/>
        <v>6.2198157612299032E-4</v>
      </c>
      <c r="J16" s="37">
        <f>(C16-$C$6)/($C$5-$C$6)</f>
        <v>8.0001600032000644E-5</v>
      </c>
      <c r="K16" s="37">
        <f>(D16-$D$6)/($D$5-$D$6)</f>
        <v>4.7720541529119131E-5</v>
      </c>
      <c r="L16" s="37">
        <f>(E16-$E$6)/($E$5-$E$6)</f>
        <v>9.3212919464631773E-6</v>
      </c>
      <c r="M16" s="37">
        <f>(F16-$F$6)/($F$5-$F$6)</f>
        <v>0.93684210526315792</v>
      </c>
      <c r="N16" s="42">
        <f t="shared" si="3"/>
        <v>-1.1486287765645682</v>
      </c>
      <c r="O16" s="37">
        <f>(C16-$C$7)/$C$8</f>
        <v>-0.66358016094344818</v>
      </c>
      <c r="P16" s="37">
        <f>(D16-$D$7)/$D$8</f>
        <v>-0.66587609584304142</v>
      </c>
      <c r="Q16" s="37">
        <f>(E16-$E$7)/$E$8</f>
        <v>-0.66437349224402786</v>
      </c>
      <c r="R16" s="38">
        <f>(F16-$F$7)/$F$8</f>
        <v>1.516962123080446</v>
      </c>
      <c r="S16" s="22"/>
    </row>
    <row r="17" spans="1:19" x14ac:dyDescent="0.25">
      <c r="A17" s="39">
        <v>6</v>
      </c>
      <c r="B17" s="67">
        <f t="shared" si="4"/>
        <v>9.4732400000000004E-4</v>
      </c>
      <c r="C17" s="39">
        <v>600</v>
      </c>
      <c r="D17" s="40">
        <v>5.8304000000000001E-6</v>
      </c>
      <c r="E17" s="40">
        <v>4.65286E-7</v>
      </c>
      <c r="F17" s="41">
        <v>185</v>
      </c>
      <c r="G17" s="88">
        <f>'init new quick'!D17/D17</f>
        <v>1.4626783754116357</v>
      </c>
      <c r="H17" s="92">
        <f>E17/D17</f>
        <v>7.9803444017563119E-2</v>
      </c>
      <c r="I17" s="42">
        <f t="shared" si="2"/>
        <v>4.9967961633834229E-4</v>
      </c>
      <c r="J17" s="37">
        <f>(C17-$C$6)/($C$5-$C$6)</f>
        <v>1.0000200004000079E-4</v>
      </c>
      <c r="K17" s="37">
        <f>(D17-$D$6)/($D$5-$D$6)</f>
        <v>3.9059398560544736E-5</v>
      </c>
      <c r="L17" s="37">
        <f>(E17-$E$6)/($E$5-$E$6)</f>
        <v>5.0943343351938607E-6</v>
      </c>
      <c r="M17" s="37">
        <f>(F17-$F$6)/($F$5-$F$6)</f>
        <v>0.92105263157894735</v>
      </c>
      <c r="N17" s="42">
        <f t="shared" si="3"/>
        <v>-1.1490567891038466</v>
      </c>
      <c r="O17" s="37">
        <f>(C17-$C$7)/$C$8</f>
        <v>-0.66350679605662755</v>
      </c>
      <c r="P17" s="37">
        <f>(D17-$D$7)/$D$8</f>
        <v>-0.66591003721062436</v>
      </c>
      <c r="Q17" s="37">
        <f>(E17-$E$7)/$E$8</f>
        <v>-0.66438972767329185</v>
      </c>
      <c r="R17" s="38">
        <f>(F17-$F$7)/$F$8</f>
        <v>1.4667790660787299</v>
      </c>
      <c r="S17" s="22"/>
    </row>
    <row r="18" spans="1:19" x14ac:dyDescent="0.25">
      <c r="A18" s="39">
        <v>7</v>
      </c>
      <c r="B18" s="67">
        <f t="shared" si="4"/>
        <v>1.2363208E-3</v>
      </c>
      <c r="C18" s="39">
        <v>700</v>
      </c>
      <c r="D18" s="40">
        <v>7.5143999999999996E-6</v>
      </c>
      <c r="E18" s="40">
        <v>6.6721900000000004E-7</v>
      </c>
      <c r="F18" s="41">
        <v>182</v>
      </c>
      <c r="G18" s="88">
        <f>'init new quick'!D18/D18</f>
        <v>1.257585435962951</v>
      </c>
      <c r="H18" s="92">
        <f>E18/D18</f>
        <v>8.8792052592356022E-2</v>
      </c>
      <c r="I18" s="42">
        <f t="shared" si="2"/>
        <v>6.4651944345971472E-4</v>
      </c>
      <c r="J18" s="37">
        <f>(C18-$C$6)/($C$5-$C$6)</f>
        <v>1.2000240004800096E-4</v>
      </c>
      <c r="K18" s="37">
        <f>(D18-$D$6)/($D$5-$D$6)</f>
        <v>5.1343879954530485E-5</v>
      </c>
      <c r="L18" s="37">
        <f>(E18-$E$6)/($E$5-$E$6)</f>
        <v>8.742270020457647E-6</v>
      </c>
      <c r="M18" s="37">
        <f>(F18-$F$6)/($F$5-$F$6)</f>
        <v>0.90526315789473688</v>
      </c>
      <c r="N18" s="42">
        <f t="shared" si="3"/>
        <v>-1.1485429029209588</v>
      </c>
      <c r="O18" s="37">
        <f>(C18-$C$7)/$C$8</f>
        <v>-0.66343343116980702</v>
      </c>
      <c r="P18" s="37">
        <f>(D18-$D$7)/$D$8</f>
        <v>-0.66586189667073581</v>
      </c>
      <c r="Q18" s="37">
        <f>(E18-$E$7)/$E$8</f>
        <v>-0.66437571622410674</v>
      </c>
      <c r="R18" s="38">
        <f>(F18-$F$7)/$F$8</f>
        <v>1.4165960090770138</v>
      </c>
      <c r="S18" s="22"/>
    </row>
    <row r="19" spans="1:19" x14ac:dyDescent="0.25">
      <c r="A19" s="39">
        <v>8</v>
      </c>
      <c r="B19" s="67">
        <f t="shared" si="4"/>
        <v>1.44990545E-3</v>
      </c>
      <c r="C19" s="39">
        <v>800</v>
      </c>
      <c r="D19" s="40">
        <v>8.8335499999999995E-6</v>
      </c>
      <c r="E19" s="40">
        <v>4.7464599999999997E-7</v>
      </c>
      <c r="F19" s="41">
        <v>179</v>
      </c>
      <c r="G19" s="88">
        <f>'init new quick'!D19/D19</f>
        <v>1.3095527845543411</v>
      </c>
      <c r="H19" s="92">
        <f>E19/D19</f>
        <v>5.3732191474548739E-2</v>
      </c>
      <c r="I19" s="42">
        <f t="shared" si="2"/>
        <v>7.5504221285293584E-4</v>
      </c>
      <c r="J19" s="37">
        <f>(C19-$C$6)/($C$5-$C$6)</f>
        <v>1.4000280005600112E-4</v>
      </c>
      <c r="K19" s="37">
        <f>(D19-$D$6)/($D$5-$D$6)</f>
        <v>6.0966845293530672E-5</v>
      </c>
      <c r="L19" s="37">
        <f>(E19-$E$6)/($E$5-$E$6)</f>
        <v>5.2634234786922945E-6</v>
      </c>
      <c r="M19" s="37">
        <f>(F19-$F$6)/($F$5-$F$6)</f>
        <v>0.88947368421052631</v>
      </c>
      <c r="N19" s="42">
        <f t="shared" si="3"/>
        <v>-1.1481631125547267</v>
      </c>
      <c r="O19" s="37">
        <f>(C19-$C$7)/$C$8</f>
        <v>-0.66336006628298638</v>
      </c>
      <c r="P19" s="37">
        <f>(D19-$D$7)/$D$8</f>
        <v>-0.66582418610470595</v>
      </c>
      <c r="Q19" s="37">
        <f>(E19-$E$7)/$E$8</f>
        <v>-0.66438907821448934</v>
      </c>
      <c r="R19" s="38">
        <f>(F19-$F$7)/$F$8</f>
        <v>1.3664129520752977</v>
      </c>
      <c r="S19" s="22"/>
    </row>
    <row r="20" spans="1:19" x14ac:dyDescent="0.25">
      <c r="A20" s="39">
        <v>9</v>
      </c>
      <c r="B20" s="67">
        <f t="shared" si="4"/>
        <v>3.6514503999999998E-3</v>
      </c>
      <c r="C20" s="39">
        <v>900</v>
      </c>
      <c r="D20" s="40">
        <v>2.1492899999999999E-5</v>
      </c>
      <c r="E20" s="40">
        <v>4.5694200000000002E-7</v>
      </c>
      <c r="F20" s="41">
        <v>176</v>
      </c>
      <c r="G20" s="88">
        <f>'init new quick'!D20/D20</f>
        <v>0.58740328201406045</v>
      </c>
      <c r="H20" s="92">
        <f>E20/D20</f>
        <v>2.1260137068520302E-2</v>
      </c>
      <c r="I20" s="42">
        <f t="shared" si="2"/>
        <v>1.8736514149545875E-3</v>
      </c>
      <c r="J20" s="37">
        <f>(C20-$C$6)/($C$5-$C$6)</f>
        <v>1.6000320006400129E-4</v>
      </c>
      <c r="K20" s="37">
        <f>(D20-$D$6)/($D$5-$D$6)</f>
        <v>1.5331455879409692E-4</v>
      </c>
      <c r="L20" s="37">
        <f>(E20-$E$6)/($E$5-$E$6)</f>
        <v>4.9435993123999601E-6</v>
      </c>
      <c r="M20" s="37">
        <f>(F20-$F$6)/($F$5-$F$6)</f>
        <v>0.87368421052631584</v>
      </c>
      <c r="N20" s="42">
        <f t="shared" si="3"/>
        <v>-1.1442483857106542</v>
      </c>
      <c r="O20" s="37">
        <f>(C20-$C$7)/$C$8</f>
        <v>-0.66328670139616575</v>
      </c>
      <c r="P20" s="37">
        <f>(D20-$D$7)/$D$8</f>
        <v>-0.66546229302653548</v>
      </c>
      <c r="Q20" s="37">
        <f>(E20-$E$7)/$E$8</f>
        <v>-0.6643903066352842</v>
      </c>
      <c r="R20" s="38">
        <f>(F20-$F$7)/$F$8</f>
        <v>1.3162298950735816</v>
      </c>
      <c r="S20" s="22"/>
    </row>
    <row r="21" spans="1:19" x14ac:dyDescent="0.25">
      <c r="A21" s="39">
        <v>10</v>
      </c>
      <c r="B21" s="67">
        <f t="shared" si="4"/>
        <v>4.1900497000000002E-3</v>
      </c>
      <c r="C21" s="39">
        <v>1000</v>
      </c>
      <c r="D21" s="40">
        <v>2.4978899999999999E-5</v>
      </c>
      <c r="E21" s="40">
        <v>6.2106700000000001E-7</v>
      </c>
      <c r="F21" s="41">
        <v>173</v>
      </c>
      <c r="G21" s="88">
        <f>'init new quick'!D21/D21</f>
        <v>0.50706796536276622</v>
      </c>
      <c r="H21" s="92">
        <f>E21/D21</f>
        <v>2.4863664933203626E-2</v>
      </c>
      <c r="I21" s="42">
        <f t="shared" si="2"/>
        <v>2.1473147499800698E-3</v>
      </c>
      <c r="J21" s="37">
        <f>(C21-$C$6)/($C$5-$C$6)</f>
        <v>1.8000360007200145E-4</v>
      </c>
      <c r="K21" s="37">
        <f>(D21-$D$6)/($D$5-$D$6)</f>
        <v>1.7874431065836911E-4</v>
      </c>
      <c r="L21" s="37">
        <f>(E21-$E$6)/($E$5-$E$6)</f>
        <v>7.9085304744384522E-6</v>
      </c>
      <c r="M21" s="37">
        <f>(F21-$F$6)/($F$5-$F$6)</f>
        <v>0.85789473684210527</v>
      </c>
      <c r="N21" s="42">
        <f t="shared" si="3"/>
        <v>-1.1432906632085955</v>
      </c>
      <c r="O21" s="37">
        <f>(C21-$C$7)/$C$8</f>
        <v>-0.66321333650934511</v>
      </c>
      <c r="P21" s="37">
        <f>(D21-$D$7)/$D$8</f>
        <v>-0.66536263867852363</v>
      </c>
      <c r="Q21" s="37">
        <f>(E21-$E$7)/$E$8</f>
        <v>-0.66437891855558695</v>
      </c>
      <c r="R21" s="38">
        <f>(F21-$F$7)/$F$8</f>
        <v>1.2660468380718657</v>
      </c>
      <c r="S21" s="22"/>
    </row>
    <row r="22" spans="1:19" x14ac:dyDescent="0.25">
      <c r="A22" s="39">
        <v>11</v>
      </c>
      <c r="B22" s="67">
        <f t="shared" si="4"/>
        <v>3.6741500000000002E-3</v>
      </c>
      <c r="C22" s="39">
        <v>2000</v>
      </c>
      <c r="D22" s="40">
        <v>2.2385E-5</v>
      </c>
      <c r="E22" s="40">
        <v>5.8122199999999997E-6</v>
      </c>
      <c r="F22" s="41">
        <v>170</v>
      </c>
      <c r="G22" s="88">
        <f>'init new quick'!D22/D22</f>
        <v>1.1249944159035068</v>
      </c>
      <c r="H22" s="92">
        <f>E22/D22</f>
        <v>0.25964797855706945</v>
      </c>
      <c r="I22" s="42">
        <f t="shared" si="2"/>
        <v>1.885185125153885E-3</v>
      </c>
      <c r="J22" s="37">
        <f>(C22-$C$6)/($C$5-$C$6)</f>
        <v>3.8000760015200304E-4</v>
      </c>
      <c r="K22" s="37">
        <f>(D22-$D$6)/($D$5-$D$6)</f>
        <v>1.5982227010738356E-4</v>
      </c>
      <c r="L22" s="37">
        <f>(E22-$E$6)/($E$5-$E$6)</f>
        <v>1.0168712177137432E-4</v>
      </c>
      <c r="M22" s="37">
        <f>(F22-$F$6)/($F$5-$F$6)</f>
        <v>0.84210526315789469</v>
      </c>
      <c r="N22" s="42">
        <f t="shared" si="3"/>
        <v>-1.1442080219045598</v>
      </c>
      <c r="O22" s="37">
        <f>(C22-$C$7)/$C$8</f>
        <v>-0.66247968764113896</v>
      </c>
      <c r="P22" s="37">
        <f>(D22-$D$7)/$D$8</f>
        <v>-0.66543679054694238</v>
      </c>
      <c r="Q22" s="37">
        <f>(E22-$E$7)/$E$8</f>
        <v>-0.66401872197319756</v>
      </c>
      <c r="R22" s="38">
        <f>(F22-$F$7)/$F$8</f>
        <v>1.2158637810701496</v>
      </c>
      <c r="S22" s="22"/>
    </row>
    <row r="23" spans="1:19" x14ac:dyDescent="0.25">
      <c r="A23" s="39">
        <v>12</v>
      </c>
      <c r="B23" s="67">
        <f t="shared" si="4"/>
        <v>8.1240944999999998E-3</v>
      </c>
      <c r="C23" s="39">
        <v>3000</v>
      </c>
      <c r="D23" s="40">
        <v>4.94335E-5</v>
      </c>
      <c r="E23" s="40">
        <v>1.87519E-6</v>
      </c>
      <c r="F23" s="41">
        <v>167</v>
      </c>
      <c r="G23" s="88">
        <f>'init new quick'!D23/D23</f>
        <v>0.66673409732266586</v>
      </c>
      <c r="H23" s="92">
        <f>E23/D23</f>
        <v>3.7933587546906448E-2</v>
      </c>
      <c r="I23" s="42">
        <f t="shared" si="2"/>
        <v>4.1462104412809233E-3</v>
      </c>
      <c r="J23" s="37">
        <f>(C23-$C$6)/($C$5-$C$6)</f>
        <v>5.8001160023200468E-4</v>
      </c>
      <c r="K23" s="37">
        <f>(D23-$D$6)/($D$5-$D$6)</f>
        <v>3.5713628138126939E-4</v>
      </c>
      <c r="L23" s="37">
        <f>(E23-$E$6)/($E$5-$E$6)</f>
        <v>3.056436208893471E-5</v>
      </c>
      <c r="M23" s="37">
        <f>(F23-$F$6)/($F$5-$F$6)</f>
        <v>0.82631578947368423</v>
      </c>
      <c r="N23" s="42">
        <f t="shared" si="3"/>
        <v>-1.1362952526518664</v>
      </c>
      <c r="O23" s="37">
        <f>(C23-$C$7)/$C$8</f>
        <v>-0.6617460387729327</v>
      </c>
      <c r="P23" s="37">
        <f>(D23-$D$7)/$D$8</f>
        <v>-0.66466355456524528</v>
      </c>
      <c r="Q23" s="37">
        <f>(E23-$E$7)/$E$8</f>
        <v>-0.66429189919428211</v>
      </c>
      <c r="R23" s="38">
        <f>(F23-$F$7)/$F$8</f>
        <v>1.1656807240684335</v>
      </c>
      <c r="S23" s="22"/>
    </row>
    <row r="24" spans="1:19" x14ac:dyDescent="0.25">
      <c r="A24" s="39">
        <v>13</v>
      </c>
      <c r="B24" s="67">
        <f t="shared" si="4"/>
        <v>1.2103854399999997E-2</v>
      </c>
      <c r="C24" s="39">
        <v>4000</v>
      </c>
      <c r="D24" s="40">
        <v>7.4604599999999994E-5</v>
      </c>
      <c r="E24" s="40">
        <v>4.2750400000000003E-5</v>
      </c>
      <c r="F24" s="41">
        <v>164</v>
      </c>
      <c r="G24" s="88">
        <f>'init new quick'!D24/D24</f>
        <v>0.58328842993595575</v>
      </c>
      <c r="H24" s="92">
        <f>E24/D24</f>
        <v>0.57302632813526255</v>
      </c>
      <c r="I24" s="42">
        <f t="shared" si="2"/>
        <v>6.1683340623748953E-3</v>
      </c>
      <c r="J24" s="37">
        <f>(C24-$C$6)/($C$5-$C$6)</f>
        <v>7.8001560031200627E-4</v>
      </c>
      <c r="K24" s="37">
        <f>(D24-$D$6)/($D$5-$D$6)</f>
        <v>5.4075499255475795E-4</v>
      </c>
      <c r="L24" s="37">
        <f>(E24-$E$6)/($E$5-$E$6)</f>
        <v>7.6897827760373971E-4</v>
      </c>
      <c r="M24" s="37">
        <f>(F24-$F$6)/($F$5-$F$6)</f>
        <v>0.81052631578947365</v>
      </c>
      <c r="N24" s="42">
        <f t="shared" si="3"/>
        <v>-1.1292185527582335</v>
      </c>
      <c r="O24" s="37">
        <f>(C24-$C$7)/$C$8</f>
        <v>-0.66101238990472655</v>
      </c>
      <c r="P24" s="37">
        <f>(D24-$D$7)/$D$8</f>
        <v>-0.66394398785289921</v>
      </c>
      <c r="Q24" s="37">
        <f>(E24-$E$7)/$E$8</f>
        <v>-0.66145570635880857</v>
      </c>
      <c r="R24" s="38">
        <f>(F24-$F$7)/$F$8</f>
        <v>1.1154976670667174</v>
      </c>
      <c r="S24" s="22"/>
    </row>
    <row r="25" spans="1:19" x14ac:dyDescent="0.25">
      <c r="A25" s="39">
        <v>14</v>
      </c>
      <c r="B25" s="67">
        <f t="shared" si="4"/>
        <v>8.976228499999999E-3</v>
      </c>
      <c r="C25" s="39">
        <v>5000</v>
      </c>
      <c r="D25" s="40">
        <v>5.6568499999999999E-5</v>
      </c>
      <c r="E25" s="40">
        <v>8.9136599999999996E-7</v>
      </c>
      <c r="F25" s="41">
        <v>161</v>
      </c>
      <c r="G25" s="88">
        <f>'init new quick'!D25/D25</f>
        <v>0.96601465479904891</v>
      </c>
      <c r="H25" s="92">
        <f>E25/D25</f>
        <v>1.5757285415027796E-2</v>
      </c>
      <c r="I25" s="42">
        <f t="shared" si="2"/>
        <v>4.5791813573749542E-3</v>
      </c>
      <c r="J25" s="37">
        <f>(C25-$C$6)/($C$5-$C$6)</f>
        <v>9.8001960039200775E-4</v>
      </c>
      <c r="K25" s="37">
        <f>(D25-$D$6)/($D$5-$D$6)</f>
        <v>4.0918484120673756E-4</v>
      </c>
      <c r="L25" s="37">
        <f>(E25-$E$6)/($E$5-$E$6)</f>
        <v>1.2791503380259271E-5</v>
      </c>
      <c r="M25" s="37">
        <f>(F25-$F$6)/($F$5-$F$6)</f>
        <v>0.79473684210526319</v>
      </c>
      <c r="N25" s="42">
        <f t="shared" si="3"/>
        <v>-1.1347800113461883</v>
      </c>
      <c r="O25" s="37">
        <f>(C25-$C$7)/$C$8</f>
        <v>-0.66027874103652029</v>
      </c>
      <c r="P25" s="37">
        <f>(D25-$D$7)/$D$8</f>
        <v>-0.66445958618513523</v>
      </c>
      <c r="Q25" s="37">
        <f>(E25-$E$7)/$E$8</f>
        <v>-0.66436016342045157</v>
      </c>
      <c r="R25" s="38">
        <f>(F25-$F$7)/$F$8</f>
        <v>1.0653146100650013</v>
      </c>
      <c r="S25" s="22"/>
    </row>
    <row r="26" spans="1:19" x14ac:dyDescent="0.25">
      <c r="A26" s="39">
        <v>15</v>
      </c>
      <c r="B26" s="67">
        <f t="shared" si="4"/>
        <v>2.0949849999999999E-2</v>
      </c>
      <c r="C26" s="39">
        <v>6000</v>
      </c>
      <c r="D26" s="41">
        <v>1.33425E-4</v>
      </c>
      <c r="E26" s="40">
        <v>1.10279E-5</v>
      </c>
      <c r="F26" s="41">
        <v>158</v>
      </c>
      <c r="G26" s="88">
        <f>'init new quick'!D26/D26</f>
        <v>0.49863968521641372</v>
      </c>
      <c r="H26" s="92">
        <f>E26/D26</f>
        <v>8.2652426456810937E-2</v>
      </c>
      <c r="I26" s="42">
        <f t="shared" si="2"/>
        <v>1.0663001354955372E-2</v>
      </c>
      <c r="J26" s="37">
        <f>(C26-$C$6)/($C$5-$C$6)</f>
        <v>1.1800236004720095E-3</v>
      </c>
      <c r="K26" s="37">
        <f>(D26-$D$6)/($D$5-$D$6)</f>
        <v>9.6983938055167015E-4</v>
      </c>
      <c r="L26" s="37">
        <f>(E26-$E$6)/($E$5-$E$6)</f>
        <v>1.9590879527157793E-4</v>
      </c>
      <c r="M26" s="37">
        <f>(F26-$F$6)/($F$5-$F$6)</f>
        <v>0.77894736842105261</v>
      </c>
      <c r="N26" s="42">
        <f t="shared" si="3"/>
        <v>-1.1134888460184877</v>
      </c>
      <c r="O26" s="37">
        <f>(C26-$C$7)/$C$8</f>
        <v>-0.65954509216831414</v>
      </c>
      <c r="P26" s="37">
        <f>(D26-$D$7)/$D$8</f>
        <v>-0.66226248796426168</v>
      </c>
      <c r="Q26" s="37">
        <f>(E26-$E$7)/$E$8</f>
        <v>-0.66365682354507638</v>
      </c>
      <c r="R26" s="38">
        <f>(F26-$F$7)/$F$8</f>
        <v>1.0151315530632852</v>
      </c>
      <c r="S26" s="22"/>
    </row>
    <row r="27" spans="1:19" x14ac:dyDescent="0.25">
      <c r="A27" s="39">
        <v>16</v>
      </c>
      <c r="B27" s="67">
        <f t="shared" si="4"/>
        <v>6.7279439999999996E-2</v>
      </c>
      <c r="C27" s="39">
        <v>7000</v>
      </c>
      <c r="D27" s="41">
        <v>4.3490800000000002E-4</v>
      </c>
      <c r="E27" s="40">
        <v>6.2521300000000001E-5</v>
      </c>
      <c r="F27" s="41">
        <v>155</v>
      </c>
      <c r="G27" s="88">
        <f>'init new quick'!D27/D27</f>
        <v>0.17497263789123216</v>
      </c>
      <c r="H27" s="92">
        <f>E27/D27</f>
        <v>0.14375753032825334</v>
      </c>
      <c r="I27" s="42">
        <f t="shared" si="2"/>
        <v>3.4203154692999484E-2</v>
      </c>
      <c r="J27" s="37">
        <f>(C27-$C$6)/($C$5-$C$6)</f>
        <v>1.3800276005520109E-3</v>
      </c>
      <c r="K27" s="37">
        <f>(D27-$D$6)/($D$5-$D$6)</f>
        <v>3.1691044067411046E-3</v>
      </c>
      <c r="L27" s="37">
        <f>(E27-$E$6)/($E$5-$E$6)</f>
        <v>1.1261411565773682E-3</v>
      </c>
      <c r="M27" s="37">
        <f>(F27-$F$6)/($F$5-$F$6)</f>
        <v>0.76315789473684215</v>
      </c>
      <c r="N27" s="42">
        <f t="shared" si="3"/>
        <v>-1.0311068398514669</v>
      </c>
      <c r="O27" s="37">
        <f>(C27-$C$7)/$C$8</f>
        <v>-0.65881144330010788</v>
      </c>
      <c r="P27" s="37">
        <f>(D27-$D$7)/$D$8</f>
        <v>-0.65364398773430521</v>
      </c>
      <c r="Q27" s="37">
        <f>(E27-$E$7)/$E$8</f>
        <v>-0.66008387035036076</v>
      </c>
      <c r="R27" s="38">
        <f>(F27-$F$7)/$F$8</f>
        <v>0.96494849606156907</v>
      </c>
      <c r="S27" s="22"/>
    </row>
    <row r="28" spans="1:19" x14ac:dyDescent="0.25">
      <c r="A28" s="39">
        <v>17</v>
      </c>
      <c r="B28" s="67">
        <f t="shared" si="4"/>
        <v>4.2636788000000002E-2</v>
      </c>
      <c r="C28" s="39">
        <v>8000</v>
      </c>
      <c r="D28" s="41">
        <v>2.8136900000000001E-4</v>
      </c>
      <c r="E28" s="41">
        <v>1.3896500000000001E-4</v>
      </c>
      <c r="F28" s="41">
        <v>152</v>
      </c>
      <c r="G28" s="88">
        <f>'init new quick'!D28/D28</f>
        <v>0.31214526120503677</v>
      </c>
      <c r="H28" s="92">
        <f>E28/D28</f>
        <v>0.49388880793548684</v>
      </c>
      <c r="I28" s="42">
        <f t="shared" si="2"/>
        <v>2.1682176054162852E-2</v>
      </c>
      <c r="J28" s="37">
        <f>(C28-$C$6)/($C$5-$C$6)</f>
        <v>1.5800316006320126E-3</v>
      </c>
      <c r="K28" s="37">
        <f>(D28-$D$6)/($D$5-$D$6)</f>
        <v>2.049064627197649E-3</v>
      </c>
      <c r="L28" s="37">
        <f>(E28-$E$6)/($E$5-$E$6)</f>
        <v>2.5071026692751403E-3</v>
      </c>
      <c r="M28" s="37">
        <f>(F28-$F$6)/($F$5-$F$6)</f>
        <v>0.74736842105263157</v>
      </c>
      <c r="N28" s="42">
        <f t="shared" si="3"/>
        <v>-1.0749257277163444</v>
      </c>
      <c r="O28" s="37">
        <f>(C28-$C$7)/$C$8</f>
        <v>-0.65807779443190173</v>
      </c>
      <c r="P28" s="37">
        <f>(D28-$D$7)/$D$8</f>
        <v>-0.65803321003475757</v>
      </c>
      <c r="Q28" s="37">
        <f>(E28-$E$7)/$E$8</f>
        <v>-0.65477970006580222</v>
      </c>
      <c r="R28" s="38">
        <f>(F28-$F$7)/$F$8</f>
        <v>0.91476543905985308</v>
      </c>
      <c r="S28" s="22"/>
    </row>
    <row r="29" spans="1:19" x14ac:dyDescent="0.25">
      <c r="A29" s="39">
        <v>18</v>
      </c>
      <c r="B29" s="67">
        <f t="shared" si="4"/>
        <v>2.8167376000000001E-2</v>
      </c>
      <c r="C29" s="39">
        <v>9000</v>
      </c>
      <c r="D29" s="41">
        <v>1.8992400000000001E-4</v>
      </c>
      <c r="E29" s="40">
        <v>2.1402800000000001E-5</v>
      </c>
      <c r="F29" s="41">
        <v>149</v>
      </c>
      <c r="G29" s="88">
        <f>'init new quick'!D29/D29</f>
        <v>0.5226511657294497</v>
      </c>
      <c r="H29" s="92">
        <f>E29/D29</f>
        <v>0.11269139234641225</v>
      </c>
      <c r="I29" s="42">
        <f t="shared" si="2"/>
        <v>1.4330240127440091E-2</v>
      </c>
      <c r="J29" s="37">
        <f>(C29-$C$6)/($C$5-$C$6)</f>
        <v>1.7800356007120143E-3</v>
      </c>
      <c r="K29" s="37">
        <f>(D29-$D$6)/($D$5-$D$6)</f>
        <v>1.3819895671780367E-3</v>
      </c>
      <c r="L29" s="37">
        <f>(E29-$E$6)/($E$5-$E$6)</f>
        <v>3.8333218788716449E-4</v>
      </c>
      <c r="M29" s="37">
        <f>(F29-$F$6)/($F$5-$F$6)</f>
        <v>0.73157894736842111</v>
      </c>
      <c r="N29" s="42">
        <f t="shared" si="3"/>
        <v>-1.1006548392542874</v>
      </c>
      <c r="O29" s="37">
        <f>(C29-$C$7)/$C$8</f>
        <v>-0.65734414556369547</v>
      </c>
      <c r="P29" s="37">
        <f>(D29-$D$7)/$D$8</f>
        <v>-0.66064734998138264</v>
      </c>
      <c r="Q29" s="37">
        <f>(E29-$E$7)/$E$8</f>
        <v>-0.6629369442576365</v>
      </c>
      <c r="R29" s="38">
        <f>(F29-$F$7)/$F$8</f>
        <v>0.86458238205813698</v>
      </c>
      <c r="S29" s="22"/>
    </row>
    <row r="30" spans="1:19" x14ac:dyDescent="0.25">
      <c r="A30" s="39">
        <v>19</v>
      </c>
      <c r="B30" s="67">
        <f t="shared" si="4"/>
        <v>1.9661628E-2</v>
      </c>
      <c r="C30" s="39">
        <v>10000</v>
      </c>
      <c r="D30" s="41">
        <v>1.35568E-4</v>
      </c>
      <c r="E30" s="40">
        <v>6.8856000000000006E-5</v>
      </c>
      <c r="F30" s="41">
        <v>146</v>
      </c>
      <c r="G30" s="88">
        <f>'init new quick'!D30/D30</f>
        <v>0.79877994807034114</v>
      </c>
      <c r="H30" s="92">
        <f>E30/D30</f>
        <v>0.50790747078956688</v>
      </c>
      <c r="I30" s="42">
        <f t="shared" si="2"/>
        <v>1.0008453291537548E-2</v>
      </c>
      <c r="J30" s="37">
        <f>(C30-$C$6)/($C$5-$C$6)</f>
        <v>1.9800396007920158E-3</v>
      </c>
      <c r="K30" s="37">
        <f>(D30-$D$6)/($D$5-$D$6)</f>
        <v>9.8547218555601179E-4</v>
      </c>
      <c r="L30" s="37">
        <f>(E30-$E$6)/($E$5-$E$6)</f>
        <v>1.2405780152653515E-3</v>
      </c>
      <c r="M30" s="37">
        <f>(F30-$F$6)/($F$5-$F$6)</f>
        <v>0.71578947368421053</v>
      </c>
      <c r="N30" s="42">
        <f t="shared" si="3"/>
        <v>-1.1157795270443396</v>
      </c>
      <c r="O30" s="37">
        <f>(C30-$C$7)/$C$8</f>
        <v>-0.65661049669548932</v>
      </c>
      <c r="P30" s="37">
        <f>(D30-$D$7)/$D$8</f>
        <v>-0.66220122598268127</v>
      </c>
      <c r="Q30" s="37">
        <f>(E30-$E$7)/$E$8</f>
        <v>-0.65964432690202424</v>
      </c>
      <c r="R30" s="38">
        <f>(F30-$F$7)/$F$8</f>
        <v>0.81439932505642088</v>
      </c>
      <c r="S30" s="22"/>
    </row>
    <row r="31" spans="1:19" x14ac:dyDescent="0.25">
      <c r="A31" s="39">
        <v>20</v>
      </c>
      <c r="B31" s="67">
        <f t="shared" si="4"/>
        <v>9.5880186999999992E-2</v>
      </c>
      <c r="C31" s="39">
        <v>20000</v>
      </c>
      <c r="D31" s="41">
        <v>6.7140899999999998E-4</v>
      </c>
      <c r="E31" s="41">
        <v>2.6650799999999999E-4</v>
      </c>
      <c r="F31" s="41">
        <v>143</v>
      </c>
      <c r="G31" s="88">
        <f>'init new quick'!D31/D31</f>
        <v>0.32492266263931524</v>
      </c>
      <c r="H31" s="92">
        <f>E31/D31</f>
        <v>0.39693837884210664</v>
      </c>
      <c r="I31" s="42">
        <f t="shared" si="2"/>
        <v>4.8735248975780861E-2</v>
      </c>
      <c r="J31" s="37">
        <f>(C31-$C$6)/($C$5-$C$6)</f>
        <v>3.9800796015920315E-3</v>
      </c>
      <c r="K31" s="37">
        <f>(D31-$D$6)/($D$5-$D$6)</f>
        <v>4.8943372655053715E-3</v>
      </c>
      <c r="L31" s="37">
        <f>(E31-$E$6)/($E$5-$E$6)</f>
        <v>4.8111770954739229E-3</v>
      </c>
      <c r="M31" s="37">
        <f>(F31-$F$6)/($F$5-$F$6)</f>
        <v>0.7</v>
      </c>
      <c r="N31" s="42">
        <f t="shared" si="3"/>
        <v>-0.98024977602389141</v>
      </c>
      <c r="O31" s="37">
        <f>(C31-$C$7)/$C$8</f>
        <v>-0.64927400801342738</v>
      </c>
      <c r="P31" s="37">
        <f>(D31-$D$7)/$D$8</f>
        <v>-0.64688312916886404</v>
      </c>
      <c r="Q31" s="37">
        <f>(E31-$E$7)/$E$8</f>
        <v>-0.64592992185512621</v>
      </c>
      <c r="R31" s="38">
        <f>(F31-$F$7)/$F$8</f>
        <v>0.76421626805470477</v>
      </c>
      <c r="S31" s="22"/>
    </row>
    <row r="32" spans="1:19" x14ac:dyDescent="0.25">
      <c r="A32" s="39">
        <v>21</v>
      </c>
      <c r="B32" s="67">
        <f t="shared" si="4"/>
        <v>0.13826682000000001</v>
      </c>
      <c r="C32" s="39">
        <v>30000</v>
      </c>
      <c r="D32" s="41">
        <v>9.8855800000000006E-4</v>
      </c>
      <c r="E32" s="41">
        <v>4.3469599999999999E-4</v>
      </c>
      <c r="F32" s="41">
        <v>140</v>
      </c>
      <c r="G32" s="88">
        <f>'init new quick'!D32/D32</f>
        <v>0.32228761488956637</v>
      </c>
      <c r="H32" s="92">
        <f>E32/D32</f>
        <v>0.43972736045836458</v>
      </c>
      <c r="I32" s="42">
        <f t="shared" si="2"/>
        <v>7.0271978316649233E-2</v>
      </c>
      <c r="J32" s="37">
        <f>(C32-$C$6)/($C$5-$C$6)</f>
        <v>5.9801196023920476E-3</v>
      </c>
      <c r="K32" s="37">
        <f>(D32-$D$6)/($D$5-$D$6)</f>
        <v>7.2078829838077407E-3</v>
      </c>
      <c r="L32" s="37">
        <f>(E32-$E$6)/($E$5-$E$6)</f>
        <v>7.8495066752511042E-3</v>
      </c>
      <c r="M32" s="37">
        <f>(F32-$F$6)/($F$5-$F$6)</f>
        <v>0.68421052631578949</v>
      </c>
      <c r="N32" s="42">
        <f t="shared" si="3"/>
        <v>-0.90487902784318752</v>
      </c>
      <c r="O32" s="37">
        <f>(C32-$C$7)/$C$8</f>
        <v>-0.64193751933136534</v>
      </c>
      <c r="P32" s="37">
        <f>(D32-$D$7)/$D$8</f>
        <v>-0.6378167847002526</v>
      </c>
      <c r="Q32" s="37">
        <f>(E32-$E$7)/$E$8</f>
        <v>-0.63425992430373435</v>
      </c>
      <c r="R32" s="38">
        <f>(F32-$F$7)/$F$8</f>
        <v>0.71403321105298867</v>
      </c>
    </row>
    <row r="33" spans="1:18" x14ac:dyDescent="0.25">
      <c r="A33" s="39">
        <v>22</v>
      </c>
      <c r="B33" s="67">
        <f t="shared" si="4"/>
        <v>0.135194697</v>
      </c>
      <c r="C33" s="39">
        <v>40000</v>
      </c>
      <c r="D33" s="41">
        <v>9.8778100000000008E-4</v>
      </c>
      <c r="E33" s="41">
        <v>5.4140600000000003E-4</v>
      </c>
      <c r="F33" s="41">
        <v>137</v>
      </c>
      <c r="G33" s="88">
        <f>'init new quick'!D33/D33</f>
        <v>0.43352423259811634</v>
      </c>
      <c r="H33" s="92">
        <f>E33/D33</f>
        <v>0.54810327390383085</v>
      </c>
      <c r="I33" s="42">
        <f t="shared" si="2"/>
        <v>6.8711026741352918E-2</v>
      </c>
      <c r="J33" s="37">
        <f>(C33-$C$6)/($C$5-$C$6)</f>
        <v>7.9801596031920646E-3</v>
      </c>
      <c r="K33" s="37">
        <f>(D33-$D$6)/($D$5-$D$6)</f>
        <v>7.2022149065849818E-3</v>
      </c>
      <c r="L33" s="37">
        <f>(E33-$E$6)/($E$5-$E$6)</f>
        <v>9.7772313016098403E-3</v>
      </c>
      <c r="M33" s="37">
        <f>(F33-$F$6)/($F$5-$F$6)</f>
        <v>0.66842105263157892</v>
      </c>
      <c r="N33" s="42">
        <f t="shared" si="3"/>
        <v>-0.91034179269674764</v>
      </c>
      <c r="O33" s="37">
        <f>(C33-$C$7)/$C$8</f>
        <v>-0.6346010306493034</v>
      </c>
      <c r="P33" s="37">
        <f>(D33-$D$7)/$D$8</f>
        <v>-0.63783899681396605</v>
      </c>
      <c r="Q33" s="37">
        <f>(E33-$E$7)/$E$8</f>
        <v>-0.62685567763507177</v>
      </c>
      <c r="R33" s="38">
        <f>(F33-$F$7)/$F$8</f>
        <v>0.66385015405127268</v>
      </c>
    </row>
    <row r="34" spans="1:18" x14ac:dyDescent="0.25">
      <c r="A34" s="39">
        <v>23</v>
      </c>
      <c r="B34" s="67">
        <f t="shared" si="4"/>
        <v>0.21093344</v>
      </c>
      <c r="C34" s="39">
        <v>50000</v>
      </c>
      <c r="D34" s="41">
        <v>1.57511E-3</v>
      </c>
      <c r="E34" s="41">
        <v>7.4064499999999995E-4</v>
      </c>
      <c r="F34" s="41">
        <v>134</v>
      </c>
      <c r="G34" s="88">
        <f>'init new quick'!D34/D34</f>
        <v>0.34197738570639513</v>
      </c>
      <c r="H34" s="92">
        <f>E34/D34</f>
        <v>0.47021795303185171</v>
      </c>
      <c r="I34" s="42">
        <f t="shared" si="2"/>
        <v>0.10719402699779194</v>
      </c>
      <c r="J34" s="37">
        <f>(C34-$C$6)/($C$5-$C$6)</f>
        <v>9.9801996039920807E-3</v>
      </c>
      <c r="K34" s="37">
        <f>(D34-$D$6)/($D$5-$D$6)</f>
        <v>1.148667581670865E-2</v>
      </c>
      <c r="L34" s="37">
        <f>(E34-$E$6)/($E$5-$E$6)</f>
        <v>1.3376499662879522E-2</v>
      </c>
      <c r="M34" s="37">
        <f>(F34-$F$6)/($F$5-$F$6)</f>
        <v>0.65263157894736845</v>
      </c>
      <c r="N34" s="42">
        <f t="shared" si="3"/>
        <v>-0.77566523732666082</v>
      </c>
      <c r="O34" s="37">
        <f>(C34-$C$7)/$C$8</f>
        <v>-0.62726454196724135</v>
      </c>
      <c r="P34" s="37">
        <f>(D34-$D$7)/$D$8</f>
        <v>-0.62104901156915937</v>
      </c>
      <c r="Q34" s="37">
        <f>(E34-$E$7)/$E$8</f>
        <v>-0.61303115601556402</v>
      </c>
      <c r="R34" s="38">
        <f>(F34-$F$7)/$F$8</f>
        <v>0.61366709704955658</v>
      </c>
    </row>
    <row r="35" spans="1:18" x14ac:dyDescent="0.25">
      <c r="A35" s="39">
        <v>24</v>
      </c>
      <c r="B35" s="67">
        <f t="shared" si="4"/>
        <v>0.23101033999999998</v>
      </c>
      <c r="C35" s="39">
        <v>60000</v>
      </c>
      <c r="D35" s="41">
        <v>1.7644399999999999E-3</v>
      </c>
      <c r="E35" s="41">
        <v>1.0443E-3</v>
      </c>
      <c r="F35" s="41">
        <v>131</v>
      </c>
      <c r="G35" s="88">
        <f>'init new quick'!D35/D35</f>
        <v>0.36392623155222054</v>
      </c>
      <c r="H35" s="92">
        <f>E35/D35</f>
        <v>0.59185917344879957</v>
      </c>
      <c r="I35" s="42">
        <f t="shared" si="2"/>
        <v>0.11739513830813546</v>
      </c>
      <c r="J35" s="37">
        <f>(C35-$C$6)/($C$5-$C$6)</f>
        <v>1.1980239604792095E-2</v>
      </c>
      <c r="K35" s="37">
        <f>(D35-$D$6)/($D$5-$D$6)</f>
        <v>1.2867804594810387E-2</v>
      </c>
      <c r="L35" s="37">
        <f>(E35-$E$6)/($E$5-$E$6)</f>
        <v>1.8862051358287276E-2</v>
      </c>
      <c r="M35" s="37">
        <f>(F35-$F$6)/($F$5-$F$6)</f>
        <v>0.63684210526315788</v>
      </c>
      <c r="N35" s="42">
        <f t="shared" si="3"/>
        <v>-0.7399650444345014</v>
      </c>
      <c r="O35" s="37">
        <f>(C35-$C$7)/$C$8</f>
        <v>-0.61992805328517941</v>
      </c>
      <c r="P35" s="37">
        <f>(D35-$D$7)/$D$8</f>
        <v>-0.61563663127395996</v>
      </c>
      <c r="Q35" s="37">
        <f>(E35-$E$7)/$E$8</f>
        <v>-0.59196156064331451</v>
      </c>
      <c r="R35" s="38">
        <f>(F35-$F$7)/$F$8</f>
        <v>0.56348404004784047</v>
      </c>
    </row>
    <row r="36" spans="1:18" x14ac:dyDescent="0.25">
      <c r="A36" s="39">
        <v>25</v>
      </c>
      <c r="B36" s="67">
        <f t="shared" si="4"/>
        <v>0.29359286000000001</v>
      </c>
      <c r="C36" s="39">
        <v>70000</v>
      </c>
      <c r="D36" s="41">
        <v>2.2947200000000001E-3</v>
      </c>
      <c r="E36" s="41">
        <v>1.04787E-3</v>
      </c>
      <c r="F36" s="41">
        <v>128</v>
      </c>
      <c r="G36" s="88">
        <f>'init new quick'!D36/D36</f>
        <v>0.32860087505229396</v>
      </c>
      <c r="H36" s="92">
        <f>E36/D36</f>
        <v>0.45664394784548878</v>
      </c>
      <c r="I36" s="42">
        <f t="shared" si="2"/>
        <v>0.14919343648174788</v>
      </c>
      <c r="J36" s="37">
        <f>(C36-$C$6)/($C$5-$C$6)</f>
        <v>1.3980279605592111E-2</v>
      </c>
      <c r="K36" s="37">
        <f>(D36-$D$6)/($D$5-$D$6)</f>
        <v>1.6736103165833408E-2</v>
      </c>
      <c r="L36" s="37">
        <f>(E36-$E$6)/($E$5-$E$6)</f>
        <v>1.8926543691865205E-2</v>
      </c>
      <c r="M36" s="37">
        <f>(F36-$F$6)/($F$5-$F$6)</f>
        <v>0.62105263157894741</v>
      </c>
      <c r="N36" s="42">
        <f t="shared" si="3"/>
        <v>-0.62868252394192392</v>
      </c>
      <c r="O36" s="37">
        <f>(C36-$C$7)/$C$8</f>
        <v>-0.61259156460311737</v>
      </c>
      <c r="P36" s="37">
        <f>(D36-$D$7)/$D$8</f>
        <v>-0.60047750687244728</v>
      </c>
      <c r="Q36" s="37">
        <f>(E36-$E$7)/$E$8</f>
        <v>-0.59171385039491109</v>
      </c>
      <c r="R36" s="38">
        <f>(F36-$F$7)/$F$8</f>
        <v>0.51330098304612437</v>
      </c>
    </row>
    <row r="37" spans="1:18" x14ac:dyDescent="0.25">
      <c r="A37" s="39">
        <v>26</v>
      </c>
      <c r="B37" s="67">
        <f t="shared" si="4"/>
        <v>0.31054619999999999</v>
      </c>
      <c r="C37" s="39">
        <v>80000</v>
      </c>
      <c r="D37" s="41">
        <v>2.4854199999999999E-3</v>
      </c>
      <c r="E37" s="41">
        <v>1.24514E-3</v>
      </c>
      <c r="F37" s="41">
        <v>125</v>
      </c>
      <c r="G37" s="88">
        <f>'init new quick'!D37/D37</f>
        <v>0.37155651761070563</v>
      </c>
      <c r="H37" s="92">
        <f>E37/D37</f>
        <v>0.50097770195781799</v>
      </c>
      <c r="I37" s="42">
        <f t="shared" si="2"/>
        <v>0.15780746097866219</v>
      </c>
      <c r="J37" s="37">
        <f>(C37-$C$6)/($C$5-$C$6)</f>
        <v>1.5980319606392127E-2</v>
      </c>
      <c r="K37" s="37">
        <f>(D37-$D$6)/($D$5-$D$6)</f>
        <v>1.8127225851007445E-2</v>
      </c>
      <c r="L37" s="37">
        <f>(E37-$E$6)/($E$5-$E$6)</f>
        <v>2.2490241911730147E-2</v>
      </c>
      <c r="M37" s="37">
        <f>(F37-$F$6)/($F$5-$F$6)</f>
        <v>0.60526315789473684</v>
      </c>
      <c r="N37" s="42">
        <f t="shared" si="3"/>
        <v>-0.59853655976586273</v>
      </c>
      <c r="O37" s="37">
        <f>(C37-$C$7)/$C$8</f>
        <v>-0.60525507592105543</v>
      </c>
      <c r="P37" s="37">
        <f>(D37-$D$7)/$D$8</f>
        <v>-0.59502596236130523</v>
      </c>
      <c r="Q37" s="37">
        <f>(E37-$E$7)/$E$8</f>
        <v>-0.57802595103845833</v>
      </c>
      <c r="R37" s="38">
        <f>(F37-$F$7)/$F$8</f>
        <v>0.46311792604440832</v>
      </c>
    </row>
    <row r="38" spans="1:18" x14ac:dyDescent="0.25">
      <c r="A38" s="39">
        <v>27</v>
      </c>
      <c r="B38" s="67">
        <f t="shared" si="4"/>
        <v>0.32576974000000003</v>
      </c>
      <c r="C38" s="39">
        <v>90000</v>
      </c>
      <c r="D38" s="41">
        <v>2.67132E-3</v>
      </c>
      <c r="E38" s="41">
        <v>1.52534E-3</v>
      </c>
      <c r="F38" s="41">
        <v>122</v>
      </c>
      <c r="G38" s="88">
        <f>'init new quick'!D38/D38</f>
        <v>0.42459907461479712</v>
      </c>
      <c r="H38" s="92">
        <f>E38/D38</f>
        <v>0.57100609436533245</v>
      </c>
      <c r="I38" s="42">
        <f t="shared" si="2"/>
        <v>0.16554257078532894</v>
      </c>
      <c r="J38" s="37">
        <f>(C38-$C$6)/($C$5-$C$6)</f>
        <v>1.7980359607192145E-2</v>
      </c>
      <c r="K38" s="37">
        <f>(D38-$D$6)/($D$5-$D$6)</f>
        <v>1.9483333387315019E-2</v>
      </c>
      <c r="L38" s="37">
        <f>(E38-$E$6)/($E$5-$E$6)</f>
        <v>2.7552077169022974E-2</v>
      </c>
      <c r="M38" s="37">
        <f>(F38-$F$6)/($F$5-$F$6)</f>
        <v>0.58947368421052626</v>
      </c>
      <c r="N38" s="42">
        <f t="shared" si="3"/>
        <v>-0.57146647850324217</v>
      </c>
      <c r="O38" s="37">
        <f>(C38-$C$7)/$C$8</f>
        <v>-0.59791858723899338</v>
      </c>
      <c r="P38" s="37">
        <f>(D38-$D$7)/$D$8</f>
        <v>-0.58971163554105688</v>
      </c>
      <c r="Q38" s="37">
        <f>(E38-$E$7)/$E$8</f>
        <v>-0.55858381893688147</v>
      </c>
      <c r="R38" s="38">
        <f>(F38-$F$7)/$F$8</f>
        <v>0.41293486904269228</v>
      </c>
    </row>
    <row r="39" spans="1:18" x14ac:dyDescent="0.25">
      <c r="A39" s="39">
        <v>28</v>
      </c>
      <c r="B39" s="67">
        <f t="shared" si="4"/>
        <v>0.32522779000000002</v>
      </c>
      <c r="C39" s="39">
        <v>100000</v>
      </c>
      <c r="D39" s="41">
        <v>2.7341100000000001E-3</v>
      </c>
      <c r="E39" s="41">
        <v>1.64587E-3</v>
      </c>
      <c r="F39" s="41">
        <v>119</v>
      </c>
      <c r="G39" s="88">
        <f>'init new quick'!D39/D39</f>
        <v>0.46236618131677221</v>
      </c>
      <c r="H39" s="92">
        <f>E39/D39</f>
        <v>0.60197651155220522</v>
      </c>
      <c r="I39" s="42">
        <f t="shared" si="2"/>
        <v>0.16526720495322134</v>
      </c>
      <c r="J39" s="37">
        <f>(C39-$C$6)/($C$5-$C$6)</f>
        <v>1.9980399607992159E-2</v>
      </c>
      <c r="K39" s="37">
        <f>(D39-$D$6)/($D$5-$D$6)</f>
        <v>1.9941375303424502E-2</v>
      </c>
      <c r="L39" s="37">
        <f>(E39-$E$6)/($E$5-$E$6)</f>
        <v>2.9729461193153967E-2</v>
      </c>
      <c r="M39" s="37">
        <f>(F39-$F$6)/($F$5-$F$6)</f>
        <v>0.5736842105263158</v>
      </c>
      <c r="N39" s="42">
        <f t="shared" si="3"/>
        <v>-0.57243015912813477</v>
      </c>
      <c r="O39" s="37">
        <f>(C39-$C$7)/$C$8</f>
        <v>-0.59058209855693145</v>
      </c>
      <c r="P39" s="37">
        <f>(D39-$D$7)/$D$8</f>
        <v>-0.58791665662205006</v>
      </c>
      <c r="Q39" s="37">
        <f>(E39-$E$7)/$E$8</f>
        <v>-0.55022064912173851</v>
      </c>
      <c r="R39" s="38">
        <f>(F39-$F$7)/$F$8</f>
        <v>0.36275181204097617</v>
      </c>
    </row>
    <row r="40" spans="1:18" x14ac:dyDescent="0.25">
      <c r="A40" s="39">
        <v>29</v>
      </c>
      <c r="B40" s="67">
        <f t="shared" si="4"/>
        <v>0.45160169999999999</v>
      </c>
      <c r="C40" s="39">
        <v>125000</v>
      </c>
      <c r="D40" s="41">
        <v>3.8942500000000001E-3</v>
      </c>
      <c r="E40" s="41">
        <v>1.82537E-3</v>
      </c>
      <c r="F40" s="41">
        <v>116</v>
      </c>
      <c r="G40" s="88">
        <f>'init new quick'!D40/D40</f>
        <v>0.34882454901457277</v>
      </c>
      <c r="H40" s="92">
        <f>E40/D40</f>
        <v>0.46873467291519544</v>
      </c>
      <c r="I40" s="42">
        <f t="shared" si="2"/>
        <v>0.22947803046081133</v>
      </c>
      <c r="J40" s="37">
        <f>(C40-$C$6)/($C$5-$C$6)</f>
        <v>2.4980499609992199E-2</v>
      </c>
      <c r="K40" s="37">
        <f>(D40-$D$6)/($D$5-$D$6)</f>
        <v>2.8404390887996137E-2</v>
      </c>
      <c r="L40" s="37">
        <f>(E40-$E$6)/($E$5-$E$6)</f>
        <v>3.297214295148395E-2</v>
      </c>
      <c r="M40" s="37">
        <f>(F40-$F$6)/($F$5-$F$6)</f>
        <v>0.55789473684210522</v>
      </c>
      <c r="N40" s="42">
        <f t="shared" si="3"/>
        <v>-0.34771553866698779</v>
      </c>
      <c r="O40" s="37">
        <f>(C40-$C$7)/$C$8</f>
        <v>-0.57224087685177649</v>
      </c>
      <c r="P40" s="37">
        <f>(D40-$D$7)/$D$8</f>
        <v>-0.55475171247335331</v>
      </c>
      <c r="Q40" s="37">
        <f>(E40-$E$7)/$E$8</f>
        <v>-0.53776575007736649</v>
      </c>
      <c r="R40" s="38">
        <f>(F40-$F$7)/$F$8</f>
        <v>0.31256875503926013</v>
      </c>
    </row>
    <row r="41" spans="1:18" x14ac:dyDescent="0.25">
      <c r="A41" s="39">
        <v>30</v>
      </c>
      <c r="B41" s="67">
        <f t="shared" si="4"/>
        <v>0.52058400000000005</v>
      </c>
      <c r="C41" s="39">
        <v>150000</v>
      </c>
      <c r="D41" s="41">
        <v>4.6081000000000004E-3</v>
      </c>
      <c r="E41" s="41">
        <v>2.1063100000000001E-3</v>
      </c>
      <c r="F41" s="41">
        <v>113</v>
      </c>
      <c r="G41" s="88">
        <f>'init new quick'!D41/D41</f>
        <v>0.34652242789870008</v>
      </c>
      <c r="H41" s="92">
        <f>E41/D41</f>
        <v>0.45708860484798508</v>
      </c>
      <c r="I41" s="42">
        <f t="shared" si="2"/>
        <v>0.26452806909942139</v>
      </c>
      <c r="J41" s="37">
        <f>(C41-$C$6)/($C$5-$C$6)</f>
        <v>2.9980599611992238E-2</v>
      </c>
      <c r="K41" s="37">
        <f>(D41-$D$6)/($D$5-$D$6)</f>
        <v>3.3611800058481134E-2</v>
      </c>
      <c r="L41" s="37">
        <f>(E41-$E$6)/($E$5-$E$6)</f>
        <v>3.804734636755764E-2</v>
      </c>
      <c r="M41" s="37">
        <f>(F41-$F$6)/($F$5-$F$6)</f>
        <v>0.54210526315789476</v>
      </c>
      <c r="N41" s="42">
        <f t="shared" si="3"/>
        <v>-0.22505310491751379</v>
      </c>
      <c r="O41" s="37">
        <f>(C41-$C$7)/$C$8</f>
        <v>-0.55389965514662154</v>
      </c>
      <c r="P41" s="37">
        <f>(D41-$D$7)/$D$8</f>
        <v>-0.53434486900571398</v>
      </c>
      <c r="Q41" s="37">
        <f>(E41-$E$7)/$E$8</f>
        <v>-0.5182722718738797</v>
      </c>
      <c r="R41" s="38">
        <f>(F41-$F$7)/$F$8</f>
        <v>0.26238569803754402</v>
      </c>
    </row>
    <row r="42" spans="1:18" x14ac:dyDescent="0.25">
      <c r="A42" s="39">
        <v>31</v>
      </c>
      <c r="B42" s="67">
        <f t="shared" si="4"/>
        <v>0.56735429999999998</v>
      </c>
      <c r="C42" s="39">
        <v>175000</v>
      </c>
      <c r="D42" s="41">
        <v>5.1589599999999998E-3</v>
      </c>
      <c r="E42" s="41">
        <v>2.4311599999999999E-3</v>
      </c>
      <c r="F42" s="41">
        <v>110</v>
      </c>
      <c r="G42" s="88">
        <f>'init new quick'!D42/D42</f>
        <v>0.38508924279312107</v>
      </c>
      <c r="H42" s="92">
        <f>E42/D42</f>
        <v>0.47125001938375177</v>
      </c>
      <c r="I42" s="42">
        <f t="shared" si="2"/>
        <v>0.28829214803183417</v>
      </c>
      <c r="J42" s="37">
        <f>(C42-$C$6)/($C$5-$C$6)</f>
        <v>3.4980699613992278E-2</v>
      </c>
      <c r="K42" s="37">
        <f>(D42-$D$6)/($D$5-$D$6)</f>
        <v>3.7630226080269127E-2</v>
      </c>
      <c r="L42" s="37">
        <f>(E42-$E$6)/($E$5-$E$6)</f>
        <v>4.3915787421560402E-2</v>
      </c>
      <c r="M42" s="37">
        <f>(F42-$F$6)/($F$5-$F$6)</f>
        <v>0.52631578947368418</v>
      </c>
      <c r="N42" s="42">
        <f t="shared" si="3"/>
        <v>-0.14188744031669573</v>
      </c>
      <c r="O42" s="37">
        <f>(C42-$C$7)/$C$8</f>
        <v>-0.53555843344146647</v>
      </c>
      <c r="P42" s="37">
        <f>(D42-$D$7)/$D$8</f>
        <v>-0.51859742375449336</v>
      </c>
      <c r="Q42" s="37">
        <f>(E42-$E$7)/$E$8</f>
        <v>-0.49573202700165547</v>
      </c>
      <c r="R42" s="38">
        <f>(F42-$F$7)/$F$8</f>
        <v>0.21220264103582795</v>
      </c>
    </row>
    <row r="43" spans="1:18" x14ac:dyDescent="0.25">
      <c r="A43" s="39">
        <v>32</v>
      </c>
      <c r="B43" s="67">
        <f t="shared" si="4"/>
        <v>0.37437832999999998</v>
      </c>
      <c r="C43" s="39">
        <v>200000</v>
      </c>
      <c r="D43" s="41">
        <v>3.50009E-3</v>
      </c>
      <c r="E43" s="41">
        <v>2.6524999999999999E-3</v>
      </c>
      <c r="F43" s="41">
        <v>107</v>
      </c>
      <c r="G43" s="88">
        <f>'init new quick'!D43/D43</f>
        <v>1.4747049361587845</v>
      </c>
      <c r="H43" s="92">
        <f>E43/D43</f>
        <v>0.75783765560314165</v>
      </c>
      <c r="I43" s="42">
        <f t="shared" si="2"/>
        <v>0.19024068838460223</v>
      </c>
      <c r="J43" s="37">
        <f>(C43-$C$6)/($C$5-$C$6)</f>
        <v>3.9980799615992317E-2</v>
      </c>
      <c r="K43" s="37">
        <f>(D43-$D$6)/($D$5-$D$6)</f>
        <v>2.5529063580244694E-2</v>
      </c>
      <c r="L43" s="37">
        <f>(E43-$E$6)/($E$5-$E$6)</f>
        <v>4.7914312103391934E-2</v>
      </c>
      <c r="M43" s="37">
        <f>(F43-$F$6)/($F$5-$F$6)</f>
        <v>0.51052631578947372</v>
      </c>
      <c r="N43" s="42">
        <f t="shared" si="3"/>
        <v>-0.48503201704674775</v>
      </c>
      <c r="O43" s="37">
        <f>(C43-$C$7)/$C$8</f>
        <v>-0.51721721173631152</v>
      </c>
      <c r="P43" s="37">
        <f>(D43-$D$7)/$D$8</f>
        <v>-0.56601957185726415</v>
      </c>
      <c r="Q43" s="37">
        <f>(E43-$E$7)/$E$8</f>
        <v>-0.48037399160064542</v>
      </c>
      <c r="R43" s="38">
        <f>(F43-$F$7)/$F$8</f>
        <v>0.16201958403411187</v>
      </c>
    </row>
    <row r="44" spans="1:18" x14ac:dyDescent="0.25">
      <c r="A44" s="39">
        <v>33</v>
      </c>
      <c r="B44" s="67">
        <f t="shared" si="4"/>
        <v>0.22162166</v>
      </c>
      <c r="C44" s="39">
        <v>225000</v>
      </c>
      <c r="D44" s="41">
        <v>2.1322400000000001E-3</v>
      </c>
      <c r="E44" s="41">
        <v>2.9884899999999999E-3</v>
      </c>
      <c r="F44" s="41">
        <v>104</v>
      </c>
      <c r="G44" s="88">
        <f>'init new quick'!D44/D44</f>
        <v>2.903115971935617</v>
      </c>
      <c r="H44" s="92">
        <f>E44/D44</f>
        <v>1.4015729936592503</v>
      </c>
      <c r="I44" s="42">
        <f t="shared" si="2"/>
        <v>0.11262473203340202</v>
      </c>
      <c r="J44" s="37">
        <f>(C44-$C$6)/($C$5-$C$6)</f>
        <v>4.4980899617992356E-2</v>
      </c>
      <c r="K44" s="37">
        <f>(D44-$D$6)/($D$5-$D$6)</f>
        <v>1.5550840376703474E-2</v>
      </c>
      <c r="L44" s="37">
        <f>(E44-$E$6)/($E$5-$E$6)</f>
        <v>5.3983998142284925E-2</v>
      </c>
      <c r="M44" s="37">
        <f>(F44-$F$6)/($F$5-$F$6)</f>
        <v>0.49473684210526314</v>
      </c>
      <c r="N44" s="42">
        <f t="shared" si="3"/>
        <v>-0.75665973768907557</v>
      </c>
      <c r="O44" s="37">
        <f>(C44-$C$7)/$C$8</f>
        <v>-0.49887599003115657</v>
      </c>
      <c r="P44" s="37">
        <f>(D44-$D$7)/$D$8</f>
        <v>-0.60512232570920854</v>
      </c>
      <c r="Q44" s="37">
        <f>(E44-$E$7)/$E$8</f>
        <v>-0.45706077973480391</v>
      </c>
      <c r="R44" s="38">
        <f>(F44-$F$7)/$F$8</f>
        <v>0.11183652703239579</v>
      </c>
    </row>
    <row r="45" spans="1:18" x14ac:dyDescent="0.25">
      <c r="A45" s="39">
        <v>34</v>
      </c>
      <c r="B45" s="67">
        <f t="shared" si="4"/>
        <v>0.35721478000000001</v>
      </c>
      <c r="C45" s="39">
        <v>250000</v>
      </c>
      <c r="D45" s="41">
        <v>3.5380799999999999E-3</v>
      </c>
      <c r="E45" s="41">
        <v>3.5082799999999999E-3</v>
      </c>
      <c r="F45" s="41">
        <v>101</v>
      </c>
      <c r="G45" s="88">
        <f>'init new quick'!D45/D45</f>
        <v>1.977699769366436</v>
      </c>
      <c r="H45" s="92">
        <f>E45/D45</f>
        <v>0.99157735268846381</v>
      </c>
      <c r="I45" s="42">
        <f t="shared" si="2"/>
        <v>0.18151985578441765</v>
      </c>
      <c r="J45" s="37">
        <f>(C45-$C$6)/($C$5-$C$6)</f>
        <v>4.9980999619992403E-2</v>
      </c>
      <c r="K45" s="37">
        <f>(D45-$D$6)/($D$5-$D$6)</f>
        <v>2.5806193893877425E-2</v>
      </c>
      <c r="L45" s="37">
        <f>(E45-$E$6)/($E$5-$E$6)</f>
        <v>6.3374045781072363E-2</v>
      </c>
      <c r="M45" s="37">
        <f>(F45-$F$6)/($F$5-$F$6)</f>
        <v>0.47894736842105262</v>
      </c>
      <c r="N45" s="42">
        <f t="shared" si="3"/>
        <v>-0.51555177087897397</v>
      </c>
      <c r="O45" s="37">
        <f>(C45-$C$7)/$C$8</f>
        <v>-0.48053476832600162</v>
      </c>
      <c r="P45" s="37">
        <f>(D45-$D$7)/$D$8</f>
        <v>-0.56493355100787623</v>
      </c>
      <c r="Q45" s="37">
        <f>(E45-$E$7)/$E$8</f>
        <v>-0.42099430634051904</v>
      </c>
      <c r="R45" s="38">
        <f>(F45-$F$7)/$F$8</f>
        <v>6.1653470030679711E-2</v>
      </c>
    </row>
    <row r="46" spans="1:18" x14ac:dyDescent="0.25">
      <c r="A46" s="39">
        <v>35</v>
      </c>
      <c r="B46" s="67">
        <f t="shared" si="4"/>
        <v>0.67627842000000005</v>
      </c>
      <c r="C46" s="39">
        <v>275000</v>
      </c>
      <c r="D46" s="41">
        <v>6.9021400000000002E-3</v>
      </c>
      <c r="E46" s="41">
        <v>3.4050299999999999E-3</v>
      </c>
      <c r="F46" s="41">
        <v>98</v>
      </c>
      <c r="G46" s="88">
        <f>'init new quick'!D46/D46</f>
        <v>0.5145259296392134</v>
      </c>
      <c r="H46" s="92">
        <f>E46/D46</f>
        <v>0.49332960502105139</v>
      </c>
      <c r="I46" s="42">
        <f t="shared" si="2"/>
        <v>0.3436367018474738</v>
      </c>
      <c r="J46" s="37">
        <f>(C46-$C$6)/($C$5-$C$6)</f>
        <v>5.4981099621992442E-2</v>
      </c>
      <c r="K46" s="37">
        <f>(D46-$D$6)/($D$5-$D$6)</f>
        <v>5.0346415080487712E-2</v>
      </c>
      <c r="L46" s="37">
        <f>(E46-$E$6)/($E$5-$E$6)</f>
        <v>6.1508826329553859E-2</v>
      </c>
      <c r="M46" s="37">
        <f>(F46-$F$6)/($F$5-$F$6)</f>
        <v>0.4631578947368421</v>
      </c>
      <c r="N46" s="42">
        <f t="shared" si="3"/>
        <v>5.1798442195481423E-2</v>
      </c>
      <c r="O46" s="37">
        <f>(C46-$C$7)/$C$8</f>
        <v>-0.46219354662084666</v>
      </c>
      <c r="P46" s="37">
        <f>(D46-$D$7)/$D$8</f>
        <v>-0.46876510408520761</v>
      </c>
      <c r="Q46" s="37">
        <f>(E46-$E$7)/$E$8</f>
        <v>-0.42815847528944057</v>
      </c>
      <c r="R46" s="38">
        <f>(F46-$F$7)/$F$8</f>
        <v>1.1470413028963634E-2</v>
      </c>
    </row>
    <row r="47" spans="1:18" x14ac:dyDescent="0.25">
      <c r="A47" s="39">
        <v>36</v>
      </c>
      <c r="B47" s="67">
        <f t="shared" si="4"/>
        <v>0.9335287000000001</v>
      </c>
      <c r="C47" s="39">
        <v>300000</v>
      </c>
      <c r="D47" s="41">
        <v>9.8279999999999999E-3</v>
      </c>
      <c r="E47" s="41">
        <v>3.77525E-3</v>
      </c>
      <c r="F47" s="41">
        <v>95</v>
      </c>
      <c r="G47" s="88">
        <f>'init new quick'!D47/D47</f>
        <v>0.35401607651607653</v>
      </c>
      <c r="H47" s="92">
        <f>E47/D47</f>
        <v>0.38413207163207164</v>
      </c>
      <c r="I47" s="42">
        <f t="shared" si="2"/>
        <v>0.47434606140482766</v>
      </c>
      <c r="J47" s="37">
        <f>(C47-$C$6)/($C$5-$C$6)</f>
        <v>5.9981199623992482E-2</v>
      </c>
      <c r="K47" s="37">
        <f>(D47-$D$6)/($D$5-$D$6)</f>
        <v>7.1690044968496722E-2</v>
      </c>
      <c r="L47" s="37">
        <f>(E47-$E$6)/($E$5-$E$6)</f>
        <v>6.8196880037458746E-2</v>
      </c>
      <c r="M47" s="37">
        <f>(F47-$F$6)/($F$5-$F$6)</f>
        <v>0.44736842105263158</v>
      </c>
      <c r="N47" s="42">
        <f t="shared" si="3"/>
        <v>0.5092338339921253</v>
      </c>
      <c r="O47" s="37">
        <f>(C47-$C$7)/$C$8</f>
        <v>-0.44385232491569165</v>
      </c>
      <c r="P47" s="37">
        <f>(D47-$D$7)/$D$8</f>
        <v>-0.38512348886040221</v>
      </c>
      <c r="Q47" s="37">
        <f>(E47-$E$7)/$E$8</f>
        <v>-0.40247015927714297</v>
      </c>
      <c r="R47" s="38">
        <f>(F47-$F$7)/$F$8</f>
        <v>-3.8712643972752446E-2</v>
      </c>
    </row>
    <row r="48" spans="1:18" x14ac:dyDescent="0.25">
      <c r="A48" s="39">
        <v>37</v>
      </c>
      <c r="B48" s="67">
        <f t="shared" si="4"/>
        <v>0.90229946000000005</v>
      </c>
      <c r="C48" s="39">
        <v>325000</v>
      </c>
      <c r="D48" s="41">
        <v>9.8090299999999998E-3</v>
      </c>
      <c r="E48" s="41">
        <v>3.9897600000000002E-3</v>
      </c>
      <c r="F48" s="41">
        <v>92</v>
      </c>
      <c r="G48" s="88">
        <f>'init new quick'!D48/D48</f>
        <v>0.38915468705876116</v>
      </c>
      <c r="H48" s="92">
        <f>E48/D48</f>
        <v>0.40674358218906459</v>
      </c>
      <c r="I48" s="42">
        <f t="shared" si="2"/>
        <v>0.45847842479870654</v>
      </c>
      <c r="J48" s="37">
        <f>(C48-$C$6)/($C$5-$C$6)</f>
        <v>6.4981299625992514E-2</v>
      </c>
      <c r="K48" s="37">
        <f>(D48-$D$6)/($D$5-$D$6)</f>
        <v>7.1551662182247372E-2</v>
      </c>
      <c r="L48" s="37">
        <f>(E48-$E$6)/($E$5-$E$6)</f>
        <v>7.2072020226758834E-2</v>
      </c>
      <c r="M48" s="37">
        <f>(F48-$F$6)/($F$5-$F$6)</f>
        <v>0.43157894736842106</v>
      </c>
      <c r="N48" s="42">
        <f t="shared" si="3"/>
        <v>0.45370285600869437</v>
      </c>
      <c r="O48" s="37">
        <f>(C48-$C$7)/$C$8</f>
        <v>-0.4255111032105367</v>
      </c>
      <c r="P48" s="37">
        <f>(D48-$D$7)/$D$8</f>
        <v>-0.38566578460962281</v>
      </c>
      <c r="Q48" s="37">
        <f>(E48-$E$7)/$E$8</f>
        <v>-0.38758603451943691</v>
      </c>
      <c r="R48" s="38">
        <f>(F48-$F$7)/$F$8</f>
        <v>-8.8895700974468528E-2</v>
      </c>
    </row>
    <row r="49" spans="1:18" x14ac:dyDescent="0.25">
      <c r="A49" s="39">
        <v>38</v>
      </c>
      <c r="B49" s="67">
        <f t="shared" si="4"/>
        <v>0.97190890000000008</v>
      </c>
      <c r="C49" s="39">
        <v>350000</v>
      </c>
      <c r="D49" s="41">
        <v>1.0921800000000001E-2</v>
      </c>
      <c r="E49" s="41">
        <v>4.7387599999999998E-3</v>
      </c>
      <c r="F49" s="41">
        <v>89</v>
      </c>
      <c r="G49" s="88">
        <f>'init new quick'!D49/D49</f>
        <v>0.35138804958889558</v>
      </c>
      <c r="H49" s="92">
        <f>E49/D49</f>
        <v>0.43388086212895305</v>
      </c>
      <c r="I49" s="42">
        <f t="shared" si="2"/>
        <v>0.4938471144714488</v>
      </c>
      <c r="J49" s="37">
        <f>(C49-$C$6)/($C$5-$C$6)</f>
        <v>6.998139962799256E-2</v>
      </c>
      <c r="K49" s="37">
        <f>(D49-$D$6)/($D$5-$D$6)</f>
        <v>7.9669122016443064E-2</v>
      </c>
      <c r="L49" s="37">
        <f>(E49-$E$6)/($E$5-$E$6)</f>
        <v>8.5602764722520167E-2</v>
      </c>
      <c r="M49" s="37">
        <f>(F49-$F$6)/($F$5-$F$6)</f>
        <v>0.41578947368421054</v>
      </c>
      <c r="N49" s="42">
        <f t="shared" si="3"/>
        <v>0.57748045290439054</v>
      </c>
      <c r="O49" s="37">
        <f>(C49-$C$7)/$C$8</f>
        <v>-0.40716988150538175</v>
      </c>
      <c r="P49" s="37">
        <f>(D49-$D$7)/$D$8</f>
        <v>-0.35385500754793603</v>
      </c>
      <c r="Q49" s="37">
        <f>(E49-$E$7)/$E$8</f>
        <v>-0.33561545299166728</v>
      </c>
      <c r="R49" s="38">
        <f>(F49-$F$7)/$F$8</f>
        <v>-0.1390787579761846</v>
      </c>
    </row>
    <row r="50" spans="1:18" x14ac:dyDescent="0.25">
      <c r="A50" s="39">
        <v>39</v>
      </c>
      <c r="B50" s="67">
        <f t="shared" si="4"/>
        <v>0.97252870000000013</v>
      </c>
      <c r="C50" s="39">
        <v>375000</v>
      </c>
      <c r="D50" s="41">
        <v>1.1310000000000001E-2</v>
      </c>
      <c r="E50" s="41">
        <v>4.7233199999999996E-3</v>
      </c>
      <c r="F50" s="41">
        <v>86</v>
      </c>
      <c r="G50" s="88">
        <f>'init new quick'!D50/D50</f>
        <v>0.36171087533156498</v>
      </c>
      <c r="H50" s="92">
        <f>E50/D50</f>
        <v>0.41762334217506625</v>
      </c>
      <c r="I50" s="42">
        <f t="shared" si="2"/>
        <v>0.49416203603753478</v>
      </c>
      <c r="J50" s="37">
        <f>(C50-$C$6)/($C$5-$C$6)</f>
        <v>7.4981499629992607E-2</v>
      </c>
      <c r="K50" s="37">
        <f>(D50-$D$6)/($D$5-$D$6)</f>
        <v>8.2500972181018636E-2</v>
      </c>
      <c r="L50" s="37">
        <f>(E50-$E$6)/($E$5-$E$6)</f>
        <v>8.5323839896065484E-2</v>
      </c>
      <c r="M50" s="37">
        <f>(F50-$F$6)/($F$5-$F$6)</f>
        <v>0.4</v>
      </c>
      <c r="N50" s="42">
        <f t="shared" si="3"/>
        <v>0.57858256426394117</v>
      </c>
      <c r="O50" s="37">
        <f>(C50-$C$7)/$C$8</f>
        <v>-0.38882865980022674</v>
      </c>
      <c r="P50" s="37">
        <f>(D50-$D$7)/$D$8</f>
        <v>-0.34275752679688526</v>
      </c>
      <c r="Q50" s="37">
        <f>(E50-$E$7)/$E$8</f>
        <v>-0.33668678246935591</v>
      </c>
      <c r="R50" s="38">
        <f>(F50-$F$7)/$F$8</f>
        <v>-0.18926181497790068</v>
      </c>
    </row>
    <row r="51" spans="1:18" x14ac:dyDescent="0.25">
      <c r="A51" s="39">
        <v>40</v>
      </c>
      <c r="B51" s="67">
        <f t="shared" si="4"/>
        <v>1.0571226999999999</v>
      </c>
      <c r="C51" s="39">
        <v>400000</v>
      </c>
      <c r="D51" s="41">
        <v>1.2737999999999999E-2</v>
      </c>
      <c r="E51" s="41">
        <v>5.1681799999999996E-3</v>
      </c>
      <c r="F51" s="41">
        <v>83</v>
      </c>
      <c r="G51" s="88">
        <f>'init new quick'!D51/D51</f>
        <v>0.33483278379651438</v>
      </c>
      <c r="H51" s="92">
        <f>E51/D51</f>
        <v>0.40572931386402888</v>
      </c>
      <c r="I51" s="42">
        <f t="shared" si="2"/>
        <v>0.53714440932161733</v>
      </c>
      <c r="J51" s="37">
        <f>(C51-$C$6)/($C$5-$C$6)</f>
        <v>7.9981599631992639E-2</v>
      </c>
      <c r="K51" s="37">
        <f>(D51-$D$6)/($D$5-$D$6)</f>
        <v>9.2917978968792767E-2</v>
      </c>
      <c r="L51" s="37">
        <f>(E51-$E$6)/($E$5-$E$6)</f>
        <v>9.3360271132893774E-2</v>
      </c>
      <c r="M51" s="37">
        <f>(F51-$F$6)/($F$5-$F$6)</f>
        <v>0.38421052631578945</v>
      </c>
      <c r="N51" s="42">
        <f t="shared" si="3"/>
        <v>0.72900529474122255</v>
      </c>
      <c r="O51" s="37">
        <f>(C51-$C$7)/$C$8</f>
        <v>-0.37048743809507179</v>
      </c>
      <c r="P51" s="37">
        <f>(D51-$D$7)/$D$8</f>
        <v>-0.30193526375592566</v>
      </c>
      <c r="Q51" s="37">
        <f>(E51-$E$7)/$E$8</f>
        <v>-0.30581944882657408</v>
      </c>
      <c r="R51" s="38">
        <f>(F51-$F$7)/$F$8</f>
        <v>-0.23944487197961675</v>
      </c>
    </row>
    <row r="52" spans="1:18" x14ac:dyDescent="0.25">
      <c r="A52" s="39">
        <v>41</v>
      </c>
      <c r="B52" s="67">
        <f t="shared" si="4"/>
        <v>0.48896149999999999</v>
      </c>
      <c r="C52" s="39">
        <v>425000</v>
      </c>
      <c r="D52" s="41">
        <v>6.1136599999999999E-3</v>
      </c>
      <c r="E52" s="41">
        <v>4.08969E-3</v>
      </c>
      <c r="F52" s="41">
        <v>80</v>
      </c>
      <c r="G52" s="88">
        <f>'init new quick'!D52/D52</f>
        <v>1.8156881475253774</v>
      </c>
      <c r="H52" s="92">
        <f>E52/D52</f>
        <v>0.66894298996018753</v>
      </c>
      <c r="I52" s="42">
        <f t="shared" si="2"/>
        <v>0.24846061633473468</v>
      </c>
      <c r="J52" s="37">
        <f>(C52-$C$6)/($C$5-$C$6)</f>
        <v>8.4981699633992686E-2</v>
      </c>
      <c r="K52" s="37">
        <f>(D52-$D$6)/($D$5-$D$6)</f>
        <v>4.4594593293355946E-2</v>
      </c>
      <c r="L52" s="37">
        <f>(E52-$E$6)/($E$5-$E$6)</f>
        <v>7.3877263614557806E-2</v>
      </c>
      <c r="M52" s="37">
        <f>(F52-$F$6)/($F$5-$F$6)</f>
        <v>0.36842105263157893</v>
      </c>
      <c r="N52" s="42">
        <f t="shared" si="3"/>
        <v>-0.28128336704624457</v>
      </c>
      <c r="O52" s="37">
        <f>(C52-$C$7)/$C$8</f>
        <v>-0.35214621638991683</v>
      </c>
      <c r="P52" s="37">
        <f>(D52-$D$7)/$D$8</f>
        <v>-0.49130539677605906</v>
      </c>
      <c r="Q52" s="37">
        <f>(E52-$E$7)/$E$8</f>
        <v>-0.38065222916286812</v>
      </c>
      <c r="R52" s="38">
        <f>(F52-$F$7)/$F$8</f>
        <v>-0.28962792898133283</v>
      </c>
    </row>
    <row r="53" spans="1:18" x14ac:dyDescent="0.25">
      <c r="A53" s="39">
        <v>42</v>
      </c>
      <c r="B53" s="67">
        <f t="shared" si="4"/>
        <v>0.48238380999999997</v>
      </c>
      <c r="C53" s="39">
        <v>450000</v>
      </c>
      <c r="D53" s="41">
        <v>6.2664299999999999E-3</v>
      </c>
      <c r="E53" s="41">
        <v>5.5830699999999999E-3</v>
      </c>
      <c r="F53" s="41">
        <v>77</v>
      </c>
      <c r="G53" s="88">
        <f>'init new quick'!D53/D53</f>
        <v>1.8198878787443569</v>
      </c>
      <c r="H53" s="92">
        <f>E53/D53</f>
        <v>0.89094907307669602</v>
      </c>
      <c r="I53" s="42">
        <f t="shared" si="2"/>
        <v>0.24511847945827797</v>
      </c>
      <c r="J53" s="37">
        <f>(C53-$C$6)/($C$5-$C$6)</f>
        <v>8.9981799635992718E-2</v>
      </c>
      <c r="K53" s="37">
        <f>(D53-$D$6)/($D$5-$D$6)</f>
        <v>4.570902335425809E-2</v>
      </c>
      <c r="L53" s="37">
        <f>(E53-$E$6)/($E$5-$E$6)</f>
        <v>0.10085529193909729</v>
      </c>
      <c r="M53" s="37">
        <f>(F53-$F$6)/($F$5-$F$6)</f>
        <v>0.35263157894736841</v>
      </c>
      <c r="N53" s="42">
        <f t="shared" si="3"/>
        <v>-0.29297963498526053</v>
      </c>
      <c r="O53" s="37">
        <f>(C53-$C$7)/$C$8</f>
        <v>-0.33380499468476182</v>
      </c>
      <c r="P53" s="37">
        <f>(D53-$D$7)/$D$8</f>
        <v>-0.48693815789316874</v>
      </c>
      <c r="Q53" s="37">
        <f>(E53-$E$7)/$E$8</f>
        <v>-0.27703163231114503</v>
      </c>
      <c r="R53" s="38">
        <f>(F53-$F$7)/$F$8</f>
        <v>-0.33981098598304893</v>
      </c>
    </row>
    <row r="54" spans="1:18" x14ac:dyDescent="0.25">
      <c r="A54" s="39">
        <v>43</v>
      </c>
      <c r="B54" s="67">
        <f t="shared" si="4"/>
        <v>0.9547869000000001</v>
      </c>
      <c r="C54" s="39">
        <v>475000</v>
      </c>
      <c r="D54" s="41">
        <v>1.29043E-2</v>
      </c>
      <c r="E54" s="41">
        <v>5.8849599999999998E-3</v>
      </c>
      <c r="F54" s="41">
        <v>74</v>
      </c>
      <c r="G54" s="88">
        <f>'init new quick'!D54/D54</f>
        <v>0.55935850840417534</v>
      </c>
      <c r="H54" s="92">
        <f>E54/D54</f>
        <v>0.4560464341343583</v>
      </c>
      <c r="I54" s="42">
        <f t="shared" si="2"/>
        <v>0.48514739350577674</v>
      </c>
      <c r="J54" s="37">
        <f>(C54-$C$6)/($C$5-$C$6)</f>
        <v>9.4981899637992764E-2</v>
      </c>
      <c r="K54" s="37">
        <f>(D54-$D$6)/($D$5-$D$6)</f>
        <v>9.4131107980562276E-2</v>
      </c>
      <c r="L54" s="37">
        <f>(E54-$E$6)/($E$5-$E$6)</f>
        <v>0.10630895876930475</v>
      </c>
      <c r="M54" s="37">
        <f>(F54-$F$6)/($F$5-$F$6)</f>
        <v>0.33684210526315789</v>
      </c>
      <c r="N54" s="42">
        <f t="shared" si="3"/>
        <v>0.54703458214249234</v>
      </c>
      <c r="O54" s="37">
        <f>(C54-$C$7)/$C$8</f>
        <v>-0.31546377297960687</v>
      </c>
      <c r="P54" s="37">
        <f>(D54-$D$7)/$D$8</f>
        <v>-0.29718124250682787</v>
      </c>
      <c r="Q54" s="37">
        <f>(E54-$E$7)/$E$8</f>
        <v>-0.25608450433061319</v>
      </c>
      <c r="R54" s="38">
        <f>(F54-$F$7)/$F$8</f>
        <v>-0.38999404298476498</v>
      </c>
    </row>
    <row r="55" spans="1:18" x14ac:dyDescent="0.25">
      <c r="A55" s="39">
        <v>44</v>
      </c>
      <c r="B55" s="67">
        <f t="shared" si="4"/>
        <v>1.1633528</v>
      </c>
      <c r="C55" s="39">
        <v>500000</v>
      </c>
      <c r="D55" s="41">
        <v>1.6387100000000002E-2</v>
      </c>
      <c r="E55" s="41">
        <v>6.0083300000000001E-3</v>
      </c>
      <c r="F55" s="41">
        <v>71</v>
      </c>
      <c r="G55" s="88">
        <f>'init new quick'!D55/D55</f>
        <v>0.34225457829634282</v>
      </c>
      <c r="H55" s="92">
        <f>E55/D55</f>
        <v>0.36664998687992378</v>
      </c>
      <c r="I55" s="42">
        <f t="shared" si="2"/>
        <v>0.59112012641982092</v>
      </c>
      <c r="J55" s="37">
        <f>(C55-$C$6)/($C$5-$C$6)</f>
        <v>9.9981999639992797E-2</v>
      </c>
      <c r="K55" s="37">
        <f>(D55-$D$6)/($D$5-$D$6)</f>
        <v>0.11953751641225681</v>
      </c>
      <c r="L55" s="37">
        <f>(E55-$E$6)/($E$5-$E$6)</f>
        <v>0.10853764761902715</v>
      </c>
      <c r="M55" s="37">
        <f>(F55-$F$6)/($F$5-$F$6)</f>
        <v>0.32105263157894737</v>
      </c>
      <c r="N55" s="42">
        <f t="shared" si="3"/>
        <v>0.91790074478347983</v>
      </c>
      <c r="O55" s="37">
        <f>(C55-$C$7)/$C$8</f>
        <v>-0.29712255127445192</v>
      </c>
      <c r="P55" s="37">
        <f>(D55-$D$7)/$D$8</f>
        <v>-0.19761837295566942</v>
      </c>
      <c r="Q55" s="37">
        <f>(E55-$E$7)/$E$8</f>
        <v>-0.24752427650273476</v>
      </c>
      <c r="R55" s="38">
        <f>(F55-$F$7)/$F$8</f>
        <v>-0.44017709998648108</v>
      </c>
    </row>
    <row r="56" spans="1:18" x14ac:dyDescent="0.25">
      <c r="A56" s="39">
        <v>45</v>
      </c>
      <c r="B56" s="67">
        <f t="shared" si="4"/>
        <v>1.1834970999999999</v>
      </c>
      <c r="C56" s="39">
        <v>550000</v>
      </c>
      <c r="D56" s="41">
        <v>1.74063E-2</v>
      </c>
      <c r="E56" s="41">
        <v>5.8692099999999997E-3</v>
      </c>
      <c r="F56" s="41">
        <v>68</v>
      </c>
      <c r="G56" s="88">
        <f>'init new quick'!D56/D56</f>
        <v>0.37888580571402308</v>
      </c>
      <c r="H56" s="92">
        <f>E56/D56</f>
        <v>0.33718883392794563</v>
      </c>
      <c r="I56" s="42">
        <f t="shared" si="2"/>
        <v>0.60135548379914505</v>
      </c>
      <c r="J56" s="37">
        <f>(C56-$C$6)/($C$5-$C$6)</f>
        <v>0.10998219964399288</v>
      </c>
      <c r="K56" s="37">
        <f>(D56-$D$6)/($D$5-$D$6)</f>
        <v>0.12697239968823679</v>
      </c>
      <c r="L56" s="37">
        <f>(E56-$E$6)/($E$5-$E$6)</f>
        <v>0.10602443376822565</v>
      </c>
      <c r="M56" s="37">
        <f>(F56-$F$6)/($F$5-$F$6)</f>
        <v>0.30526315789473685</v>
      </c>
      <c r="N56" s="42">
        <f t="shared" si="3"/>
        <v>0.95372078650692937</v>
      </c>
      <c r="O56" s="37">
        <f>(C56-$C$7)/$C$8</f>
        <v>-0.26044010786414196</v>
      </c>
      <c r="P56" s="37">
        <f>(D56-$D$7)/$D$8</f>
        <v>-0.1684824832558473</v>
      </c>
      <c r="Q56" s="37">
        <f>(E56-$E$7)/$E$8</f>
        <v>-0.25717734366180461</v>
      </c>
      <c r="R56" s="38">
        <f>(F56-$F$7)/$F$8</f>
        <v>-0.49036015698819713</v>
      </c>
    </row>
    <row r="57" spans="1:18" x14ac:dyDescent="0.25">
      <c r="A57" s="39">
        <v>46</v>
      </c>
      <c r="B57" s="67">
        <f t="shared" si="4"/>
        <v>1.2078092</v>
      </c>
      <c r="C57" s="39">
        <v>600000</v>
      </c>
      <c r="D57" s="41">
        <v>1.8583700000000002E-2</v>
      </c>
      <c r="E57" s="41">
        <v>5.9059400000000001E-3</v>
      </c>
      <c r="F57" s="41">
        <v>65</v>
      </c>
      <c r="G57" s="88">
        <f>'init new quick'!D57/D57</f>
        <v>0.3683647497538165</v>
      </c>
      <c r="H57" s="92">
        <f>E57/D57</f>
        <v>0.31780215995738198</v>
      </c>
      <c r="I57" s="42">
        <f t="shared" si="2"/>
        <v>0.61370850833421786</v>
      </c>
      <c r="J57" s="37">
        <f>(C57-$C$6)/($C$5-$C$6)</f>
        <v>0.11998239964799295</v>
      </c>
      <c r="K57" s="37">
        <f>(D57-$D$6)/($D$5-$D$6)</f>
        <v>0.1355613239122741</v>
      </c>
      <c r="L57" s="37">
        <f>(E57-$E$6)/($E$5-$E$6)</f>
        <v>0.10668796413582154</v>
      </c>
      <c r="M57" s="37">
        <f>(F57-$F$6)/($F$5-$F$6)</f>
        <v>0.28947368421052633</v>
      </c>
      <c r="N57" s="42">
        <f t="shared" si="3"/>
        <v>0.9969518958720941</v>
      </c>
      <c r="O57" s="37">
        <f>(C57-$C$7)/$C$8</f>
        <v>-0.22375766445383202</v>
      </c>
      <c r="P57" s="37">
        <f>(D57-$D$7)/$D$8</f>
        <v>-0.13482412716031092</v>
      </c>
      <c r="Q57" s="37">
        <f>(E57-$E$7)/$E$8</f>
        <v>-0.25462877295484199</v>
      </c>
      <c r="R57" s="38">
        <f>(F57-$F$7)/$F$8</f>
        <v>-0.54054321398991323</v>
      </c>
    </row>
    <row r="58" spans="1:18" x14ac:dyDescent="0.25">
      <c r="A58" s="39">
        <v>47</v>
      </c>
      <c r="B58" s="67">
        <f t="shared" si="4"/>
        <v>1.2529568999999998</v>
      </c>
      <c r="C58" s="39">
        <v>650000</v>
      </c>
      <c r="D58" s="41">
        <v>2.0211099999999999E-2</v>
      </c>
      <c r="E58" s="41">
        <v>7.2530199999999998E-3</v>
      </c>
      <c r="F58" s="41">
        <v>62</v>
      </c>
      <c r="G58" s="88">
        <f>'init new quick'!D58/D58</f>
        <v>0.35231382755020757</v>
      </c>
      <c r="H58" s="92">
        <f>E58/D58</f>
        <v>0.35886319893523855</v>
      </c>
      <c r="I58" s="42">
        <f t="shared" si="2"/>
        <v>0.63664814110152723</v>
      </c>
      <c r="J58" s="37">
        <f>(C58-$C$6)/($C$5-$C$6)</f>
        <v>0.12998259965199305</v>
      </c>
      <c r="K58" s="37">
        <f>(D58-$D$6)/($D$5-$D$6)</f>
        <v>0.14743291834254274</v>
      </c>
      <c r="L58" s="37">
        <f>(E58-$E$6)/($E$5-$E$6)</f>
        <v>0.13102307133922633</v>
      </c>
      <c r="M58" s="37">
        <f>(F58-$F$6)/($F$5-$F$6)</f>
        <v>0.27368421052631581</v>
      </c>
      <c r="N58" s="42">
        <f t="shared" si="3"/>
        <v>1.0772322976590902</v>
      </c>
      <c r="O58" s="37">
        <f>(C58-$C$7)/$C$8</f>
        <v>-0.18707522104352209</v>
      </c>
      <c r="P58" s="37">
        <f>(D58-$D$7)/$D$8</f>
        <v>-8.8301612543463859E-2</v>
      </c>
      <c r="Q58" s="37">
        <f>(E58-$E$7)/$E$8</f>
        <v>-0.16115943922396367</v>
      </c>
      <c r="R58" s="38">
        <f>(F58-$F$7)/$F$8</f>
        <v>-0.59072627099162933</v>
      </c>
    </row>
    <row r="59" spans="1:18" x14ac:dyDescent="0.25">
      <c r="A59" s="39">
        <v>48</v>
      </c>
      <c r="B59" s="67">
        <f t="shared" si="4"/>
        <v>1.2610055</v>
      </c>
      <c r="C59" s="39">
        <v>700000</v>
      </c>
      <c r="D59" s="41">
        <v>2.13752E-2</v>
      </c>
      <c r="E59" s="41">
        <v>8.0999799999999997E-3</v>
      </c>
      <c r="F59" s="41">
        <v>59</v>
      </c>
      <c r="G59" s="88">
        <f>'init new quick'!D59/D59</f>
        <v>0.3527494479583817</v>
      </c>
      <c r="H59" s="92">
        <f>E59/D59</f>
        <v>0.37894288708409746</v>
      </c>
      <c r="I59" s="42">
        <f t="shared" si="2"/>
        <v>0.64073765016380446</v>
      </c>
      <c r="J59" s="37">
        <f>(C59-$C$6)/($C$5-$C$6)</f>
        <v>0.13998279965599311</v>
      </c>
      <c r="K59" s="37">
        <f>(D59-$D$6)/($D$5-$D$6)</f>
        <v>0.15592482142492922</v>
      </c>
      <c r="L59" s="37">
        <f>(E59-$E$6)/($E$5-$E$6)</f>
        <v>0.14632347101630247</v>
      </c>
      <c r="M59" s="37">
        <f>(F59-$F$6)/($F$5-$F$6)</f>
        <v>0.25789473684210529</v>
      </c>
      <c r="N59" s="42">
        <f t="shared" si="3"/>
        <v>1.0915440974146222</v>
      </c>
      <c r="O59" s="37">
        <f>(C59-$C$7)/$C$8</f>
        <v>-0.15039277763321215</v>
      </c>
      <c r="P59" s="37">
        <f>(D59-$D$7)/$D$8</f>
        <v>-5.5023463799779571E-2</v>
      </c>
      <c r="Q59" s="37">
        <f>(E59-$E$7)/$E$8</f>
        <v>-0.10239174398930445</v>
      </c>
      <c r="R59" s="38">
        <f>(F59-$F$7)/$F$8</f>
        <v>-0.64090932799334532</v>
      </c>
    </row>
    <row r="60" spans="1:18" x14ac:dyDescent="0.25">
      <c r="A60" s="39">
        <v>49</v>
      </c>
      <c r="B60" s="67">
        <f t="shared" si="4"/>
        <v>1.3632279</v>
      </c>
      <c r="C60" s="39">
        <v>750000</v>
      </c>
      <c r="D60" s="41">
        <v>2.4345700000000001E-2</v>
      </c>
      <c r="E60" s="41">
        <v>8.0332400000000005E-3</v>
      </c>
      <c r="F60" s="41">
        <v>56</v>
      </c>
      <c r="G60" s="88">
        <f>'init new quick'!D60/D60</f>
        <v>0.32727791766102432</v>
      </c>
      <c r="H60" s="92">
        <f>E60/D60</f>
        <v>0.32996545591213233</v>
      </c>
      <c r="I60" s="42">
        <f t="shared" si="2"/>
        <v>0.69267704722263623</v>
      </c>
      <c r="J60" s="37">
        <f>(C60-$C$6)/($C$5-$C$6)</f>
        <v>0.1499829996599932</v>
      </c>
      <c r="K60" s="37">
        <f>(D60-$D$6)/($D$5-$D$6)</f>
        <v>0.17759409219739639</v>
      </c>
      <c r="L60" s="37">
        <f>(E60-$E$6)/($E$5-$E$6)</f>
        <v>0.14511780761490448</v>
      </c>
      <c r="M60" s="37">
        <f>(F60-$F$6)/($F$5-$F$6)</f>
        <v>0.24210526315789474</v>
      </c>
      <c r="N60" s="42">
        <f t="shared" si="3"/>
        <v>1.2733131652437935</v>
      </c>
      <c r="O60" s="37">
        <f>(C60-$C$7)/$C$8</f>
        <v>-0.11371033422290221</v>
      </c>
      <c r="P60" s="37">
        <f>(D60-$D$7)/$D$8</f>
        <v>2.9894275950339923E-2</v>
      </c>
      <c r="Q60" s="37">
        <f>(E60-$E$7)/$E$8</f>
        <v>-0.1070226072885879</v>
      </c>
      <c r="R60" s="38">
        <f>(F60-$F$7)/$F$8</f>
        <v>-0.69109238499506143</v>
      </c>
    </row>
    <row r="61" spans="1:18" x14ac:dyDescent="0.25">
      <c r="A61" s="39">
        <v>50</v>
      </c>
      <c r="B61" s="67">
        <f t="shared" si="4"/>
        <v>0.94566430000000001</v>
      </c>
      <c r="C61" s="39">
        <v>800000</v>
      </c>
      <c r="D61" s="41">
        <v>1.7845199999999999E-2</v>
      </c>
      <c r="E61" s="41">
        <v>8.2117200000000005E-3</v>
      </c>
      <c r="F61" s="41">
        <v>53</v>
      </c>
      <c r="G61" s="88">
        <f>'init new quick'!D61/D61</f>
        <v>0.87329926254679135</v>
      </c>
      <c r="H61" s="92">
        <f>E61/D61</f>
        <v>0.46016407773518936</v>
      </c>
      <c r="I61" s="42">
        <f t="shared" si="2"/>
        <v>0.48051218298822967</v>
      </c>
      <c r="J61" s="37">
        <f>(C61-$C$6)/($C$5-$C$6)</f>
        <v>0.15998319966399327</v>
      </c>
      <c r="K61" s="37">
        <f>(D61-$D$6)/($D$5-$D$6)</f>
        <v>0.1301740973627144</v>
      </c>
      <c r="L61" s="37">
        <f>(E61-$E$6)/($E$5-$E$6)</f>
        <v>0.1483420629922122</v>
      </c>
      <c r="M61" s="37">
        <f>(F61-$F$6)/($F$5-$F$6)</f>
        <v>0.22631578947368422</v>
      </c>
      <c r="N61" s="42">
        <f t="shared" si="3"/>
        <v>0.53081302504562888</v>
      </c>
      <c r="O61" s="37">
        <f>(C61-$C$7)/$C$8</f>
        <v>-7.7027890812592273E-2</v>
      </c>
      <c r="P61" s="37">
        <f>(D61-$D$7)/$D$8</f>
        <v>-0.15593564064472887</v>
      </c>
      <c r="Q61" s="37">
        <f>(E61-$E$7)/$E$8</f>
        <v>-9.463848260090256E-2</v>
      </c>
      <c r="R61" s="38">
        <f>(F61-$F$7)/$F$8</f>
        <v>-0.74127544199677753</v>
      </c>
    </row>
    <row r="62" spans="1:18" x14ac:dyDescent="0.25">
      <c r="A62" s="39">
        <v>51</v>
      </c>
      <c r="B62" s="67">
        <f t="shared" si="4"/>
        <v>0.73544370000000003</v>
      </c>
      <c r="C62" s="39">
        <v>850000</v>
      </c>
      <c r="D62" s="41">
        <v>1.4711500000000001E-2</v>
      </c>
      <c r="E62" s="41">
        <v>7.3696899999999999E-3</v>
      </c>
      <c r="F62" s="41">
        <v>50</v>
      </c>
      <c r="G62" s="88">
        <f>'init new quick'!D62/D62</f>
        <v>1.3826258369302926</v>
      </c>
      <c r="H62" s="92">
        <f>E62/D62</f>
        <v>0.50094755803283142</v>
      </c>
      <c r="I62" s="42">
        <f t="shared" si="2"/>
        <v>0.37369869383765364</v>
      </c>
      <c r="J62" s="37">
        <f>(C62-$C$6)/($C$5-$C$6)</f>
        <v>0.16998339966799336</v>
      </c>
      <c r="K62" s="37">
        <f>(D62-$D$6)/($D$5-$D$6)</f>
        <v>0.10731431152878737</v>
      </c>
      <c r="L62" s="37">
        <f>(E62-$E$6)/($E$5-$E$6)</f>
        <v>0.13313072415674365</v>
      </c>
      <c r="M62" s="37">
        <f>(F62-$F$6)/($F$5-$F$6)</f>
        <v>0.21052631578947367</v>
      </c>
      <c r="N62" s="42">
        <f t="shared" si="3"/>
        <v>0.15700452025128811</v>
      </c>
      <c r="O62" s="37">
        <f>(C62-$C$7)/$C$8</f>
        <v>-4.0345447402282332E-2</v>
      </c>
      <c r="P62" s="37">
        <f>(D62-$D$7)/$D$8</f>
        <v>-0.24551878188524365</v>
      </c>
      <c r="Q62" s="37">
        <f>(E62-$E$7)/$E$8</f>
        <v>-0.15306410177824284</v>
      </c>
      <c r="R62" s="38">
        <f>(F62-$F$7)/$F$8</f>
        <v>-0.79145849899849363</v>
      </c>
    </row>
    <row r="63" spans="1:18" x14ac:dyDescent="0.25">
      <c r="A63" s="39">
        <v>52</v>
      </c>
      <c r="B63" s="67">
        <f t="shared" si="4"/>
        <v>1.118652</v>
      </c>
      <c r="C63" s="39">
        <v>900000</v>
      </c>
      <c r="D63" s="41">
        <v>2.3803899999999999E-2</v>
      </c>
      <c r="E63" s="41">
        <v>1.00804E-2</v>
      </c>
      <c r="F63" s="41">
        <v>47</v>
      </c>
      <c r="G63" s="88">
        <f>'init new quick'!D63/D63</f>
        <v>0.5784892391582892</v>
      </c>
      <c r="H63" s="92">
        <f>E63/D63</f>
        <v>0.4234768252261184</v>
      </c>
      <c r="I63" s="42">
        <f t="shared" si="2"/>
        <v>0.56840756439772566</v>
      </c>
      <c r="J63" s="37">
        <f>(C63-$C$6)/($C$5-$C$6)</f>
        <v>0.17998359967199343</v>
      </c>
      <c r="K63" s="37">
        <f>(D63-$D$6)/($D$5-$D$6)</f>
        <v>0.17364175726909384</v>
      </c>
      <c r="L63" s="37">
        <f>(E63-$E$6)/($E$5-$E$6)</f>
        <v>0.1820999156281792</v>
      </c>
      <c r="M63" s="37">
        <f>(F63-$F$6)/($F$5-$F$6)</f>
        <v>0.19473684210526315</v>
      </c>
      <c r="N63" s="42">
        <f t="shared" si="3"/>
        <v>0.83841500831849558</v>
      </c>
      <c r="O63" s="37">
        <f>(C63-$C$7)/$C$8</f>
        <v>-3.6630039919723903E-3</v>
      </c>
      <c r="P63" s="37">
        <f>(D63-$D$7)/$D$8</f>
        <v>1.4405829090681652E-2</v>
      </c>
      <c r="Q63" s="37">
        <f>(E63-$E$7)/$E$8</f>
        <v>3.5022914314067385E-2</v>
      </c>
      <c r="R63" s="38">
        <f>(F63-$F$7)/$F$8</f>
        <v>-0.84164155600020973</v>
      </c>
    </row>
    <row r="64" spans="1:18" x14ac:dyDescent="0.25">
      <c r="A64" s="39">
        <v>53</v>
      </c>
      <c r="B64" s="67">
        <f t="shared" si="4"/>
        <v>1.2408315000000001</v>
      </c>
      <c r="C64" s="39">
        <v>950000</v>
      </c>
      <c r="D64" s="41">
        <v>2.8203700000000002E-2</v>
      </c>
      <c r="E64" s="41">
        <v>1.0530299999999999E-2</v>
      </c>
      <c r="F64" s="41">
        <v>44</v>
      </c>
      <c r="G64" s="88">
        <f>'init new quick'!D64/D64</f>
        <v>0.38117693777766748</v>
      </c>
      <c r="H64" s="92">
        <f>E64/D64</f>
        <v>0.37336590589178009</v>
      </c>
      <c r="I64" s="42">
        <f t="shared" si="2"/>
        <v>0.63048720215764464</v>
      </c>
      <c r="J64" s="37">
        <f>(C64-$C$6)/($C$5-$C$6)</f>
        <v>0.18998379967599352</v>
      </c>
      <c r="K64" s="37">
        <f>(D64-$D$6)/($D$5-$D$6)</f>
        <v>0.20573751809881982</v>
      </c>
      <c r="L64" s="37">
        <f>(E64-$E$6)/($E$5-$E$6)</f>
        <v>0.19022739486535281</v>
      </c>
      <c r="M64" s="37">
        <f>(F64-$F$6)/($F$5-$F$6)</f>
        <v>0.17894736842105263</v>
      </c>
      <c r="N64" s="42">
        <f t="shared" si="3"/>
        <v>1.0556712439658118</v>
      </c>
      <c r="O64" s="37">
        <f>(C64-$C$7)/$C$8</f>
        <v>3.301943941833755E-2</v>
      </c>
      <c r="P64" s="37">
        <f>(D64-$D$7)/$D$8</f>
        <v>0.14018299500637793</v>
      </c>
      <c r="Q64" s="37">
        <f>(E64-$E$7)/$E$8</f>
        <v>6.6239956542830436E-2</v>
      </c>
      <c r="R64" s="38">
        <f>(F64-$F$7)/$F$8</f>
        <v>-0.89182461300192573</v>
      </c>
    </row>
    <row r="65" spans="1:18" x14ac:dyDescent="0.25">
      <c r="A65" s="39">
        <v>54</v>
      </c>
      <c r="B65" s="67">
        <f t="shared" si="4"/>
        <v>1.2228659</v>
      </c>
      <c r="C65" s="39">
        <v>1000000</v>
      </c>
      <c r="D65" s="41">
        <v>2.98292E-2</v>
      </c>
      <c r="E65" s="41">
        <v>1.06178E-2</v>
      </c>
      <c r="F65" s="41">
        <v>41</v>
      </c>
      <c r="G65" s="88">
        <f>'init new quick'!D65/D65</f>
        <v>0.37245048475989972</v>
      </c>
      <c r="H65" s="92">
        <f>E65/D65</f>
        <v>0.35595322703927695</v>
      </c>
      <c r="I65" s="42">
        <f t="shared" si="2"/>
        <v>0.62135884641760963</v>
      </c>
      <c r="J65" s="37">
        <f>(C65-$C$6)/($C$5-$C$6)</f>
        <v>0.19998399967999361</v>
      </c>
      <c r="K65" s="37">
        <f>(D65-$D$6)/($D$5-$D$6)</f>
        <v>0.21759525236599547</v>
      </c>
      <c r="L65" s="37">
        <f>(E65-$E$6)/($E$5-$E$6)</f>
        <v>0.19180808931579221</v>
      </c>
      <c r="M65" s="37">
        <f>(F65-$F$6)/($F$5-$F$6)</f>
        <v>0.16315789473684211</v>
      </c>
      <c r="N65" s="42">
        <f t="shared" si="3"/>
        <v>1.0237253068229568</v>
      </c>
      <c r="O65" s="37">
        <f>(C65-$C$7)/$C$8</f>
        <v>6.9701882828647491E-2</v>
      </c>
      <c r="P65" s="37">
        <f>(D65-$D$7)/$D$8</f>
        <v>0.18665119428724616</v>
      </c>
      <c r="Q65" s="37">
        <f>(E65-$E$7)/$E$8</f>
        <v>7.2311286160560595E-2</v>
      </c>
      <c r="R65" s="38">
        <f>(F65-$F$7)/$F$8</f>
        <v>-0.94200767000364183</v>
      </c>
    </row>
    <row r="66" spans="1:18" x14ac:dyDescent="0.25">
      <c r="A66" s="39">
        <v>55</v>
      </c>
      <c r="B66" s="67">
        <f t="shared" si="4"/>
        <v>1.4026463</v>
      </c>
      <c r="C66" s="39">
        <v>1250000</v>
      </c>
      <c r="D66" s="41">
        <v>3.6915200000000002E-2</v>
      </c>
      <c r="E66" s="41">
        <v>1.4020299999999999E-2</v>
      </c>
      <c r="F66" s="41">
        <v>38</v>
      </c>
      <c r="G66" s="88">
        <f>'init new quick'!D66/D66</f>
        <v>0.36700600294729541</v>
      </c>
      <c r="H66" s="92">
        <f>E66/D66</f>
        <v>0.37979748179611644</v>
      </c>
      <c r="I66" s="42">
        <f t="shared" si="2"/>
        <v>0.71270561169601832</v>
      </c>
      <c r="J66" s="37">
        <f>(C66-$C$6)/($C$5-$C$6)</f>
        <v>0.24998499969999399</v>
      </c>
      <c r="K66" s="37">
        <f>(D66-$D$6)/($D$5-$D$6)</f>
        <v>0.26928636588011845</v>
      </c>
      <c r="L66" s="37">
        <f>(E66-$E$6)/($E$5-$E$6)</f>
        <v>0.25327452208859325</v>
      </c>
      <c r="M66" s="37">
        <f>(F66-$F$6)/($F$5-$F$6)</f>
        <v>0.14736842105263157</v>
      </c>
      <c r="N66" s="42">
        <f t="shared" si="3"/>
        <v>1.3434058829193458</v>
      </c>
      <c r="O66" s="37">
        <f>(C66-$C$7)/$C$8</f>
        <v>0.25311409988019717</v>
      </c>
      <c r="P66" s="37">
        <f>(D66-$D$7)/$D$8</f>
        <v>0.38921881046948709</v>
      </c>
      <c r="Q66" s="37">
        <f>(E66-$E$7)/$E$8</f>
        <v>0.30839927501000797</v>
      </c>
      <c r="R66" s="38">
        <f>(F66-$F$7)/$F$8</f>
        <v>-0.99219072700535793</v>
      </c>
    </row>
    <row r="67" spans="1:18" x14ac:dyDescent="0.25">
      <c r="A67" s="39">
        <v>56</v>
      </c>
      <c r="B67" s="67">
        <f t="shared" si="4"/>
        <v>1.2766511999999999</v>
      </c>
      <c r="C67" s="39">
        <v>1500000</v>
      </c>
      <c r="D67" s="41">
        <v>3.6479499999999998E-2</v>
      </c>
      <c r="E67" s="41">
        <v>1.5173000000000001E-2</v>
      </c>
      <c r="F67" s="41">
        <v>35</v>
      </c>
      <c r="G67" s="88">
        <f>'init new quick'!D67/D67</f>
        <v>0.75603009909675301</v>
      </c>
      <c r="H67" s="92">
        <f>E67/D67</f>
        <v>0.41593223591332124</v>
      </c>
      <c r="I67" s="42">
        <f t="shared" si="2"/>
        <v>0.64868726027434143</v>
      </c>
      <c r="J67" s="37">
        <f>(C67-$C$6)/($C$5-$C$6)</f>
        <v>0.2999859997199944</v>
      </c>
      <c r="K67" s="37">
        <f>(D67-$D$6)/($D$5-$D$6)</f>
        <v>0.26610801163821846</v>
      </c>
      <c r="L67" s="37">
        <f>(E67-$E$6)/($E$5-$E$6)</f>
        <v>0.27409813915169617</v>
      </c>
      <c r="M67" s="37">
        <f>(F67-$F$6)/($F$5-$F$6)</f>
        <v>0.13157894736842105</v>
      </c>
      <c r="N67" s="42">
        <f t="shared" si="3"/>
        <v>1.1193648520098465</v>
      </c>
      <c r="O67" s="37">
        <f>(C67-$C$7)/$C$8</f>
        <v>0.43652631693174687</v>
      </c>
      <c r="P67" s="37">
        <f>(D67-$D$7)/$D$8</f>
        <v>0.37676344631896447</v>
      </c>
      <c r="Q67" s="37">
        <f>(E67-$E$7)/$E$8</f>
        <v>0.38838123672837926</v>
      </c>
      <c r="R67" s="38">
        <f>(F67-$F$7)/$F$8</f>
        <v>-1.0423737840070739</v>
      </c>
    </row>
    <row r="68" spans="1:18" x14ac:dyDescent="0.25">
      <c r="A68" s="39">
        <v>57</v>
      </c>
      <c r="B68" s="67">
        <f t="shared" si="4"/>
        <v>1.0910782999999999</v>
      </c>
      <c r="C68" s="39">
        <v>1750000</v>
      </c>
      <c r="D68" s="41">
        <v>3.41003E-2</v>
      </c>
      <c r="E68" s="41">
        <v>1.5197E-2</v>
      </c>
      <c r="F68" s="41">
        <v>32</v>
      </c>
      <c r="G68" s="88">
        <f>'init new quick'!D68/D68</f>
        <v>1.2245112213089036</v>
      </c>
      <c r="H68" s="92">
        <f>E68/D68</f>
        <v>0.44565590332049865</v>
      </c>
      <c r="I68" s="42">
        <f t="shared" si="2"/>
        <v>0.55439731466106223</v>
      </c>
      <c r="J68" s="37">
        <f>(C68-$C$6)/($C$5-$C$6)</f>
        <v>0.34998699973999481</v>
      </c>
      <c r="K68" s="37">
        <f>(D68-$D$6)/($D$5-$D$6)</f>
        <v>0.24875216951673929</v>
      </c>
      <c r="L68" s="37">
        <f>(E68-$E$6)/($E$5-$E$6)</f>
        <v>0.27453170105810243</v>
      </c>
      <c r="M68" s="37">
        <f>(F68-$F$6)/($F$5-$F$6)</f>
        <v>0.11578947368421053</v>
      </c>
      <c r="N68" s="42">
        <f t="shared" si="3"/>
        <v>0.78938421129552194</v>
      </c>
      <c r="O68" s="37">
        <f>(C68-$C$7)/$C$8</f>
        <v>0.61993853398329657</v>
      </c>
      <c r="P68" s="37">
        <f>(D68-$D$7)/$D$8</f>
        <v>0.3087492108658475</v>
      </c>
      <c r="Q68" s="37">
        <f>(E68-$E$7)/$E$8</f>
        <v>0.39004651570924231</v>
      </c>
      <c r="R68" s="38">
        <f>(F68-$F$7)/$F$8</f>
        <v>-1.09255684100879</v>
      </c>
    </row>
    <row r="69" spans="1:18" x14ac:dyDescent="0.25">
      <c r="A69" s="39">
        <v>58</v>
      </c>
      <c r="B69" s="67">
        <f t="shared" si="4"/>
        <v>1.7280830999999999</v>
      </c>
      <c r="C69" s="39">
        <v>2000000</v>
      </c>
      <c r="D69" s="41">
        <v>5.9593599999999997E-2</v>
      </c>
      <c r="E69" s="41">
        <v>1.8529899999999998E-2</v>
      </c>
      <c r="F69" s="41">
        <v>29</v>
      </c>
      <c r="G69" s="88">
        <f>'init new quick'!D69/D69</f>
        <v>0.39848909950061751</v>
      </c>
      <c r="H69" s="92">
        <f>E69/D69</f>
        <v>0.31093775170488103</v>
      </c>
      <c r="I69" s="42">
        <f t="shared" si="2"/>
        <v>0.87806067255113041</v>
      </c>
      <c r="J69" s="37">
        <f>(C69-$C$6)/($C$5-$C$6)</f>
        <v>0.39998799975999522</v>
      </c>
      <c r="K69" s="37">
        <f>(D69-$D$6)/($D$5-$D$6)</f>
        <v>0.43472127255788956</v>
      </c>
      <c r="L69" s="37">
        <f>(E69-$E$6)/($E$5-$E$6)</f>
        <v>0.33474080430232528</v>
      </c>
      <c r="M69" s="37">
        <f>(F69-$F$6)/($F$5-$F$6)</f>
        <v>0.1</v>
      </c>
      <c r="N69" s="42">
        <f t="shared" si="3"/>
        <v>1.9220886742968555</v>
      </c>
      <c r="O69" s="37">
        <f>(C69-$C$7)/$C$8</f>
        <v>0.80335075103484621</v>
      </c>
      <c r="P69" s="37">
        <f>(D69-$D$7)/$D$8</f>
        <v>1.0375266607132538</v>
      </c>
      <c r="Q69" s="37">
        <f>(E69-$E$7)/$E$8</f>
        <v>0.62130519551418661</v>
      </c>
      <c r="R69" s="38">
        <f>(F69-$F$7)/$F$8</f>
        <v>-1.1427398980105061</v>
      </c>
    </row>
    <row r="70" spans="1:18" x14ac:dyDescent="0.25">
      <c r="A70" s="39">
        <v>59</v>
      </c>
      <c r="B70" s="67">
        <f t="shared" si="4"/>
        <v>1.7166824999999999</v>
      </c>
      <c r="C70" s="39">
        <v>2250000</v>
      </c>
      <c r="D70" s="41">
        <v>6.6031300000000001E-2</v>
      </c>
      <c r="E70" s="41">
        <v>1.8442699999999999E-2</v>
      </c>
      <c r="F70" s="41">
        <v>26</v>
      </c>
      <c r="G70" s="88">
        <f>'init new quick'!D70/D70</f>
        <v>0.40475804656276643</v>
      </c>
      <c r="H70" s="92">
        <f>E70/D70</f>
        <v>0.27930239144163449</v>
      </c>
      <c r="I70" s="42">
        <f t="shared" si="2"/>
        <v>0.87226800587426778</v>
      </c>
      <c r="J70" s="37">
        <f>(C70-$C$6)/($C$5-$C$6)</f>
        <v>0.44998899977999562</v>
      </c>
      <c r="K70" s="37">
        <f>(D70-$D$6)/($D$5-$D$6)</f>
        <v>0.48168315252823524</v>
      </c>
      <c r="L70" s="37">
        <f>(E70-$E$6)/($E$5-$E$6)</f>
        <v>0.33316552937571597</v>
      </c>
      <c r="M70" s="37">
        <f>(F70-$F$6)/($F$5-$F$6)</f>
        <v>8.4210526315789472E-2</v>
      </c>
      <c r="N70" s="42">
        <f t="shared" si="3"/>
        <v>1.9018164400830897</v>
      </c>
      <c r="O70" s="37">
        <f>(C70-$C$7)/$C$8</f>
        <v>0.98676296808639585</v>
      </c>
      <c r="P70" s="37">
        <f>(D70-$D$7)/$D$8</f>
        <v>1.2215613125191263</v>
      </c>
      <c r="Q70" s="37">
        <f>(E70-$E$7)/$E$8</f>
        <v>0.61525468188371735</v>
      </c>
      <c r="R70" s="38">
        <f>(F70-$F$7)/$F$8</f>
        <v>-1.1929229550122222</v>
      </c>
    </row>
    <row r="71" spans="1:18" x14ac:dyDescent="0.25">
      <c r="A71" s="39">
        <v>60</v>
      </c>
      <c r="B71" s="67">
        <f t="shared" si="4"/>
        <v>1.968073</v>
      </c>
      <c r="C71" s="39">
        <v>2500000</v>
      </c>
      <c r="D71" s="41">
        <v>8.55741E-2</v>
      </c>
      <c r="E71" s="41">
        <v>1.96676E-2</v>
      </c>
      <c r="F71" s="41">
        <v>23</v>
      </c>
      <c r="G71" s="88">
        <f>'init new quick'!D71/D71</f>
        <v>0.32364815989884788</v>
      </c>
      <c r="H71" s="92">
        <f>E71/D71</f>
        <v>0.22983122229740074</v>
      </c>
      <c r="I71" s="42">
        <f t="shared" si="2"/>
        <v>1</v>
      </c>
      <c r="J71" s="37">
        <f>(C71-$C$6)/($C$5-$C$6)</f>
        <v>0.49998999979999598</v>
      </c>
      <c r="K71" s="37">
        <f>(D71-$D$6)/($D$5-$D$6)</f>
        <v>0.62424441320898627</v>
      </c>
      <c r="L71" s="37">
        <f>(E71-$E$6)/($E$5-$E$6)</f>
        <v>0.35529344517392436</v>
      </c>
      <c r="M71" s="37">
        <f>(F71-$F$6)/($F$5-$F$6)</f>
        <v>6.8421052631578952E-2</v>
      </c>
      <c r="N71" s="42">
        <f t="shared" si="3"/>
        <v>2.348832131811216</v>
      </c>
      <c r="O71" s="37">
        <f>(C71-$C$7)/$C$8</f>
        <v>1.1701751851379456</v>
      </c>
      <c r="P71" s="37">
        <f>(D71-$D$7)/$D$8</f>
        <v>1.7802317061863993</v>
      </c>
      <c r="Q71" s="37">
        <f>(E71-$E$7)/$E$8</f>
        <v>0.7002463578695185</v>
      </c>
      <c r="R71" s="38">
        <f>(F71-$F$7)/$F$8</f>
        <v>-1.2431060120139383</v>
      </c>
    </row>
    <row r="72" spans="1:18" x14ac:dyDescent="0.25">
      <c r="A72" s="39">
        <v>61</v>
      </c>
      <c r="B72" s="67">
        <f t="shared" si="4"/>
        <v>1.7226586999999998</v>
      </c>
      <c r="C72" s="39">
        <v>2750000</v>
      </c>
      <c r="D72" s="41">
        <v>8.6139499999999994E-2</v>
      </c>
      <c r="E72" s="41">
        <v>3.07505E-2</v>
      </c>
      <c r="F72" s="41">
        <v>20</v>
      </c>
      <c r="G72" s="88">
        <f>'init new quick'!D72/D72</f>
        <v>0.35842905983898216</v>
      </c>
      <c r="H72" s="92">
        <f>E72/D72</f>
        <v>0.3569848907876178</v>
      </c>
      <c r="I72" s="42">
        <f t="shared" si="2"/>
        <v>0.87530452453067764</v>
      </c>
      <c r="J72" s="37">
        <f>(C72-$C$6)/($C$5-$C$6)</f>
        <v>0.54999099981999644</v>
      </c>
      <c r="K72" s="37">
        <f>(D72-$D$6)/($D$5-$D$6)</f>
        <v>0.62836890595254891</v>
      </c>
      <c r="L72" s="37">
        <f>(E72-$E$6)/($E$5-$E$6)</f>
        <v>0.55550691402849495</v>
      </c>
      <c r="M72" s="37">
        <f>(F72-$F$6)/($F$5-$F$6)</f>
        <v>5.2631578947368418E-2</v>
      </c>
      <c r="N72" s="42">
        <f t="shared" si="3"/>
        <v>1.9124431550023311</v>
      </c>
      <c r="O72" s="37">
        <f>(C72-$C$7)/$C$8</f>
        <v>1.3535874021894954</v>
      </c>
      <c r="P72" s="37">
        <f>(D72-$D$7)/$D$8</f>
        <v>1.7963948066929527</v>
      </c>
      <c r="Q72" s="37">
        <f>(E72-$E$7)/$E$8</f>
        <v>1.4692513752448426</v>
      </c>
      <c r="R72" s="38">
        <f>(F72-$F$7)/$F$8</f>
        <v>-1.2932890690156544</v>
      </c>
    </row>
    <row r="73" spans="1:18" x14ac:dyDescent="0.25">
      <c r="A73" s="39">
        <v>62</v>
      </c>
      <c r="B73" s="67">
        <f t="shared" si="4"/>
        <v>1.2545451999999999</v>
      </c>
      <c r="C73" s="39">
        <v>3000000</v>
      </c>
      <c r="D73" s="41">
        <v>7.3804499999999995E-2</v>
      </c>
      <c r="E73" s="41">
        <v>2.7804200000000001E-2</v>
      </c>
      <c r="F73" s="41">
        <v>17</v>
      </c>
      <c r="G73" s="88">
        <f>'init new quick'!D73/D73</f>
        <v>0.70672113489014909</v>
      </c>
      <c r="H73" s="92">
        <f>E73/D73</f>
        <v>0.37672770630517116</v>
      </c>
      <c r="I73" s="42">
        <f t="shared" si="2"/>
        <v>0.63745515937099217</v>
      </c>
      <c r="J73" s="37">
        <f>(C73-$C$6)/($C$5-$C$6)</f>
        <v>0.59999199983999685</v>
      </c>
      <c r="K73" s="37">
        <f>(D73-$D$6)/($D$5-$D$6)</f>
        <v>0.53838726818840743</v>
      </c>
      <c r="L73" s="37">
        <f>(E73-$E$6)/($E$5-$E$6)</f>
        <v>0.50228177049329914</v>
      </c>
      <c r="M73" s="37">
        <f>(F73-$F$6)/($F$5-$F$6)</f>
        <v>3.6842105263157891E-2</v>
      </c>
      <c r="N73" s="42">
        <f t="shared" si="3"/>
        <v>1.0800565691537243</v>
      </c>
      <c r="O73" s="37">
        <f>(C73-$C$7)/$C$8</f>
        <v>1.5369996192410449</v>
      </c>
      <c r="P73" s="37">
        <f>(D73-$D$7)/$D$8</f>
        <v>1.4437739281143553</v>
      </c>
      <c r="Q73" s="37">
        <f>(E73-$E$7)/$E$8</f>
        <v>1.2648175643566348</v>
      </c>
      <c r="R73" s="38">
        <f>(F73-$F$7)/$F$8</f>
        <v>-1.3434721260173705</v>
      </c>
    </row>
    <row r="74" spans="1:18" x14ac:dyDescent="0.25">
      <c r="A74" s="39">
        <v>63</v>
      </c>
      <c r="B74" s="67">
        <f t="shared" si="4"/>
        <v>0.72563010000000006</v>
      </c>
      <c r="C74" s="39">
        <v>3250000</v>
      </c>
      <c r="D74" s="41">
        <v>5.18401E-2</v>
      </c>
      <c r="E74" s="41">
        <v>3.1891999999999997E-2</v>
      </c>
      <c r="F74" s="41">
        <v>14</v>
      </c>
      <c r="G74" s="88">
        <f>'init new quick'!D74/D74</f>
        <v>1.5703576960692589</v>
      </c>
      <c r="H74" s="92">
        <f>E74/D74</f>
        <v>0.61519943055665394</v>
      </c>
      <c r="I74" s="42">
        <f t="shared" si="2"/>
        <v>0.36871238489776814</v>
      </c>
      <c r="J74" s="37">
        <f>(C74-$C$6)/($C$5-$C$6)</f>
        <v>0.64999299985999714</v>
      </c>
      <c r="K74" s="37">
        <f>(D74-$D$6)/($D$5-$D$6)</f>
        <v>0.37816086490452344</v>
      </c>
      <c r="L74" s="37">
        <f>(E74-$E$6)/($E$5-$E$6)</f>
        <v>0.5761282022019415</v>
      </c>
      <c r="M74" s="37">
        <f>(F74-$F$6)/($F$5-$F$6)</f>
        <v>2.1052631578947368E-2</v>
      </c>
      <c r="N74" s="42">
        <f t="shared" si="3"/>
        <v>0.13955424590781398</v>
      </c>
      <c r="O74" s="37">
        <f>(C74-$C$7)/$C$8</f>
        <v>1.7204118362925946</v>
      </c>
      <c r="P74" s="37">
        <f>(D74-$D$7)/$D$8</f>
        <v>0.81587720939106856</v>
      </c>
      <c r="Q74" s="37">
        <f>(E74-$E$7)/$E$8</f>
        <v>1.5484562067721441</v>
      </c>
      <c r="R74" s="38">
        <f>(F74-$F$7)/$F$8</f>
        <v>-1.3936551830190866</v>
      </c>
    </row>
    <row r="75" spans="1:18" x14ac:dyDescent="0.25">
      <c r="A75" s="39">
        <v>64</v>
      </c>
      <c r="B75" s="67">
        <f t="shared" si="4"/>
        <v>0.98691300000000004</v>
      </c>
      <c r="C75" s="39">
        <v>3500000</v>
      </c>
      <c r="D75" s="41">
        <v>8.97313E-2</v>
      </c>
      <c r="E75" s="41">
        <v>3.8492600000000002E-2</v>
      </c>
      <c r="F75" s="41">
        <v>11</v>
      </c>
      <c r="G75" s="88">
        <f>'init new quick'!D75/D75</f>
        <v>0.64876024308128821</v>
      </c>
      <c r="H75" s="92">
        <f>E75/D75</f>
        <v>0.42897628809568122</v>
      </c>
      <c r="I75" s="42">
        <f t="shared" si="2"/>
        <v>0.50147072639418211</v>
      </c>
      <c r="J75" s="37">
        <f>(C75-$C$6)/($C$5-$C$6)</f>
        <v>0.69999399987999755</v>
      </c>
      <c r="K75" s="37">
        <f>(D75-$D$6)/($D$5-$D$6)</f>
        <v>0.65457045005641956</v>
      </c>
      <c r="L75" s="37">
        <f>(E75-$E$6)/($E$5-$E$6)</f>
        <v>0.6953685655113172</v>
      </c>
      <c r="M75" s="37">
        <f>(F75-$F$6)/($F$5-$F$6)</f>
        <v>5.263157894736842E-3</v>
      </c>
      <c r="N75" s="42">
        <f t="shared" si="3"/>
        <v>0.60416033197801489</v>
      </c>
      <c r="O75" s="37">
        <f>(C75-$C$7)/$C$8</f>
        <v>1.9038240533441444</v>
      </c>
      <c r="P75" s="37">
        <f>(D75-$D$7)/$D$8</f>
        <v>1.8990736613081622</v>
      </c>
      <c r="Q75" s="37">
        <f>(E75-$E$7)/$E$8</f>
        <v>2.0064495584840216</v>
      </c>
      <c r="R75" s="38">
        <f>(F75-$F$7)/$F$8</f>
        <v>-1.4438382400208025</v>
      </c>
    </row>
    <row r="76" spans="1:18" x14ac:dyDescent="0.25">
      <c r="A76" s="39">
        <v>65</v>
      </c>
      <c r="B76" s="67">
        <f t="shared" si="4"/>
        <v>1.0671587</v>
      </c>
      <c r="C76" s="39">
        <v>3750000</v>
      </c>
      <c r="D76" s="41">
        <v>0.106729</v>
      </c>
      <c r="E76" s="41">
        <v>4.7812800000000003E-2</v>
      </c>
      <c r="F76" s="41">
        <v>10</v>
      </c>
      <c r="G76" s="88">
        <f>'init new quick'!D76/D76</f>
        <v>0.43287578821126405</v>
      </c>
      <c r="H76" s="92">
        <f>E76/D76</f>
        <v>0.44798320981176626</v>
      </c>
      <c r="I76" s="42">
        <f t="shared" si="2"/>
        <v>0.54224372012710065</v>
      </c>
      <c r="J76" s="37">
        <f>(C76-$C$6)/($C$5-$C$6)</f>
        <v>0.74999499989999796</v>
      </c>
      <c r="K76" s="37">
        <f>(D76-$D$6)/($D$5-$D$6)</f>
        <v>0.77856565753299423</v>
      </c>
      <c r="L76" s="37">
        <f>(E76-$E$6)/($E$5-$E$6)</f>
        <v>0.86373871884829301</v>
      </c>
      <c r="M76" s="37">
        <f>(F76-$F$6)/($F$5-$F$6)</f>
        <v>0</v>
      </c>
      <c r="N76" s="42">
        <f t="shared" si="3"/>
        <v>0.74685103466450342</v>
      </c>
      <c r="O76" s="37">
        <f>(C76-$C$7)/$C$8</f>
        <v>2.0872362703956941</v>
      </c>
      <c r="P76" s="37">
        <f>(D76-$D$7)/$D$8</f>
        <v>2.3849872330807953</v>
      </c>
      <c r="Q76" s="37">
        <f>(E76-$E$7)/$E$8</f>
        <v>2.6531467733773706</v>
      </c>
      <c r="R76" s="38">
        <f>(F76-$F$7)/$F$8</f>
        <v>-1.4605659256880412</v>
      </c>
    </row>
    <row r="77" spans="1:18" x14ac:dyDescent="0.25">
      <c r="A77" s="39">
        <v>66</v>
      </c>
      <c r="B77" s="67">
        <f t="shared" ref="B77:B81" si="5">D77*F77 - (100 * $B$3 + $B$3)</f>
        <v>1.1375586999999998</v>
      </c>
      <c r="C77" s="39">
        <v>4000000</v>
      </c>
      <c r="D77" s="41">
        <v>0.113769</v>
      </c>
      <c r="E77" s="41">
        <v>4.46719E-2</v>
      </c>
      <c r="F77" s="41">
        <v>10</v>
      </c>
      <c r="G77" s="88">
        <f>'init new quick'!D77/D77</f>
        <v>0.43017869542669795</v>
      </c>
      <c r="H77" s="92">
        <f>E77/D77</f>
        <v>0.39265441376824972</v>
      </c>
      <c r="I77" s="42">
        <f t="shared" ref="I77:I81" si="6">(B77-$B$6)/($B$5-$B$6)</f>
        <v>0.57801409484870525</v>
      </c>
      <c r="J77" s="37">
        <f>(C77-$C$6)/($C$5-$C$6)</f>
        <v>0.79999599991999837</v>
      </c>
      <c r="K77" s="37">
        <f>(D77-$D$6)/($D$5-$D$6)</f>
        <v>0.82992120920381351</v>
      </c>
      <c r="L77" s="37">
        <f>(E77-$E$6)/($E$5-$E$6)</f>
        <v>0.80699811085531992</v>
      </c>
      <c r="M77" s="37">
        <f>(F77-$F$6)/($F$5-$F$6)</f>
        <v>0</v>
      </c>
      <c r="N77" s="42">
        <f t="shared" ref="N77:N81" si="7">(B77-$B$7)/$B$8</f>
        <v>0.87203438366798602</v>
      </c>
      <c r="O77" s="37">
        <f>(C77-$C$7)/$C$8</f>
        <v>2.2706484874472439</v>
      </c>
      <c r="P77" s="37">
        <f>(D77-$D$7)/$D$8</f>
        <v>2.5862398463919685</v>
      </c>
      <c r="Q77" s="37">
        <f>(E77-$E$7)/$E$8</f>
        <v>2.4352103254193311</v>
      </c>
      <c r="R77" s="38">
        <f>(F77-$F$7)/$F$8</f>
        <v>-1.4605659256880412</v>
      </c>
    </row>
    <row r="78" spans="1:18" x14ac:dyDescent="0.25">
      <c r="A78" s="39">
        <v>67</v>
      </c>
      <c r="B78" s="67">
        <f t="shared" si="5"/>
        <v>1.2798487000000001</v>
      </c>
      <c r="C78" s="39">
        <v>4250000</v>
      </c>
      <c r="D78" s="41">
        <v>0.127998</v>
      </c>
      <c r="E78" s="41">
        <v>5.0406600000000003E-2</v>
      </c>
      <c r="F78" s="41">
        <v>10</v>
      </c>
      <c r="G78" s="88">
        <f>'init new quick'!D78/D78</f>
        <v>0.39773824591009238</v>
      </c>
      <c r="H78" s="92">
        <f>E78/D78</f>
        <v>0.39380771574555856</v>
      </c>
      <c r="I78" s="42">
        <f t="shared" si="6"/>
        <v>0.65031191614326667</v>
      </c>
      <c r="J78" s="37">
        <f>(C78-$C$6)/($C$5-$C$6)</f>
        <v>0.84999699993999878</v>
      </c>
      <c r="K78" s="37">
        <f>(D78-$D$6)/($D$5-$D$6)</f>
        <v>0.93371924112484872</v>
      </c>
      <c r="L78" s="37">
        <f>(E78-$E$6)/($E$5-$E$6)</f>
        <v>0.91059592188314709</v>
      </c>
      <c r="M78" s="37">
        <f>(F78-$F$6)/($F$5-$F$6)</f>
        <v>0</v>
      </c>
      <c r="N78" s="42">
        <f t="shared" si="7"/>
        <v>1.1250505588058501</v>
      </c>
      <c r="O78" s="37">
        <f>(C78-$C$7)/$C$8</f>
        <v>2.4540607044987937</v>
      </c>
      <c r="P78" s="37">
        <f>(D78-$D$7)/$D$8</f>
        <v>2.9930045388358164</v>
      </c>
      <c r="Q78" s="37">
        <f>(E78-$E$7)/$E$8</f>
        <v>2.8331217992341515</v>
      </c>
      <c r="R78" s="38">
        <f>(F78-$F$7)/$F$8</f>
        <v>-1.4605659256880412</v>
      </c>
    </row>
    <row r="79" spans="1:18" x14ac:dyDescent="0.25">
      <c r="A79" s="39">
        <v>68</v>
      </c>
      <c r="B79" s="67">
        <f t="shared" si="5"/>
        <v>0.96640370000000009</v>
      </c>
      <c r="C79" s="39">
        <v>4500000</v>
      </c>
      <c r="D79" s="41">
        <v>9.6653500000000003E-2</v>
      </c>
      <c r="E79" s="41">
        <v>5.5355599999999998E-2</v>
      </c>
      <c r="F79" s="41">
        <v>10</v>
      </c>
      <c r="G79" s="88">
        <f>'init new quick'!D79/D79</f>
        <v>0.91070783779169928</v>
      </c>
      <c r="H79" s="92">
        <f>E79/D79</f>
        <v>0.57272214663721432</v>
      </c>
      <c r="I79" s="42">
        <f t="shared" si="6"/>
        <v>0.49104991181637242</v>
      </c>
      <c r="J79" s="37">
        <f>(C79-$C$6)/($C$5-$C$6)</f>
        <v>0.89999799995999918</v>
      </c>
      <c r="K79" s="37">
        <f>(D79-$D$6)/($D$5-$D$6)</f>
        <v>0.70506667161547432</v>
      </c>
      <c r="L79" s="37">
        <f>(E79-$E$6)/($E$5-$E$6)</f>
        <v>1</v>
      </c>
      <c r="M79" s="37">
        <f>(F79-$F$6)/($F$5-$F$6)</f>
        <v>0</v>
      </c>
      <c r="N79" s="42">
        <f t="shared" si="7"/>
        <v>0.56769125726612391</v>
      </c>
      <c r="O79" s="37">
        <f>(C79-$C$7)/$C$8</f>
        <v>2.637472921550343</v>
      </c>
      <c r="P79" s="37">
        <f>(D79-$D$7)/$D$8</f>
        <v>2.0969587237886462</v>
      </c>
      <c r="Q79" s="37">
        <f>(E79-$E$7)/$E$8</f>
        <v>3.1765162024129654</v>
      </c>
      <c r="R79" s="38">
        <f>(F79-$F$7)/$F$8</f>
        <v>-1.4605659256880412</v>
      </c>
    </row>
    <row r="80" spans="1:18" x14ac:dyDescent="0.25">
      <c r="A80" s="39">
        <v>69</v>
      </c>
      <c r="B80" s="67">
        <f t="shared" si="5"/>
        <v>0.68577370000000004</v>
      </c>
      <c r="C80" s="39">
        <v>4750000</v>
      </c>
      <c r="D80" s="41">
        <v>6.8590499999999999E-2</v>
      </c>
      <c r="E80" s="41">
        <v>4.0327200000000001E-2</v>
      </c>
      <c r="F80" s="41">
        <v>10</v>
      </c>
      <c r="G80" s="88">
        <f>'init new quick'!D80/D80</f>
        <v>1.8404152178508688</v>
      </c>
      <c r="H80" s="92">
        <f>E80/D80</f>
        <v>0.58794147877621539</v>
      </c>
      <c r="I80" s="42">
        <f t="shared" si="6"/>
        <v>0.34846127178620334</v>
      </c>
      <c r="J80" s="37">
        <f>(C80-$C$6)/($C$5-$C$6)</f>
        <v>0.94999899997999959</v>
      </c>
      <c r="K80" s="37">
        <f>(D80-$D$6)/($D$5-$D$6)</f>
        <v>0.50035206273220689</v>
      </c>
      <c r="L80" s="37">
        <f>(E80-$E$6)/($E$5-$E$6)</f>
        <v>0.72851076024018735</v>
      </c>
      <c r="M80" s="37">
        <f>(F80-$F$6)/($F$5-$F$6)</f>
        <v>0</v>
      </c>
      <c r="N80" s="42">
        <f t="shared" si="7"/>
        <v>6.8682688646131862E-2</v>
      </c>
      <c r="O80" s="37">
        <f>(C80-$C$7)/$C$8</f>
        <v>2.8208851386018927</v>
      </c>
      <c r="P80" s="37">
        <f>(D80-$D$7)/$D$8</f>
        <v>1.2947212113807676</v>
      </c>
      <c r="Q80" s="37">
        <f>(E80-$E$7)/$E$8</f>
        <v>2.1337462592461662</v>
      </c>
      <c r="R80" s="38">
        <f>(F80-$F$7)/$F$8</f>
        <v>-1.4605659256880412</v>
      </c>
    </row>
    <row r="81" spans="1:18" ht="15.75" thickBot="1" x14ac:dyDescent="0.3">
      <c r="A81" s="43">
        <v>70</v>
      </c>
      <c r="B81" s="77">
        <f t="shared" si="5"/>
        <v>1.3707087</v>
      </c>
      <c r="C81" s="43">
        <v>5000000</v>
      </c>
      <c r="D81" s="97">
        <v>0.13708400000000001</v>
      </c>
      <c r="E81" s="97">
        <v>4.8051400000000001E-2</v>
      </c>
      <c r="F81" s="97">
        <v>10</v>
      </c>
      <c r="G81" s="89">
        <f>'init new quick'!D81/D81</f>
        <v>0.49427650199877438</v>
      </c>
      <c r="H81" s="93">
        <f>E81/D81</f>
        <v>0.35052522540923808</v>
      </c>
      <c r="I81" s="45">
        <f t="shared" si="6"/>
        <v>0.69647805601833757</v>
      </c>
      <c r="J81" s="46">
        <f>(C81-$C$6)/($C$5-$C$6)</f>
        <v>1</v>
      </c>
      <c r="K81" s="46">
        <f>(D81-$D$6)/($D$5-$D$6)</f>
        <v>1</v>
      </c>
      <c r="L81" s="46">
        <f>(E81-$E$6)/($E$5-$E$6)</f>
        <v>0.86804904680114825</v>
      </c>
      <c r="M81" s="46">
        <f>(F81-$F$6)/($F$5-$F$6)</f>
        <v>0</v>
      </c>
      <c r="N81" s="45">
        <f t="shared" si="7"/>
        <v>1.2866153186134701</v>
      </c>
      <c r="O81" s="46">
        <f>(C81-$C$7)/$C$8</f>
        <v>3.0042973556534425</v>
      </c>
      <c r="P81" s="46">
        <f>(D81-$D$7)/$D$8</f>
        <v>3.2527461928905499</v>
      </c>
      <c r="Q81" s="46">
        <f>(E81-$E$7)/$E$8</f>
        <v>2.6697024219121182</v>
      </c>
      <c r="R81" s="47">
        <f>(F81-$F$7)/$F$8</f>
        <v>-1.4605659256880412</v>
      </c>
    </row>
    <row r="82" spans="1:18" x14ac:dyDescent="0.25">
      <c r="C82" s="31"/>
      <c r="D82" s="20"/>
      <c r="E82" s="20"/>
      <c r="F82" s="20"/>
      <c r="I82" s="20"/>
      <c r="J82" s="14"/>
      <c r="K82" s="14"/>
      <c r="L82" s="14"/>
      <c r="M82" s="14"/>
      <c r="N82" s="14"/>
      <c r="O82" s="14"/>
      <c r="P82" s="14"/>
      <c r="Q82" s="14"/>
      <c r="R82" s="14"/>
    </row>
    <row r="83" spans="1:18" x14ac:dyDescent="0.25">
      <c r="C83" s="31"/>
      <c r="D83" s="13"/>
      <c r="E83" s="13"/>
      <c r="F83" s="13"/>
      <c r="I83" s="13"/>
      <c r="J83" s="14"/>
      <c r="K83" s="14"/>
      <c r="L83" s="14"/>
      <c r="M83" s="14"/>
      <c r="N83" s="14"/>
      <c r="O83" s="14"/>
      <c r="P83" s="14"/>
      <c r="Q83" s="14"/>
      <c r="R83" s="14"/>
    </row>
    <row r="84" spans="1:18" x14ac:dyDescent="0.25">
      <c r="C84" s="31"/>
      <c r="D84" s="13"/>
      <c r="E84" s="13"/>
      <c r="F84" s="13"/>
      <c r="I84" s="13"/>
      <c r="J84" s="14"/>
      <c r="K84" s="14"/>
      <c r="L84" s="14"/>
      <c r="M84" s="14"/>
      <c r="N84" s="14"/>
      <c r="O84" s="14"/>
      <c r="P84" s="14"/>
      <c r="Q84" s="14"/>
      <c r="R84" s="14"/>
    </row>
    <row r="85" spans="1:18" x14ac:dyDescent="0.25">
      <c r="C85" s="31"/>
      <c r="D85" s="13"/>
      <c r="E85" s="13"/>
      <c r="F85" s="13"/>
      <c r="I85" s="13"/>
      <c r="J85" s="14"/>
      <c r="K85" s="14"/>
      <c r="L85" s="14"/>
      <c r="M85" s="14"/>
      <c r="N85" s="14"/>
      <c r="O85" s="14"/>
      <c r="P85" s="14"/>
      <c r="Q85" s="14"/>
      <c r="R85" s="14"/>
    </row>
    <row r="86" spans="1:18" x14ac:dyDescent="0.25">
      <c r="C86" s="31"/>
      <c r="D86" s="13"/>
      <c r="E86" s="13"/>
      <c r="F86" s="13"/>
      <c r="I86" s="13"/>
      <c r="J86" s="14"/>
      <c r="K86" s="14"/>
      <c r="L86" s="14"/>
      <c r="M86" s="14"/>
      <c r="N86" s="14"/>
      <c r="O86" s="14"/>
      <c r="P86" s="14"/>
      <c r="Q86" s="14"/>
      <c r="R86" s="14"/>
    </row>
    <row r="87" spans="1:18" x14ac:dyDescent="0.25">
      <c r="C87" s="31"/>
      <c r="D87" s="13"/>
      <c r="E87" s="13"/>
      <c r="F87" s="13"/>
      <c r="I87" s="13"/>
      <c r="J87" s="14"/>
      <c r="K87" s="14"/>
      <c r="L87" s="14"/>
      <c r="M87" s="14"/>
      <c r="N87" s="14"/>
      <c r="O87" s="14"/>
      <c r="P87" s="14"/>
      <c r="Q87" s="14"/>
      <c r="R87" s="14"/>
    </row>
    <row r="88" spans="1:18" x14ac:dyDescent="0.25">
      <c r="C88" s="31"/>
      <c r="D88" s="13"/>
      <c r="E88" s="13"/>
      <c r="F88" s="13"/>
      <c r="I88" s="13"/>
      <c r="J88" s="14"/>
      <c r="K88" s="14"/>
      <c r="L88" s="14"/>
      <c r="M88" s="14"/>
      <c r="N88" s="14"/>
      <c r="O88" s="14"/>
      <c r="P88" s="14"/>
      <c r="Q88" s="14"/>
      <c r="R88" s="14"/>
    </row>
    <row r="89" spans="1:18" x14ac:dyDescent="0.25">
      <c r="C89" s="31"/>
      <c r="D89" s="13"/>
      <c r="E89" s="13"/>
      <c r="F89" s="13"/>
      <c r="I89" s="13"/>
      <c r="J89" s="14"/>
      <c r="K89" s="14"/>
      <c r="L89" s="14"/>
      <c r="M89" s="14"/>
      <c r="N89" s="14"/>
      <c r="O89" s="14"/>
      <c r="P89" s="14"/>
      <c r="Q89" s="14"/>
      <c r="R89" s="14"/>
    </row>
    <row r="90" spans="1:18" x14ac:dyDescent="0.25">
      <c r="C90" s="31"/>
      <c r="D90" s="13"/>
      <c r="E90" s="13"/>
      <c r="F90" s="13"/>
      <c r="I90" s="13"/>
      <c r="J90" s="14"/>
      <c r="K90" s="14"/>
      <c r="L90" s="14"/>
      <c r="M90" s="14"/>
      <c r="N90" s="14"/>
      <c r="O90" s="14"/>
      <c r="P90" s="14"/>
      <c r="Q90" s="14"/>
      <c r="R90" s="14"/>
    </row>
    <row r="91" spans="1:18" x14ac:dyDescent="0.25">
      <c r="C91" s="31"/>
      <c r="D91" s="13"/>
      <c r="E91" s="13"/>
      <c r="F91" s="13"/>
      <c r="I91" s="13"/>
      <c r="J91" s="14"/>
      <c r="K91" s="14"/>
      <c r="L91" s="14"/>
      <c r="M91" s="14"/>
      <c r="N91" s="14"/>
      <c r="O91" s="14"/>
      <c r="P91" s="14"/>
      <c r="Q91" s="14"/>
      <c r="R91" s="14"/>
    </row>
    <row r="92" spans="1:18" x14ac:dyDescent="0.25">
      <c r="C92" s="31"/>
      <c r="D92" s="13"/>
      <c r="E92" s="13"/>
      <c r="F92" s="13"/>
      <c r="I92" s="13"/>
      <c r="J92" s="14"/>
      <c r="K92" s="14"/>
      <c r="L92" s="14"/>
      <c r="M92" s="14"/>
      <c r="N92" s="14"/>
      <c r="O92" s="14"/>
      <c r="P92" s="14"/>
      <c r="Q92" s="14"/>
      <c r="R92" s="14"/>
    </row>
    <row r="93" spans="1:18" x14ac:dyDescent="0.25">
      <c r="C93" s="31"/>
      <c r="D93" s="13"/>
      <c r="E93" s="13"/>
      <c r="F93" s="13"/>
      <c r="I93" s="13"/>
      <c r="J93" s="14"/>
      <c r="K93" s="14"/>
      <c r="L93" s="14"/>
      <c r="M93" s="14"/>
      <c r="N93" s="14"/>
      <c r="O93" s="14"/>
      <c r="P93" s="14"/>
      <c r="Q93" s="14"/>
      <c r="R93" s="14"/>
    </row>
    <row r="94" spans="1:18" x14ac:dyDescent="0.25">
      <c r="C94" s="31"/>
      <c r="D94" s="13"/>
      <c r="E94" s="13"/>
      <c r="F94" s="13"/>
      <c r="I94" s="13"/>
      <c r="J94" s="14"/>
      <c r="K94" s="14"/>
      <c r="L94" s="14"/>
      <c r="M94" s="14"/>
      <c r="N94" s="14"/>
      <c r="O94" s="14"/>
      <c r="P94" s="14"/>
      <c r="Q94" s="14"/>
      <c r="R94" s="14"/>
    </row>
    <row r="95" spans="1:18" x14ac:dyDescent="0.25">
      <c r="C95" s="31"/>
      <c r="D95" s="13"/>
      <c r="E95" s="13"/>
      <c r="F95" s="13"/>
      <c r="I95" s="13"/>
      <c r="J95" s="14"/>
      <c r="K95" s="14"/>
      <c r="L95" s="14"/>
      <c r="M95" s="14"/>
      <c r="N95" s="14"/>
      <c r="O95" s="14"/>
      <c r="P95" s="14"/>
      <c r="Q95" s="14"/>
      <c r="R95" s="14"/>
    </row>
    <row r="96" spans="1:18" x14ac:dyDescent="0.25">
      <c r="C96" s="31"/>
      <c r="D96" s="13"/>
      <c r="E96" s="13"/>
      <c r="F96" s="13"/>
      <c r="I96" s="13"/>
      <c r="J96" s="14"/>
      <c r="K96" s="14"/>
      <c r="L96" s="14"/>
      <c r="M96" s="14"/>
      <c r="N96" s="14"/>
      <c r="O96" s="14"/>
      <c r="P96" s="14"/>
      <c r="Q96" s="14"/>
      <c r="R96" s="14"/>
    </row>
    <row r="97" spans="3:18" x14ac:dyDescent="0.25">
      <c r="C97" s="31"/>
      <c r="D97" s="13"/>
      <c r="E97" s="13"/>
      <c r="F97" s="13"/>
      <c r="I97" s="13"/>
      <c r="J97" s="14"/>
      <c r="K97" s="14"/>
      <c r="L97" s="14"/>
      <c r="M97" s="14"/>
      <c r="N97" s="14"/>
      <c r="O97" s="14"/>
      <c r="P97" s="14"/>
      <c r="Q97" s="14"/>
      <c r="R97" s="14"/>
    </row>
    <row r="98" spans="3:18" x14ac:dyDescent="0.25">
      <c r="C98" s="31"/>
      <c r="D98" s="13"/>
      <c r="E98" s="13"/>
      <c r="F98" s="13"/>
      <c r="I98" s="13"/>
      <c r="J98" s="14"/>
      <c r="K98" s="14"/>
      <c r="L98" s="14"/>
      <c r="M98" s="14"/>
      <c r="N98" s="14"/>
      <c r="O98" s="14"/>
      <c r="P98" s="14"/>
      <c r="Q98" s="14"/>
      <c r="R98" s="14"/>
    </row>
    <row r="99" spans="3:18" x14ac:dyDescent="0.25">
      <c r="C99" s="31"/>
      <c r="D99" s="13"/>
      <c r="E99" s="13"/>
      <c r="F99" s="13"/>
      <c r="I99" s="13"/>
      <c r="J99" s="14"/>
      <c r="K99" s="14"/>
      <c r="L99" s="14"/>
      <c r="M99" s="14"/>
      <c r="N99" s="14"/>
      <c r="O99" s="14"/>
      <c r="P99" s="14"/>
      <c r="Q99" s="14"/>
      <c r="R99" s="14"/>
    </row>
    <row r="100" spans="3:18" x14ac:dyDescent="0.25">
      <c r="C100" s="31"/>
      <c r="D100" s="13"/>
      <c r="E100" s="13"/>
      <c r="F100" s="13"/>
      <c r="I100" s="13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3:18" x14ac:dyDescent="0.25">
      <c r="C101" s="31"/>
      <c r="D101" s="13"/>
      <c r="E101" s="13"/>
      <c r="F101" s="13"/>
      <c r="I101" s="13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3:18" x14ac:dyDescent="0.25">
      <c r="C102" s="31"/>
      <c r="D102" s="13"/>
      <c r="E102" s="13"/>
      <c r="F102" s="13"/>
      <c r="I102" s="13"/>
      <c r="J102" s="14"/>
      <c r="K102" s="14"/>
      <c r="L102" s="14"/>
      <c r="M102" s="14"/>
      <c r="N102" s="14"/>
      <c r="O102" s="14"/>
      <c r="P102" s="14"/>
      <c r="Q102" s="14"/>
      <c r="R102" s="14"/>
    </row>
    <row r="103" spans="3:18" x14ac:dyDescent="0.25">
      <c r="C103" s="31"/>
      <c r="D103" s="13"/>
      <c r="E103" s="13"/>
      <c r="F103" s="13"/>
      <c r="I103" s="13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3:18" x14ac:dyDescent="0.25">
      <c r="C104" s="31"/>
      <c r="D104" s="13"/>
      <c r="E104" s="13"/>
      <c r="F104" s="13"/>
      <c r="I104" s="13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3:18" x14ac:dyDescent="0.25">
      <c r="C105" s="31"/>
      <c r="D105" s="13"/>
      <c r="E105" s="13"/>
      <c r="F105" s="13"/>
      <c r="I105" s="13"/>
      <c r="J105" s="14"/>
      <c r="K105" s="14"/>
      <c r="L105" s="14"/>
      <c r="M105" s="14"/>
      <c r="N105" s="14"/>
      <c r="O105" s="14"/>
      <c r="P105" s="14"/>
      <c r="Q105" s="14"/>
      <c r="R105" s="14"/>
    </row>
    <row r="106" spans="3:18" x14ac:dyDescent="0.25">
      <c r="C106" s="31"/>
      <c r="D106" s="13"/>
      <c r="E106" s="13"/>
      <c r="F106" s="13"/>
      <c r="I106" s="13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3:18" x14ac:dyDescent="0.25">
      <c r="C107" s="31"/>
      <c r="D107" s="13"/>
      <c r="E107" s="13"/>
      <c r="F107" s="13"/>
      <c r="I107" s="13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3:18" x14ac:dyDescent="0.25">
      <c r="C108" s="31"/>
      <c r="D108" s="13"/>
      <c r="E108" s="13"/>
      <c r="F108" s="13"/>
      <c r="I108" s="13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3:18" x14ac:dyDescent="0.25">
      <c r="C109" s="31"/>
      <c r="D109" s="13"/>
      <c r="E109" s="13"/>
      <c r="F109" s="13"/>
      <c r="I109" s="13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3:18" x14ac:dyDescent="0.25">
      <c r="C110" s="31"/>
      <c r="D110" s="13"/>
      <c r="E110" s="13"/>
      <c r="F110" s="13"/>
      <c r="I110" s="13"/>
      <c r="J110" s="14"/>
      <c r="K110" s="14"/>
      <c r="L110" s="14"/>
      <c r="M110" s="14"/>
      <c r="N110" s="14"/>
      <c r="O110" s="14"/>
      <c r="P110" s="14"/>
      <c r="Q110" s="14"/>
      <c r="R110" s="14"/>
    </row>
    <row r="111" spans="3:18" x14ac:dyDescent="0.25">
      <c r="C111" s="31"/>
      <c r="D111" s="13"/>
      <c r="E111" s="13"/>
      <c r="F111" s="13"/>
      <c r="I111" s="13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3:18" x14ac:dyDescent="0.25">
      <c r="C112" s="31"/>
      <c r="D112" s="13"/>
      <c r="E112" s="13"/>
      <c r="F112" s="13"/>
      <c r="I112" s="13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3:18" x14ac:dyDescent="0.25">
      <c r="C113" s="31"/>
      <c r="D113" s="13"/>
      <c r="E113" s="13"/>
      <c r="F113" s="13"/>
      <c r="I113" s="13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3:18" x14ac:dyDescent="0.25">
      <c r="C114" s="31"/>
      <c r="D114" s="13"/>
      <c r="E114" s="13"/>
      <c r="F114" s="13"/>
      <c r="I114" s="13"/>
      <c r="J114" s="14"/>
      <c r="K114" s="14"/>
      <c r="L114" s="14"/>
      <c r="M114" s="14"/>
      <c r="N114" s="14"/>
      <c r="O114" s="14"/>
      <c r="P114" s="14"/>
      <c r="Q114" s="14"/>
      <c r="R114" s="14"/>
    </row>
    <row r="115" spans="3:18" x14ac:dyDescent="0.25">
      <c r="C115" s="31"/>
      <c r="D115" s="13"/>
      <c r="E115" s="13"/>
      <c r="F115" s="13"/>
      <c r="I115" s="13"/>
      <c r="J115" s="14"/>
      <c r="K115" s="14"/>
      <c r="L115" s="14"/>
      <c r="M115" s="14"/>
      <c r="N115" s="14"/>
      <c r="O115" s="14"/>
      <c r="P115" s="14"/>
      <c r="Q115" s="14"/>
      <c r="R115" s="14"/>
    </row>
    <row r="116" spans="3:18" x14ac:dyDescent="0.25">
      <c r="C116" s="31"/>
      <c r="D116" s="13"/>
      <c r="E116" s="13"/>
      <c r="F116" s="13"/>
      <c r="I116" s="13"/>
      <c r="J116" s="14"/>
      <c r="K116" s="14"/>
      <c r="L116" s="14"/>
      <c r="M116" s="14"/>
      <c r="N116" s="14"/>
      <c r="O116" s="14"/>
      <c r="P116" s="14"/>
      <c r="Q116" s="14"/>
      <c r="R116" s="14"/>
    </row>
    <row r="117" spans="3:18" x14ac:dyDescent="0.25">
      <c r="C117" s="31"/>
      <c r="D117" s="13"/>
      <c r="E117" s="13"/>
      <c r="F117" s="13"/>
      <c r="I117" s="13"/>
      <c r="J117" s="14"/>
      <c r="K117" s="14"/>
      <c r="L117" s="14"/>
      <c r="M117" s="14"/>
      <c r="N117" s="14"/>
      <c r="O117" s="14"/>
      <c r="P117" s="14"/>
      <c r="Q117" s="14"/>
      <c r="R117" s="14"/>
    </row>
    <row r="118" spans="3:18" x14ac:dyDescent="0.25">
      <c r="C118" s="31"/>
      <c r="D118" s="13"/>
      <c r="E118" s="13"/>
      <c r="F118" s="13"/>
      <c r="I118" s="13"/>
      <c r="J118" s="14"/>
      <c r="K118" s="14"/>
      <c r="L118" s="14"/>
      <c r="M118" s="14"/>
      <c r="N118" s="14"/>
      <c r="O118" s="14"/>
      <c r="P118" s="14"/>
      <c r="Q118" s="14"/>
      <c r="R118" s="14"/>
    </row>
    <row r="119" spans="3:18" x14ac:dyDescent="0.25">
      <c r="C119" s="31"/>
      <c r="D119" s="13"/>
      <c r="E119" s="13"/>
      <c r="F119" s="13"/>
      <c r="I119" s="13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3:18" x14ac:dyDescent="0.25">
      <c r="C120" s="31"/>
      <c r="D120" s="13"/>
      <c r="E120" s="13"/>
      <c r="F120" s="13"/>
      <c r="I120" s="13"/>
      <c r="J120" s="14"/>
      <c r="K120" s="14"/>
      <c r="L120" s="14"/>
      <c r="M120" s="14"/>
      <c r="N120" s="14"/>
      <c r="O120" s="14"/>
      <c r="P120" s="14"/>
      <c r="Q120" s="14"/>
      <c r="R120" s="14"/>
    </row>
    <row r="121" spans="3:18" x14ac:dyDescent="0.25">
      <c r="C121" s="31"/>
      <c r="D121" s="13"/>
      <c r="E121" s="13"/>
      <c r="F121" s="13"/>
      <c r="I121" s="13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3:18" x14ac:dyDescent="0.25">
      <c r="C122" s="31"/>
      <c r="D122" s="13"/>
      <c r="E122" s="13"/>
      <c r="F122" s="13"/>
      <c r="I122" s="13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3:18" x14ac:dyDescent="0.25">
      <c r="C123" s="31"/>
      <c r="D123" s="13"/>
      <c r="E123" s="13"/>
      <c r="F123" s="13"/>
      <c r="I123" s="13"/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3:18" x14ac:dyDescent="0.25">
      <c r="C124" s="31"/>
      <c r="D124" s="13"/>
      <c r="E124" s="13"/>
      <c r="F124" s="13"/>
      <c r="I124" s="13"/>
      <c r="J124" s="14"/>
      <c r="K124" s="14"/>
      <c r="L124" s="14"/>
      <c r="M124" s="14"/>
      <c r="N124" s="14"/>
      <c r="O124" s="14"/>
      <c r="P124" s="14"/>
      <c r="Q124" s="14"/>
      <c r="R124" s="14"/>
    </row>
    <row r="125" spans="3:18" x14ac:dyDescent="0.25">
      <c r="C125" s="31"/>
      <c r="D125" s="13"/>
      <c r="E125" s="13"/>
      <c r="F125" s="13"/>
      <c r="I125" s="13"/>
      <c r="J125" s="14"/>
      <c r="K125" s="14"/>
      <c r="L125" s="14"/>
      <c r="M125" s="14"/>
      <c r="N125" s="14"/>
      <c r="O125" s="14"/>
      <c r="P125" s="14"/>
      <c r="Q125" s="14"/>
      <c r="R125" s="14"/>
    </row>
    <row r="126" spans="3:18" x14ac:dyDescent="0.25">
      <c r="C126" s="31"/>
      <c r="D126" s="13"/>
      <c r="E126" s="13"/>
      <c r="F126" s="13"/>
      <c r="I126" s="13"/>
      <c r="J126" s="14"/>
      <c r="K126" s="14"/>
      <c r="L126" s="14"/>
      <c r="M126" s="14"/>
      <c r="N126" s="14"/>
      <c r="O126" s="14"/>
      <c r="P126" s="14"/>
      <c r="Q126" s="14"/>
      <c r="R126" s="14"/>
    </row>
    <row r="127" spans="3:18" x14ac:dyDescent="0.25">
      <c r="C127" s="31"/>
      <c r="D127" s="13"/>
      <c r="E127" s="13"/>
      <c r="F127" s="13"/>
      <c r="I127" s="13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3:18" x14ac:dyDescent="0.25">
      <c r="C128" s="31"/>
      <c r="D128" s="13"/>
      <c r="E128" s="13"/>
      <c r="F128" s="13"/>
      <c r="I128" s="13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3:18" x14ac:dyDescent="0.25">
      <c r="C129" s="31"/>
      <c r="D129" s="13"/>
      <c r="E129" s="13"/>
      <c r="F129" s="13"/>
      <c r="I129" s="13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3:18" x14ac:dyDescent="0.25">
      <c r="C130" s="24"/>
      <c r="D130" s="29"/>
      <c r="E130" s="29"/>
      <c r="F130" s="29"/>
      <c r="J130" s="29"/>
      <c r="K130" s="29"/>
      <c r="M130" s="29"/>
      <c r="N130" s="29"/>
      <c r="O130" s="29"/>
      <c r="P130" s="29"/>
      <c r="Q130" s="29"/>
    </row>
    <row r="131" spans="3:18" x14ac:dyDescent="0.25">
      <c r="C131" s="24"/>
      <c r="D131" s="29"/>
      <c r="E131" s="29"/>
      <c r="F131" s="29"/>
      <c r="J131" s="29"/>
      <c r="K131" s="29"/>
      <c r="M131" s="29"/>
      <c r="N131" s="29"/>
      <c r="O131" s="29"/>
      <c r="P131" s="29"/>
      <c r="Q131" s="29"/>
    </row>
    <row r="132" spans="3:18" x14ac:dyDescent="0.25">
      <c r="C132" s="24"/>
      <c r="D132" s="29"/>
      <c r="E132" s="29"/>
      <c r="F132" s="29"/>
      <c r="J132" s="29"/>
      <c r="K132" s="29"/>
      <c r="M132" s="29"/>
      <c r="N132" s="29"/>
      <c r="O132" s="29"/>
      <c r="P132" s="29"/>
      <c r="Q132" s="29"/>
    </row>
    <row r="133" spans="3:18" x14ac:dyDescent="0.25">
      <c r="C133" s="24"/>
      <c r="D133" s="29"/>
      <c r="E133" s="29"/>
      <c r="F133" s="29"/>
      <c r="J133" s="29"/>
      <c r="K133" s="29"/>
      <c r="M133" s="29"/>
      <c r="N133" s="29"/>
      <c r="O133" s="29"/>
      <c r="P133" s="29"/>
      <c r="Q133" s="29"/>
    </row>
    <row r="134" spans="3:18" x14ac:dyDescent="0.25">
      <c r="C134" s="24"/>
      <c r="D134" s="29"/>
      <c r="E134" s="29"/>
      <c r="F134" s="29"/>
      <c r="J134" s="29"/>
      <c r="K134" s="29"/>
      <c r="M134" s="29"/>
      <c r="N134" s="29"/>
      <c r="O134" s="29"/>
      <c r="P134" s="29"/>
      <c r="Q134" s="29"/>
    </row>
    <row r="135" spans="3:18" x14ac:dyDescent="0.25">
      <c r="C135" s="24"/>
      <c r="D135" s="29"/>
      <c r="E135" s="29"/>
      <c r="F135" s="29"/>
      <c r="J135" s="29"/>
      <c r="K135" s="29"/>
      <c r="M135" s="29"/>
      <c r="N135" s="29"/>
      <c r="O135" s="29"/>
      <c r="P135" s="29"/>
      <c r="Q135" s="29"/>
    </row>
    <row r="136" spans="3:18" x14ac:dyDescent="0.25">
      <c r="C136" s="24"/>
      <c r="D136" s="29"/>
      <c r="E136" s="29"/>
      <c r="F136" s="29"/>
      <c r="J136" s="29"/>
      <c r="K136" s="29"/>
      <c r="M136" s="29"/>
      <c r="N136" s="29"/>
      <c r="O136" s="29"/>
      <c r="P136" s="29"/>
      <c r="Q136" s="29"/>
    </row>
  </sheetData>
  <mergeCells count="4">
    <mergeCell ref="G10:H10"/>
    <mergeCell ref="B10:F10"/>
    <mergeCell ref="I10:M10"/>
    <mergeCell ref="N10:R10"/>
  </mergeCells>
  <conditionalFormatting sqref="D12:D1048576">
    <cfRule type="cellIs" dxfId="8" priority="5" operator="lessThan">
      <formula>0</formula>
    </cfRule>
  </conditionalFormatting>
  <conditionalFormatting sqref="B12:B81">
    <cfRule type="cellIs" dxfId="7" priority="4" operator="lessThan">
      <formula>0</formula>
    </cfRule>
  </conditionalFormatting>
  <conditionalFormatting sqref="G12:G81">
    <cfRule type="cellIs" dxfId="6" priority="2" operator="lessThan">
      <formula>0</formula>
    </cfRule>
    <cfRule type="cellIs" dxfId="5" priority="3" operator="greaterThan">
      <formula>1</formula>
    </cfRule>
  </conditionalFormatting>
  <conditionalFormatting sqref="H12:H81">
    <cfRule type="cellIs" dxfId="4" priority="1" operator="greaterThan">
      <formula>0.4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C84F-4E86-49AB-8C68-CF56077EB907}">
  <dimension ref="B2:D20"/>
  <sheetViews>
    <sheetView tabSelected="1" zoomScaleNormal="100" workbookViewId="0">
      <selection activeCell="J33" sqref="J33"/>
    </sheetView>
  </sheetViews>
  <sheetFormatPr defaultRowHeight="15" x14ac:dyDescent="0.25"/>
  <sheetData>
    <row r="2" spans="2:4" x14ac:dyDescent="0.25">
      <c r="B2" s="22"/>
      <c r="D2" s="22"/>
    </row>
    <row r="3" spans="2:4" x14ac:dyDescent="0.25">
      <c r="B3" s="22"/>
      <c r="D3" s="22"/>
    </row>
    <row r="4" spans="2:4" x14ac:dyDescent="0.25">
      <c r="B4" s="22"/>
      <c r="D4" s="22"/>
    </row>
    <row r="5" spans="2:4" x14ac:dyDescent="0.25">
      <c r="B5" s="22"/>
      <c r="D5" s="22"/>
    </row>
    <row r="6" spans="2:4" x14ac:dyDescent="0.25">
      <c r="B6" s="22"/>
      <c r="D6" s="22"/>
    </row>
    <row r="7" spans="2:4" x14ac:dyDescent="0.25">
      <c r="B7" s="22"/>
      <c r="D7" s="22"/>
    </row>
    <row r="8" spans="2:4" x14ac:dyDescent="0.25">
      <c r="B8" s="22"/>
      <c r="D8" s="22"/>
    </row>
    <row r="9" spans="2:4" x14ac:dyDescent="0.25">
      <c r="B9" s="22"/>
      <c r="D9" s="22"/>
    </row>
    <row r="10" spans="2:4" x14ac:dyDescent="0.25">
      <c r="B10" s="22"/>
      <c r="D10" s="22"/>
    </row>
    <row r="11" spans="2:4" x14ac:dyDescent="0.25">
      <c r="B11" s="22"/>
      <c r="D11" s="22"/>
    </row>
    <row r="12" spans="2:4" x14ac:dyDescent="0.25">
      <c r="D12" s="22"/>
    </row>
    <row r="13" spans="2:4" x14ac:dyDescent="0.25">
      <c r="D13" s="22"/>
    </row>
    <row r="14" spans="2:4" x14ac:dyDescent="0.25">
      <c r="B14" s="22"/>
      <c r="D14" s="22"/>
    </row>
    <row r="15" spans="2:4" x14ac:dyDescent="0.25">
      <c r="B15" s="22"/>
      <c r="D15" s="22"/>
    </row>
    <row r="16" spans="2:4" x14ac:dyDescent="0.25">
      <c r="B16" s="22"/>
      <c r="D16" s="22"/>
    </row>
    <row r="17" spans="4:4" x14ac:dyDescent="0.25">
      <c r="D17" s="22"/>
    </row>
    <row r="18" spans="4:4" x14ac:dyDescent="0.25">
      <c r="D18" s="22"/>
    </row>
    <row r="20" spans="4:4" x14ac:dyDescent="0.25">
      <c r="D20" s="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CB83-5731-464A-807F-9CA3DD4E2F32}">
  <dimension ref="A1:N129"/>
  <sheetViews>
    <sheetView workbookViewId="0">
      <selection activeCell="F7" sqref="F7"/>
    </sheetView>
  </sheetViews>
  <sheetFormatPr defaultColWidth="12.28515625" defaultRowHeight="15" x14ac:dyDescent="0.25"/>
  <cols>
    <col min="1" max="1" width="6" style="29" customWidth="1"/>
    <col min="2" max="2" width="10.5703125" style="29" bestFit="1" customWidth="1"/>
    <col min="3" max="3" width="13.140625" style="24" customWidth="1"/>
    <col min="4" max="4" width="13.140625" style="29" bestFit="1" customWidth="1"/>
    <col min="5" max="5" width="10.28515625" style="30" bestFit="1" customWidth="1"/>
    <col min="6" max="6" width="14.7109375" style="29" customWidth="1"/>
    <col min="7" max="7" width="14.42578125" style="29" customWidth="1"/>
    <col min="8" max="8" width="13.28515625" style="29" customWidth="1"/>
    <col min="9" max="11" width="12.28515625" style="29"/>
  </cols>
  <sheetData>
    <row r="1" spans="1:14" ht="21" x14ac:dyDescent="0.35">
      <c r="A1" s="11" t="s">
        <v>9</v>
      </c>
      <c r="B1" s="11"/>
      <c r="C1" s="4"/>
      <c r="D1"/>
      <c r="E1" s="6"/>
      <c r="F1" s="6"/>
      <c r="G1" s="6"/>
      <c r="H1" s="6"/>
      <c r="I1"/>
      <c r="J1"/>
      <c r="K1"/>
    </row>
    <row r="2" spans="1:14" x14ac:dyDescent="0.25">
      <c r="A2" s="1" t="s">
        <v>10</v>
      </c>
      <c r="B2" s="4">
        <f>MAX(A12:A1048576)</f>
        <v>70</v>
      </c>
      <c r="C2"/>
      <c r="D2" s="6"/>
      <c r="E2" s="2"/>
      <c r="F2" s="6"/>
      <c r="G2" s="6"/>
      <c r="H2" s="6"/>
      <c r="I2"/>
      <c r="J2"/>
      <c r="K2"/>
    </row>
    <row r="3" spans="1:14" x14ac:dyDescent="0.25">
      <c r="A3" s="1" t="s">
        <v>14</v>
      </c>
      <c r="B3" s="26">
        <v>1.3E-6</v>
      </c>
      <c r="C3"/>
      <c r="D3" s="6"/>
      <c r="E3" s="2"/>
      <c r="F3" s="6"/>
      <c r="G3" s="6"/>
      <c r="H3" s="6"/>
      <c r="I3"/>
      <c r="J3"/>
      <c r="K3"/>
    </row>
    <row r="4" spans="1:14" x14ac:dyDescent="0.25">
      <c r="A4" s="1"/>
      <c r="B4" s="8" t="str">
        <f>C11</f>
        <v>n° elem</v>
      </c>
      <c r="C4" s="9" t="str">
        <f>D11</f>
        <v>exec time</v>
      </c>
      <c r="D4" s="10" t="str">
        <f>E11</f>
        <v>n° rip</v>
      </c>
      <c r="E4" s="2"/>
      <c r="F4" s="6"/>
      <c r="G4" s="6"/>
      <c r="H4" s="6"/>
      <c r="I4"/>
      <c r="J4"/>
      <c r="K4"/>
    </row>
    <row r="5" spans="1:14" x14ac:dyDescent="0.25">
      <c r="A5" s="1" t="s">
        <v>4</v>
      </c>
      <c r="B5" s="27">
        <f>MAX(C12:C129)</f>
        <v>5000000</v>
      </c>
      <c r="C5" s="5">
        <f>MAX(D12:D129)</f>
        <v>0.16767399999999999</v>
      </c>
      <c r="D5" s="12">
        <f>MAX(E12:E129)</f>
        <v>100</v>
      </c>
      <c r="E5" s="2"/>
      <c r="F5"/>
      <c r="G5"/>
      <c r="H5"/>
      <c r="I5"/>
      <c r="J5"/>
      <c r="K5"/>
    </row>
    <row r="6" spans="1:14" x14ac:dyDescent="0.25">
      <c r="A6" s="1" t="s">
        <v>5</v>
      </c>
      <c r="B6" s="27">
        <f>MIN(C12:C129)</f>
        <v>100</v>
      </c>
      <c r="C6" s="5">
        <f>MIN(D12:D129)</f>
        <v>2.6730000000000001E-6</v>
      </c>
      <c r="D6" s="12">
        <f>MIN(E12:E129)</f>
        <v>31</v>
      </c>
      <c r="E6" s="2"/>
      <c r="F6" s="15"/>
      <c r="G6"/>
      <c r="H6"/>
      <c r="I6"/>
      <c r="J6"/>
      <c r="K6"/>
      <c r="N6" s="28"/>
    </row>
    <row r="7" spans="1:14" x14ac:dyDescent="0.25">
      <c r="A7" s="1" t="s">
        <v>11</v>
      </c>
      <c r="B7" s="27">
        <f>SUM(C12:C129)/$B$2</f>
        <v>904992.85714285716</v>
      </c>
      <c r="C7" s="5">
        <f>SUM(D12:D129)/$B$2</f>
        <v>2.4159079957142858E-2</v>
      </c>
      <c r="D7" s="12">
        <f>SUM(E12:E129)/$B$2</f>
        <v>65.5</v>
      </c>
      <c r="E7" s="2"/>
      <c r="F7"/>
      <c r="G7"/>
      <c r="H7"/>
      <c r="I7"/>
      <c r="J7"/>
      <c r="K7"/>
    </row>
    <row r="8" spans="1:14" x14ac:dyDescent="0.25">
      <c r="A8" s="1" t="s">
        <v>12</v>
      </c>
      <c r="B8" s="27">
        <f>_xlfn.STDEV.S(C12:C129)</f>
        <v>1363049.8775865906</v>
      </c>
      <c r="C8" s="5">
        <f>_xlfn.STDEV.S(D12:D129)</f>
        <v>3.8602018457582682E-2</v>
      </c>
      <c r="D8" s="12">
        <f>_xlfn.STDEV.S(E12:E129)</f>
        <v>20.351085147152883</v>
      </c>
      <c r="E8" s="2"/>
      <c r="F8"/>
      <c r="G8"/>
      <c r="H8"/>
      <c r="I8"/>
      <c r="J8"/>
      <c r="K8"/>
      <c r="M8" s="22"/>
    </row>
    <row r="9" spans="1:14" ht="15.75" thickBot="1" x14ac:dyDescent="0.3">
      <c r="A9"/>
      <c r="B9"/>
      <c r="C9" s="4"/>
      <c r="D9"/>
      <c r="E9" s="1"/>
      <c r="F9" s="4"/>
      <c r="G9" s="5"/>
      <c r="H9" s="4"/>
      <c r="I9"/>
      <c r="J9"/>
      <c r="K9"/>
    </row>
    <row r="10" spans="1:14" ht="15.75" thickBot="1" x14ac:dyDescent="0.3">
      <c r="A10" s="55"/>
      <c r="B10" s="56"/>
      <c r="C10" s="98" t="s">
        <v>6</v>
      </c>
      <c r="D10" s="99"/>
      <c r="E10" s="100"/>
      <c r="F10" s="101" t="s">
        <v>7</v>
      </c>
      <c r="G10" s="102"/>
      <c r="H10" s="103"/>
      <c r="I10" s="101" t="s">
        <v>8</v>
      </c>
      <c r="J10" s="102"/>
      <c r="K10" s="103"/>
      <c r="L10" s="7"/>
      <c r="M10" s="5"/>
    </row>
    <row r="11" spans="1:14" s="3" customFormat="1" ht="40.5" customHeight="1" thickBot="1" x14ac:dyDescent="0.3">
      <c r="A11" s="16" t="s">
        <v>3</v>
      </c>
      <c r="B11" s="25" t="s">
        <v>15</v>
      </c>
      <c r="C11" s="17" t="s">
        <v>0</v>
      </c>
      <c r="D11" s="18" t="s">
        <v>13</v>
      </c>
      <c r="E11" s="34" t="s">
        <v>2</v>
      </c>
      <c r="F11" s="17" t="str">
        <f>C11</f>
        <v>n° elem</v>
      </c>
      <c r="G11" s="33" t="str">
        <f t="shared" ref="G11:H11" si="0">D11</f>
        <v>exec time</v>
      </c>
      <c r="H11" s="33" t="str">
        <f t="shared" si="0"/>
        <v>n° rip</v>
      </c>
      <c r="I11" s="17" t="str">
        <f>C11</f>
        <v>n° elem</v>
      </c>
      <c r="J11" s="33" t="str">
        <f t="shared" ref="J11:K11" si="1">D11</f>
        <v>exec time</v>
      </c>
      <c r="K11" s="48" t="str">
        <f t="shared" si="1"/>
        <v>n° rip</v>
      </c>
      <c r="L11" s="85" t="s">
        <v>17</v>
      </c>
    </row>
    <row r="12" spans="1:14" x14ac:dyDescent="0.25">
      <c r="A12" s="39">
        <v>1</v>
      </c>
      <c r="B12" s="57">
        <f>D12*E12 - (100 * $B$3 + $B$3)</f>
        <v>1.3599999999999997E-4</v>
      </c>
      <c r="C12" s="84">
        <v>100</v>
      </c>
      <c r="D12" s="36">
        <v>2.6730000000000001E-6</v>
      </c>
      <c r="E12" s="50">
        <v>100</v>
      </c>
      <c r="F12" s="42">
        <f t="shared" ref="F12:F43" si="2">(C12-$B$6)/($B$5-$B$6)</f>
        <v>0</v>
      </c>
      <c r="G12" s="37">
        <f t="shared" ref="G12:G43" si="3">(D12-$C$6)/($C$5-$C$6)</f>
        <v>0</v>
      </c>
      <c r="H12" s="38">
        <f t="shared" ref="H12:H43" si="4">(E12-$D$6)/($D$5-$D$6)</f>
        <v>1</v>
      </c>
      <c r="I12" s="42">
        <f t="shared" ref="I12:I43" si="5">(C12-$B$7)/$B$8</f>
        <v>-0.66387362049073073</v>
      </c>
      <c r="J12" s="37">
        <f t="shared" ref="J12:J43" si="6">(D12-$C$7)/$C$8</f>
        <v>-0.62578092862389578</v>
      </c>
      <c r="K12" s="37">
        <f t="shared" ref="K12:K43" si="7">(E12-$D$7)/$D$8</f>
        <v>1.6952412979720912</v>
      </c>
      <c r="L12" s="81">
        <f>'init old quick'!D12/D12</f>
        <v>1.2461653572764684</v>
      </c>
      <c r="M12" s="22"/>
    </row>
    <row r="13" spans="1:14" x14ac:dyDescent="0.25">
      <c r="A13" s="39">
        <v>2</v>
      </c>
      <c r="B13" s="57">
        <f t="shared" ref="B13:B76" si="8">D13*E13 - (100 * $B$3 + $B$3)</f>
        <v>2.8103500000000001E-4</v>
      </c>
      <c r="C13" s="82">
        <v>200</v>
      </c>
      <c r="D13" s="40">
        <v>4.1649999999999999E-6</v>
      </c>
      <c r="E13" s="51">
        <v>99</v>
      </c>
      <c r="F13" s="42">
        <f t="shared" si="2"/>
        <v>2.0000400008000161E-5</v>
      </c>
      <c r="G13" s="37">
        <f t="shared" si="3"/>
        <v>8.8983610179216868E-6</v>
      </c>
      <c r="H13" s="38">
        <f t="shared" si="4"/>
        <v>0.98550724637681164</v>
      </c>
      <c r="I13" s="42">
        <f t="shared" si="5"/>
        <v>-0.66380025560391009</v>
      </c>
      <c r="J13" s="37">
        <f t="shared" si="6"/>
        <v>-0.62574227779527036</v>
      </c>
      <c r="K13" s="37">
        <f t="shared" si="7"/>
        <v>1.646103869045364</v>
      </c>
      <c r="L13" s="79">
        <f>'init old quick'!D13/D13</f>
        <v>1.0326530612244897</v>
      </c>
      <c r="M13" s="22"/>
    </row>
    <row r="14" spans="1:14" x14ac:dyDescent="0.25">
      <c r="A14" s="39">
        <v>3</v>
      </c>
      <c r="B14" s="57">
        <f t="shared" si="8"/>
        <v>2.6305199999999995E-4</v>
      </c>
      <c r="C14" s="82">
        <v>300</v>
      </c>
      <c r="D14" s="40">
        <v>4.0239999999999999E-6</v>
      </c>
      <c r="E14" s="51">
        <v>98</v>
      </c>
      <c r="F14" s="42">
        <f t="shared" si="2"/>
        <v>4.0000800016000322E-5</v>
      </c>
      <c r="G14" s="37">
        <f t="shared" si="3"/>
        <v>8.0574301174344491E-6</v>
      </c>
      <c r="H14" s="38">
        <f t="shared" si="4"/>
        <v>0.97101449275362317</v>
      </c>
      <c r="I14" s="42">
        <f t="shared" si="5"/>
        <v>-0.66372689071708946</v>
      </c>
      <c r="J14" s="37">
        <f t="shared" si="6"/>
        <v>-0.62574593045400784</v>
      </c>
      <c r="K14" s="37">
        <f t="shared" si="7"/>
        <v>1.5969664401186365</v>
      </c>
      <c r="L14" s="79">
        <f>'init old quick'!D14/D14</f>
        <v>1.5482107355864811</v>
      </c>
      <c r="M14" s="22"/>
    </row>
    <row r="15" spans="1:14" x14ac:dyDescent="0.25">
      <c r="A15" s="39">
        <v>4</v>
      </c>
      <c r="B15" s="57">
        <f t="shared" si="8"/>
        <v>5.66421E-4</v>
      </c>
      <c r="C15" s="82">
        <v>400</v>
      </c>
      <c r="D15" s="40">
        <v>7.1930000000000004E-6</v>
      </c>
      <c r="E15" s="51">
        <v>97</v>
      </c>
      <c r="F15" s="42">
        <f t="shared" si="2"/>
        <v>6.0001200024000479E-5</v>
      </c>
      <c r="G15" s="37">
        <f t="shared" si="3"/>
        <v>2.6957501207108602E-5</v>
      </c>
      <c r="H15" s="38">
        <f t="shared" si="4"/>
        <v>0.95652173913043481</v>
      </c>
      <c r="I15" s="42">
        <f t="shared" si="5"/>
        <v>-0.66365352583026882</v>
      </c>
      <c r="J15" s="37">
        <f t="shared" si="6"/>
        <v>-0.62566383630125044</v>
      </c>
      <c r="K15" s="37">
        <f t="shared" si="7"/>
        <v>1.5478290111919093</v>
      </c>
      <c r="L15" s="79">
        <f>'init old quick'!D15/D15</f>
        <v>0.89392464896427082</v>
      </c>
      <c r="M15" s="22"/>
    </row>
    <row r="16" spans="1:14" x14ac:dyDescent="0.25">
      <c r="A16" s="39">
        <v>5</v>
      </c>
      <c r="B16" s="57">
        <f t="shared" si="8"/>
        <v>1.4162800000000001E-4</v>
      </c>
      <c r="C16" s="82">
        <v>500</v>
      </c>
      <c r="D16" s="40">
        <v>2.8430000000000001E-6</v>
      </c>
      <c r="E16" s="51">
        <v>96</v>
      </c>
      <c r="F16" s="42">
        <f t="shared" si="2"/>
        <v>8.0001600032000644E-5</v>
      </c>
      <c r="G16" s="37">
        <f t="shared" si="3"/>
        <v>1.0138883197363857E-6</v>
      </c>
      <c r="H16" s="38">
        <f t="shared" si="4"/>
        <v>0.94202898550724634</v>
      </c>
      <c r="I16" s="42">
        <f t="shared" si="5"/>
        <v>-0.66358016094344818</v>
      </c>
      <c r="J16" s="37">
        <f t="shared" si="6"/>
        <v>-0.62577652470910605</v>
      </c>
      <c r="K16" s="37">
        <f t="shared" si="7"/>
        <v>1.4986915822651821</v>
      </c>
      <c r="L16" s="79">
        <f>'init old quick'!D16/D16</f>
        <v>3.1009497010200491</v>
      </c>
      <c r="M16" s="22"/>
    </row>
    <row r="17" spans="1:13" x14ac:dyDescent="0.25">
      <c r="A17" s="39">
        <v>6</v>
      </c>
      <c r="B17" s="57">
        <f t="shared" si="8"/>
        <v>6.5691499999999999E-4</v>
      </c>
      <c r="C17" s="82">
        <v>600</v>
      </c>
      <c r="D17" s="40">
        <v>8.2970000000000004E-6</v>
      </c>
      <c r="E17" s="51">
        <v>95</v>
      </c>
      <c r="F17" s="42">
        <f t="shared" si="2"/>
        <v>1.0000200004000079E-4</v>
      </c>
      <c r="G17" s="37">
        <f t="shared" si="3"/>
        <v>3.3541811236455483E-5</v>
      </c>
      <c r="H17" s="38">
        <f t="shared" si="4"/>
        <v>0.92753623188405798</v>
      </c>
      <c r="I17" s="42">
        <f t="shared" si="5"/>
        <v>-0.66350679605662755</v>
      </c>
      <c r="J17" s="37">
        <f t="shared" si="6"/>
        <v>-0.62563523676049804</v>
      </c>
      <c r="K17" s="37">
        <f t="shared" si="7"/>
        <v>1.4495541533384548</v>
      </c>
      <c r="L17" s="79">
        <f>'init old quick'!D17/D17</f>
        <v>1.0356755453778475</v>
      </c>
      <c r="M17" s="22"/>
    </row>
    <row r="18" spans="1:13" x14ac:dyDescent="0.25">
      <c r="A18" s="39">
        <v>7</v>
      </c>
      <c r="B18" s="57">
        <f t="shared" si="8"/>
        <v>7.0774400000000006E-4</v>
      </c>
      <c r="C18" s="82">
        <v>700</v>
      </c>
      <c r="D18" s="78">
        <v>8.9260000000000006E-6</v>
      </c>
      <c r="E18" s="51">
        <v>94</v>
      </c>
      <c r="F18" s="42">
        <f t="shared" si="2"/>
        <v>1.2000240004800096E-4</v>
      </c>
      <c r="G18" s="37">
        <f t="shared" si="3"/>
        <v>3.729319801948011E-5</v>
      </c>
      <c r="H18" s="38">
        <f t="shared" si="4"/>
        <v>0.91304347826086951</v>
      </c>
      <c r="I18" s="42">
        <f t="shared" si="5"/>
        <v>-0.66343343116980702</v>
      </c>
      <c r="J18" s="37">
        <f t="shared" si="6"/>
        <v>-0.62561894227577597</v>
      </c>
      <c r="K18" s="37">
        <f t="shared" si="7"/>
        <v>1.4004167244117276</v>
      </c>
      <c r="L18" s="79">
        <f>'init old quick'!D18/D18</f>
        <v>1.0749495854806184</v>
      </c>
      <c r="M18" s="22"/>
    </row>
    <row r="19" spans="1:13" x14ac:dyDescent="0.25">
      <c r="A19" s="39">
        <v>8</v>
      </c>
      <c r="B19" s="57">
        <f t="shared" si="8"/>
        <v>1.1025310000000001E-3</v>
      </c>
      <c r="C19" s="82">
        <v>800</v>
      </c>
      <c r="D19" s="40">
        <v>1.3267E-5</v>
      </c>
      <c r="E19" s="51">
        <v>93</v>
      </c>
      <c r="F19" s="42">
        <f t="shared" si="2"/>
        <v>1.4000280005600112E-4</v>
      </c>
      <c r="G19" s="37">
        <f t="shared" si="3"/>
        <v>6.3183134466395681E-5</v>
      </c>
      <c r="H19" s="38">
        <f t="shared" si="4"/>
        <v>0.89855072463768115</v>
      </c>
      <c r="I19" s="42">
        <f t="shared" si="5"/>
        <v>-0.66336006628298638</v>
      </c>
      <c r="J19" s="37">
        <f t="shared" si="6"/>
        <v>-0.62550648701635037</v>
      </c>
      <c r="K19" s="37">
        <f t="shared" si="7"/>
        <v>1.3512792954850001</v>
      </c>
      <c r="L19" s="79">
        <f>'init old quick'!D19/D19</f>
        <v>0.80764302404462196</v>
      </c>
      <c r="M19" s="22"/>
    </row>
    <row r="20" spans="1:13" x14ac:dyDescent="0.25">
      <c r="A20" s="39">
        <v>9</v>
      </c>
      <c r="B20" s="57">
        <f t="shared" si="8"/>
        <v>1.0696680000000002E-3</v>
      </c>
      <c r="C20" s="82">
        <v>900</v>
      </c>
      <c r="D20" s="40">
        <v>1.3054000000000001E-5</v>
      </c>
      <c r="E20" s="51">
        <v>92</v>
      </c>
      <c r="F20" s="42">
        <f t="shared" si="2"/>
        <v>1.6000320006400129E-4</v>
      </c>
      <c r="G20" s="37">
        <f t="shared" si="3"/>
        <v>6.191279204225539E-5</v>
      </c>
      <c r="H20" s="38">
        <f t="shared" si="4"/>
        <v>0.88405797101449279</v>
      </c>
      <c r="I20" s="42">
        <f t="shared" si="5"/>
        <v>-0.66328670139616575</v>
      </c>
      <c r="J20" s="37">
        <f t="shared" si="6"/>
        <v>-0.62551200486252811</v>
      </c>
      <c r="K20" s="37">
        <f t="shared" si="7"/>
        <v>1.3021418665582729</v>
      </c>
      <c r="L20" s="79">
        <f>'init old quick'!D20/D20</f>
        <v>0.94208671671518307</v>
      </c>
      <c r="M20" s="22"/>
    </row>
    <row r="21" spans="1:13" x14ac:dyDescent="0.25">
      <c r="A21" s="39">
        <v>10</v>
      </c>
      <c r="B21" s="57">
        <f t="shared" si="8"/>
        <v>6.7960099999999995E-4</v>
      </c>
      <c r="C21" s="82">
        <v>1000</v>
      </c>
      <c r="D21" s="40">
        <v>8.9109999999999999E-6</v>
      </c>
      <c r="E21" s="51">
        <v>91</v>
      </c>
      <c r="F21" s="42">
        <f t="shared" si="2"/>
        <v>1.8000360007200145E-4</v>
      </c>
      <c r="G21" s="37">
        <f t="shared" si="3"/>
        <v>3.7203737285385721E-5</v>
      </c>
      <c r="H21" s="38">
        <f t="shared" si="4"/>
        <v>0.86956521739130432</v>
      </c>
      <c r="I21" s="42">
        <f t="shared" si="5"/>
        <v>-0.66321333650934511</v>
      </c>
      <c r="J21" s="37">
        <f t="shared" si="6"/>
        <v>-0.62561933085649268</v>
      </c>
      <c r="K21" s="37">
        <f t="shared" si="7"/>
        <v>1.2530044376315457</v>
      </c>
      <c r="L21" s="79">
        <f>'init old quick'!D21/D21</f>
        <v>1.4382224217259567</v>
      </c>
      <c r="M21" s="22"/>
    </row>
    <row r="22" spans="1:13" x14ac:dyDescent="0.25">
      <c r="A22" s="39">
        <v>11</v>
      </c>
      <c r="B22" s="57">
        <f t="shared" si="8"/>
        <v>4.2990399999999996E-3</v>
      </c>
      <c r="C22" s="82">
        <v>2000</v>
      </c>
      <c r="D22" s="40">
        <v>4.9225999999999999E-5</v>
      </c>
      <c r="E22" s="51">
        <v>90</v>
      </c>
      <c r="F22" s="42">
        <f t="shared" si="2"/>
        <v>3.8000760015200304E-4</v>
      </c>
      <c r="G22" s="37">
        <f t="shared" si="3"/>
        <v>2.776443702863997E-4</v>
      </c>
      <c r="H22" s="38">
        <f t="shared" si="4"/>
        <v>0.85507246376811596</v>
      </c>
      <c r="I22" s="42">
        <f t="shared" si="5"/>
        <v>-0.66247968764113896</v>
      </c>
      <c r="J22" s="37">
        <f t="shared" si="6"/>
        <v>-0.62457495541679131</v>
      </c>
      <c r="K22" s="37">
        <f t="shared" si="7"/>
        <v>1.2038670087048184</v>
      </c>
      <c r="L22" s="79">
        <f>'init old quick'!D22/D22</f>
        <v>0.48888798602364603</v>
      </c>
      <c r="M22" s="22"/>
    </row>
    <row r="23" spans="1:13" x14ac:dyDescent="0.25">
      <c r="A23" s="39">
        <v>12</v>
      </c>
      <c r="B23" s="57">
        <f t="shared" si="8"/>
        <v>5.2892449999999997E-3</v>
      </c>
      <c r="C23" s="82">
        <v>3000</v>
      </c>
      <c r="D23" s="40">
        <v>6.0905E-5</v>
      </c>
      <c r="E23" s="51">
        <v>89</v>
      </c>
      <c r="F23" s="42">
        <f t="shared" si="2"/>
        <v>5.8001160023200468E-4</v>
      </c>
      <c r="G23" s="37">
        <f t="shared" si="3"/>
        <v>3.4729849785228935E-4</v>
      </c>
      <c r="H23" s="38">
        <f t="shared" si="4"/>
        <v>0.84057971014492749</v>
      </c>
      <c r="I23" s="42">
        <f t="shared" si="5"/>
        <v>-0.6617460387729327</v>
      </c>
      <c r="J23" s="37">
        <f t="shared" si="6"/>
        <v>-0.62427240647073468</v>
      </c>
      <c r="K23" s="37">
        <f t="shared" si="7"/>
        <v>1.1547295797780912</v>
      </c>
      <c r="L23" s="79">
        <f>'init old quick'!D23/D23</f>
        <v>0.57982103275593133</v>
      </c>
      <c r="M23" s="22"/>
    </row>
    <row r="24" spans="1:13" x14ac:dyDescent="0.25">
      <c r="A24" s="39">
        <v>13</v>
      </c>
      <c r="B24" s="57">
        <f t="shared" si="8"/>
        <v>8.5509559999999984E-3</v>
      </c>
      <c r="C24" s="82">
        <v>4000</v>
      </c>
      <c r="D24" s="40">
        <v>9.8661999999999998E-5</v>
      </c>
      <c r="E24" s="51">
        <v>88</v>
      </c>
      <c r="F24" s="42">
        <f t="shared" si="2"/>
        <v>7.8001560031200627E-4</v>
      </c>
      <c r="G24" s="37">
        <f t="shared" si="3"/>
        <v>5.7248309366574046E-4</v>
      </c>
      <c r="H24" s="38">
        <f t="shared" si="4"/>
        <v>0.82608695652173914</v>
      </c>
      <c r="I24" s="42">
        <f t="shared" si="5"/>
        <v>-0.66101238990472655</v>
      </c>
      <c r="J24" s="37">
        <f t="shared" si="6"/>
        <v>-0.62329429699592864</v>
      </c>
      <c r="K24" s="37">
        <f t="shared" si="7"/>
        <v>1.1055921508513638</v>
      </c>
      <c r="L24" s="79">
        <f>'init old quick'!D24/D24</f>
        <v>0.45456204009649109</v>
      </c>
      <c r="M24" s="22"/>
    </row>
    <row r="25" spans="1:13" x14ac:dyDescent="0.25">
      <c r="A25" s="39">
        <v>14</v>
      </c>
      <c r="B25" s="57">
        <f t="shared" si="8"/>
        <v>8.4809169999999993E-3</v>
      </c>
      <c r="C25" s="82">
        <v>5000</v>
      </c>
      <c r="D25" s="40">
        <v>9.8991000000000001E-5</v>
      </c>
      <c r="E25" s="51">
        <v>87</v>
      </c>
      <c r="F25" s="42">
        <f t="shared" si="2"/>
        <v>9.8001960039200775E-4</v>
      </c>
      <c r="G25" s="37">
        <f t="shared" si="3"/>
        <v>5.744452657668774E-4</v>
      </c>
      <c r="H25" s="38">
        <f t="shared" si="4"/>
        <v>0.81159420289855078</v>
      </c>
      <c r="I25" s="42">
        <f t="shared" si="5"/>
        <v>-0.66027874103652029</v>
      </c>
      <c r="J25" s="37">
        <f t="shared" si="6"/>
        <v>-0.62328577412554143</v>
      </c>
      <c r="K25" s="37">
        <f t="shared" si="7"/>
        <v>1.0564547219246365</v>
      </c>
      <c r="L25" s="79">
        <f>'init old quick'!D25/D25</f>
        <v>0.56179854734268764</v>
      </c>
      <c r="M25" s="22"/>
    </row>
    <row r="26" spans="1:13" x14ac:dyDescent="0.25">
      <c r="A26" s="39">
        <v>15</v>
      </c>
      <c r="B26" s="57">
        <f t="shared" si="8"/>
        <v>1.2135825999999999E-2</v>
      </c>
      <c r="C26" s="82">
        <v>6000</v>
      </c>
      <c r="D26" s="40">
        <v>1.4264099999999999E-4</v>
      </c>
      <c r="E26" s="51">
        <v>86</v>
      </c>
      <c r="F26" s="42">
        <f t="shared" si="2"/>
        <v>1.1800236004720095E-3</v>
      </c>
      <c r="G26" s="37">
        <f t="shared" si="3"/>
        <v>8.3477600198154337E-4</v>
      </c>
      <c r="H26" s="38">
        <f t="shared" si="4"/>
        <v>0.79710144927536231</v>
      </c>
      <c r="I26" s="42">
        <f t="shared" si="5"/>
        <v>-0.65954509216831414</v>
      </c>
      <c r="J26" s="37">
        <f t="shared" si="6"/>
        <v>-0.62215500423981729</v>
      </c>
      <c r="K26" s="37">
        <f t="shared" si="7"/>
        <v>1.0073172929979093</v>
      </c>
      <c r="L26" s="79">
        <f>'init old quick'!D26/D26</f>
        <v>0.46771264923829758</v>
      </c>
      <c r="M26" s="22"/>
    </row>
    <row r="27" spans="1:13" x14ac:dyDescent="0.25">
      <c r="A27" s="39">
        <v>16</v>
      </c>
      <c r="B27" s="57">
        <f t="shared" si="8"/>
        <v>1.6077009999999999E-2</v>
      </c>
      <c r="C27" s="82">
        <v>7000</v>
      </c>
      <c r="D27" s="40">
        <v>1.90686E-4</v>
      </c>
      <c r="E27" s="51">
        <v>85</v>
      </c>
      <c r="F27" s="42">
        <f t="shared" si="2"/>
        <v>1.3800276005520109E-3</v>
      </c>
      <c r="G27" s="37">
        <f t="shared" si="3"/>
        <v>1.1213187332858648E-3</v>
      </c>
      <c r="H27" s="38">
        <f t="shared" si="4"/>
        <v>0.78260869565217395</v>
      </c>
      <c r="I27" s="42">
        <f t="shared" si="5"/>
        <v>-0.65881144330010788</v>
      </c>
      <c r="J27" s="37">
        <f t="shared" si="6"/>
        <v>-0.62091038020408729</v>
      </c>
      <c r="K27" s="37">
        <f t="shared" si="7"/>
        <v>0.95817986407118194</v>
      </c>
      <c r="L27" s="79">
        <f>'init old quick'!D27/D27</f>
        <v>0.40609693422694904</v>
      </c>
      <c r="M27" s="22"/>
    </row>
    <row r="28" spans="1:13" x14ac:dyDescent="0.25">
      <c r="A28" s="39">
        <v>17</v>
      </c>
      <c r="B28" s="57">
        <f t="shared" si="8"/>
        <v>1.0367103999999999E-2</v>
      </c>
      <c r="C28" s="82">
        <v>8000</v>
      </c>
      <c r="D28" s="40">
        <v>1.24981E-4</v>
      </c>
      <c r="E28" s="51">
        <v>84</v>
      </c>
      <c r="F28" s="42">
        <f t="shared" si="2"/>
        <v>1.5800316006320126E-3</v>
      </c>
      <c r="G28" s="37">
        <f t="shared" si="3"/>
        <v>7.2945089770775197E-4</v>
      </c>
      <c r="H28" s="38">
        <f t="shared" si="4"/>
        <v>0.76811594202898548</v>
      </c>
      <c r="I28" s="42">
        <f t="shared" si="5"/>
        <v>-0.65807779443190173</v>
      </c>
      <c r="J28" s="37">
        <f t="shared" si="6"/>
        <v>-0.62261249327033019</v>
      </c>
      <c r="K28" s="37">
        <f t="shared" si="7"/>
        <v>0.90904243514445471</v>
      </c>
      <c r="L28" s="79">
        <f>'init old quick'!D28/D28</f>
        <v>0.69857018266776549</v>
      </c>
      <c r="M28" s="22"/>
    </row>
    <row r="29" spans="1:13" x14ac:dyDescent="0.25">
      <c r="A29" s="39">
        <v>18</v>
      </c>
      <c r="B29" s="57">
        <f t="shared" si="8"/>
        <v>1.7506449E-2</v>
      </c>
      <c r="C29" s="82">
        <v>9000</v>
      </c>
      <c r="D29" s="40">
        <v>2.1250300000000001E-4</v>
      </c>
      <c r="E29" s="51">
        <v>83</v>
      </c>
      <c r="F29" s="42">
        <f t="shared" si="2"/>
        <v>1.7800356007120143E-3</v>
      </c>
      <c r="G29" s="37">
        <f t="shared" si="3"/>
        <v>1.2514363890016808E-3</v>
      </c>
      <c r="H29" s="38">
        <f t="shared" si="4"/>
        <v>0.75362318840579712</v>
      </c>
      <c r="I29" s="42">
        <f t="shared" si="5"/>
        <v>-0.65734414556369547</v>
      </c>
      <c r="J29" s="37">
        <f t="shared" si="6"/>
        <v>-0.62034520250427416</v>
      </c>
      <c r="K29" s="37">
        <f t="shared" si="7"/>
        <v>0.85990500621772736</v>
      </c>
      <c r="L29" s="79">
        <f>'init old quick'!D29/D29</f>
        <v>0.46315110845493945</v>
      </c>
      <c r="M29" s="22"/>
    </row>
    <row r="30" spans="1:13" x14ac:dyDescent="0.25">
      <c r="A30" s="39">
        <v>19</v>
      </c>
      <c r="B30" s="57">
        <f t="shared" si="8"/>
        <v>1.7367090000000002E-2</v>
      </c>
      <c r="C30" s="82">
        <v>10000</v>
      </c>
      <c r="D30" s="40">
        <v>2.1339500000000001E-4</v>
      </c>
      <c r="E30" s="51">
        <v>82</v>
      </c>
      <c r="F30" s="42">
        <f t="shared" si="2"/>
        <v>1.9800396007920158E-3</v>
      </c>
      <c r="G30" s="37">
        <f t="shared" si="3"/>
        <v>1.2567563206558271E-3</v>
      </c>
      <c r="H30" s="38">
        <f t="shared" si="4"/>
        <v>0.73913043478260865</v>
      </c>
      <c r="I30" s="42">
        <f t="shared" si="5"/>
        <v>-0.65661049669548932</v>
      </c>
      <c r="J30" s="37">
        <f t="shared" si="6"/>
        <v>-0.62032209490431844</v>
      </c>
      <c r="K30" s="37">
        <f t="shared" si="7"/>
        <v>0.81076757729100013</v>
      </c>
      <c r="L30" s="79">
        <f>'init old quick'!D30/D30</f>
        <v>0.51259870193772106</v>
      </c>
      <c r="M30" s="22"/>
    </row>
    <row r="31" spans="1:13" x14ac:dyDescent="0.25">
      <c r="A31" s="39">
        <v>20</v>
      </c>
      <c r="B31" s="57">
        <f t="shared" si="8"/>
        <v>3.3244668999999998E-2</v>
      </c>
      <c r="C31" s="82">
        <v>20000</v>
      </c>
      <c r="D31" s="40">
        <v>4.12049E-4</v>
      </c>
      <c r="E31" s="51">
        <v>81</v>
      </c>
      <c r="F31" s="42">
        <f t="shared" si="2"/>
        <v>3.9800796015920315E-3</v>
      </c>
      <c r="G31" s="37">
        <f t="shared" si="3"/>
        <v>2.4415384987082497E-3</v>
      </c>
      <c r="H31" s="38">
        <f t="shared" si="4"/>
        <v>0.72463768115942029</v>
      </c>
      <c r="I31" s="42">
        <f t="shared" si="5"/>
        <v>-0.64927400801342738</v>
      </c>
      <c r="J31" s="37">
        <f t="shared" si="6"/>
        <v>-0.61517588732405193</v>
      </c>
      <c r="K31" s="37">
        <f t="shared" si="7"/>
        <v>0.7616301483642729</v>
      </c>
      <c r="L31" s="79">
        <f>'init old quick'!D31/D31</f>
        <v>0.52928656543275188</v>
      </c>
      <c r="M31" s="22"/>
    </row>
    <row r="32" spans="1:13" x14ac:dyDescent="0.25">
      <c r="A32" s="39">
        <v>21</v>
      </c>
      <c r="B32" s="57">
        <f t="shared" si="8"/>
        <v>5.6200699999999992E-2</v>
      </c>
      <c r="C32" s="82">
        <v>30000</v>
      </c>
      <c r="D32" s="40">
        <v>7.0414999999999996E-4</v>
      </c>
      <c r="E32" s="51">
        <v>80</v>
      </c>
      <c r="F32" s="42">
        <f t="shared" si="2"/>
        <v>5.9801196023920476E-3</v>
      </c>
      <c r="G32" s="37">
        <f t="shared" si="3"/>
        <v>4.1836431580218846E-3</v>
      </c>
      <c r="H32" s="38">
        <f t="shared" si="4"/>
        <v>0.71014492753623193</v>
      </c>
      <c r="I32" s="42">
        <f t="shared" si="5"/>
        <v>-0.64193751933136534</v>
      </c>
      <c r="J32" s="37">
        <f t="shared" si="6"/>
        <v>-0.60760889959461573</v>
      </c>
      <c r="K32" s="37">
        <f t="shared" si="7"/>
        <v>0.71249271943754555</v>
      </c>
      <c r="L32" s="79">
        <f>'init old quick'!D32/D32</f>
        <v>0.46331747496982184</v>
      </c>
    </row>
    <row r="33" spans="1:12" x14ac:dyDescent="0.25">
      <c r="A33" s="39">
        <v>22</v>
      </c>
      <c r="B33" s="57">
        <f t="shared" si="8"/>
        <v>8.1852529999999993E-2</v>
      </c>
      <c r="C33" s="82">
        <v>40000</v>
      </c>
      <c r="D33" s="40">
        <v>1.0377699999999999E-3</v>
      </c>
      <c r="E33" s="51">
        <v>79</v>
      </c>
      <c r="F33" s="42">
        <f t="shared" si="2"/>
        <v>7.9801596031920646E-3</v>
      </c>
      <c r="G33" s="37">
        <f t="shared" si="3"/>
        <v>6.1733691652598429E-3</v>
      </c>
      <c r="H33" s="38">
        <f t="shared" si="4"/>
        <v>0.69565217391304346</v>
      </c>
      <c r="I33" s="42">
        <f t="shared" si="5"/>
        <v>-0.6346010306493034</v>
      </c>
      <c r="J33" s="37">
        <f t="shared" si="6"/>
        <v>-0.59896634634661405</v>
      </c>
      <c r="K33" s="37">
        <f t="shared" si="7"/>
        <v>0.66335529051081832</v>
      </c>
      <c r="L33" s="79">
        <f>'init old quick'!D33/D33</f>
        <v>0.42192393304874876</v>
      </c>
    </row>
    <row r="34" spans="1:12" x14ac:dyDescent="0.25">
      <c r="A34" s="39">
        <v>23</v>
      </c>
      <c r="B34" s="57">
        <f t="shared" si="8"/>
        <v>8.7264579999999994E-2</v>
      </c>
      <c r="C34" s="82">
        <v>50000</v>
      </c>
      <c r="D34" s="40">
        <v>1.12046E-3</v>
      </c>
      <c r="E34" s="51">
        <v>78</v>
      </c>
      <c r="F34" s="42">
        <f t="shared" si="2"/>
        <v>9.9801996039920807E-3</v>
      </c>
      <c r="G34" s="37">
        <f t="shared" si="3"/>
        <v>6.6665363720775006E-3</v>
      </c>
      <c r="H34" s="38">
        <f t="shared" si="4"/>
        <v>0.6811594202898551</v>
      </c>
      <c r="I34" s="42">
        <f t="shared" si="5"/>
        <v>-0.62726454196724135</v>
      </c>
      <c r="J34" s="37">
        <f t="shared" si="6"/>
        <v>-0.59682423038211174</v>
      </c>
      <c r="K34" s="37">
        <f t="shared" si="7"/>
        <v>0.61421786158409097</v>
      </c>
      <c r="L34" s="79">
        <f>'init old quick'!D34/D34</f>
        <v>0.48756403619941813</v>
      </c>
    </row>
    <row r="35" spans="1:12" x14ac:dyDescent="0.25">
      <c r="A35" s="39">
        <v>24</v>
      </c>
      <c r="B35" s="57">
        <f t="shared" si="8"/>
        <v>4.5534705000000002E-2</v>
      </c>
      <c r="C35" s="82">
        <v>60000</v>
      </c>
      <c r="D35" s="40">
        <v>5.9306500000000004E-4</v>
      </c>
      <c r="E35" s="51">
        <v>77</v>
      </c>
      <c r="F35" s="42">
        <f t="shared" si="2"/>
        <v>1.1980239604792095E-2</v>
      </c>
      <c r="G35" s="37">
        <f t="shared" si="3"/>
        <v>3.5211267815635533E-3</v>
      </c>
      <c r="H35" s="38">
        <f t="shared" si="4"/>
        <v>0.66666666666666663</v>
      </c>
      <c r="I35" s="42">
        <f t="shared" si="5"/>
        <v>-0.61992805328517941</v>
      </c>
      <c r="J35" s="37">
        <f t="shared" si="6"/>
        <v>-0.61048659885591372</v>
      </c>
      <c r="K35" s="37">
        <f t="shared" si="7"/>
        <v>0.56508043265736374</v>
      </c>
      <c r="L35" s="79">
        <f>'init old quick'!D35/D35</f>
        <v>1.1201318573849408</v>
      </c>
    </row>
    <row r="36" spans="1:12" x14ac:dyDescent="0.25">
      <c r="A36" s="39">
        <v>25</v>
      </c>
      <c r="B36" s="57">
        <f t="shared" si="8"/>
        <v>0.11793090000000001</v>
      </c>
      <c r="C36" s="82">
        <v>70000</v>
      </c>
      <c r="D36" s="40">
        <v>1.5534500000000001E-3</v>
      </c>
      <c r="E36" s="51">
        <v>76</v>
      </c>
      <c r="F36" s="42">
        <f t="shared" si="2"/>
        <v>1.3980279605592111E-2</v>
      </c>
      <c r="G36" s="37">
        <f t="shared" si="3"/>
        <v>9.248909922446074E-3</v>
      </c>
      <c r="H36" s="38">
        <f t="shared" si="4"/>
        <v>0.65217391304347827</v>
      </c>
      <c r="I36" s="42">
        <f t="shared" si="5"/>
        <v>-0.61259156460311737</v>
      </c>
      <c r="J36" s="37">
        <f t="shared" si="6"/>
        <v>-0.58560745941258885</v>
      </c>
      <c r="K36" s="37">
        <f t="shared" si="7"/>
        <v>0.5159430037306364</v>
      </c>
      <c r="L36" s="79">
        <f>'init old quick'!D36/D36</f>
        <v>0.49300589011554929</v>
      </c>
    </row>
    <row r="37" spans="1:12" x14ac:dyDescent="0.25">
      <c r="A37" s="39">
        <v>26</v>
      </c>
      <c r="B37" s="57">
        <f t="shared" si="8"/>
        <v>0.14544445</v>
      </c>
      <c r="C37" s="82">
        <v>80000</v>
      </c>
      <c r="D37" s="40">
        <v>1.94101E-3</v>
      </c>
      <c r="E37" s="51">
        <v>75</v>
      </c>
      <c r="F37" s="42">
        <f t="shared" si="2"/>
        <v>1.5980319606392127E-2</v>
      </c>
      <c r="G37" s="37">
        <f t="shared" si="3"/>
        <v>1.1560336729487447E-2</v>
      </c>
      <c r="H37" s="38">
        <f t="shared" si="4"/>
        <v>0.6376811594202898</v>
      </c>
      <c r="I37" s="42">
        <f t="shared" si="5"/>
        <v>-0.60525507592105543</v>
      </c>
      <c r="J37" s="37">
        <f t="shared" si="6"/>
        <v>-0.57556756990717706</v>
      </c>
      <c r="K37" s="37">
        <f t="shared" si="7"/>
        <v>0.46680557480390916</v>
      </c>
      <c r="L37" s="79">
        <f>'init old quick'!D37/D37</f>
        <v>0.45126506303419356</v>
      </c>
    </row>
    <row r="38" spans="1:12" x14ac:dyDescent="0.25">
      <c r="A38" s="39">
        <v>27</v>
      </c>
      <c r="B38" s="57">
        <f t="shared" si="8"/>
        <v>0.13108402</v>
      </c>
      <c r="C38" s="82">
        <v>90000</v>
      </c>
      <c r="D38" s="40">
        <v>1.7731800000000001E-3</v>
      </c>
      <c r="E38" s="51">
        <v>74</v>
      </c>
      <c r="F38" s="42">
        <f t="shared" si="2"/>
        <v>1.7980359607192145E-2</v>
      </c>
      <c r="G38" s="37">
        <f t="shared" si="3"/>
        <v>1.0559390395950051E-2</v>
      </c>
      <c r="H38" s="38">
        <f t="shared" si="4"/>
        <v>0.62318840579710144</v>
      </c>
      <c r="I38" s="42">
        <f t="shared" si="5"/>
        <v>-0.59791858723899338</v>
      </c>
      <c r="J38" s="37">
        <f t="shared" si="6"/>
        <v>-0.57991527001991638</v>
      </c>
      <c r="K38" s="37">
        <f t="shared" si="7"/>
        <v>0.41766814587718187</v>
      </c>
      <c r="L38" s="79">
        <f>'init old quick'!D38/D38</f>
        <v>0.55738898476184029</v>
      </c>
    </row>
    <row r="39" spans="1:12" x14ac:dyDescent="0.25">
      <c r="A39" s="39">
        <v>28</v>
      </c>
      <c r="B39" s="57">
        <f t="shared" si="8"/>
        <v>0.21585672</v>
      </c>
      <c r="C39" s="82">
        <v>100000</v>
      </c>
      <c r="D39" s="40">
        <v>2.9587400000000001E-3</v>
      </c>
      <c r="E39" s="51">
        <v>73</v>
      </c>
      <c r="F39" s="42">
        <f t="shared" si="2"/>
        <v>1.9980399607992159E-2</v>
      </c>
      <c r="G39" s="37">
        <f t="shared" si="3"/>
        <v>1.7630128256812809E-2</v>
      </c>
      <c r="H39" s="38">
        <f t="shared" si="4"/>
        <v>0.60869565217391308</v>
      </c>
      <c r="I39" s="42">
        <f t="shared" si="5"/>
        <v>-0.59058209855693145</v>
      </c>
      <c r="J39" s="37">
        <f t="shared" si="6"/>
        <v>-0.54920288638374104</v>
      </c>
      <c r="K39" s="37">
        <f t="shared" si="7"/>
        <v>0.36853071695045458</v>
      </c>
      <c r="L39" s="79">
        <f>'init old quick'!D39/D39</f>
        <v>0.37355090342510661</v>
      </c>
    </row>
    <row r="40" spans="1:12" x14ac:dyDescent="0.25">
      <c r="A40" s="39">
        <v>29</v>
      </c>
      <c r="B40" s="57">
        <f t="shared" si="8"/>
        <v>0.48360789999999998</v>
      </c>
      <c r="C40" s="82">
        <v>125000</v>
      </c>
      <c r="D40" s="40">
        <v>6.7185999999999999E-3</v>
      </c>
      <c r="E40" s="51">
        <v>72</v>
      </c>
      <c r="F40" s="42">
        <f t="shared" si="2"/>
        <v>2.4980499609992199E-2</v>
      </c>
      <c r="G40" s="37">
        <f t="shared" si="3"/>
        <v>4.0054117302954252E-2</v>
      </c>
      <c r="H40" s="38">
        <f t="shared" si="4"/>
        <v>0.59420289855072461</v>
      </c>
      <c r="I40" s="42">
        <f t="shared" si="5"/>
        <v>-0.57224087685177649</v>
      </c>
      <c r="J40" s="37">
        <f t="shared" si="6"/>
        <v>-0.45180228014001655</v>
      </c>
      <c r="K40" s="37">
        <f t="shared" si="7"/>
        <v>0.31939328802372735</v>
      </c>
      <c r="L40" s="79">
        <f>'init old quick'!D40/D40</f>
        <v>0.20325514244038939</v>
      </c>
    </row>
    <row r="41" spans="1:12" x14ac:dyDescent="0.25">
      <c r="A41" s="39">
        <v>30</v>
      </c>
      <c r="B41" s="57">
        <f t="shared" si="8"/>
        <v>0.59925212000000005</v>
      </c>
      <c r="C41" s="82">
        <v>150000</v>
      </c>
      <c r="D41" s="40">
        <v>8.4420199999999997E-3</v>
      </c>
      <c r="E41" s="51">
        <v>71</v>
      </c>
      <c r="F41" s="42">
        <f t="shared" si="2"/>
        <v>2.9980599611992238E-2</v>
      </c>
      <c r="G41" s="37">
        <f t="shared" si="3"/>
        <v>5.033267852648414E-2</v>
      </c>
      <c r="H41" s="38">
        <f t="shared" si="4"/>
        <v>0.57971014492753625</v>
      </c>
      <c r="I41" s="42">
        <f t="shared" si="5"/>
        <v>-0.55389965514662154</v>
      </c>
      <c r="J41" s="37">
        <f t="shared" si="6"/>
        <v>-0.40715642821665765</v>
      </c>
      <c r="K41" s="37">
        <f t="shared" si="7"/>
        <v>0.27025585909700006</v>
      </c>
      <c r="L41" s="79">
        <f>'init old quick'!D41/D41</f>
        <v>0.19692443277793706</v>
      </c>
    </row>
    <row r="42" spans="1:12" x14ac:dyDescent="0.25">
      <c r="A42" s="39">
        <v>31</v>
      </c>
      <c r="B42" s="57">
        <f t="shared" si="8"/>
        <v>0.7734877</v>
      </c>
      <c r="C42" s="82">
        <v>175000</v>
      </c>
      <c r="D42" s="40">
        <v>1.1051699999999999E-2</v>
      </c>
      <c r="E42" s="51">
        <v>70</v>
      </c>
      <c r="F42" s="42">
        <f t="shared" si="2"/>
        <v>3.4980699613992278E-2</v>
      </c>
      <c r="G42" s="37">
        <f t="shared" si="3"/>
        <v>6.5896937763246788E-2</v>
      </c>
      <c r="H42" s="38">
        <f t="shared" si="4"/>
        <v>0.56521739130434778</v>
      </c>
      <c r="I42" s="42">
        <f t="shared" si="5"/>
        <v>-0.53555843344146647</v>
      </c>
      <c r="J42" s="37">
        <f t="shared" si="6"/>
        <v>-0.33955167322521568</v>
      </c>
      <c r="K42" s="37">
        <f t="shared" si="7"/>
        <v>0.22111843017027277</v>
      </c>
      <c r="L42" s="79">
        <f>'init old quick'!D42/D42</f>
        <v>0.17565080485355195</v>
      </c>
    </row>
    <row r="43" spans="1:12" x14ac:dyDescent="0.25">
      <c r="A43" s="39">
        <v>32</v>
      </c>
      <c r="B43" s="57">
        <f t="shared" si="8"/>
        <v>0.34978081</v>
      </c>
      <c r="C43" s="82">
        <v>200000</v>
      </c>
      <c r="D43" s="40">
        <v>5.0711899999999997E-3</v>
      </c>
      <c r="E43" s="51">
        <v>69</v>
      </c>
      <c r="F43" s="42">
        <f t="shared" si="2"/>
        <v>3.9980799615992317E-2</v>
      </c>
      <c r="G43" s="37">
        <f t="shared" si="3"/>
        <v>3.0228883439325321E-2</v>
      </c>
      <c r="H43" s="38">
        <f t="shared" si="4"/>
        <v>0.55072463768115942</v>
      </c>
      <c r="I43" s="42">
        <f t="shared" si="5"/>
        <v>-0.51721721173631152</v>
      </c>
      <c r="J43" s="37">
        <f t="shared" si="6"/>
        <v>-0.49447906404472952</v>
      </c>
      <c r="K43" s="37">
        <f t="shared" si="7"/>
        <v>0.17198100124354548</v>
      </c>
      <c r="L43" s="79">
        <f>'init old quick'!D43/D43</f>
        <v>0.43526470118453464</v>
      </c>
    </row>
    <row r="44" spans="1:12" x14ac:dyDescent="0.25">
      <c r="A44" s="39">
        <v>33</v>
      </c>
      <c r="B44" s="57">
        <f t="shared" si="8"/>
        <v>0.34546102000000001</v>
      </c>
      <c r="C44" s="82">
        <v>225000</v>
      </c>
      <c r="D44" s="40">
        <v>5.08224E-3</v>
      </c>
      <c r="E44" s="51">
        <v>68</v>
      </c>
      <c r="F44" s="42">
        <f t="shared" ref="F44:F75" si="9">(C44-$B$6)/($B$5-$B$6)</f>
        <v>4.4980899617992356E-2</v>
      </c>
      <c r="G44" s="37">
        <f t="shared" ref="G44:G75" si="10">(D44-$C$6)/($C$5-$C$6)</f>
        <v>3.0294786180108186E-2</v>
      </c>
      <c r="H44" s="38">
        <f t="shared" ref="H44:H75" si="11">(E44-$D$6)/($D$5-$D$6)</f>
        <v>0.53623188405797106</v>
      </c>
      <c r="I44" s="42">
        <f t="shared" ref="I44:I75" si="12">(C44-$B$7)/$B$8</f>
        <v>-0.49887599003115657</v>
      </c>
      <c r="J44" s="37">
        <f t="shared" ref="J44:J75" si="13">(D44-$C$7)/$C$8</f>
        <v>-0.49419280958339495</v>
      </c>
      <c r="K44" s="37">
        <f t="shared" ref="K44:K75" si="14">(E44-$D$7)/$D$8</f>
        <v>0.12284357231681821</v>
      </c>
      <c r="L44" s="79">
        <f>'init old quick'!D44/D44</f>
        <v>0.487782946102506</v>
      </c>
    </row>
    <row r="45" spans="1:12" x14ac:dyDescent="0.25">
      <c r="A45" s="39">
        <v>34</v>
      </c>
      <c r="B45" s="57">
        <f t="shared" si="8"/>
        <v>0.24869866000000002</v>
      </c>
      <c r="C45" s="82">
        <v>250000</v>
      </c>
      <c r="D45" s="40">
        <v>3.7138800000000001E-3</v>
      </c>
      <c r="E45" s="51">
        <v>67</v>
      </c>
      <c r="F45" s="42">
        <f t="shared" si="9"/>
        <v>4.9980999619992403E-2</v>
      </c>
      <c r="G45" s="37">
        <f t="shared" si="10"/>
        <v>2.2133820173081832E-2</v>
      </c>
      <c r="H45" s="38">
        <f t="shared" si="11"/>
        <v>0.52173913043478259</v>
      </c>
      <c r="I45" s="42">
        <f t="shared" si="12"/>
        <v>-0.48053476832600162</v>
      </c>
      <c r="J45" s="37">
        <f t="shared" si="13"/>
        <v>-0.52964069688761994</v>
      </c>
      <c r="K45" s="37">
        <f t="shared" si="14"/>
        <v>7.370614339009092E-2</v>
      </c>
      <c r="L45" s="79">
        <f>'init old quick'!D45/D45</f>
        <v>0.74275959374023925</v>
      </c>
    </row>
    <row r="46" spans="1:12" x14ac:dyDescent="0.25">
      <c r="A46" s="39">
        <v>35</v>
      </c>
      <c r="B46" s="57">
        <f t="shared" si="8"/>
        <v>0.59003212000000005</v>
      </c>
      <c r="C46" s="82">
        <v>275000</v>
      </c>
      <c r="D46" s="40">
        <v>8.9418699999999993E-3</v>
      </c>
      <c r="E46" s="51">
        <v>66</v>
      </c>
      <c r="F46" s="42">
        <f t="shared" si="9"/>
        <v>5.4981099621992442E-2</v>
      </c>
      <c r="G46" s="37">
        <f t="shared" si="10"/>
        <v>5.3313808388956094E-2</v>
      </c>
      <c r="H46" s="38">
        <f t="shared" si="11"/>
        <v>0.50724637681159424</v>
      </c>
      <c r="I46" s="42">
        <f t="shared" si="12"/>
        <v>-0.46219354662084666</v>
      </c>
      <c r="J46" s="37">
        <f t="shared" si="13"/>
        <v>-0.39420762346570265</v>
      </c>
      <c r="K46" s="37">
        <f t="shared" si="14"/>
        <v>2.4568714463363641E-2</v>
      </c>
      <c r="L46" s="79">
        <f>'init old quick'!D46/D46</f>
        <v>0.33900067882892504</v>
      </c>
    </row>
    <row r="47" spans="1:12" x14ac:dyDescent="0.25">
      <c r="A47" s="39">
        <v>36</v>
      </c>
      <c r="B47" s="57">
        <f t="shared" si="8"/>
        <v>1.0432032</v>
      </c>
      <c r="C47" s="82">
        <v>300000</v>
      </c>
      <c r="D47" s="40">
        <v>1.6051300000000001E-2</v>
      </c>
      <c r="E47" s="51">
        <v>65</v>
      </c>
      <c r="F47" s="42">
        <f t="shared" si="9"/>
        <v>5.9981199623992482E-2</v>
      </c>
      <c r="G47" s="37">
        <f t="shared" si="10"/>
        <v>9.5714796841799912E-2</v>
      </c>
      <c r="H47" s="38">
        <f t="shared" si="11"/>
        <v>0.49275362318840582</v>
      </c>
      <c r="I47" s="42">
        <f t="shared" si="12"/>
        <v>-0.44385232491569165</v>
      </c>
      <c r="J47" s="37">
        <f t="shared" si="13"/>
        <v>-0.21003512979643757</v>
      </c>
      <c r="K47" s="37">
        <f t="shared" si="14"/>
        <v>-2.4568714463363641E-2</v>
      </c>
      <c r="L47" s="79">
        <f>'init old quick'!D47/D47</f>
        <v>0.20677889018334961</v>
      </c>
    </row>
    <row r="48" spans="1:12" x14ac:dyDescent="0.25">
      <c r="A48" s="39">
        <v>37</v>
      </c>
      <c r="B48" s="57">
        <f t="shared" si="8"/>
        <v>0.71547190000000005</v>
      </c>
      <c r="C48" s="82">
        <v>325000</v>
      </c>
      <c r="D48" s="40">
        <v>1.11813E-2</v>
      </c>
      <c r="E48" s="51">
        <v>64</v>
      </c>
      <c r="F48" s="42">
        <f t="shared" si="9"/>
        <v>6.4981299625992514E-2</v>
      </c>
      <c r="G48" s="37">
        <f t="shared" si="10"/>
        <v>6.6669878505822289E-2</v>
      </c>
      <c r="H48" s="38">
        <f t="shared" si="11"/>
        <v>0.47826086956521741</v>
      </c>
      <c r="I48" s="42">
        <f t="shared" si="12"/>
        <v>-0.4255111032105367</v>
      </c>
      <c r="J48" s="37">
        <f t="shared" si="13"/>
        <v>-0.33619433583255032</v>
      </c>
      <c r="K48" s="37">
        <f t="shared" si="14"/>
        <v>-7.370614339009092E-2</v>
      </c>
      <c r="L48" s="79">
        <f>'init old quick'!D48/D48</f>
        <v>0.31792188743706007</v>
      </c>
    </row>
    <row r="49" spans="1:12" x14ac:dyDescent="0.25">
      <c r="A49" s="39">
        <v>38</v>
      </c>
      <c r="B49" s="57">
        <f t="shared" si="8"/>
        <v>0.39276316</v>
      </c>
      <c r="C49" s="82">
        <v>350000</v>
      </c>
      <c r="D49" s="40">
        <v>6.2364200000000003E-3</v>
      </c>
      <c r="E49" s="51">
        <v>63</v>
      </c>
      <c r="F49" s="42">
        <f t="shared" si="9"/>
        <v>6.998139962799256E-2</v>
      </c>
      <c r="G49" s="37">
        <f t="shared" si="10"/>
        <v>3.7178372185245487E-2</v>
      </c>
      <c r="H49" s="38">
        <f t="shared" si="11"/>
        <v>0.46376811594202899</v>
      </c>
      <c r="I49" s="42">
        <f t="shared" si="12"/>
        <v>-0.40716988150538175</v>
      </c>
      <c r="J49" s="37">
        <f t="shared" si="13"/>
        <v>-0.46429333680664747</v>
      </c>
      <c r="K49" s="37">
        <f t="shared" si="14"/>
        <v>-0.12284357231681821</v>
      </c>
      <c r="L49" s="79">
        <f>'init old quick'!D49/D49</f>
        <v>0.61747925893381128</v>
      </c>
    </row>
    <row r="50" spans="1:12" x14ac:dyDescent="0.25">
      <c r="A50" s="39">
        <v>39</v>
      </c>
      <c r="B50" s="57">
        <f t="shared" si="8"/>
        <v>0.54175180000000001</v>
      </c>
      <c r="C50" s="82">
        <v>375000</v>
      </c>
      <c r="D50" s="40">
        <v>8.7400499999999992E-3</v>
      </c>
      <c r="E50" s="51">
        <v>62</v>
      </c>
      <c r="F50" s="42">
        <f t="shared" si="9"/>
        <v>7.4981499629992607E-2</v>
      </c>
      <c r="G50" s="37">
        <f t="shared" si="10"/>
        <v>5.2110144031960813E-2</v>
      </c>
      <c r="H50" s="38">
        <f t="shared" si="11"/>
        <v>0.44927536231884058</v>
      </c>
      <c r="I50" s="42">
        <f t="shared" si="12"/>
        <v>-0.38882865980022674</v>
      </c>
      <c r="J50" s="37">
        <f t="shared" si="13"/>
        <v>-0.39943584748258321</v>
      </c>
      <c r="K50" s="37">
        <f t="shared" si="14"/>
        <v>-0.17198100124354548</v>
      </c>
      <c r="L50" s="79">
        <f>'init old quick'!D50/D50</f>
        <v>0.48294918221291644</v>
      </c>
    </row>
    <row r="51" spans="1:12" x14ac:dyDescent="0.25">
      <c r="A51" s="39">
        <v>40</v>
      </c>
      <c r="B51" s="57">
        <f t="shared" si="8"/>
        <v>1.073121</v>
      </c>
      <c r="C51" s="82">
        <v>400000</v>
      </c>
      <c r="D51" s="40">
        <v>1.75943E-2</v>
      </c>
      <c r="E51" s="51">
        <v>61</v>
      </c>
      <c r="F51" s="42">
        <f t="shared" si="9"/>
        <v>7.9981599631992639E-2</v>
      </c>
      <c r="G51" s="37">
        <f t="shared" si="10"/>
        <v>0.10491732435564252</v>
      </c>
      <c r="H51" s="38">
        <f t="shared" si="11"/>
        <v>0.43478260869565216</v>
      </c>
      <c r="I51" s="42">
        <f t="shared" si="12"/>
        <v>-0.37048743809507179</v>
      </c>
      <c r="J51" s="37">
        <f t="shared" si="13"/>
        <v>-0.17006312673407167</v>
      </c>
      <c r="K51" s="37">
        <f t="shared" si="14"/>
        <v>-0.22111843017027277</v>
      </c>
      <c r="L51" s="79">
        <f>'init old quick'!D51/D51</f>
        <v>0.25672518940793326</v>
      </c>
    </row>
    <row r="52" spans="1:12" x14ac:dyDescent="0.25">
      <c r="A52" s="39">
        <v>41</v>
      </c>
      <c r="B52" s="57">
        <f t="shared" si="8"/>
        <v>0.64344670000000004</v>
      </c>
      <c r="C52" s="82">
        <v>425000</v>
      </c>
      <c r="D52" s="40">
        <v>1.0726299999999999E-2</v>
      </c>
      <c r="E52" s="51">
        <v>60</v>
      </c>
      <c r="F52" s="42">
        <f t="shared" si="9"/>
        <v>8.4981699633992686E-2</v>
      </c>
      <c r="G52" s="37">
        <f t="shared" si="10"/>
        <v>6.3956236238292552E-2</v>
      </c>
      <c r="H52" s="38">
        <f t="shared" si="11"/>
        <v>0.42028985507246375</v>
      </c>
      <c r="I52" s="42">
        <f t="shared" si="12"/>
        <v>-0.35214621638991683</v>
      </c>
      <c r="J52" s="37">
        <f t="shared" si="13"/>
        <v>-0.34798128424044178</v>
      </c>
      <c r="K52" s="37">
        <f t="shared" si="14"/>
        <v>-0.27025585909700006</v>
      </c>
      <c r="L52" s="79">
        <f>'init old quick'!D52/D52</f>
        <v>0.4886885505719587</v>
      </c>
    </row>
    <row r="53" spans="1:12" x14ac:dyDescent="0.25">
      <c r="A53" s="39">
        <v>42</v>
      </c>
      <c r="B53" s="57">
        <f t="shared" si="8"/>
        <v>0.26518108000000001</v>
      </c>
      <c r="C53" s="82">
        <v>450000</v>
      </c>
      <c r="D53" s="40">
        <v>4.4968200000000003E-3</v>
      </c>
      <c r="E53" s="51">
        <v>59</v>
      </c>
      <c r="F53" s="42">
        <f t="shared" si="9"/>
        <v>8.9981799635992718E-2</v>
      </c>
      <c r="G53" s="37">
        <f t="shared" si="10"/>
        <v>2.6803312649872454E-2</v>
      </c>
      <c r="H53" s="38">
        <f t="shared" si="11"/>
        <v>0.40579710144927539</v>
      </c>
      <c r="I53" s="42">
        <f t="shared" si="12"/>
        <v>-0.33380499468476182</v>
      </c>
      <c r="J53" s="37">
        <f t="shared" si="13"/>
        <v>-0.50935833779646711</v>
      </c>
      <c r="K53" s="37">
        <f t="shared" si="14"/>
        <v>-0.31939328802372735</v>
      </c>
      <c r="L53" s="79">
        <f>'init old quick'!D53/D53</f>
        <v>1.728328018466383</v>
      </c>
    </row>
    <row r="54" spans="1:12" x14ac:dyDescent="0.25">
      <c r="A54" s="39">
        <v>43</v>
      </c>
      <c r="B54" s="57">
        <f t="shared" si="8"/>
        <v>0.12599550000000001</v>
      </c>
      <c r="C54" s="82">
        <v>475000</v>
      </c>
      <c r="D54" s="40">
        <v>2.1746000000000001E-3</v>
      </c>
      <c r="E54" s="51">
        <v>58</v>
      </c>
      <c r="F54" s="42">
        <f t="shared" si="9"/>
        <v>9.4981899637992764E-2</v>
      </c>
      <c r="G54" s="37">
        <f t="shared" si="10"/>
        <v>1.2953478921294637E-2</v>
      </c>
      <c r="H54" s="38">
        <f t="shared" si="11"/>
        <v>0.39130434782608697</v>
      </c>
      <c r="I54" s="42">
        <f t="shared" si="12"/>
        <v>-0.31546377297960687</v>
      </c>
      <c r="J54" s="37">
        <f t="shared" si="13"/>
        <v>-0.56951633193223339</v>
      </c>
      <c r="K54" s="37">
        <f t="shared" si="14"/>
        <v>-0.36853071695045458</v>
      </c>
      <c r="L54" s="79">
        <f>'init old quick'!D54/D54</f>
        <v>6.1331739170422148</v>
      </c>
    </row>
    <row r="55" spans="1:12" x14ac:dyDescent="0.25">
      <c r="A55" s="39">
        <v>44</v>
      </c>
      <c r="B55" s="57">
        <f t="shared" si="8"/>
        <v>1.7163609999999998</v>
      </c>
      <c r="C55" s="82">
        <v>500000</v>
      </c>
      <c r="D55" s="40">
        <v>3.0113899999999999E-2</v>
      </c>
      <c r="E55" s="51">
        <v>57</v>
      </c>
      <c r="F55" s="42">
        <f t="shared" si="9"/>
        <v>9.9981999639992797E-2</v>
      </c>
      <c r="G55" s="37">
        <f t="shared" si="10"/>
        <v>0.17958483146018162</v>
      </c>
      <c r="H55" s="38">
        <f t="shared" si="11"/>
        <v>0.37681159420289856</v>
      </c>
      <c r="I55" s="42">
        <f t="shared" si="12"/>
        <v>-0.29712255127445192</v>
      </c>
      <c r="J55" s="37">
        <f t="shared" si="13"/>
        <v>0.15426188268886812</v>
      </c>
      <c r="K55" s="37">
        <f t="shared" si="14"/>
        <v>-0.41766814587718187</v>
      </c>
      <c r="L55" s="79">
        <f>'init old quick'!D55/D55</f>
        <v>0.18837679609748323</v>
      </c>
    </row>
    <row r="56" spans="1:12" x14ac:dyDescent="0.25">
      <c r="A56" s="39">
        <v>45</v>
      </c>
      <c r="B56" s="57">
        <f t="shared" si="8"/>
        <v>0.7844791000000001</v>
      </c>
      <c r="C56" s="82">
        <v>550000</v>
      </c>
      <c r="D56" s="40">
        <v>1.40109E-2</v>
      </c>
      <c r="E56" s="51">
        <v>56</v>
      </c>
      <c r="F56" s="42">
        <f t="shared" si="9"/>
        <v>0.10998219964399288</v>
      </c>
      <c r="G56" s="37">
        <f t="shared" si="10"/>
        <v>8.3545751385387446E-2</v>
      </c>
      <c r="H56" s="38">
        <f t="shared" si="11"/>
        <v>0.36231884057971014</v>
      </c>
      <c r="I56" s="42">
        <f t="shared" si="12"/>
        <v>-0.26044010786414196</v>
      </c>
      <c r="J56" s="37">
        <f t="shared" si="13"/>
        <v>-0.26289246942602373</v>
      </c>
      <c r="K56" s="37">
        <f t="shared" si="14"/>
        <v>-0.46680557480390916</v>
      </c>
      <c r="L56" s="79">
        <f>'init old quick'!D56/D56</f>
        <v>0.43535604422271235</v>
      </c>
    </row>
    <row r="57" spans="1:12" x14ac:dyDescent="0.25">
      <c r="A57" s="39">
        <v>46</v>
      </c>
      <c r="B57" s="57">
        <f t="shared" si="8"/>
        <v>0.68921120000000002</v>
      </c>
      <c r="C57" s="82">
        <v>600000</v>
      </c>
      <c r="D57" s="40">
        <v>1.25335E-2</v>
      </c>
      <c r="E57" s="51">
        <v>55</v>
      </c>
      <c r="F57" s="42">
        <f t="shared" si="9"/>
        <v>0.11998239964799295</v>
      </c>
      <c r="G57" s="37">
        <f t="shared" si="10"/>
        <v>7.47344654819843E-2</v>
      </c>
      <c r="H57" s="38">
        <f t="shared" si="11"/>
        <v>0.34782608695652173</v>
      </c>
      <c r="I57" s="42">
        <f t="shared" si="12"/>
        <v>-0.22375766445383202</v>
      </c>
      <c r="J57" s="37">
        <f t="shared" si="13"/>
        <v>-0.30116507948716398</v>
      </c>
      <c r="K57" s="37">
        <f t="shared" si="14"/>
        <v>-0.5159430037306364</v>
      </c>
      <c r="L57" s="79">
        <f>'init old quick'!D57/D57</f>
        <v>0.68301432161806364</v>
      </c>
    </row>
    <row r="58" spans="1:12" x14ac:dyDescent="0.25">
      <c r="A58" s="39">
        <v>47</v>
      </c>
      <c r="B58" s="57">
        <f t="shared" si="8"/>
        <v>1.3846824999999998</v>
      </c>
      <c r="C58" s="82">
        <v>650000</v>
      </c>
      <c r="D58" s="40">
        <v>2.5644699999999999E-2</v>
      </c>
      <c r="E58" s="51">
        <v>54</v>
      </c>
      <c r="F58" s="42">
        <f t="shared" si="9"/>
        <v>0.12998259965199305</v>
      </c>
      <c r="G58" s="37">
        <f t="shared" si="10"/>
        <v>0.15293030393920601</v>
      </c>
      <c r="H58" s="38">
        <f t="shared" si="11"/>
        <v>0.33333333333333331</v>
      </c>
      <c r="I58" s="42">
        <f t="shared" si="12"/>
        <v>-0.18707522104352209</v>
      </c>
      <c r="J58" s="37">
        <f t="shared" si="13"/>
        <v>3.8485553404146354E-2</v>
      </c>
      <c r="K58" s="37">
        <f t="shared" si="14"/>
        <v>-0.56508043265736374</v>
      </c>
      <c r="L58" s="79">
        <f>'init old quick'!D58/D58</f>
        <v>0.6216294205040418</v>
      </c>
    </row>
    <row r="59" spans="1:12" x14ac:dyDescent="0.25">
      <c r="A59" s="39">
        <v>48</v>
      </c>
      <c r="B59" s="57">
        <f t="shared" si="8"/>
        <v>0.78547180000000005</v>
      </c>
      <c r="C59" s="82">
        <v>700000</v>
      </c>
      <c r="D59" s="40">
        <v>1.4822699999999999E-2</v>
      </c>
      <c r="E59" s="51">
        <v>53</v>
      </c>
      <c r="F59" s="42">
        <f t="shared" si="9"/>
        <v>0.13998279965599311</v>
      </c>
      <c r="G59" s="37">
        <f t="shared" si="10"/>
        <v>8.8387366314575666E-2</v>
      </c>
      <c r="H59" s="38">
        <f t="shared" si="11"/>
        <v>0.3188405797101449</v>
      </c>
      <c r="I59" s="42">
        <f t="shared" si="12"/>
        <v>-0.15039277763321215</v>
      </c>
      <c r="J59" s="37">
        <f t="shared" si="13"/>
        <v>-0.24186248103585611</v>
      </c>
      <c r="K59" s="37">
        <f t="shared" si="14"/>
        <v>-0.61421786158409097</v>
      </c>
      <c r="L59" s="79">
        <f>'init old quick'!D59/D59</f>
        <v>0.52333110701828955</v>
      </c>
    </row>
    <row r="60" spans="1:12" x14ac:dyDescent="0.25">
      <c r="A60" s="39">
        <v>49</v>
      </c>
      <c r="B60" s="57">
        <f t="shared" si="8"/>
        <v>1.1986038999999999</v>
      </c>
      <c r="C60" s="82">
        <v>750000</v>
      </c>
      <c r="D60" s="40">
        <v>2.3052599999999999E-2</v>
      </c>
      <c r="E60" s="51">
        <v>52</v>
      </c>
      <c r="F60" s="42">
        <f t="shared" si="9"/>
        <v>0.1499829996599932</v>
      </c>
      <c r="G60" s="37">
        <f t="shared" si="10"/>
        <v>0.13747089268280199</v>
      </c>
      <c r="H60" s="38">
        <f t="shared" si="11"/>
        <v>0.30434782608695654</v>
      </c>
      <c r="I60" s="42">
        <f t="shared" si="12"/>
        <v>-0.11371033422290221</v>
      </c>
      <c r="J60" s="37">
        <f t="shared" si="13"/>
        <v>-2.8663784987272088E-2</v>
      </c>
      <c r="K60" s="37">
        <f t="shared" si="14"/>
        <v>-0.66335529051081832</v>
      </c>
      <c r="L60" s="79">
        <f>'init old quick'!D60/D60</f>
        <v>0.36594744193713513</v>
      </c>
    </row>
    <row r="61" spans="1:12" x14ac:dyDescent="0.25">
      <c r="A61" s="39">
        <v>50</v>
      </c>
      <c r="B61" s="57">
        <f t="shared" si="8"/>
        <v>0.6504196000000001</v>
      </c>
      <c r="C61" s="82">
        <v>800000</v>
      </c>
      <c r="D61" s="40">
        <v>1.2755900000000001E-2</v>
      </c>
      <c r="E61" s="51">
        <v>51</v>
      </c>
      <c r="F61" s="42">
        <f t="shared" si="9"/>
        <v>0.15998319966399327</v>
      </c>
      <c r="G61" s="37">
        <f t="shared" si="10"/>
        <v>7.6060869966157074E-2</v>
      </c>
      <c r="H61" s="38">
        <f t="shared" si="11"/>
        <v>0.28985507246376813</v>
      </c>
      <c r="I61" s="42">
        <f t="shared" si="12"/>
        <v>-7.7027890812592273E-2</v>
      </c>
      <c r="J61" s="37">
        <f t="shared" si="13"/>
        <v>-0.29540372272691107</v>
      </c>
      <c r="K61" s="37">
        <f t="shared" si="14"/>
        <v>-0.71249271943754555</v>
      </c>
      <c r="L61" s="79">
        <f>'init old quick'!D61/D61</f>
        <v>1.3233170532851464</v>
      </c>
    </row>
    <row r="62" spans="1:12" x14ac:dyDescent="0.25">
      <c r="A62" s="39">
        <v>51</v>
      </c>
      <c r="B62" s="57">
        <f t="shared" si="8"/>
        <v>0.93787369999999992</v>
      </c>
      <c r="C62" s="82">
        <v>850000</v>
      </c>
      <c r="D62" s="40">
        <v>1.8760099999999998E-2</v>
      </c>
      <c r="E62" s="51">
        <v>50</v>
      </c>
      <c r="F62" s="42">
        <f t="shared" si="9"/>
        <v>0.16998339966799336</v>
      </c>
      <c r="G62" s="37">
        <f t="shared" si="10"/>
        <v>0.11187021260945826</v>
      </c>
      <c r="H62" s="38">
        <f t="shared" si="11"/>
        <v>0.27536231884057971</v>
      </c>
      <c r="I62" s="42">
        <f t="shared" si="12"/>
        <v>-4.0345447402282332E-2</v>
      </c>
      <c r="J62" s="37">
        <f t="shared" si="13"/>
        <v>-0.13986263342875341</v>
      </c>
      <c r="K62" s="37">
        <f t="shared" si="14"/>
        <v>-0.7616301483642729</v>
      </c>
      <c r="L62" s="79">
        <f>'init old quick'!D62/D62</f>
        <v>0.67721920458846174</v>
      </c>
    </row>
    <row r="63" spans="1:12" x14ac:dyDescent="0.25">
      <c r="A63" s="39">
        <v>52</v>
      </c>
      <c r="B63" s="57">
        <f t="shared" si="8"/>
        <v>1.1661421999999999</v>
      </c>
      <c r="C63" s="82">
        <v>900000</v>
      </c>
      <c r="D63" s="40">
        <v>2.38015E-2</v>
      </c>
      <c r="E63" s="51">
        <v>49</v>
      </c>
      <c r="F63" s="42">
        <f t="shared" si="9"/>
        <v>0.17998359967199343</v>
      </c>
      <c r="G63" s="37">
        <f t="shared" si="10"/>
        <v>0.14193736893368775</v>
      </c>
      <c r="H63" s="38">
        <f t="shared" si="11"/>
        <v>0.2608695652173913</v>
      </c>
      <c r="I63" s="42">
        <f t="shared" si="12"/>
        <v>-3.6630039919723903E-3</v>
      </c>
      <c r="J63" s="37">
        <f t="shared" si="13"/>
        <v>-9.2632450693162661E-3</v>
      </c>
      <c r="K63" s="37">
        <f t="shared" si="14"/>
        <v>-0.81076757729100013</v>
      </c>
      <c r="L63" s="79">
        <f>'init old quick'!D63/D63</f>
        <v>0.42488498624036297</v>
      </c>
    </row>
    <row r="64" spans="1:12" x14ac:dyDescent="0.25">
      <c r="A64" s="39">
        <v>53</v>
      </c>
      <c r="B64" s="57">
        <f t="shared" si="8"/>
        <v>0.6892543000000001</v>
      </c>
      <c r="C64" s="82">
        <v>950000</v>
      </c>
      <c r="D64" s="40">
        <v>1.43622E-2</v>
      </c>
      <c r="E64" s="51">
        <v>48</v>
      </c>
      <c r="F64" s="42">
        <f t="shared" si="9"/>
        <v>0.18998379967599352</v>
      </c>
      <c r="G64" s="37">
        <f t="shared" si="10"/>
        <v>8.5640921777877993E-2</v>
      </c>
      <c r="H64" s="38">
        <f t="shared" si="11"/>
        <v>0.24637681159420291</v>
      </c>
      <c r="I64" s="42">
        <f t="shared" si="12"/>
        <v>3.301943941833755E-2</v>
      </c>
      <c r="J64" s="37">
        <f t="shared" si="13"/>
        <v>-0.25379190903988685</v>
      </c>
      <c r="K64" s="37">
        <f t="shared" si="14"/>
        <v>-0.85990500621772736</v>
      </c>
      <c r="L64" s="79">
        <f>'init old quick'!D64/D64</f>
        <v>0.74262995919845143</v>
      </c>
    </row>
    <row r="65" spans="1:12" x14ac:dyDescent="0.25">
      <c r="A65" s="39">
        <v>54</v>
      </c>
      <c r="B65" s="57">
        <f t="shared" si="8"/>
        <v>0.37846732999999999</v>
      </c>
      <c r="C65" s="82">
        <v>1000000</v>
      </c>
      <c r="D65" s="40">
        <v>8.0552899999999997E-3</v>
      </c>
      <c r="E65" s="51">
        <v>47</v>
      </c>
      <c r="F65" s="42">
        <f t="shared" si="9"/>
        <v>0.19998399967999361</v>
      </c>
      <c r="G65" s="37">
        <f t="shared" si="10"/>
        <v>4.8026201880062659E-2</v>
      </c>
      <c r="H65" s="38">
        <f t="shared" si="11"/>
        <v>0.2318840579710145</v>
      </c>
      <c r="I65" s="42">
        <f t="shared" si="12"/>
        <v>6.9701882828647491E-2</v>
      </c>
      <c r="J65" s="37">
        <f t="shared" si="13"/>
        <v>-0.4171748162557431</v>
      </c>
      <c r="K65" s="37">
        <f t="shared" si="14"/>
        <v>-0.90904243514445471</v>
      </c>
      <c r="L65" s="79">
        <f>'init old quick'!D65/D65</f>
        <v>1.4046918236339101</v>
      </c>
    </row>
    <row r="66" spans="1:12" x14ac:dyDescent="0.25">
      <c r="A66" s="39">
        <v>55</v>
      </c>
      <c r="B66" s="57">
        <f t="shared" si="8"/>
        <v>1.7377210999999999</v>
      </c>
      <c r="C66" s="82">
        <v>1250000</v>
      </c>
      <c r="D66" s="40">
        <v>3.7779399999999998E-2</v>
      </c>
      <c r="E66" s="51">
        <v>46</v>
      </c>
      <c r="F66" s="42">
        <f t="shared" si="9"/>
        <v>0.24998499969999399</v>
      </c>
      <c r="G66" s="37">
        <f t="shared" si="10"/>
        <v>0.22530224860688317</v>
      </c>
      <c r="H66" s="38">
        <f t="shared" si="11"/>
        <v>0.21739130434782608</v>
      </c>
      <c r="I66" s="42">
        <f t="shared" si="12"/>
        <v>0.25311409988019717</v>
      </c>
      <c r="J66" s="37">
        <f t="shared" si="13"/>
        <v>0.35283958163544343</v>
      </c>
      <c r="K66" s="37">
        <f t="shared" si="14"/>
        <v>-0.95817986407118194</v>
      </c>
      <c r="L66" s="79">
        <f>'init old quick'!D66/D66</f>
        <v>0.73864592873364854</v>
      </c>
    </row>
    <row r="67" spans="1:12" x14ac:dyDescent="0.25">
      <c r="A67" s="39">
        <v>56</v>
      </c>
      <c r="B67" s="57">
        <f t="shared" si="8"/>
        <v>1.9415737</v>
      </c>
      <c r="C67" s="82">
        <v>1500000</v>
      </c>
      <c r="D67" s="40">
        <v>4.3149E-2</v>
      </c>
      <c r="E67" s="51">
        <v>45</v>
      </c>
      <c r="F67" s="42">
        <f t="shared" si="9"/>
        <v>0.2999859997199944</v>
      </c>
      <c r="G67" s="37">
        <f t="shared" si="10"/>
        <v>0.25732680579309786</v>
      </c>
      <c r="H67" s="38">
        <f t="shared" si="11"/>
        <v>0.20289855072463769</v>
      </c>
      <c r="I67" s="42">
        <f t="shared" si="12"/>
        <v>0.43652631693174687</v>
      </c>
      <c r="J67" s="37">
        <f t="shared" si="13"/>
        <v>0.49194111607723218</v>
      </c>
      <c r="K67" s="37">
        <f t="shared" si="14"/>
        <v>-1.0073172929979093</v>
      </c>
      <c r="L67" s="79">
        <f>'init old quick'!D67/D67</f>
        <v>0.64485387842128439</v>
      </c>
    </row>
    <row r="68" spans="1:12" x14ac:dyDescent="0.25">
      <c r="A68" s="39">
        <v>57</v>
      </c>
      <c r="B68" s="57">
        <f t="shared" si="8"/>
        <v>2.2648962999999998</v>
      </c>
      <c r="C68" s="82">
        <v>1750000</v>
      </c>
      <c r="D68" s="40">
        <v>5.14779E-2</v>
      </c>
      <c r="E68" s="51">
        <v>44</v>
      </c>
      <c r="F68" s="42">
        <f t="shared" si="9"/>
        <v>0.34998699973999481</v>
      </c>
      <c r="G68" s="37">
        <f t="shared" si="10"/>
        <v>0.30700077300634715</v>
      </c>
      <c r="H68" s="38">
        <f t="shared" si="11"/>
        <v>0.18840579710144928</v>
      </c>
      <c r="I68" s="42">
        <f t="shared" si="12"/>
        <v>0.61993853398329657</v>
      </c>
      <c r="J68" s="37">
        <f t="shared" si="13"/>
        <v>0.70770444485632444</v>
      </c>
      <c r="K68" s="37">
        <f t="shared" si="14"/>
        <v>-1.0564547219246365</v>
      </c>
      <c r="L68" s="79">
        <f>'init old quick'!D68/D68</f>
        <v>0.39696840780218312</v>
      </c>
    </row>
    <row r="69" spans="1:12" x14ac:dyDescent="0.25">
      <c r="A69" s="39">
        <v>58</v>
      </c>
      <c r="B69" s="57">
        <f t="shared" si="8"/>
        <v>2.5362753000000002</v>
      </c>
      <c r="C69" s="82">
        <v>2000000</v>
      </c>
      <c r="D69" s="40">
        <v>5.8986200000000003E-2</v>
      </c>
      <c r="E69" s="51">
        <v>43</v>
      </c>
      <c r="F69" s="42">
        <f t="shared" si="9"/>
        <v>0.39998799975999522</v>
      </c>
      <c r="G69" s="37">
        <f t="shared" si="10"/>
        <v>0.35178064165973955</v>
      </c>
      <c r="H69" s="38">
        <f t="shared" si="11"/>
        <v>0.17391304347826086</v>
      </c>
      <c r="I69" s="42">
        <f t="shared" si="12"/>
        <v>0.80335075103484621</v>
      </c>
      <c r="J69" s="37">
        <f t="shared" si="13"/>
        <v>0.90220981789142618</v>
      </c>
      <c r="K69" s="37">
        <f t="shared" si="14"/>
        <v>-1.1055921508513638</v>
      </c>
      <c r="L69" s="79">
        <f>'init old quick'!D69/D69</f>
        <v>0.50789506698176856</v>
      </c>
    </row>
    <row r="70" spans="1:12" x14ac:dyDescent="0.25">
      <c r="A70" s="39">
        <v>59</v>
      </c>
      <c r="B70" s="57">
        <f t="shared" si="8"/>
        <v>1.0683654999999999</v>
      </c>
      <c r="C70" s="82">
        <v>2250000</v>
      </c>
      <c r="D70" s="40">
        <v>2.5440399999999998E-2</v>
      </c>
      <c r="E70" s="51">
        <v>42</v>
      </c>
      <c r="F70" s="42">
        <f t="shared" si="9"/>
        <v>0.44998899977999562</v>
      </c>
      <c r="G70" s="37">
        <f t="shared" si="10"/>
        <v>0.15171184874084045</v>
      </c>
      <c r="H70" s="38">
        <f t="shared" si="11"/>
        <v>0.15942028985507245</v>
      </c>
      <c r="I70" s="42">
        <f t="shared" si="12"/>
        <v>0.98676296808639585</v>
      </c>
      <c r="J70" s="37">
        <f t="shared" si="13"/>
        <v>3.319308404209749E-2</v>
      </c>
      <c r="K70" s="37">
        <f t="shared" si="14"/>
        <v>-1.1547295797780912</v>
      </c>
      <c r="L70" s="79">
        <f>'init old quick'!D70/D70</f>
        <v>1.7691152654832472</v>
      </c>
    </row>
    <row r="71" spans="1:12" x14ac:dyDescent="0.25">
      <c r="A71" s="39">
        <v>60</v>
      </c>
      <c r="B71" s="57">
        <f t="shared" si="8"/>
        <v>3.4422204999999999</v>
      </c>
      <c r="C71" s="82">
        <v>2500000</v>
      </c>
      <c r="D71" s="40">
        <v>8.3959800000000001E-2</v>
      </c>
      <c r="E71" s="51">
        <v>41</v>
      </c>
      <c r="F71" s="42">
        <f t="shared" si="9"/>
        <v>0.49998999979999598</v>
      </c>
      <c r="G71" s="37">
        <f t="shared" si="10"/>
        <v>0.50072441425837833</v>
      </c>
      <c r="H71" s="38">
        <f t="shared" si="11"/>
        <v>0.14492753623188406</v>
      </c>
      <c r="I71" s="42">
        <f t="shared" si="12"/>
        <v>1.1701751851379456</v>
      </c>
      <c r="J71" s="37">
        <f t="shared" si="13"/>
        <v>1.5491604437360802</v>
      </c>
      <c r="K71" s="37">
        <f t="shared" si="14"/>
        <v>-1.2038670087048184</v>
      </c>
      <c r="L71" s="79">
        <f>'init old quick'!D71/D71</f>
        <v>0.34972331996979505</v>
      </c>
    </row>
    <row r="72" spans="1:12" x14ac:dyDescent="0.25">
      <c r="A72" s="39">
        <v>61</v>
      </c>
      <c r="B72" s="57">
        <f t="shared" si="8"/>
        <v>3.2808886999999998</v>
      </c>
      <c r="C72" s="82">
        <v>2750000</v>
      </c>
      <c r="D72" s="40">
        <v>8.2025500000000001E-2</v>
      </c>
      <c r="E72" s="51">
        <v>40</v>
      </c>
      <c r="F72" s="42">
        <f t="shared" si="9"/>
        <v>0.54999099981999644</v>
      </c>
      <c r="G72" s="37">
        <f t="shared" si="10"/>
        <v>0.48918815439446017</v>
      </c>
      <c r="H72" s="38">
        <f t="shared" si="11"/>
        <v>0.13043478260869565</v>
      </c>
      <c r="I72" s="42">
        <f t="shared" si="12"/>
        <v>1.3535874021894954</v>
      </c>
      <c r="J72" s="37">
        <f t="shared" si="13"/>
        <v>1.4990516650429275</v>
      </c>
      <c r="K72" s="37">
        <f t="shared" si="14"/>
        <v>-1.2530044376315457</v>
      </c>
      <c r="L72" s="79">
        <f>'init old quick'!D72/D72</f>
        <v>0.38930210727151926</v>
      </c>
    </row>
    <row r="73" spans="1:12" x14ac:dyDescent="0.25">
      <c r="A73" s="39">
        <v>62</v>
      </c>
      <c r="B73" s="57">
        <f t="shared" si="8"/>
        <v>3.2159841999999998</v>
      </c>
      <c r="C73" s="82">
        <v>3000000</v>
      </c>
      <c r="D73" s="40">
        <v>8.2464499999999996E-2</v>
      </c>
      <c r="E73" s="51">
        <v>39</v>
      </c>
      <c r="F73" s="42">
        <f t="shared" si="9"/>
        <v>0.59999199983999685</v>
      </c>
      <c r="G73" s="37">
        <f t="shared" si="10"/>
        <v>0.49180637187895587</v>
      </c>
      <c r="H73" s="38">
        <f t="shared" si="11"/>
        <v>0.11594202898550725</v>
      </c>
      <c r="I73" s="42">
        <f t="shared" si="12"/>
        <v>1.5369996192410449</v>
      </c>
      <c r="J73" s="37">
        <f t="shared" si="13"/>
        <v>1.5104241273529591</v>
      </c>
      <c r="K73" s="37">
        <f t="shared" si="14"/>
        <v>-1.3021418665582729</v>
      </c>
      <c r="L73" s="79">
        <f>'init old quick'!D73/D73</f>
        <v>0.75156461265150465</v>
      </c>
    </row>
    <row r="74" spans="1:12" x14ac:dyDescent="0.25">
      <c r="A74" s="39">
        <v>63</v>
      </c>
      <c r="B74" s="57">
        <f t="shared" si="8"/>
        <v>3.3654489000000001</v>
      </c>
      <c r="C74" s="82">
        <v>3250000</v>
      </c>
      <c r="D74" s="40">
        <v>8.8567900000000005E-2</v>
      </c>
      <c r="E74" s="51">
        <v>38</v>
      </c>
      <c r="F74" s="42">
        <f t="shared" si="9"/>
        <v>0.64999299985999714</v>
      </c>
      <c r="G74" s="37">
        <f t="shared" si="10"/>
        <v>0.52820734817706794</v>
      </c>
      <c r="H74" s="38">
        <f t="shared" si="11"/>
        <v>0.10144927536231885</v>
      </c>
      <c r="I74" s="42">
        <f t="shared" si="12"/>
        <v>1.7204118362925946</v>
      </c>
      <c r="J74" s="37">
        <f t="shared" si="13"/>
        <v>1.6685350304578483</v>
      </c>
      <c r="K74" s="37">
        <f t="shared" si="14"/>
        <v>-1.3512792954850001</v>
      </c>
      <c r="L74" s="79">
        <f>'init old quick'!D74/D74</f>
        <v>0.42550743553815767</v>
      </c>
    </row>
    <row r="75" spans="1:12" x14ac:dyDescent="0.25">
      <c r="A75" s="39">
        <v>64</v>
      </c>
      <c r="B75" s="57">
        <f t="shared" si="8"/>
        <v>2.3506415000000001</v>
      </c>
      <c r="C75" s="82">
        <v>3500000</v>
      </c>
      <c r="D75" s="40">
        <v>6.3534400000000005E-2</v>
      </c>
      <c r="E75" s="51">
        <v>37</v>
      </c>
      <c r="F75" s="42">
        <f t="shared" si="9"/>
        <v>0.69999399987999755</v>
      </c>
      <c r="G75" s="37">
        <f t="shared" si="10"/>
        <v>0.3789063290469456</v>
      </c>
      <c r="H75" s="38">
        <f t="shared" si="11"/>
        <v>8.6956521739130432E-2</v>
      </c>
      <c r="I75" s="42">
        <f t="shared" si="12"/>
        <v>1.9038240533441444</v>
      </c>
      <c r="J75" s="37">
        <f t="shared" si="13"/>
        <v>1.0200326722843314</v>
      </c>
      <c r="K75" s="37">
        <f t="shared" si="14"/>
        <v>-1.4004167244117276</v>
      </c>
      <c r="L75" s="79">
        <f>'init old quick'!D75/D75</f>
        <v>0.87274925079956678</v>
      </c>
    </row>
    <row r="76" spans="1:12" x14ac:dyDescent="0.25">
      <c r="A76" s="39">
        <v>65</v>
      </c>
      <c r="B76" s="57">
        <f t="shared" si="8"/>
        <v>3.3877999000000001</v>
      </c>
      <c r="C76" s="82">
        <v>3750000</v>
      </c>
      <c r="D76" s="40">
        <v>9.4109200000000004E-2</v>
      </c>
      <c r="E76" s="51">
        <v>36</v>
      </c>
      <c r="F76" s="42">
        <f t="shared" ref="F76:F81" si="15">(C76-$B$6)/($B$5-$B$6)</f>
        <v>0.74999499989999796</v>
      </c>
      <c r="G76" s="37">
        <f t="shared" ref="G76:G81" si="16">(D76-$C$6)/($C$5-$C$6)</f>
        <v>0.56125593256621642</v>
      </c>
      <c r="H76" s="38">
        <f t="shared" ref="H76:H81" si="17">(E76-$D$6)/($D$5-$D$6)</f>
        <v>7.2463768115942032E-2</v>
      </c>
      <c r="I76" s="42">
        <f t="shared" ref="I76:I81" si="18">(C76-$B$7)/$B$8</f>
        <v>2.0872362703956941</v>
      </c>
      <c r="J76" s="37">
        <f t="shared" ref="J76:J81" si="19">(D76-$C$7)/$C$8</f>
        <v>1.812084518837296</v>
      </c>
      <c r="K76" s="37">
        <f t="shared" ref="K76:K81" si="20">(E76-$D$7)/$D$8</f>
        <v>-1.4495541533384548</v>
      </c>
      <c r="L76" s="79">
        <f>'init old quick'!D76/D76</f>
        <v>0.61479855317014698</v>
      </c>
    </row>
    <row r="77" spans="1:12" x14ac:dyDescent="0.25">
      <c r="A77" s="39">
        <v>66</v>
      </c>
      <c r="B77" s="57">
        <f t="shared" ref="B77:B81" si="21">D77*E77 - (100 * $B$3 + $B$3)</f>
        <v>2.8037641999999998</v>
      </c>
      <c r="C77" s="82">
        <v>4000000</v>
      </c>
      <c r="D77" s="40">
        <v>8.0111299999999996E-2</v>
      </c>
      <c r="E77" s="51">
        <v>35</v>
      </c>
      <c r="F77" s="42">
        <f t="shared" si="15"/>
        <v>0.79999599991999837</v>
      </c>
      <c r="G77" s="37">
        <f t="shared" si="16"/>
        <v>0.47777177191422843</v>
      </c>
      <c r="H77" s="38">
        <f t="shared" si="17"/>
        <v>5.7971014492753624E-2</v>
      </c>
      <c r="I77" s="42">
        <f t="shared" si="18"/>
        <v>2.2706484874472439</v>
      </c>
      <c r="J77" s="37">
        <f t="shared" si="19"/>
        <v>1.4494635845102115</v>
      </c>
      <c r="K77" s="37">
        <f t="shared" si="20"/>
        <v>-1.4986915822651821</v>
      </c>
      <c r="L77" s="79">
        <f>'init old quick'!D77/D77</f>
        <v>0.77133562930572841</v>
      </c>
    </row>
    <row r="78" spans="1:12" x14ac:dyDescent="0.25">
      <c r="A78" s="39">
        <v>67</v>
      </c>
      <c r="B78" s="57">
        <f t="shared" si="21"/>
        <v>4.3190587000000011</v>
      </c>
      <c r="C78" s="82">
        <v>4250000</v>
      </c>
      <c r="D78" s="40">
        <v>0.12703500000000001</v>
      </c>
      <c r="E78" s="51">
        <v>34</v>
      </c>
      <c r="F78" s="42">
        <f t="shared" si="15"/>
        <v>0.84999699993999878</v>
      </c>
      <c r="G78" s="37">
        <f t="shared" si="16"/>
        <v>0.75762701514254738</v>
      </c>
      <c r="H78" s="38">
        <f t="shared" si="17"/>
        <v>4.3478260869565216E-2</v>
      </c>
      <c r="I78" s="42">
        <f t="shared" si="18"/>
        <v>2.4540607044987937</v>
      </c>
      <c r="J78" s="37">
        <f t="shared" si="19"/>
        <v>2.6650399163945528</v>
      </c>
      <c r="K78" s="37">
        <f t="shared" si="20"/>
        <v>-1.5478290111919093</v>
      </c>
      <c r="L78" s="79">
        <f>'init old quick'!D78/D78</f>
        <v>0.50949108513401808</v>
      </c>
    </row>
    <row r="79" spans="1:12" x14ac:dyDescent="0.25">
      <c r="A79" s="39">
        <v>68</v>
      </c>
      <c r="B79" s="57">
        <f t="shared" si="21"/>
        <v>3.8801076999999995</v>
      </c>
      <c r="C79" s="82">
        <v>4500000</v>
      </c>
      <c r="D79" s="40">
        <v>0.11758299999999999</v>
      </c>
      <c r="E79" s="51">
        <v>33</v>
      </c>
      <c r="F79" s="42">
        <f t="shared" si="15"/>
        <v>0.89999799995999918</v>
      </c>
      <c r="G79" s="37">
        <f t="shared" si="16"/>
        <v>0.70125482456520438</v>
      </c>
      <c r="H79" s="38">
        <f t="shared" si="17"/>
        <v>2.8985507246376812E-2</v>
      </c>
      <c r="I79" s="42">
        <f t="shared" si="18"/>
        <v>2.637472921550343</v>
      </c>
      <c r="J79" s="37">
        <f t="shared" si="19"/>
        <v>2.4201822540838056</v>
      </c>
      <c r="K79" s="37">
        <f t="shared" si="20"/>
        <v>-1.5969664401186365</v>
      </c>
      <c r="L79" s="79">
        <f>'init old quick'!D79/D79</f>
        <v>0.61080513339513376</v>
      </c>
    </row>
    <row r="80" spans="1:12" x14ac:dyDescent="0.25">
      <c r="A80" s="39">
        <v>69</v>
      </c>
      <c r="B80" s="57">
        <f t="shared" si="21"/>
        <v>5.3654367000000001</v>
      </c>
      <c r="C80" s="82">
        <v>4750000</v>
      </c>
      <c r="D80" s="40">
        <v>0.16767399999999999</v>
      </c>
      <c r="E80" s="51">
        <v>32</v>
      </c>
      <c r="F80" s="42">
        <f t="shared" si="15"/>
        <v>0.94999899997999959</v>
      </c>
      <c r="G80" s="37">
        <f t="shared" si="16"/>
        <v>1</v>
      </c>
      <c r="H80" s="38">
        <f t="shared" si="17"/>
        <v>1.4492753623188406E-2</v>
      </c>
      <c r="I80" s="42">
        <f t="shared" si="18"/>
        <v>2.8208851386018927</v>
      </c>
      <c r="J80" s="37">
        <f t="shared" si="19"/>
        <v>3.7178086995776294</v>
      </c>
      <c r="K80" s="37">
        <f t="shared" si="20"/>
        <v>-1.646103869045364</v>
      </c>
      <c r="L80" s="79">
        <f>'init old quick'!D80/D80</f>
        <v>0.39505051468921837</v>
      </c>
    </row>
    <row r="81" spans="1:12" ht="15.75" thickBot="1" x14ac:dyDescent="0.3">
      <c r="A81" s="43">
        <v>70</v>
      </c>
      <c r="B81" s="73">
        <f t="shared" si="21"/>
        <v>4.6419017</v>
      </c>
      <c r="C81" s="83">
        <v>5000000</v>
      </c>
      <c r="D81" s="44">
        <v>0.14974299999999999</v>
      </c>
      <c r="E81" s="52">
        <v>31</v>
      </c>
      <c r="F81" s="45">
        <f t="shared" si="15"/>
        <v>1</v>
      </c>
      <c r="G81" s="46">
        <f t="shared" si="16"/>
        <v>0.89305863846356981</v>
      </c>
      <c r="H81" s="47">
        <f t="shared" si="17"/>
        <v>0</v>
      </c>
      <c r="I81" s="45">
        <f t="shared" si="18"/>
        <v>3.0042973556534425</v>
      </c>
      <c r="J81" s="46">
        <f t="shared" si="19"/>
        <v>3.2532993107822419</v>
      </c>
      <c r="K81" s="46">
        <f t="shared" si="20"/>
        <v>-1.6952412979720912</v>
      </c>
      <c r="L81" s="80">
        <f>'init old quick'!D81/D81</f>
        <v>0.57625932430898275</v>
      </c>
    </row>
    <row r="82" spans="1:12" x14ac:dyDescent="0.25">
      <c r="C82" s="31"/>
      <c r="D82" s="20"/>
      <c r="E82" s="29"/>
      <c r="F82" s="14"/>
      <c r="G82" s="14"/>
      <c r="H82" s="14"/>
      <c r="I82" s="14"/>
      <c r="J82" s="14"/>
      <c r="K82" s="14"/>
    </row>
    <row r="83" spans="1:12" x14ac:dyDescent="0.25">
      <c r="C83" s="31"/>
      <c r="D83" s="13"/>
      <c r="E83" s="29"/>
      <c r="F83" s="14"/>
      <c r="G83" s="14"/>
      <c r="H83" s="14"/>
      <c r="I83" s="14"/>
      <c r="J83" s="14"/>
      <c r="K83" s="14"/>
    </row>
    <row r="84" spans="1:12" x14ac:dyDescent="0.25">
      <c r="C84" s="31"/>
      <c r="D84" s="13"/>
      <c r="E84" s="29"/>
      <c r="F84" s="14"/>
      <c r="G84" s="14"/>
      <c r="H84" s="14"/>
      <c r="I84" s="14"/>
      <c r="J84" s="14"/>
      <c r="K84" s="14"/>
    </row>
    <row r="85" spans="1:12" x14ac:dyDescent="0.25">
      <c r="C85" s="31"/>
      <c r="D85" s="13"/>
      <c r="E85" s="29"/>
      <c r="F85" s="14"/>
      <c r="G85" s="14"/>
      <c r="H85" s="14"/>
      <c r="I85" s="14"/>
      <c r="J85" s="14"/>
      <c r="K85" s="14"/>
    </row>
    <row r="86" spans="1:12" x14ac:dyDescent="0.25">
      <c r="C86" s="31"/>
      <c r="D86" s="13"/>
      <c r="E86" s="29"/>
      <c r="F86" s="14"/>
      <c r="G86" s="14"/>
      <c r="H86" s="14"/>
      <c r="I86" s="14"/>
      <c r="J86" s="14"/>
      <c r="K86" s="14"/>
    </row>
    <row r="87" spans="1:12" x14ac:dyDescent="0.25">
      <c r="C87" s="31"/>
      <c r="D87" s="13"/>
      <c r="E87" s="29"/>
      <c r="F87" s="14"/>
      <c r="G87" s="14"/>
      <c r="H87" s="14"/>
      <c r="I87" s="14"/>
      <c r="J87" s="14"/>
      <c r="K87" s="14"/>
    </row>
    <row r="88" spans="1:12" x14ac:dyDescent="0.25">
      <c r="C88" s="31"/>
      <c r="D88" s="13"/>
      <c r="E88" s="29"/>
      <c r="F88" s="14"/>
      <c r="G88" s="14"/>
      <c r="H88" s="14"/>
      <c r="I88" s="14"/>
      <c r="J88" s="14"/>
      <c r="K88" s="14"/>
    </row>
    <row r="89" spans="1:12" x14ac:dyDescent="0.25">
      <c r="C89" s="31"/>
      <c r="D89" s="13"/>
      <c r="E89" s="29"/>
      <c r="F89" s="14"/>
      <c r="G89" s="14"/>
      <c r="H89" s="14"/>
      <c r="I89" s="14"/>
      <c r="J89" s="14"/>
      <c r="K89" s="14"/>
    </row>
    <row r="90" spans="1:12" x14ac:dyDescent="0.25">
      <c r="C90" s="31"/>
      <c r="D90" s="13"/>
      <c r="E90" s="29"/>
      <c r="F90" s="14"/>
      <c r="G90" s="14"/>
      <c r="H90" s="14"/>
      <c r="I90" s="14"/>
      <c r="J90" s="14"/>
      <c r="K90" s="14"/>
    </row>
    <row r="91" spans="1:12" x14ac:dyDescent="0.25">
      <c r="C91" s="31"/>
      <c r="D91" s="13"/>
      <c r="E91" s="29"/>
      <c r="F91" s="14"/>
      <c r="G91" s="14"/>
      <c r="H91" s="14"/>
      <c r="I91" s="14"/>
      <c r="J91" s="14"/>
      <c r="K91" s="14"/>
    </row>
    <row r="92" spans="1:12" x14ac:dyDescent="0.25">
      <c r="C92" s="31"/>
      <c r="D92" s="13"/>
      <c r="E92" s="29"/>
      <c r="F92" s="14"/>
      <c r="G92" s="14"/>
      <c r="H92" s="14"/>
      <c r="I92" s="14"/>
      <c r="J92" s="14"/>
      <c r="K92" s="14"/>
    </row>
    <row r="93" spans="1:12" x14ac:dyDescent="0.25">
      <c r="C93" s="31"/>
      <c r="D93" s="13"/>
      <c r="E93" s="29"/>
      <c r="F93" s="14"/>
      <c r="G93" s="14"/>
      <c r="H93" s="14"/>
      <c r="I93" s="14"/>
      <c r="J93" s="14"/>
      <c r="K93" s="14"/>
    </row>
    <row r="94" spans="1:12" x14ac:dyDescent="0.25">
      <c r="C94" s="31"/>
      <c r="D94" s="13"/>
      <c r="E94" s="29"/>
      <c r="F94" s="14"/>
      <c r="G94" s="14"/>
      <c r="H94" s="14"/>
      <c r="I94" s="14"/>
      <c r="J94" s="14"/>
      <c r="K94" s="14"/>
    </row>
    <row r="95" spans="1:12" x14ac:dyDescent="0.25">
      <c r="C95" s="31"/>
      <c r="D95" s="13"/>
      <c r="E95" s="29"/>
      <c r="F95" s="14"/>
      <c r="G95" s="14"/>
      <c r="H95" s="14"/>
      <c r="I95" s="14"/>
      <c r="J95" s="14"/>
      <c r="K95" s="14"/>
    </row>
    <row r="96" spans="1:12" x14ac:dyDescent="0.25">
      <c r="C96" s="31"/>
      <c r="D96" s="13"/>
      <c r="E96" s="29"/>
      <c r="F96" s="14"/>
      <c r="G96" s="14"/>
      <c r="H96" s="14"/>
      <c r="I96" s="14"/>
      <c r="J96" s="14"/>
      <c r="K96" s="14"/>
    </row>
    <row r="97" spans="3:11" x14ac:dyDescent="0.25">
      <c r="C97" s="31"/>
      <c r="D97" s="13"/>
      <c r="E97" s="29"/>
      <c r="F97" s="14"/>
      <c r="G97" s="14"/>
      <c r="H97" s="14"/>
      <c r="I97" s="14"/>
      <c r="J97" s="14"/>
      <c r="K97" s="14"/>
    </row>
    <row r="98" spans="3:11" x14ac:dyDescent="0.25">
      <c r="C98" s="31"/>
      <c r="D98" s="13"/>
      <c r="E98" s="29"/>
      <c r="F98" s="14"/>
      <c r="G98" s="14"/>
      <c r="H98" s="14"/>
      <c r="I98" s="14"/>
      <c r="J98" s="14"/>
      <c r="K98" s="14"/>
    </row>
    <row r="99" spans="3:11" x14ac:dyDescent="0.25">
      <c r="C99" s="31"/>
      <c r="D99" s="13"/>
      <c r="E99" s="29"/>
      <c r="F99" s="14"/>
      <c r="G99" s="14"/>
      <c r="H99" s="14"/>
      <c r="I99" s="14"/>
      <c r="J99" s="14"/>
      <c r="K99" s="14"/>
    </row>
    <row r="100" spans="3:11" x14ac:dyDescent="0.25">
      <c r="C100" s="31"/>
      <c r="D100" s="13"/>
      <c r="E100" s="29"/>
      <c r="F100" s="14"/>
      <c r="G100" s="14"/>
      <c r="H100" s="14"/>
      <c r="I100" s="14"/>
      <c r="J100" s="14"/>
      <c r="K100" s="14"/>
    </row>
    <row r="101" spans="3:11" x14ac:dyDescent="0.25">
      <c r="C101" s="31"/>
      <c r="D101" s="13"/>
      <c r="E101" s="29"/>
      <c r="F101" s="14"/>
      <c r="G101" s="14"/>
      <c r="H101" s="14"/>
      <c r="I101" s="14"/>
      <c r="J101" s="14"/>
      <c r="K101" s="14"/>
    </row>
    <row r="102" spans="3:11" x14ac:dyDescent="0.25">
      <c r="C102" s="31"/>
      <c r="D102" s="13"/>
      <c r="E102" s="29"/>
      <c r="F102" s="14"/>
      <c r="G102" s="14"/>
      <c r="H102" s="14"/>
      <c r="I102" s="14"/>
      <c r="J102" s="14"/>
      <c r="K102" s="14"/>
    </row>
    <row r="103" spans="3:11" x14ac:dyDescent="0.25">
      <c r="C103" s="31"/>
      <c r="D103" s="13"/>
      <c r="E103" s="29"/>
      <c r="F103" s="14"/>
      <c r="G103" s="14"/>
      <c r="H103" s="14"/>
      <c r="I103" s="14"/>
      <c r="J103" s="14"/>
      <c r="K103" s="14"/>
    </row>
    <row r="104" spans="3:11" x14ac:dyDescent="0.25">
      <c r="C104" s="31"/>
      <c r="D104" s="13"/>
      <c r="E104" s="29"/>
      <c r="F104" s="14"/>
      <c r="G104" s="14"/>
      <c r="H104" s="14"/>
      <c r="I104" s="14"/>
      <c r="J104" s="14"/>
      <c r="K104" s="14"/>
    </row>
    <row r="105" spans="3:11" x14ac:dyDescent="0.25">
      <c r="C105" s="31"/>
      <c r="D105" s="13"/>
      <c r="E105" s="29"/>
      <c r="F105" s="14"/>
      <c r="G105" s="14"/>
      <c r="H105" s="14"/>
      <c r="I105" s="14"/>
      <c r="J105" s="14"/>
      <c r="K105" s="14"/>
    </row>
    <row r="106" spans="3:11" x14ac:dyDescent="0.25">
      <c r="C106" s="31"/>
      <c r="D106" s="13"/>
      <c r="E106" s="29"/>
      <c r="F106" s="14"/>
      <c r="G106" s="14"/>
      <c r="H106" s="14"/>
      <c r="I106" s="14"/>
      <c r="J106" s="14"/>
      <c r="K106" s="14"/>
    </row>
    <row r="107" spans="3:11" x14ac:dyDescent="0.25">
      <c r="C107" s="31"/>
      <c r="D107" s="13"/>
      <c r="E107" s="29"/>
      <c r="F107" s="14"/>
      <c r="G107" s="14"/>
      <c r="H107" s="14"/>
      <c r="I107" s="14"/>
      <c r="J107" s="14"/>
      <c r="K107" s="14"/>
    </row>
    <row r="108" spans="3:11" x14ac:dyDescent="0.25">
      <c r="C108" s="31"/>
      <c r="D108" s="13"/>
      <c r="E108" s="29"/>
      <c r="F108" s="14"/>
      <c r="G108" s="14"/>
      <c r="H108" s="14"/>
      <c r="I108" s="14"/>
      <c r="J108" s="14"/>
      <c r="K108" s="14"/>
    </row>
    <row r="109" spans="3:11" x14ac:dyDescent="0.25">
      <c r="C109" s="31"/>
      <c r="D109" s="13"/>
      <c r="E109" s="29"/>
      <c r="F109" s="14"/>
      <c r="G109" s="14"/>
      <c r="H109" s="14"/>
      <c r="I109" s="14"/>
      <c r="J109" s="14"/>
      <c r="K109" s="14"/>
    </row>
    <row r="110" spans="3:11" x14ac:dyDescent="0.25">
      <c r="C110" s="31"/>
      <c r="D110" s="13"/>
      <c r="E110" s="29"/>
      <c r="F110" s="14"/>
      <c r="G110" s="14"/>
      <c r="H110" s="14"/>
      <c r="I110" s="14"/>
      <c r="J110" s="14"/>
      <c r="K110" s="14"/>
    </row>
    <row r="111" spans="3:11" x14ac:dyDescent="0.25">
      <c r="C111" s="31"/>
      <c r="D111" s="13"/>
      <c r="E111" s="29"/>
      <c r="F111" s="14"/>
      <c r="G111" s="14"/>
      <c r="H111" s="14"/>
      <c r="I111" s="14"/>
      <c r="J111" s="14"/>
      <c r="K111" s="14"/>
    </row>
    <row r="112" spans="3:11" x14ac:dyDescent="0.25">
      <c r="C112" s="31"/>
      <c r="D112" s="13"/>
      <c r="E112" s="29"/>
      <c r="F112" s="14"/>
      <c r="G112" s="14"/>
      <c r="H112" s="14"/>
      <c r="I112" s="14"/>
      <c r="J112" s="14"/>
      <c r="K112" s="14"/>
    </row>
    <row r="113" spans="3:11" x14ac:dyDescent="0.25">
      <c r="C113" s="31"/>
      <c r="D113" s="13"/>
      <c r="E113" s="29"/>
      <c r="F113" s="14"/>
      <c r="G113" s="14"/>
      <c r="H113" s="14"/>
      <c r="I113" s="14"/>
      <c r="J113" s="14"/>
      <c r="K113" s="14"/>
    </row>
    <row r="114" spans="3:11" x14ac:dyDescent="0.25">
      <c r="C114" s="31"/>
      <c r="D114" s="13"/>
      <c r="E114" s="29"/>
      <c r="F114" s="14"/>
      <c r="G114" s="14"/>
      <c r="H114" s="14"/>
      <c r="I114" s="14"/>
      <c r="J114" s="14"/>
      <c r="K114" s="14"/>
    </row>
    <row r="115" spans="3:11" x14ac:dyDescent="0.25">
      <c r="C115" s="31"/>
      <c r="D115" s="13"/>
      <c r="E115" s="29"/>
      <c r="F115" s="14"/>
      <c r="G115" s="14"/>
      <c r="H115" s="14"/>
      <c r="I115" s="14"/>
      <c r="J115" s="14"/>
      <c r="K115" s="14"/>
    </row>
    <row r="116" spans="3:11" x14ac:dyDescent="0.25">
      <c r="C116" s="31"/>
      <c r="D116" s="13"/>
      <c r="E116" s="29"/>
      <c r="F116" s="14"/>
      <c r="G116" s="14"/>
      <c r="H116" s="14"/>
      <c r="I116" s="14"/>
      <c r="J116" s="14"/>
      <c r="K116" s="14"/>
    </row>
    <row r="117" spans="3:11" x14ac:dyDescent="0.25">
      <c r="C117" s="31"/>
      <c r="D117" s="13"/>
      <c r="E117" s="29"/>
      <c r="F117" s="14"/>
      <c r="G117" s="14"/>
      <c r="H117" s="14"/>
      <c r="I117" s="14"/>
      <c r="J117" s="14"/>
      <c r="K117" s="14"/>
    </row>
    <row r="118" spans="3:11" x14ac:dyDescent="0.25">
      <c r="C118" s="31"/>
      <c r="D118" s="13"/>
      <c r="E118" s="29"/>
      <c r="F118" s="14"/>
      <c r="G118" s="14"/>
      <c r="H118" s="14"/>
      <c r="I118" s="14"/>
      <c r="J118" s="14"/>
      <c r="K118" s="14"/>
    </row>
    <row r="119" spans="3:11" x14ac:dyDescent="0.25">
      <c r="C119" s="31"/>
      <c r="D119" s="13"/>
      <c r="E119" s="29"/>
      <c r="F119" s="14"/>
      <c r="G119" s="14"/>
      <c r="H119" s="14"/>
      <c r="I119" s="14"/>
      <c r="J119" s="14"/>
      <c r="K119" s="14"/>
    </row>
    <row r="120" spans="3:11" x14ac:dyDescent="0.25">
      <c r="C120" s="31"/>
      <c r="D120" s="13"/>
      <c r="E120" s="29"/>
      <c r="F120" s="14"/>
      <c r="G120" s="14"/>
      <c r="H120" s="14"/>
      <c r="I120" s="14"/>
      <c r="J120" s="14"/>
      <c r="K120" s="14"/>
    </row>
    <row r="121" spans="3:11" x14ac:dyDescent="0.25">
      <c r="C121" s="31"/>
      <c r="D121" s="13"/>
      <c r="E121" s="29"/>
      <c r="F121" s="14"/>
      <c r="G121" s="14"/>
      <c r="H121" s="14"/>
      <c r="I121" s="14"/>
      <c r="J121" s="14"/>
      <c r="K121" s="14"/>
    </row>
    <row r="122" spans="3:11" x14ac:dyDescent="0.25">
      <c r="C122" s="31"/>
      <c r="D122" s="13"/>
      <c r="E122" s="29"/>
      <c r="F122" s="14"/>
      <c r="G122" s="14"/>
      <c r="H122" s="14"/>
      <c r="I122" s="14"/>
      <c r="J122" s="14"/>
      <c r="K122" s="14"/>
    </row>
    <row r="123" spans="3:11" x14ac:dyDescent="0.25">
      <c r="C123" s="31"/>
      <c r="D123" s="13"/>
      <c r="E123" s="29"/>
      <c r="F123" s="14"/>
      <c r="G123" s="14"/>
      <c r="H123" s="14"/>
      <c r="I123" s="14"/>
      <c r="J123" s="14"/>
      <c r="K123" s="14"/>
    </row>
    <row r="124" spans="3:11" x14ac:dyDescent="0.25">
      <c r="C124" s="31"/>
      <c r="D124" s="13"/>
      <c r="E124" s="29"/>
      <c r="F124" s="14"/>
      <c r="G124" s="14"/>
      <c r="H124" s="14"/>
      <c r="I124" s="14"/>
      <c r="J124" s="14"/>
      <c r="K124" s="14"/>
    </row>
    <row r="125" spans="3:11" x14ac:dyDescent="0.25">
      <c r="C125" s="31"/>
      <c r="D125" s="13"/>
      <c r="E125" s="29"/>
      <c r="F125" s="14"/>
      <c r="G125" s="14"/>
      <c r="H125" s="14"/>
      <c r="I125" s="14"/>
      <c r="J125" s="14"/>
      <c r="K125" s="14"/>
    </row>
    <row r="126" spans="3:11" x14ac:dyDescent="0.25">
      <c r="C126" s="31"/>
      <c r="D126" s="13"/>
      <c r="E126" s="29"/>
      <c r="F126" s="14"/>
      <c r="G126" s="14"/>
      <c r="H126" s="14"/>
      <c r="I126" s="14"/>
      <c r="J126" s="14"/>
      <c r="K126" s="14"/>
    </row>
    <row r="127" spans="3:11" x14ac:dyDescent="0.25">
      <c r="C127" s="31"/>
      <c r="D127" s="13"/>
      <c r="E127" s="29"/>
      <c r="F127" s="14"/>
      <c r="G127" s="14"/>
      <c r="H127" s="14"/>
      <c r="I127" s="14"/>
      <c r="J127" s="14"/>
      <c r="K127" s="14"/>
    </row>
    <row r="128" spans="3:11" x14ac:dyDescent="0.25">
      <c r="C128" s="31"/>
      <c r="D128" s="13"/>
      <c r="E128" s="29"/>
      <c r="F128" s="14"/>
      <c r="G128" s="14"/>
      <c r="H128" s="14"/>
      <c r="I128" s="14"/>
      <c r="J128" s="14"/>
      <c r="K128" s="14"/>
    </row>
    <row r="129" spans="3:11" x14ac:dyDescent="0.25">
      <c r="C129" s="31"/>
      <c r="D129" s="13"/>
      <c r="E129" s="29"/>
      <c r="F129" s="14"/>
      <c r="G129" s="14"/>
      <c r="H129" s="14"/>
      <c r="I129" s="14"/>
      <c r="J129" s="14"/>
      <c r="K129" s="14"/>
    </row>
  </sheetData>
  <mergeCells count="3">
    <mergeCell ref="C10:E10"/>
    <mergeCell ref="F10:H10"/>
    <mergeCell ref="I10:K10"/>
  </mergeCells>
  <conditionalFormatting sqref="B12:B81">
    <cfRule type="cellIs" dxfId="3" priority="3" operator="lessThan">
      <formula>0</formula>
    </cfRule>
  </conditionalFormatting>
  <conditionalFormatting sqref="L12:L81">
    <cfRule type="cellIs" dxfId="2" priority="1" operator="less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AC3D0-9420-4B71-8807-4F3FDA4B4108}">
  <dimension ref="A1:K129"/>
  <sheetViews>
    <sheetView workbookViewId="0">
      <selection activeCell="D12" sqref="D12"/>
    </sheetView>
  </sheetViews>
  <sheetFormatPr defaultColWidth="12.28515625" defaultRowHeight="15" x14ac:dyDescent="0.25"/>
  <cols>
    <col min="1" max="1" width="6" style="29" customWidth="1"/>
    <col min="2" max="2" width="11.85546875" style="29" customWidth="1"/>
    <col min="3" max="3" width="13.7109375" style="24" customWidth="1"/>
    <col min="4" max="4" width="13.140625" style="29" bestFit="1" customWidth="1"/>
    <col min="5" max="5" width="10.28515625" style="30" bestFit="1" customWidth="1"/>
    <col min="6" max="6" width="14.7109375" style="29" customWidth="1"/>
    <col min="7" max="7" width="14.42578125" style="29" customWidth="1"/>
    <col min="8" max="8" width="13.28515625" style="29" customWidth="1"/>
    <col min="9" max="16384" width="12.28515625" style="29"/>
  </cols>
  <sheetData>
    <row r="1" spans="1:11" customFormat="1" ht="21" x14ac:dyDescent="0.35">
      <c r="A1" s="11" t="s">
        <v>9</v>
      </c>
      <c r="B1" s="11"/>
      <c r="C1" s="4"/>
      <c r="E1" s="6"/>
      <c r="F1" s="6"/>
      <c r="G1" s="6"/>
      <c r="H1" s="6"/>
    </row>
    <row r="2" spans="1:11" customFormat="1" x14ac:dyDescent="0.25">
      <c r="A2" s="1" t="s">
        <v>10</v>
      </c>
      <c r="B2" s="4">
        <v>70</v>
      </c>
      <c r="D2" s="6"/>
      <c r="E2" s="2"/>
      <c r="F2" s="21"/>
      <c r="G2" s="6"/>
      <c r="H2" s="21"/>
      <c r="J2" s="22"/>
    </row>
    <row r="3" spans="1:11" customFormat="1" x14ac:dyDescent="0.25">
      <c r="A3" s="1" t="s">
        <v>14</v>
      </c>
      <c r="B3" s="26">
        <v>1.3E-6</v>
      </c>
      <c r="D3" s="6"/>
      <c r="E3" s="2"/>
      <c r="F3" s="6"/>
      <c r="G3" s="6"/>
      <c r="H3" s="6"/>
    </row>
    <row r="4" spans="1:11" customFormat="1" x14ac:dyDescent="0.25">
      <c r="A4" s="1"/>
      <c r="B4" s="8" t="s">
        <v>0</v>
      </c>
      <c r="C4" s="9" t="s">
        <v>1</v>
      </c>
      <c r="D4" s="10" t="s">
        <v>2</v>
      </c>
      <c r="E4" s="2"/>
      <c r="F4" s="6"/>
      <c r="G4" s="6"/>
      <c r="H4" s="6"/>
    </row>
    <row r="5" spans="1:11" customFormat="1" x14ac:dyDescent="0.25">
      <c r="A5" s="1" t="s">
        <v>4</v>
      </c>
      <c r="B5" s="27">
        <f>MAX(C12:C129)</f>
        <v>5000000</v>
      </c>
      <c r="C5" s="5">
        <f>MAX(D12:D129)</f>
        <v>8.6290800000000001E-2</v>
      </c>
      <c r="D5" s="12">
        <f>MAX(E12:E129)</f>
        <v>100</v>
      </c>
      <c r="E5" s="2"/>
    </row>
    <row r="6" spans="1:11" customFormat="1" x14ac:dyDescent="0.25">
      <c r="A6" s="1" t="s">
        <v>5</v>
      </c>
      <c r="B6" s="27">
        <f>MIN(C12:C129)</f>
        <v>100</v>
      </c>
      <c r="C6" s="5">
        <f>MIN(D12:D129)</f>
        <v>3.331E-6</v>
      </c>
      <c r="D6" s="12">
        <f>MIN(E12:E129)</f>
        <v>31</v>
      </c>
      <c r="E6" s="2"/>
      <c r="F6" s="15"/>
    </row>
    <row r="7" spans="1:11" customFormat="1" x14ac:dyDescent="0.25">
      <c r="A7" s="1" t="s">
        <v>11</v>
      </c>
      <c r="B7" s="4">
        <f>SUM(C12:C129)/$B$2</f>
        <v>904992.85714285716</v>
      </c>
      <c r="C7" s="5">
        <f>SUM(D12:D129)/$B$2</f>
        <v>1.368972582857143E-2</v>
      </c>
      <c r="D7" s="12">
        <f>SUM(E12:E129)/$B$2</f>
        <v>65.5</v>
      </c>
      <c r="E7" s="2"/>
    </row>
    <row r="8" spans="1:11" customFormat="1" x14ac:dyDescent="0.25">
      <c r="A8" s="1" t="s">
        <v>12</v>
      </c>
      <c r="B8" s="4">
        <f>_xlfn.STDEV.S(C12:C129)</f>
        <v>1363049.8775865906</v>
      </c>
      <c r="C8" s="5">
        <f>_xlfn.STDEV.S(D12:D129)</f>
        <v>2.1549384842904321E-2</v>
      </c>
      <c r="D8" s="12">
        <f>_xlfn.STDEV.S(E12:E129)</f>
        <v>20.351085147152883</v>
      </c>
      <c r="E8" s="2"/>
    </row>
    <row r="9" spans="1:11" customFormat="1" ht="15.75" thickBot="1" x14ac:dyDescent="0.3">
      <c r="C9" s="4"/>
      <c r="E9" s="1"/>
      <c r="F9" s="4"/>
      <c r="G9" s="5"/>
      <c r="H9" s="4"/>
    </row>
    <row r="10" spans="1:11" customFormat="1" ht="15.75" thickBot="1" x14ac:dyDescent="0.3">
      <c r="A10" s="7"/>
      <c r="B10" s="23"/>
      <c r="C10" s="98" t="s">
        <v>6</v>
      </c>
      <c r="D10" s="99"/>
      <c r="E10" s="100"/>
      <c r="F10" s="98" t="s">
        <v>7</v>
      </c>
      <c r="G10" s="99"/>
      <c r="H10" s="100"/>
      <c r="I10" s="98" t="s">
        <v>8</v>
      </c>
      <c r="J10" s="99"/>
      <c r="K10" s="100"/>
    </row>
    <row r="11" spans="1:11" s="3" customFormat="1" ht="40.5" customHeight="1" thickBot="1" x14ac:dyDescent="0.3">
      <c r="A11" s="16" t="s">
        <v>3</v>
      </c>
      <c r="B11" s="25" t="s">
        <v>15</v>
      </c>
      <c r="C11" s="33" t="s">
        <v>0</v>
      </c>
      <c r="D11" s="18" t="s">
        <v>1</v>
      </c>
      <c r="E11" s="19" t="s">
        <v>2</v>
      </c>
      <c r="F11" s="17" t="s">
        <v>0</v>
      </c>
      <c r="G11" s="18" t="s">
        <v>1</v>
      </c>
      <c r="H11" s="19" t="s">
        <v>2</v>
      </c>
      <c r="I11" s="17" t="s">
        <v>0</v>
      </c>
      <c r="J11" s="18" t="s">
        <v>1</v>
      </c>
      <c r="K11" s="19" t="s">
        <v>2</v>
      </c>
    </row>
    <row r="12" spans="1:11" customFormat="1" x14ac:dyDescent="0.25">
      <c r="A12" s="35">
        <v>1</v>
      </c>
      <c r="B12" s="57">
        <f>D12*E12 - (100 * $B$3 + $B$3)</f>
        <v>2.018E-4</v>
      </c>
      <c r="C12" s="74">
        <v>100</v>
      </c>
      <c r="D12" s="36">
        <v>3.331E-6</v>
      </c>
      <c r="E12" s="58">
        <v>100</v>
      </c>
      <c r="F12" s="59">
        <f t="shared" ref="F12:F43" si="0">(C12-$B$6)/($B$5-$B$6)</f>
        <v>0</v>
      </c>
      <c r="G12" s="60">
        <f t="shared" ref="G12:G43" si="1">(D12-$C$6)/($C$5-$C$6)</f>
        <v>0</v>
      </c>
      <c r="H12" s="61">
        <f t="shared" ref="H12:H43" si="2">(E12-$D$6)/($D$5-$D$6)</f>
        <v>1</v>
      </c>
      <c r="I12" s="59">
        <f t="shared" ref="I12:I43" si="3">(C12-$B$7)/$B$8</f>
        <v>-0.66387362049073073</v>
      </c>
      <c r="J12" s="60">
        <f t="shared" ref="J12:J43" si="4">(D12-$C$7)/$C$8</f>
        <v>-0.63511765780534668</v>
      </c>
      <c r="K12" s="61">
        <f t="shared" ref="K12:K43" si="5">(E12-$D$7)/$D$8</f>
        <v>1.6952412979720912</v>
      </c>
    </row>
    <row r="13" spans="1:11" customFormat="1" x14ac:dyDescent="0.25">
      <c r="A13" s="39">
        <v>2</v>
      </c>
      <c r="B13" s="57">
        <f t="shared" ref="B13:B43" si="6">D13*E13 - (100 * $B$3 + $B$3)</f>
        <v>2.9449899999999993E-4</v>
      </c>
      <c r="C13" s="75">
        <v>200</v>
      </c>
      <c r="D13" s="40">
        <v>4.301E-6</v>
      </c>
      <c r="E13" s="63">
        <v>99</v>
      </c>
      <c r="F13" s="64">
        <f t="shared" si="0"/>
        <v>2.0000400008000161E-5</v>
      </c>
      <c r="G13" s="65">
        <f t="shared" si="1"/>
        <v>1.1241493246255722E-5</v>
      </c>
      <c r="H13" s="66">
        <f t="shared" si="2"/>
        <v>0.98550724637681164</v>
      </c>
      <c r="I13" s="64">
        <f t="shared" si="3"/>
        <v>-0.66380025560391009</v>
      </c>
      <c r="J13" s="65">
        <f t="shared" si="4"/>
        <v>-0.6350726449195</v>
      </c>
      <c r="K13" s="66">
        <f t="shared" si="5"/>
        <v>1.646103869045364</v>
      </c>
    </row>
    <row r="14" spans="1:11" customFormat="1" x14ac:dyDescent="0.25">
      <c r="A14" s="39">
        <v>3</v>
      </c>
      <c r="B14" s="57">
        <f t="shared" si="6"/>
        <v>4.7923999999999992E-4</v>
      </c>
      <c r="C14" s="75">
        <v>300</v>
      </c>
      <c r="D14" s="40">
        <v>6.2299999999999996E-6</v>
      </c>
      <c r="E14" s="63">
        <v>98</v>
      </c>
      <c r="F14" s="64">
        <f t="shared" si="0"/>
        <v>4.0000800016000322E-5</v>
      </c>
      <c r="G14" s="65">
        <f t="shared" si="1"/>
        <v>3.3596998887520964E-5</v>
      </c>
      <c r="H14" s="66">
        <f t="shared" si="2"/>
        <v>0.97101449275362317</v>
      </c>
      <c r="I14" s="64">
        <f t="shared" si="3"/>
        <v>-0.66372689071708946</v>
      </c>
      <c r="J14" s="65">
        <f t="shared" si="4"/>
        <v>-0.63498312960321313</v>
      </c>
      <c r="K14" s="66">
        <f t="shared" si="5"/>
        <v>1.5969664401186365</v>
      </c>
    </row>
    <row r="15" spans="1:11" customFormat="1" x14ac:dyDescent="0.25">
      <c r="A15" s="39">
        <v>4</v>
      </c>
      <c r="B15" s="57">
        <f t="shared" si="6"/>
        <v>4.9240999999999998E-4</v>
      </c>
      <c r="C15" s="75">
        <v>400</v>
      </c>
      <c r="D15" s="40">
        <v>6.4300000000000003E-6</v>
      </c>
      <c r="E15" s="63">
        <v>97</v>
      </c>
      <c r="F15" s="64">
        <f t="shared" si="0"/>
        <v>6.0001200024000479E-5</v>
      </c>
      <c r="G15" s="65">
        <f t="shared" si="1"/>
        <v>3.5914832546542769E-5</v>
      </c>
      <c r="H15" s="66">
        <f t="shared" si="2"/>
        <v>0.95652173913043481</v>
      </c>
      <c r="I15" s="64">
        <f t="shared" si="3"/>
        <v>-0.66365352583026882</v>
      </c>
      <c r="J15" s="65">
        <f t="shared" si="4"/>
        <v>-0.63497384859582207</v>
      </c>
      <c r="K15" s="66">
        <f t="shared" si="5"/>
        <v>1.5478290111919093</v>
      </c>
    </row>
    <row r="16" spans="1:11" customFormat="1" x14ac:dyDescent="0.25">
      <c r="A16" s="39">
        <v>5</v>
      </c>
      <c r="B16" s="57">
        <f t="shared" si="6"/>
        <v>7.1503600000000006E-4</v>
      </c>
      <c r="C16" s="75">
        <v>500</v>
      </c>
      <c r="D16" s="40">
        <v>8.816E-6</v>
      </c>
      <c r="E16" s="63">
        <v>96</v>
      </c>
      <c r="F16" s="64">
        <f t="shared" si="0"/>
        <v>8.0001600032000644E-5</v>
      </c>
      <c r="G16" s="65">
        <f t="shared" si="1"/>
        <v>6.3566588098672822E-5</v>
      </c>
      <c r="H16" s="66">
        <f t="shared" si="2"/>
        <v>0.94202898550724634</v>
      </c>
      <c r="I16" s="64">
        <f t="shared" si="3"/>
        <v>-0.66358016094344818</v>
      </c>
      <c r="J16" s="65">
        <f t="shared" si="4"/>
        <v>-0.63486312617764651</v>
      </c>
      <c r="K16" s="66">
        <f t="shared" si="5"/>
        <v>1.4986915822651821</v>
      </c>
    </row>
    <row r="17" spans="1:11" customFormat="1" x14ac:dyDescent="0.25">
      <c r="A17" s="39">
        <v>6</v>
      </c>
      <c r="B17" s="57">
        <f t="shared" si="6"/>
        <v>6.8503500000000007E-4</v>
      </c>
      <c r="C17" s="75">
        <v>600</v>
      </c>
      <c r="D17" s="40">
        <v>8.5930000000000006E-6</v>
      </c>
      <c r="E17" s="63">
        <v>95</v>
      </c>
      <c r="F17" s="64">
        <f t="shared" si="0"/>
        <v>1.0000200004000079E-4</v>
      </c>
      <c r="G17" s="65">
        <f t="shared" si="1"/>
        <v>6.0982203568863521E-5</v>
      </c>
      <c r="H17" s="66">
        <f t="shared" si="2"/>
        <v>0.92753623188405798</v>
      </c>
      <c r="I17" s="64">
        <f t="shared" si="3"/>
        <v>-0.66350679605662755</v>
      </c>
      <c r="J17" s="65">
        <f t="shared" si="4"/>
        <v>-0.6348734745008876</v>
      </c>
      <c r="K17" s="66">
        <f t="shared" si="5"/>
        <v>1.4495541533384548</v>
      </c>
    </row>
    <row r="18" spans="1:11" customFormat="1" x14ac:dyDescent="0.25">
      <c r="A18" s="39">
        <v>7</v>
      </c>
      <c r="B18" s="57">
        <f t="shared" si="6"/>
        <v>7.7063000000000001E-4</v>
      </c>
      <c r="C18" s="75">
        <v>700</v>
      </c>
      <c r="D18" s="40">
        <v>9.5950000000000005E-6</v>
      </c>
      <c r="E18" s="63">
        <v>94</v>
      </c>
      <c r="F18" s="64">
        <f t="shared" si="0"/>
        <v>1.2000240004800096E-4</v>
      </c>
      <c r="G18" s="65">
        <f t="shared" si="1"/>
        <v>7.2594550200562726E-5</v>
      </c>
      <c r="H18" s="66">
        <f t="shared" si="2"/>
        <v>0.91304347826086951</v>
      </c>
      <c r="I18" s="64">
        <f t="shared" si="3"/>
        <v>-0.66343343116980702</v>
      </c>
      <c r="J18" s="65">
        <f t="shared" si="4"/>
        <v>-0.63482697665385834</v>
      </c>
      <c r="K18" s="66">
        <f t="shared" si="5"/>
        <v>1.4004167244117276</v>
      </c>
    </row>
    <row r="19" spans="1:11" customFormat="1" x14ac:dyDescent="0.25">
      <c r="A19" s="39">
        <v>8</v>
      </c>
      <c r="B19" s="57">
        <f t="shared" si="6"/>
        <v>8.6519500000000003E-4</v>
      </c>
      <c r="C19" s="75">
        <v>800</v>
      </c>
      <c r="D19" s="40">
        <v>1.0715E-5</v>
      </c>
      <c r="E19" s="63">
        <v>93</v>
      </c>
      <c r="F19" s="64">
        <f t="shared" si="0"/>
        <v>1.4000280005600112E-4</v>
      </c>
      <c r="G19" s="65">
        <f t="shared" si="1"/>
        <v>8.5574418691084791E-5</v>
      </c>
      <c r="H19" s="66">
        <f t="shared" si="2"/>
        <v>0.89855072463768115</v>
      </c>
      <c r="I19" s="64">
        <f t="shared" si="3"/>
        <v>-0.66336006628298638</v>
      </c>
      <c r="J19" s="65">
        <f t="shared" si="4"/>
        <v>-0.63477500301246836</v>
      </c>
      <c r="K19" s="66">
        <f t="shared" si="5"/>
        <v>1.3512792954850001</v>
      </c>
    </row>
    <row r="20" spans="1:11" customFormat="1" x14ac:dyDescent="0.25">
      <c r="A20" s="39">
        <v>9</v>
      </c>
      <c r="B20" s="57">
        <f t="shared" si="6"/>
        <v>1.0001159999999999E-3</v>
      </c>
      <c r="C20" s="75">
        <v>900</v>
      </c>
      <c r="D20" s="40">
        <v>1.2298E-5</v>
      </c>
      <c r="E20" s="63">
        <v>92</v>
      </c>
      <c r="F20" s="64">
        <f t="shared" si="0"/>
        <v>1.6000320006400129E-4</v>
      </c>
      <c r="G20" s="65">
        <f t="shared" si="1"/>
        <v>1.0392007210224233E-4</v>
      </c>
      <c r="H20" s="66">
        <f t="shared" si="2"/>
        <v>0.88405797101449279</v>
      </c>
      <c r="I20" s="64">
        <f t="shared" si="3"/>
        <v>-0.66328670139616575</v>
      </c>
      <c r="J20" s="65">
        <f t="shared" si="4"/>
        <v>-0.63470154383896804</v>
      </c>
      <c r="K20" s="66">
        <f t="shared" si="5"/>
        <v>1.3021418665582729</v>
      </c>
    </row>
    <row r="21" spans="1:11" customFormat="1" x14ac:dyDescent="0.25">
      <c r="A21" s="39">
        <v>10</v>
      </c>
      <c r="B21" s="57">
        <f t="shared" si="6"/>
        <v>1.0349560000000001E-3</v>
      </c>
      <c r="C21" s="75">
        <v>1000</v>
      </c>
      <c r="D21" s="40">
        <v>1.2816000000000001E-5</v>
      </c>
      <c r="E21" s="63">
        <v>91</v>
      </c>
      <c r="F21" s="64">
        <f t="shared" si="0"/>
        <v>1.8000360007200145E-4</v>
      </c>
      <c r="G21" s="65">
        <f t="shared" si="1"/>
        <v>1.0992326127910881E-4</v>
      </c>
      <c r="H21" s="66">
        <f t="shared" si="2"/>
        <v>0.86956521739130432</v>
      </c>
      <c r="I21" s="64">
        <f t="shared" si="3"/>
        <v>-0.66321333650934511</v>
      </c>
      <c r="J21" s="65">
        <f t="shared" si="4"/>
        <v>-0.63467750602982509</v>
      </c>
      <c r="K21" s="66">
        <f t="shared" si="5"/>
        <v>1.2530044376315457</v>
      </c>
    </row>
    <row r="22" spans="1:11" customFormat="1" x14ac:dyDescent="0.25">
      <c r="A22" s="39">
        <v>11</v>
      </c>
      <c r="B22" s="57">
        <f t="shared" si="6"/>
        <v>2.0346399999999999E-3</v>
      </c>
      <c r="C22" s="75">
        <v>2000</v>
      </c>
      <c r="D22" s="40">
        <v>2.4066E-5</v>
      </c>
      <c r="E22" s="63">
        <v>90</v>
      </c>
      <c r="F22" s="64">
        <f t="shared" si="0"/>
        <v>3.8000760015200304E-4</v>
      </c>
      <c r="G22" s="65">
        <f t="shared" si="1"/>
        <v>2.4030140459908495E-4</v>
      </c>
      <c r="H22" s="66">
        <f t="shared" si="2"/>
        <v>0.85507246376811596</v>
      </c>
      <c r="I22" s="64">
        <f t="shared" si="3"/>
        <v>-0.66247968764113896</v>
      </c>
      <c r="J22" s="65">
        <f t="shared" si="4"/>
        <v>-0.63415544936407753</v>
      </c>
      <c r="K22" s="66">
        <f t="shared" si="5"/>
        <v>1.2038670087048184</v>
      </c>
    </row>
    <row r="23" spans="1:11" customFormat="1" x14ac:dyDescent="0.25">
      <c r="A23" s="39">
        <v>12</v>
      </c>
      <c r="B23" s="57">
        <f t="shared" si="6"/>
        <v>3.0116460000000002E-3</v>
      </c>
      <c r="C23" s="75">
        <v>3000</v>
      </c>
      <c r="D23" s="40">
        <v>3.5314000000000001E-5</v>
      </c>
      <c r="E23" s="63">
        <v>89</v>
      </c>
      <c r="F23" s="64">
        <f t="shared" si="0"/>
        <v>5.8001160023200468E-4</v>
      </c>
      <c r="G23" s="65">
        <f t="shared" si="1"/>
        <v>3.7065636958247088E-4</v>
      </c>
      <c r="H23" s="66">
        <f t="shared" si="2"/>
        <v>0.84057971014492749</v>
      </c>
      <c r="I23" s="64">
        <f t="shared" si="3"/>
        <v>-0.6617460387729327</v>
      </c>
      <c r="J23" s="65">
        <f t="shared" si="4"/>
        <v>-0.6336334855084037</v>
      </c>
      <c r="K23" s="66">
        <f t="shared" si="5"/>
        <v>1.1547295797780912</v>
      </c>
    </row>
    <row r="24" spans="1:11" customFormat="1" x14ac:dyDescent="0.25">
      <c r="A24" s="39">
        <v>13</v>
      </c>
      <c r="B24" s="57">
        <f t="shared" si="6"/>
        <v>3.8153240000000001E-3</v>
      </c>
      <c r="C24" s="75">
        <v>4000</v>
      </c>
      <c r="D24" s="40">
        <v>4.4848000000000002E-5</v>
      </c>
      <c r="E24" s="63">
        <v>88</v>
      </c>
      <c r="F24" s="64">
        <f t="shared" si="0"/>
        <v>7.8001560031200627E-4</v>
      </c>
      <c r="G24" s="65">
        <f t="shared" si="1"/>
        <v>4.8114750010804002E-4</v>
      </c>
      <c r="H24" s="66">
        <f t="shared" si="2"/>
        <v>0.82608695652173914</v>
      </c>
      <c r="I24" s="64">
        <f t="shared" si="3"/>
        <v>-0.66101238990472655</v>
      </c>
      <c r="J24" s="65">
        <f t="shared" si="4"/>
        <v>-0.63319105988607149</v>
      </c>
      <c r="K24" s="66">
        <f t="shared" si="5"/>
        <v>1.1055921508513638</v>
      </c>
    </row>
    <row r="25" spans="1:11" customFormat="1" x14ac:dyDescent="0.25">
      <c r="A25" s="39">
        <v>14</v>
      </c>
      <c r="B25" s="57">
        <f t="shared" si="6"/>
        <v>4.7070309999999995E-3</v>
      </c>
      <c r="C25" s="75">
        <v>5000</v>
      </c>
      <c r="D25" s="40">
        <v>5.5612999999999998E-5</v>
      </c>
      <c r="E25" s="63">
        <v>87</v>
      </c>
      <c r="F25" s="64">
        <f t="shared" si="0"/>
        <v>9.8001960039200775E-4</v>
      </c>
      <c r="G25" s="65">
        <f t="shared" si="1"/>
        <v>6.0590489680488826E-4</v>
      </c>
      <c r="H25" s="66">
        <f t="shared" si="2"/>
        <v>0.81159420289855078</v>
      </c>
      <c r="I25" s="64">
        <f t="shared" si="3"/>
        <v>-0.66027874103652029</v>
      </c>
      <c r="J25" s="65">
        <f t="shared" si="4"/>
        <v>-0.63269150966324716</v>
      </c>
      <c r="K25" s="66">
        <f t="shared" si="5"/>
        <v>1.0564547219246365</v>
      </c>
    </row>
    <row r="26" spans="1:11" customFormat="1" x14ac:dyDescent="0.25">
      <c r="A26" s="39">
        <v>15</v>
      </c>
      <c r="B26" s="57">
        <f t="shared" si="6"/>
        <v>5.6061900000000005E-3</v>
      </c>
      <c r="C26" s="75">
        <v>6000</v>
      </c>
      <c r="D26" s="40">
        <v>6.6715000000000001E-5</v>
      </c>
      <c r="E26" s="63">
        <v>86</v>
      </c>
      <c r="F26" s="64">
        <f t="shared" si="0"/>
        <v>1.1800236004720095E-3</v>
      </c>
      <c r="G26" s="65">
        <f t="shared" si="1"/>
        <v>7.3456784321718834E-4</v>
      </c>
      <c r="H26" s="66">
        <f t="shared" si="2"/>
        <v>0.79710144927536231</v>
      </c>
      <c r="I26" s="64">
        <f t="shared" si="3"/>
        <v>-0.65954509216831414</v>
      </c>
      <c r="J26" s="65">
        <f t="shared" si="4"/>
        <v>-0.63217632094296883</v>
      </c>
      <c r="K26" s="66">
        <f t="shared" si="5"/>
        <v>1.0073172929979093</v>
      </c>
    </row>
    <row r="27" spans="1:11" customFormat="1" x14ac:dyDescent="0.25">
      <c r="A27" s="39">
        <v>16</v>
      </c>
      <c r="B27" s="57">
        <f t="shared" si="6"/>
        <v>6.4508450000000002E-3</v>
      </c>
      <c r="C27" s="75">
        <v>7000</v>
      </c>
      <c r="D27" s="40">
        <v>7.7436999999999997E-5</v>
      </c>
      <c r="E27" s="63">
        <v>85</v>
      </c>
      <c r="F27" s="64">
        <f t="shared" si="0"/>
        <v>1.3800276005520109E-3</v>
      </c>
      <c r="G27" s="65">
        <f t="shared" si="1"/>
        <v>8.5882690567734685E-4</v>
      </c>
      <c r="H27" s="66">
        <f t="shared" si="2"/>
        <v>0.78260869565217395</v>
      </c>
      <c r="I27" s="64">
        <f t="shared" si="3"/>
        <v>-0.65881144330010788</v>
      </c>
      <c r="J27" s="65">
        <f t="shared" si="4"/>
        <v>-0.63167876613673357</v>
      </c>
      <c r="K27" s="66">
        <f t="shared" si="5"/>
        <v>0.95817986407118194</v>
      </c>
    </row>
    <row r="28" spans="1:11" customFormat="1" x14ac:dyDescent="0.25">
      <c r="A28" s="39">
        <v>17</v>
      </c>
      <c r="B28" s="57">
        <f t="shared" si="6"/>
        <v>7.202572E-3</v>
      </c>
      <c r="C28" s="75">
        <v>8000</v>
      </c>
      <c r="D28" s="40">
        <v>8.7307999999999998E-5</v>
      </c>
      <c r="E28" s="63">
        <v>84</v>
      </c>
      <c r="F28" s="64">
        <f t="shared" si="0"/>
        <v>1.5800316006320126E-3</v>
      </c>
      <c r="G28" s="65">
        <f t="shared" si="1"/>
        <v>9.732235859183677E-4</v>
      </c>
      <c r="H28" s="66">
        <f t="shared" si="2"/>
        <v>0.76811594202898548</v>
      </c>
      <c r="I28" s="64">
        <f t="shared" si="3"/>
        <v>-0.65807779443190173</v>
      </c>
      <c r="J28" s="65">
        <f t="shared" si="4"/>
        <v>-0.63122070201694735</v>
      </c>
      <c r="K28" s="66">
        <f t="shared" si="5"/>
        <v>0.90904243514445471</v>
      </c>
    </row>
    <row r="29" spans="1:11" customFormat="1" x14ac:dyDescent="0.25">
      <c r="A29" s="39">
        <v>18</v>
      </c>
      <c r="B29" s="57">
        <f t="shared" si="6"/>
        <v>8.0376429999999988E-3</v>
      </c>
      <c r="C29" s="75">
        <v>9000</v>
      </c>
      <c r="D29" s="40">
        <v>9.8420999999999998E-5</v>
      </c>
      <c r="E29" s="63">
        <v>83</v>
      </c>
      <c r="F29" s="64">
        <f t="shared" si="0"/>
        <v>1.7800356007120143E-3</v>
      </c>
      <c r="G29" s="65">
        <f t="shared" si="1"/>
        <v>1.102014013181914E-3</v>
      </c>
      <c r="H29" s="66">
        <f t="shared" si="2"/>
        <v>0.75362318840579712</v>
      </c>
      <c r="I29" s="64">
        <f t="shared" si="3"/>
        <v>-0.65734414556369547</v>
      </c>
      <c r="J29" s="65">
        <f t="shared" si="4"/>
        <v>-0.63070500284126263</v>
      </c>
      <c r="K29" s="66">
        <f t="shared" si="5"/>
        <v>0.85990500621772736</v>
      </c>
    </row>
    <row r="30" spans="1:11" customFormat="1" x14ac:dyDescent="0.25">
      <c r="A30" s="39">
        <v>19</v>
      </c>
      <c r="B30" s="57">
        <f t="shared" si="6"/>
        <v>8.838351999999999E-3</v>
      </c>
      <c r="C30" s="75">
        <v>10000</v>
      </c>
      <c r="D30" s="40">
        <v>1.09386E-4</v>
      </c>
      <c r="E30" s="63">
        <v>82</v>
      </c>
      <c r="F30" s="64">
        <f t="shared" si="0"/>
        <v>1.9800396007920158E-3</v>
      </c>
      <c r="G30" s="65">
        <f t="shared" si="1"/>
        <v>1.2290892435377842E-3</v>
      </c>
      <c r="H30" s="66">
        <f t="shared" si="2"/>
        <v>0.73913043478260865</v>
      </c>
      <c r="I30" s="64">
        <f t="shared" si="3"/>
        <v>-0.65661049669548932</v>
      </c>
      <c r="J30" s="65">
        <f t="shared" si="4"/>
        <v>-0.63019617161104724</v>
      </c>
      <c r="K30" s="66">
        <f t="shared" si="5"/>
        <v>0.81076757729100013</v>
      </c>
    </row>
    <row r="31" spans="1:11" customFormat="1" x14ac:dyDescent="0.25">
      <c r="A31" s="39">
        <v>20</v>
      </c>
      <c r="B31" s="57">
        <f t="shared" si="6"/>
        <v>1.7534151999999997E-2</v>
      </c>
      <c r="C31" s="75">
        <v>20000</v>
      </c>
      <c r="D31" s="40">
        <v>2.18092E-4</v>
      </c>
      <c r="E31" s="63">
        <v>81</v>
      </c>
      <c r="F31" s="64">
        <f t="shared" si="0"/>
        <v>3.9800796015920315E-3</v>
      </c>
      <c r="G31" s="65">
        <f t="shared" si="1"/>
        <v>2.488901372225902E-3</v>
      </c>
      <c r="H31" s="66">
        <f t="shared" si="2"/>
        <v>0.72463768115942029</v>
      </c>
      <c r="I31" s="64">
        <f t="shared" si="3"/>
        <v>-0.64927400801342738</v>
      </c>
      <c r="J31" s="65">
        <f t="shared" si="4"/>
        <v>-0.62515166566377911</v>
      </c>
      <c r="K31" s="66">
        <f t="shared" si="5"/>
        <v>0.7616301483642729</v>
      </c>
    </row>
    <row r="32" spans="1:11" customFormat="1" x14ac:dyDescent="0.25">
      <c r="A32" s="39">
        <v>21</v>
      </c>
      <c r="B32" s="57">
        <f t="shared" si="6"/>
        <v>2.59683E-2</v>
      </c>
      <c r="C32" s="75">
        <v>30000</v>
      </c>
      <c r="D32" s="40">
        <v>3.2624500000000002E-4</v>
      </c>
      <c r="E32" s="63">
        <v>80</v>
      </c>
      <c r="F32" s="64">
        <f t="shared" si="0"/>
        <v>5.9801196023920476E-3</v>
      </c>
      <c r="G32" s="65">
        <f t="shared" si="1"/>
        <v>3.7423046908468247E-3</v>
      </c>
      <c r="H32" s="66">
        <f t="shared" si="2"/>
        <v>0.71014492753623193</v>
      </c>
      <c r="I32" s="64">
        <f t="shared" si="3"/>
        <v>-0.64193751933136534</v>
      </c>
      <c r="J32" s="65">
        <f t="shared" si="4"/>
        <v>-0.62013282170194728</v>
      </c>
      <c r="K32" s="66">
        <f t="shared" si="5"/>
        <v>0.71249271943754555</v>
      </c>
    </row>
    <row r="33" spans="1:11" customFormat="1" x14ac:dyDescent="0.25">
      <c r="A33" s="39">
        <v>22</v>
      </c>
      <c r="B33" s="57">
        <f t="shared" si="6"/>
        <v>3.445964E-2</v>
      </c>
      <c r="C33" s="75">
        <v>40000</v>
      </c>
      <c r="D33" s="40">
        <v>4.3785999999999999E-4</v>
      </c>
      <c r="E33" s="63">
        <v>79</v>
      </c>
      <c r="F33" s="64">
        <f t="shared" si="0"/>
        <v>7.9801596031920646E-3</v>
      </c>
      <c r="G33" s="65">
        <f t="shared" si="1"/>
        <v>5.0358297101054141E-3</v>
      </c>
      <c r="H33" s="66">
        <f t="shared" si="2"/>
        <v>0.69565217391304346</v>
      </c>
      <c r="I33" s="64">
        <f t="shared" si="3"/>
        <v>-0.6346010306493034</v>
      </c>
      <c r="J33" s="65">
        <f t="shared" si="4"/>
        <v>-0.61495332350217602</v>
      </c>
      <c r="K33" s="66">
        <f t="shared" si="5"/>
        <v>0.66335529051081832</v>
      </c>
    </row>
    <row r="34" spans="1:11" customFormat="1" x14ac:dyDescent="0.25">
      <c r="A34" s="39">
        <v>23</v>
      </c>
      <c r="B34" s="57">
        <f t="shared" si="6"/>
        <v>4.2479788000000004E-2</v>
      </c>
      <c r="C34" s="75">
        <v>50000</v>
      </c>
      <c r="D34" s="40">
        <v>5.4629600000000004E-4</v>
      </c>
      <c r="E34" s="63">
        <v>78</v>
      </c>
      <c r="F34" s="64">
        <f t="shared" si="0"/>
        <v>9.9801996039920807E-3</v>
      </c>
      <c r="G34" s="65">
        <f t="shared" si="1"/>
        <v>6.2925127633538542E-3</v>
      </c>
      <c r="H34" s="66">
        <f t="shared" si="2"/>
        <v>0.6811594202898551</v>
      </c>
      <c r="I34" s="64">
        <f t="shared" si="3"/>
        <v>-0.62726454196724135</v>
      </c>
      <c r="J34" s="65">
        <f t="shared" si="4"/>
        <v>-0.60992134691488586</v>
      </c>
      <c r="K34" s="66">
        <f t="shared" si="5"/>
        <v>0.61421786158409097</v>
      </c>
    </row>
    <row r="35" spans="1:11" customFormat="1" x14ac:dyDescent="0.25">
      <c r="A35" s="39">
        <v>24</v>
      </c>
      <c r="B35" s="57">
        <f t="shared" si="6"/>
        <v>5.1020647000000002E-2</v>
      </c>
      <c r="C35" s="75">
        <v>60000</v>
      </c>
      <c r="D35" s="40">
        <v>6.64311E-4</v>
      </c>
      <c r="E35" s="63">
        <v>77</v>
      </c>
      <c r="F35" s="64">
        <f t="shared" si="0"/>
        <v>1.1980239604792095E-2</v>
      </c>
      <c r="G35" s="65">
        <f t="shared" si="1"/>
        <v>7.6602084597011417E-3</v>
      </c>
      <c r="H35" s="66">
        <f t="shared" si="2"/>
        <v>0.66666666666666663</v>
      </c>
      <c r="I35" s="64">
        <f t="shared" si="3"/>
        <v>-0.61992805328517941</v>
      </c>
      <c r="J35" s="65">
        <f t="shared" si="4"/>
        <v>-0.60444485647860047</v>
      </c>
      <c r="K35" s="66">
        <f t="shared" si="5"/>
        <v>0.56508043265736374</v>
      </c>
    </row>
    <row r="36" spans="1:11" customFormat="1" x14ac:dyDescent="0.25">
      <c r="A36" s="39">
        <v>25</v>
      </c>
      <c r="B36" s="57">
        <f t="shared" si="6"/>
        <v>5.8074060000000004E-2</v>
      </c>
      <c r="C36" s="75">
        <v>70000</v>
      </c>
      <c r="D36" s="40">
        <v>7.6586000000000004E-4</v>
      </c>
      <c r="E36" s="63">
        <v>76</v>
      </c>
      <c r="F36" s="64">
        <f t="shared" si="0"/>
        <v>1.3980279605592111E-2</v>
      </c>
      <c r="G36" s="65">
        <f t="shared" si="1"/>
        <v>8.8370769109011645E-3</v>
      </c>
      <c r="H36" s="66">
        <f t="shared" si="2"/>
        <v>0.65217391304347827</v>
      </c>
      <c r="I36" s="64">
        <f t="shared" si="3"/>
        <v>-0.61259156460311737</v>
      </c>
      <c r="J36" s="65">
        <f t="shared" si="4"/>
        <v>-0.59973247138082175</v>
      </c>
      <c r="K36" s="66">
        <f t="shared" si="5"/>
        <v>0.5159430037306364</v>
      </c>
    </row>
    <row r="37" spans="1:11" customFormat="1" x14ac:dyDescent="0.25">
      <c r="A37" s="39">
        <v>26</v>
      </c>
      <c r="B37" s="57">
        <f t="shared" si="6"/>
        <v>6.5561950000000008E-2</v>
      </c>
      <c r="C37" s="75">
        <v>80000</v>
      </c>
      <c r="D37" s="40">
        <v>8.7591000000000003E-4</v>
      </c>
      <c r="E37" s="63">
        <v>75</v>
      </c>
      <c r="F37" s="64">
        <f t="shared" si="0"/>
        <v>1.5980319606392127E-2</v>
      </c>
      <c r="G37" s="65">
        <f t="shared" si="1"/>
        <v>1.0112464881777909E-2</v>
      </c>
      <c r="H37" s="66">
        <f t="shared" si="2"/>
        <v>0.6376811594202898</v>
      </c>
      <c r="I37" s="64">
        <f t="shared" si="3"/>
        <v>-0.60525507592105543</v>
      </c>
      <c r="J37" s="65">
        <f t="shared" si="4"/>
        <v>-0.59462559706388562</v>
      </c>
      <c r="K37" s="66">
        <f t="shared" si="5"/>
        <v>0.46680557480390916</v>
      </c>
    </row>
    <row r="38" spans="1:11" customFormat="1" x14ac:dyDescent="0.25">
      <c r="A38" s="39">
        <v>27</v>
      </c>
      <c r="B38" s="57">
        <f t="shared" si="6"/>
        <v>7.3006673999999994E-2</v>
      </c>
      <c r="C38" s="75">
        <v>90000</v>
      </c>
      <c r="D38" s="40">
        <v>9.8835099999999994E-4</v>
      </c>
      <c r="E38" s="63">
        <v>74</v>
      </c>
      <c r="F38" s="64">
        <f t="shared" si="0"/>
        <v>1.7980359607192145E-2</v>
      </c>
      <c r="G38" s="65">
        <f t="shared" si="1"/>
        <v>1.1415562554048258E-2</v>
      </c>
      <c r="H38" s="66">
        <f t="shared" si="2"/>
        <v>0.62318840579710144</v>
      </c>
      <c r="I38" s="64">
        <f t="shared" si="3"/>
        <v>-0.59791858723899338</v>
      </c>
      <c r="J38" s="65">
        <f t="shared" si="4"/>
        <v>-0.58940776830358932</v>
      </c>
      <c r="K38" s="66">
        <f t="shared" si="5"/>
        <v>0.41766814587718187</v>
      </c>
    </row>
    <row r="39" spans="1:11" customFormat="1" x14ac:dyDescent="0.25">
      <c r="A39" s="39">
        <v>28</v>
      </c>
      <c r="B39" s="57">
        <f t="shared" si="6"/>
        <v>8.0551219999999993E-2</v>
      </c>
      <c r="C39" s="75">
        <v>100000</v>
      </c>
      <c r="D39" s="40">
        <v>1.10524E-3</v>
      </c>
      <c r="E39" s="63">
        <v>73</v>
      </c>
      <c r="F39" s="64">
        <f t="shared" si="0"/>
        <v>1.9980399607992159E-2</v>
      </c>
      <c r="G39" s="65">
        <f t="shared" si="1"/>
        <v>1.2770208846895252E-2</v>
      </c>
      <c r="H39" s="66">
        <f t="shared" si="2"/>
        <v>0.60869565217391308</v>
      </c>
      <c r="I39" s="64">
        <f t="shared" si="3"/>
        <v>-0.59058209855693145</v>
      </c>
      <c r="J39" s="65">
        <f t="shared" si="4"/>
        <v>-0.58398352993891567</v>
      </c>
      <c r="K39" s="66">
        <f t="shared" si="5"/>
        <v>0.36853071695045458</v>
      </c>
    </row>
    <row r="40" spans="1:11" customFormat="1" x14ac:dyDescent="0.25">
      <c r="A40" s="39">
        <v>29</v>
      </c>
      <c r="B40" s="57">
        <f t="shared" si="6"/>
        <v>9.8191180000000003E-2</v>
      </c>
      <c r="C40" s="75">
        <v>125000</v>
      </c>
      <c r="D40" s="40">
        <v>1.3655900000000001E-3</v>
      </c>
      <c r="E40" s="63">
        <v>72</v>
      </c>
      <c r="F40" s="64">
        <f t="shared" si="0"/>
        <v>2.4980499609992199E-2</v>
      </c>
      <c r="G40" s="65">
        <f t="shared" si="1"/>
        <v>1.5787448812526878E-2</v>
      </c>
      <c r="H40" s="66">
        <f t="shared" si="2"/>
        <v>0.59420289855072461</v>
      </c>
      <c r="I40" s="64">
        <f t="shared" si="3"/>
        <v>-0.57224087685177649</v>
      </c>
      <c r="J40" s="65">
        <f t="shared" si="4"/>
        <v>-0.57190197856759073</v>
      </c>
      <c r="K40" s="66">
        <f t="shared" si="5"/>
        <v>0.31939328802372735</v>
      </c>
    </row>
    <row r="41" spans="1:11" customFormat="1" x14ac:dyDescent="0.25">
      <c r="A41" s="39">
        <v>30</v>
      </c>
      <c r="B41" s="57">
        <f t="shared" si="6"/>
        <v>0.11790194</v>
      </c>
      <c r="C41" s="75">
        <v>150000</v>
      </c>
      <c r="D41" s="40">
        <v>1.6624400000000001E-3</v>
      </c>
      <c r="E41" s="63">
        <v>71</v>
      </c>
      <c r="F41" s="64">
        <f t="shared" si="0"/>
        <v>2.9980599611992238E-2</v>
      </c>
      <c r="G41" s="65">
        <f t="shared" si="1"/>
        <v>1.9227693420929982E-2</v>
      </c>
      <c r="H41" s="66">
        <f t="shared" si="2"/>
        <v>0.57971014492753625</v>
      </c>
      <c r="I41" s="64">
        <f t="shared" si="3"/>
        <v>-0.55389965514662154</v>
      </c>
      <c r="J41" s="65">
        <f t="shared" si="4"/>
        <v>-0.55812664334739548</v>
      </c>
      <c r="K41" s="66">
        <f t="shared" si="5"/>
        <v>0.27025585909700006</v>
      </c>
    </row>
    <row r="42" spans="1:11" customFormat="1" x14ac:dyDescent="0.25">
      <c r="A42" s="39">
        <v>31</v>
      </c>
      <c r="B42" s="57">
        <f t="shared" si="6"/>
        <v>0.1357555</v>
      </c>
      <c r="C42" s="75">
        <v>175000</v>
      </c>
      <c r="D42" s="40">
        <v>1.9412399999999999E-3</v>
      </c>
      <c r="E42" s="63">
        <v>70</v>
      </c>
      <c r="F42" s="64">
        <f t="shared" si="0"/>
        <v>3.4980699613992278E-2</v>
      </c>
      <c r="G42" s="65">
        <f t="shared" si="1"/>
        <v>2.2458753541606369E-2</v>
      </c>
      <c r="H42" s="66">
        <f t="shared" si="2"/>
        <v>0.56521739130434778</v>
      </c>
      <c r="I42" s="64">
        <f t="shared" si="3"/>
        <v>-0.53555843344146647</v>
      </c>
      <c r="J42" s="65">
        <f t="shared" si="4"/>
        <v>-0.54518891904424438</v>
      </c>
      <c r="K42" s="66">
        <f t="shared" si="5"/>
        <v>0.22111843017027277</v>
      </c>
    </row>
    <row r="43" spans="1:11" customFormat="1" x14ac:dyDescent="0.25">
      <c r="A43" s="39">
        <v>32</v>
      </c>
      <c r="B43" s="57">
        <f t="shared" si="6"/>
        <v>0.15217309000000001</v>
      </c>
      <c r="C43" s="75">
        <v>200000</v>
      </c>
      <c r="D43" s="40">
        <v>2.2073100000000001E-3</v>
      </c>
      <c r="E43" s="63">
        <v>69</v>
      </c>
      <c r="F43" s="64">
        <f t="shared" si="0"/>
        <v>3.9980799615992317E-2</v>
      </c>
      <c r="G43" s="65">
        <f t="shared" si="1"/>
        <v>2.5542283549886021E-2</v>
      </c>
      <c r="H43" s="66">
        <f t="shared" si="2"/>
        <v>0.55072463768115942</v>
      </c>
      <c r="I43" s="64">
        <f t="shared" si="3"/>
        <v>-0.51721721173631152</v>
      </c>
      <c r="J43" s="65">
        <f t="shared" si="4"/>
        <v>-0.53284193086153475</v>
      </c>
      <c r="K43" s="66">
        <f t="shared" si="5"/>
        <v>0.17198100124354548</v>
      </c>
    </row>
    <row r="44" spans="1:11" customFormat="1" x14ac:dyDescent="0.25">
      <c r="A44" s="39">
        <v>33</v>
      </c>
      <c r="B44" s="57">
        <f t="shared" ref="B44:B75" si="7">D44*E44 - (100 * $B$3 + $B$3)</f>
        <v>0.16844274000000001</v>
      </c>
      <c r="C44" s="75">
        <v>225000</v>
      </c>
      <c r="D44" s="40">
        <v>2.4790300000000001E-3</v>
      </c>
      <c r="E44" s="63">
        <v>68</v>
      </c>
      <c r="F44" s="64">
        <f t="shared" ref="F44:F75" si="8">(C44-$B$6)/($B$5-$B$6)</f>
        <v>4.4980899617992356E-2</v>
      </c>
      <c r="G44" s="65">
        <f t="shared" ref="G44:G75" si="9">(D44-$C$6)/($C$5-$C$6)</f>
        <v>2.8691292359033036E-2</v>
      </c>
      <c r="H44" s="66">
        <f t="shared" ref="H44:H75" si="10">(E44-$D$6)/($D$5-$D$6)</f>
        <v>0.53623188405797106</v>
      </c>
      <c r="I44" s="64">
        <f t="shared" ref="I44:I75" si="11">(C44-$B$7)/$B$8</f>
        <v>-0.49887599003115657</v>
      </c>
      <c r="J44" s="65">
        <f t="shared" ref="J44:J75" si="12">(D44-$C$7)/$C$8</f>
        <v>-0.52023275422002757</v>
      </c>
      <c r="K44" s="66">
        <f t="shared" ref="K44:K75" si="13">(E44-$D$7)/$D$8</f>
        <v>0.12284357231681821</v>
      </c>
    </row>
    <row r="45" spans="1:11" customFormat="1" x14ac:dyDescent="0.25">
      <c r="A45" s="39">
        <v>34</v>
      </c>
      <c r="B45" s="57">
        <f t="shared" si="7"/>
        <v>0.18468953999999999</v>
      </c>
      <c r="C45" s="75">
        <v>250000</v>
      </c>
      <c r="D45" s="40">
        <v>2.75852E-3</v>
      </c>
      <c r="E45" s="63">
        <v>67</v>
      </c>
      <c r="F45" s="64">
        <f t="shared" si="8"/>
        <v>4.9980999619992403E-2</v>
      </c>
      <c r="G45" s="65">
        <f t="shared" si="9"/>
        <v>3.1930349005833046E-2</v>
      </c>
      <c r="H45" s="66">
        <f t="shared" si="10"/>
        <v>0.52173913043478259</v>
      </c>
      <c r="I45" s="64">
        <f t="shared" si="11"/>
        <v>-0.48053476832600162</v>
      </c>
      <c r="J45" s="65">
        <f t="shared" si="12"/>
        <v>-0.50726301044137723</v>
      </c>
      <c r="K45" s="66">
        <f t="shared" si="13"/>
        <v>7.370614339009092E-2</v>
      </c>
    </row>
    <row r="46" spans="1:11" customFormat="1" x14ac:dyDescent="0.25">
      <c r="A46" s="39">
        <v>35</v>
      </c>
      <c r="B46" s="57">
        <f t="shared" si="7"/>
        <v>0.19993449999999999</v>
      </c>
      <c r="C46" s="75">
        <v>275000</v>
      </c>
      <c r="D46" s="40">
        <v>3.0312999999999998E-3</v>
      </c>
      <c r="E46" s="63">
        <v>66</v>
      </c>
      <c r="F46" s="64">
        <f t="shared" si="8"/>
        <v>5.4981099621992442E-2</v>
      </c>
      <c r="G46" s="65">
        <f t="shared" si="9"/>
        <v>3.5091642333372877E-2</v>
      </c>
      <c r="H46" s="66">
        <f t="shared" si="10"/>
        <v>0.50724637681159424</v>
      </c>
      <c r="I46" s="64">
        <f t="shared" si="11"/>
        <v>-0.46219354662084666</v>
      </c>
      <c r="J46" s="65">
        <f t="shared" si="12"/>
        <v>-0.49460464446069724</v>
      </c>
      <c r="K46" s="66">
        <f t="shared" si="13"/>
        <v>2.4568714463363641E-2</v>
      </c>
    </row>
    <row r="47" spans="1:11" customFormat="1" x14ac:dyDescent="0.25">
      <c r="A47" s="39">
        <v>36</v>
      </c>
      <c r="B47" s="57">
        <f t="shared" si="7"/>
        <v>0.21560825</v>
      </c>
      <c r="C47" s="75">
        <v>300000</v>
      </c>
      <c r="D47" s="40">
        <v>3.3190699999999999E-3</v>
      </c>
      <c r="E47" s="63">
        <v>65</v>
      </c>
      <c r="F47" s="64">
        <f t="shared" si="8"/>
        <v>5.9981199623992482E-2</v>
      </c>
      <c r="G47" s="65">
        <f t="shared" si="9"/>
        <v>3.8426657293656387E-2</v>
      </c>
      <c r="H47" s="66">
        <f t="shared" si="10"/>
        <v>0.49275362318840582</v>
      </c>
      <c r="I47" s="64">
        <f t="shared" si="11"/>
        <v>-0.44385232491569165</v>
      </c>
      <c r="J47" s="65">
        <f t="shared" si="12"/>
        <v>-0.48125066697605662</v>
      </c>
      <c r="K47" s="66">
        <f t="shared" si="13"/>
        <v>-2.4568714463363641E-2</v>
      </c>
    </row>
    <row r="48" spans="1:11" customFormat="1" x14ac:dyDescent="0.25">
      <c r="A48" s="39">
        <v>37</v>
      </c>
      <c r="B48" s="57">
        <f t="shared" si="7"/>
        <v>0.22737462</v>
      </c>
      <c r="C48" s="75">
        <v>325000</v>
      </c>
      <c r="D48" s="40">
        <v>3.55478E-3</v>
      </c>
      <c r="E48" s="63">
        <v>64</v>
      </c>
      <c r="F48" s="64">
        <f t="shared" si="8"/>
        <v>6.4981299625992514E-2</v>
      </c>
      <c r="G48" s="65">
        <f t="shared" si="9"/>
        <v>4.1158340152496531E-2</v>
      </c>
      <c r="H48" s="66">
        <f t="shared" si="10"/>
        <v>0.47826086956521741</v>
      </c>
      <c r="I48" s="64">
        <f t="shared" si="11"/>
        <v>-0.4255111032105367</v>
      </c>
      <c r="J48" s="65">
        <f t="shared" si="12"/>
        <v>-0.47031253571531145</v>
      </c>
      <c r="K48" s="66">
        <f t="shared" si="13"/>
        <v>-7.370614339009092E-2</v>
      </c>
    </row>
    <row r="49" spans="1:11" customFormat="1" x14ac:dyDescent="0.25">
      <c r="A49" s="39">
        <v>38</v>
      </c>
      <c r="B49" s="57">
        <f t="shared" si="7"/>
        <v>0.24247287999999997</v>
      </c>
      <c r="C49" s="75">
        <v>350000</v>
      </c>
      <c r="D49" s="40">
        <v>3.8508599999999998E-3</v>
      </c>
      <c r="E49" s="63">
        <v>63</v>
      </c>
      <c r="F49" s="64">
        <f t="shared" si="8"/>
        <v>6.998139962799256E-2</v>
      </c>
      <c r="G49" s="65">
        <f t="shared" si="9"/>
        <v>4.4589661101312399E-2</v>
      </c>
      <c r="H49" s="66">
        <f t="shared" si="10"/>
        <v>0.46376811594202899</v>
      </c>
      <c r="I49" s="64">
        <f t="shared" si="11"/>
        <v>-0.40716988150538175</v>
      </c>
      <c r="J49" s="65">
        <f t="shared" si="12"/>
        <v>-0.45657293237357194</v>
      </c>
      <c r="K49" s="66">
        <f t="shared" si="13"/>
        <v>-0.12284357231681821</v>
      </c>
    </row>
    <row r="50" spans="1:11" customFormat="1" x14ac:dyDescent="0.25">
      <c r="A50" s="39">
        <v>39</v>
      </c>
      <c r="B50" s="57">
        <f t="shared" si="7"/>
        <v>0.26157069999999999</v>
      </c>
      <c r="C50" s="75">
        <v>375000</v>
      </c>
      <c r="D50" s="40">
        <v>4.2209999999999999E-3</v>
      </c>
      <c r="E50" s="63">
        <v>62</v>
      </c>
      <c r="F50" s="64">
        <f t="shared" si="8"/>
        <v>7.4981499629992607E-2</v>
      </c>
      <c r="G50" s="65">
        <f t="shared" si="9"/>
        <v>4.8879275854064048E-2</v>
      </c>
      <c r="H50" s="66">
        <f t="shared" si="10"/>
        <v>0.44927536231884058</v>
      </c>
      <c r="I50" s="64">
        <f t="shared" si="11"/>
        <v>-0.38882865980022674</v>
      </c>
      <c r="J50" s="65">
        <f t="shared" si="12"/>
        <v>-0.43939657199491927</v>
      </c>
      <c r="K50" s="66">
        <f t="shared" si="13"/>
        <v>-0.17198100124354548</v>
      </c>
    </row>
    <row r="51" spans="1:11" customFormat="1" x14ac:dyDescent="0.25">
      <c r="A51" s="39">
        <v>40</v>
      </c>
      <c r="B51" s="57">
        <f t="shared" si="7"/>
        <v>0.27539959999999997</v>
      </c>
      <c r="C51" s="75">
        <v>400000</v>
      </c>
      <c r="D51" s="40">
        <v>4.5168999999999999E-3</v>
      </c>
      <c r="E51" s="63">
        <v>61</v>
      </c>
      <c r="F51" s="64">
        <f t="shared" si="8"/>
        <v>7.9981599631992639E-2</v>
      </c>
      <c r="G51" s="65">
        <f t="shared" si="9"/>
        <v>5.2308510752586801E-2</v>
      </c>
      <c r="H51" s="66">
        <f t="shared" si="10"/>
        <v>0.43478260869565216</v>
      </c>
      <c r="I51" s="64">
        <f t="shared" si="11"/>
        <v>-0.37048743809507179</v>
      </c>
      <c r="J51" s="65">
        <f t="shared" si="12"/>
        <v>-0.42566532155983161</v>
      </c>
      <c r="K51" s="66">
        <f t="shared" si="13"/>
        <v>-0.22111843017027277</v>
      </c>
    </row>
    <row r="52" spans="1:11" customFormat="1" x14ac:dyDescent="0.25">
      <c r="A52" s="39">
        <v>41</v>
      </c>
      <c r="B52" s="57">
        <f t="shared" si="7"/>
        <v>0.31437790000000004</v>
      </c>
      <c r="C52" s="75">
        <v>425000</v>
      </c>
      <c r="D52" s="40">
        <v>5.2418200000000003E-3</v>
      </c>
      <c r="E52" s="63">
        <v>60</v>
      </c>
      <c r="F52" s="64">
        <f t="shared" si="8"/>
        <v>8.4981699633992686E-2</v>
      </c>
      <c r="G52" s="65">
        <f t="shared" si="9"/>
        <v>6.0709730633077212E-2</v>
      </c>
      <c r="H52" s="66">
        <f t="shared" si="10"/>
        <v>0.42028985507246375</v>
      </c>
      <c r="I52" s="64">
        <f t="shared" si="11"/>
        <v>-0.35214621638991683</v>
      </c>
      <c r="J52" s="65">
        <f t="shared" si="12"/>
        <v>-0.39202538217016042</v>
      </c>
      <c r="K52" s="66">
        <f t="shared" si="13"/>
        <v>-0.27025585909700006</v>
      </c>
    </row>
    <row r="53" spans="1:11" customFormat="1" x14ac:dyDescent="0.25">
      <c r="A53" s="39">
        <v>42</v>
      </c>
      <c r="B53" s="57">
        <f t="shared" si="7"/>
        <v>0.45841552000000002</v>
      </c>
      <c r="C53" s="75">
        <v>450000</v>
      </c>
      <c r="D53" s="40">
        <v>7.7719800000000004E-3</v>
      </c>
      <c r="E53" s="63">
        <v>59</v>
      </c>
      <c r="F53" s="64">
        <f t="shared" si="8"/>
        <v>8.9981799635992718E-2</v>
      </c>
      <c r="G53" s="65">
        <f t="shared" si="9"/>
        <v>9.0032180686630173E-2</v>
      </c>
      <c r="H53" s="66">
        <f t="shared" si="10"/>
        <v>0.40579710144927539</v>
      </c>
      <c r="I53" s="64">
        <f t="shared" si="11"/>
        <v>-0.33380499468476182</v>
      </c>
      <c r="J53" s="65">
        <f t="shared" si="12"/>
        <v>-0.2746132138672161</v>
      </c>
      <c r="K53" s="66">
        <f t="shared" si="13"/>
        <v>-0.31939328802372735</v>
      </c>
    </row>
    <row r="54" spans="1:11" customFormat="1" x14ac:dyDescent="0.25">
      <c r="A54" s="39">
        <v>43</v>
      </c>
      <c r="B54" s="57">
        <f t="shared" si="7"/>
        <v>0.77342630000000012</v>
      </c>
      <c r="C54" s="75">
        <v>475000</v>
      </c>
      <c r="D54" s="40">
        <v>1.33372E-2</v>
      </c>
      <c r="E54" s="63">
        <v>58</v>
      </c>
      <c r="F54" s="64">
        <f t="shared" si="8"/>
        <v>9.4981899637992764E-2</v>
      </c>
      <c r="G54" s="65">
        <f t="shared" si="9"/>
        <v>0.15452845186593664</v>
      </c>
      <c r="H54" s="66">
        <f t="shared" si="10"/>
        <v>0.39130434782608697</v>
      </c>
      <c r="I54" s="64">
        <f t="shared" si="11"/>
        <v>-0.31546377297960687</v>
      </c>
      <c r="J54" s="65">
        <f t="shared" si="12"/>
        <v>-1.6358974102572012E-2</v>
      </c>
      <c r="K54" s="66">
        <f t="shared" si="13"/>
        <v>-0.36853071695045458</v>
      </c>
    </row>
    <row r="55" spans="1:11" customFormat="1" x14ac:dyDescent="0.25">
      <c r="A55" s="39">
        <v>44</v>
      </c>
      <c r="B55" s="57">
        <f t="shared" si="7"/>
        <v>0.32321601999999999</v>
      </c>
      <c r="C55" s="75">
        <v>500000</v>
      </c>
      <c r="D55" s="40">
        <v>5.6727599999999998E-3</v>
      </c>
      <c r="E55" s="63">
        <v>57</v>
      </c>
      <c r="F55" s="64">
        <f t="shared" si="8"/>
        <v>9.9981999639992797E-2</v>
      </c>
      <c r="G55" s="65">
        <f t="shared" si="9"/>
        <v>6.5703966818171478E-2</v>
      </c>
      <c r="H55" s="66">
        <f t="shared" si="10"/>
        <v>0.37681159420289856</v>
      </c>
      <c r="I55" s="64">
        <f t="shared" si="11"/>
        <v>-0.29712255127445192</v>
      </c>
      <c r="J55" s="65">
        <f t="shared" si="12"/>
        <v>-0.37202759554462267</v>
      </c>
      <c r="K55" s="66">
        <f t="shared" si="13"/>
        <v>-0.41766814587718187</v>
      </c>
    </row>
    <row r="56" spans="1:11" customFormat="1" x14ac:dyDescent="0.25">
      <c r="A56" s="39">
        <v>45</v>
      </c>
      <c r="B56" s="57">
        <f t="shared" si="7"/>
        <v>0.34145358000000003</v>
      </c>
      <c r="C56" s="75">
        <v>550000</v>
      </c>
      <c r="D56" s="40">
        <v>6.0997300000000003E-3</v>
      </c>
      <c r="E56" s="63">
        <v>56</v>
      </c>
      <c r="F56" s="64">
        <f t="shared" si="8"/>
        <v>0.10998219964399288</v>
      </c>
      <c r="G56" s="65">
        <f t="shared" si="9"/>
        <v>7.0652194005134172E-2</v>
      </c>
      <c r="H56" s="66">
        <f t="shared" si="10"/>
        <v>0.36231884057971014</v>
      </c>
      <c r="I56" s="64">
        <f t="shared" si="11"/>
        <v>-0.26044010786414196</v>
      </c>
      <c r="J56" s="65">
        <f t="shared" si="12"/>
        <v>-0.3522140369157975</v>
      </c>
      <c r="K56" s="66">
        <f t="shared" si="13"/>
        <v>-0.46680557480390916</v>
      </c>
    </row>
    <row r="57" spans="1:11" customFormat="1" x14ac:dyDescent="0.25">
      <c r="A57" s="39">
        <v>46</v>
      </c>
      <c r="B57" s="57">
        <f t="shared" si="7"/>
        <v>0.47069949999999999</v>
      </c>
      <c r="C57" s="75">
        <v>600000</v>
      </c>
      <c r="D57" s="40">
        <v>8.56056E-3</v>
      </c>
      <c r="E57" s="63">
        <v>55</v>
      </c>
      <c r="F57" s="64">
        <f t="shared" si="8"/>
        <v>0.11998239964799295</v>
      </c>
      <c r="G57" s="65">
        <f t="shared" si="9"/>
        <v>9.917116702078721E-2</v>
      </c>
      <c r="H57" s="66">
        <f t="shared" si="10"/>
        <v>0.34782608695652173</v>
      </c>
      <c r="I57" s="64">
        <f t="shared" si="11"/>
        <v>-0.22375766445383202</v>
      </c>
      <c r="J57" s="65">
        <f t="shared" si="12"/>
        <v>-0.23801912982496748</v>
      </c>
      <c r="K57" s="66">
        <f t="shared" si="13"/>
        <v>-0.5159430037306364</v>
      </c>
    </row>
    <row r="58" spans="1:11" customFormat="1" x14ac:dyDescent="0.25">
      <c r="A58" s="39">
        <v>47</v>
      </c>
      <c r="B58" s="57">
        <f t="shared" si="7"/>
        <v>0.86070970000000013</v>
      </c>
      <c r="C58" s="75">
        <v>650000</v>
      </c>
      <c r="D58" s="40">
        <v>1.5941500000000001E-2</v>
      </c>
      <c r="E58" s="63">
        <v>54</v>
      </c>
      <c r="F58" s="64">
        <f t="shared" si="8"/>
        <v>0.12998259965199305</v>
      </c>
      <c r="G58" s="65">
        <f t="shared" si="9"/>
        <v>0.18471012285688901</v>
      </c>
      <c r="H58" s="66">
        <f t="shared" si="10"/>
        <v>0.33333333333333331</v>
      </c>
      <c r="I58" s="64">
        <f t="shared" si="11"/>
        <v>-0.18707522104352209</v>
      </c>
      <c r="J58" s="65">
        <f t="shared" si="12"/>
        <v>0.10449366364024189</v>
      </c>
      <c r="K58" s="66">
        <f t="shared" si="13"/>
        <v>-0.56508043265736374</v>
      </c>
    </row>
    <row r="59" spans="1:11" customFormat="1" x14ac:dyDescent="0.25">
      <c r="A59" s="39">
        <v>48</v>
      </c>
      <c r="B59" s="57">
        <f t="shared" si="7"/>
        <v>0.41099923999999999</v>
      </c>
      <c r="C59" s="75">
        <v>700000</v>
      </c>
      <c r="D59" s="40">
        <v>7.7571799999999998E-3</v>
      </c>
      <c r="E59" s="63">
        <v>53</v>
      </c>
      <c r="F59" s="64">
        <f t="shared" si="8"/>
        <v>0.13998279965599311</v>
      </c>
      <c r="G59" s="65">
        <f t="shared" si="9"/>
        <v>8.9860660995862554E-2</v>
      </c>
      <c r="H59" s="66">
        <f t="shared" si="10"/>
        <v>0.3188405797101449</v>
      </c>
      <c r="I59" s="64">
        <f t="shared" si="11"/>
        <v>-0.15039277763321215</v>
      </c>
      <c r="J59" s="65">
        <f t="shared" si="12"/>
        <v>-0.27530000841415531</v>
      </c>
      <c r="K59" s="66">
        <f t="shared" si="13"/>
        <v>-0.61421786158409097</v>
      </c>
    </row>
    <row r="60" spans="1:11" customFormat="1" x14ac:dyDescent="0.25">
      <c r="A60" s="39">
        <v>49</v>
      </c>
      <c r="B60" s="57">
        <f t="shared" si="7"/>
        <v>0.43854278000000002</v>
      </c>
      <c r="C60" s="75">
        <v>750000</v>
      </c>
      <c r="D60" s="40">
        <v>8.4360400000000006E-3</v>
      </c>
      <c r="E60" s="63">
        <v>52</v>
      </c>
      <c r="F60" s="64">
        <f t="shared" si="8"/>
        <v>0.1499829996599932</v>
      </c>
      <c r="G60" s="65">
        <f t="shared" si="9"/>
        <v>9.7728083784680245E-2</v>
      </c>
      <c r="H60" s="66">
        <f t="shared" si="10"/>
        <v>0.30434782608695654</v>
      </c>
      <c r="I60" s="64">
        <f t="shared" si="11"/>
        <v>-0.11371033422290221</v>
      </c>
      <c r="J60" s="65">
        <f t="shared" si="12"/>
        <v>-0.24379748502664744</v>
      </c>
      <c r="K60" s="66">
        <f t="shared" si="13"/>
        <v>-0.66335529051081832</v>
      </c>
    </row>
    <row r="61" spans="1:11" customFormat="1" x14ac:dyDescent="0.25">
      <c r="A61" s="39">
        <v>50</v>
      </c>
      <c r="B61" s="57">
        <f t="shared" si="7"/>
        <v>0.86075380000000001</v>
      </c>
      <c r="C61" s="75">
        <v>800000</v>
      </c>
      <c r="D61" s="40">
        <v>1.6880099999999999E-2</v>
      </c>
      <c r="E61" s="63">
        <v>51</v>
      </c>
      <c r="F61" s="64">
        <f t="shared" si="8"/>
        <v>0.15998319966399327</v>
      </c>
      <c r="G61" s="65">
        <f t="shared" si="9"/>
        <v>0.19558771621867826</v>
      </c>
      <c r="H61" s="66">
        <f t="shared" si="10"/>
        <v>0.28985507246376813</v>
      </c>
      <c r="I61" s="64">
        <f t="shared" si="11"/>
        <v>-7.7027890812592273E-2</v>
      </c>
      <c r="J61" s="65">
        <f t="shared" si="12"/>
        <v>0.14804943132653181</v>
      </c>
      <c r="K61" s="66">
        <f t="shared" si="13"/>
        <v>-0.71249271943754555</v>
      </c>
    </row>
    <row r="62" spans="1:11" customFormat="1" x14ac:dyDescent="0.25">
      <c r="A62" s="39">
        <v>51</v>
      </c>
      <c r="B62" s="57">
        <f t="shared" si="7"/>
        <v>0.63510370000000005</v>
      </c>
      <c r="C62" s="75">
        <v>850000</v>
      </c>
      <c r="D62" s="40">
        <v>1.2704699999999999E-2</v>
      </c>
      <c r="E62" s="63">
        <v>50</v>
      </c>
      <c r="F62" s="64">
        <f t="shared" si="8"/>
        <v>0.16998339966799336</v>
      </c>
      <c r="G62" s="65">
        <f t="shared" si="9"/>
        <v>0.14719830291928018</v>
      </c>
      <c r="H62" s="66">
        <f t="shared" si="10"/>
        <v>0.27536231884057971</v>
      </c>
      <c r="I62" s="64">
        <f t="shared" si="11"/>
        <v>-4.0345447402282332E-2</v>
      </c>
      <c r="J62" s="65">
        <f t="shared" si="12"/>
        <v>-4.5710159976829937E-2</v>
      </c>
      <c r="K62" s="66">
        <f t="shared" si="13"/>
        <v>-0.7616301483642729</v>
      </c>
    </row>
    <row r="63" spans="1:11" customFormat="1" x14ac:dyDescent="0.25">
      <c r="A63" s="39">
        <v>52</v>
      </c>
      <c r="B63" s="57">
        <f t="shared" si="7"/>
        <v>0.49540079999999997</v>
      </c>
      <c r="C63" s="75">
        <v>900000</v>
      </c>
      <c r="D63" s="40">
        <v>1.0112899999999999E-2</v>
      </c>
      <c r="E63" s="63">
        <v>49</v>
      </c>
      <c r="F63" s="64">
        <f t="shared" si="8"/>
        <v>0.17998359967199343</v>
      </c>
      <c r="G63" s="65">
        <f t="shared" si="9"/>
        <v>0.1171614965320167</v>
      </c>
      <c r="H63" s="66">
        <f t="shared" si="10"/>
        <v>0.2608695652173913</v>
      </c>
      <c r="I63" s="64">
        <f t="shared" si="11"/>
        <v>-3.6630039919723903E-3</v>
      </c>
      <c r="J63" s="65">
        <f t="shared" si="12"/>
        <v>-0.16598273475770195</v>
      </c>
      <c r="K63" s="66">
        <f t="shared" si="13"/>
        <v>-0.81076757729100013</v>
      </c>
    </row>
    <row r="64" spans="1:11" customFormat="1" x14ac:dyDescent="0.25">
      <c r="A64" s="39">
        <v>53</v>
      </c>
      <c r="B64" s="57">
        <f t="shared" si="7"/>
        <v>0.51182709999999998</v>
      </c>
      <c r="C64" s="75">
        <v>950000</v>
      </c>
      <c r="D64" s="40">
        <v>1.06658E-2</v>
      </c>
      <c r="E64" s="63">
        <v>48</v>
      </c>
      <c r="F64" s="64">
        <f t="shared" si="8"/>
        <v>0.18998379967599352</v>
      </c>
      <c r="G64" s="65">
        <f t="shared" si="9"/>
        <v>0.12356914768238246</v>
      </c>
      <c r="H64" s="66">
        <f t="shared" si="10"/>
        <v>0.24637681159420291</v>
      </c>
      <c r="I64" s="64">
        <f t="shared" si="11"/>
        <v>3.301943941833755E-2</v>
      </c>
      <c r="J64" s="65">
        <f t="shared" si="12"/>
        <v>-0.1403253898250898</v>
      </c>
      <c r="K64" s="66">
        <f t="shared" si="13"/>
        <v>-0.85990500621772736</v>
      </c>
    </row>
    <row r="65" spans="1:11" customFormat="1" x14ac:dyDescent="0.25">
      <c r="A65" s="39">
        <v>54</v>
      </c>
      <c r="B65" s="57">
        <f t="shared" si="7"/>
        <v>0.53168309999999996</v>
      </c>
      <c r="C65" s="75">
        <v>1000000</v>
      </c>
      <c r="D65" s="40">
        <v>1.1315199999999999E-2</v>
      </c>
      <c r="E65" s="63">
        <v>47</v>
      </c>
      <c r="F65" s="64">
        <f t="shared" si="8"/>
        <v>0.19998399967999361</v>
      </c>
      <c r="G65" s="65">
        <f t="shared" si="9"/>
        <v>0.13109515357322624</v>
      </c>
      <c r="H65" s="66">
        <f t="shared" si="10"/>
        <v>0.2318840579710145</v>
      </c>
      <c r="I65" s="64">
        <f t="shared" si="11"/>
        <v>6.9701882828647491E-2</v>
      </c>
      <c r="J65" s="65">
        <f t="shared" si="12"/>
        <v>-0.11018995882628656</v>
      </c>
      <c r="K65" s="66">
        <f t="shared" si="13"/>
        <v>-0.90904243514445471</v>
      </c>
    </row>
    <row r="66" spans="1:11" customFormat="1" x14ac:dyDescent="0.25">
      <c r="A66" s="39">
        <v>55</v>
      </c>
      <c r="B66" s="57">
        <f t="shared" si="7"/>
        <v>1.2835262999999999</v>
      </c>
      <c r="C66" s="75">
        <v>1250000</v>
      </c>
      <c r="D66" s="40">
        <v>2.7905599999999999E-2</v>
      </c>
      <c r="E66" s="63">
        <v>46</v>
      </c>
      <c r="F66" s="64">
        <f t="shared" si="8"/>
        <v>0.24998499969999399</v>
      </c>
      <c r="G66" s="65">
        <f t="shared" si="9"/>
        <v>0.32336409125640247</v>
      </c>
      <c r="H66" s="66">
        <f t="shared" si="10"/>
        <v>0.21739130434782608</v>
      </c>
      <c r="I66" s="64">
        <f t="shared" si="11"/>
        <v>0.25311409988019717</v>
      </c>
      <c r="J66" s="65">
        <f t="shared" si="12"/>
        <v>0.65968816627772575</v>
      </c>
      <c r="K66" s="66">
        <f t="shared" si="13"/>
        <v>-0.95817986407118194</v>
      </c>
    </row>
    <row r="67" spans="1:11" customFormat="1" x14ac:dyDescent="0.25">
      <c r="A67" s="39">
        <v>56</v>
      </c>
      <c r="B67" s="57">
        <f t="shared" si="7"/>
        <v>1.2519847</v>
      </c>
      <c r="C67" s="75">
        <v>1500000</v>
      </c>
      <c r="D67" s="40">
        <v>2.78248E-2</v>
      </c>
      <c r="E67" s="63">
        <v>45</v>
      </c>
      <c r="F67" s="64">
        <f t="shared" si="8"/>
        <v>0.2999859997199944</v>
      </c>
      <c r="G67" s="65">
        <f t="shared" si="9"/>
        <v>0.32242768645815767</v>
      </c>
      <c r="H67" s="66">
        <f t="shared" si="10"/>
        <v>0.20289855072463769</v>
      </c>
      <c r="I67" s="64">
        <f t="shared" si="11"/>
        <v>0.43652631693174687</v>
      </c>
      <c r="J67" s="65">
        <f t="shared" si="12"/>
        <v>0.65593863929173368</v>
      </c>
      <c r="K67" s="66">
        <f t="shared" si="13"/>
        <v>-1.0073172929979093</v>
      </c>
    </row>
    <row r="68" spans="1:11" customFormat="1" x14ac:dyDescent="0.25">
      <c r="A68" s="39">
        <v>57</v>
      </c>
      <c r="B68" s="57">
        <f t="shared" si="7"/>
        <v>0.89901310000000012</v>
      </c>
      <c r="C68" s="75">
        <v>1750000</v>
      </c>
      <c r="D68" s="40">
        <v>2.0435100000000001E-2</v>
      </c>
      <c r="E68" s="63">
        <v>44</v>
      </c>
      <c r="F68" s="64">
        <f t="shared" si="8"/>
        <v>0.34998699973999481</v>
      </c>
      <c r="G68" s="65">
        <f t="shared" si="9"/>
        <v>0.23678720950779078</v>
      </c>
      <c r="H68" s="66">
        <f t="shared" si="10"/>
        <v>0.18840579710144928</v>
      </c>
      <c r="I68" s="64">
        <f t="shared" si="11"/>
        <v>0.61993853398329657</v>
      </c>
      <c r="J68" s="65">
        <f t="shared" si="12"/>
        <v>0.31301933770279555</v>
      </c>
      <c r="K68" s="66">
        <f t="shared" si="13"/>
        <v>-1.0564547219246365</v>
      </c>
    </row>
    <row r="69" spans="1:11" customFormat="1" x14ac:dyDescent="0.25">
      <c r="A69" s="39">
        <v>58</v>
      </c>
      <c r="B69" s="57">
        <f t="shared" si="7"/>
        <v>1.2880970999999999</v>
      </c>
      <c r="C69" s="75">
        <v>2000000</v>
      </c>
      <c r="D69" s="40">
        <v>2.9958800000000001E-2</v>
      </c>
      <c r="E69" s="63">
        <v>43</v>
      </c>
      <c r="F69" s="64">
        <f t="shared" si="8"/>
        <v>0.39998799975999522</v>
      </c>
      <c r="G69" s="65">
        <f t="shared" si="9"/>
        <v>0.34715897159992026</v>
      </c>
      <c r="H69" s="66">
        <f t="shared" si="10"/>
        <v>0.17391304347826086</v>
      </c>
      <c r="I69" s="64">
        <f t="shared" si="11"/>
        <v>0.80335075103484621</v>
      </c>
      <c r="J69" s="65">
        <f t="shared" si="12"/>
        <v>0.75496698815444718</v>
      </c>
      <c r="K69" s="66">
        <f t="shared" si="13"/>
        <v>-1.1055921508513638</v>
      </c>
    </row>
    <row r="70" spans="1:11" customFormat="1" x14ac:dyDescent="0.25">
      <c r="A70" s="39">
        <v>59</v>
      </c>
      <c r="B70" s="57">
        <f t="shared" si="7"/>
        <v>1.8901626999999999</v>
      </c>
      <c r="C70" s="75">
        <v>2250000</v>
      </c>
      <c r="D70" s="40">
        <v>4.5006999999999998E-2</v>
      </c>
      <c r="E70" s="63">
        <v>42</v>
      </c>
      <c r="F70" s="64">
        <f t="shared" si="8"/>
        <v>0.44998899977999562</v>
      </c>
      <c r="G70" s="65">
        <f t="shared" si="9"/>
        <v>0.52155509393837929</v>
      </c>
      <c r="H70" s="66">
        <f t="shared" si="10"/>
        <v>0.15942028985507245</v>
      </c>
      <c r="I70" s="64">
        <f t="shared" si="11"/>
        <v>0.98676296808639585</v>
      </c>
      <c r="J70" s="65">
        <f t="shared" si="12"/>
        <v>1.4532792652659212</v>
      </c>
      <c r="K70" s="66">
        <f t="shared" si="13"/>
        <v>-1.1547295797780912</v>
      </c>
    </row>
    <row r="71" spans="1:11" customFormat="1" x14ac:dyDescent="0.25">
      <c r="A71" s="39">
        <v>60</v>
      </c>
      <c r="B71" s="57">
        <f t="shared" si="7"/>
        <v>1.2037393999999999</v>
      </c>
      <c r="C71" s="75">
        <v>2500000</v>
      </c>
      <c r="D71" s="40">
        <v>2.9362699999999999E-2</v>
      </c>
      <c r="E71" s="63">
        <v>41</v>
      </c>
      <c r="F71" s="64">
        <f t="shared" si="8"/>
        <v>0.49998999979999598</v>
      </c>
      <c r="G71" s="65">
        <f t="shared" si="9"/>
        <v>0.34025066837920576</v>
      </c>
      <c r="H71" s="66">
        <f t="shared" si="10"/>
        <v>0.14492753623188406</v>
      </c>
      <c r="I71" s="64">
        <f t="shared" si="11"/>
        <v>1.1701751851379456</v>
      </c>
      <c r="J71" s="65">
        <f t="shared" si="12"/>
        <v>0.72730494562536396</v>
      </c>
      <c r="K71" s="66">
        <f t="shared" si="13"/>
        <v>-1.2038670087048184</v>
      </c>
    </row>
    <row r="72" spans="1:11" customFormat="1" x14ac:dyDescent="0.25">
      <c r="A72" s="39">
        <v>61</v>
      </c>
      <c r="B72" s="57">
        <f t="shared" si="7"/>
        <v>1.2771767000000001</v>
      </c>
      <c r="C72" s="75">
        <v>2750000</v>
      </c>
      <c r="D72" s="40">
        <v>3.1932700000000001E-2</v>
      </c>
      <c r="E72" s="63">
        <v>40</v>
      </c>
      <c r="F72" s="64">
        <f t="shared" si="8"/>
        <v>0.54999099981999644</v>
      </c>
      <c r="G72" s="65">
        <f t="shared" si="9"/>
        <v>0.37003483089763589</v>
      </c>
      <c r="H72" s="66">
        <f t="shared" si="10"/>
        <v>0.13043478260869565</v>
      </c>
      <c r="I72" s="64">
        <f t="shared" si="11"/>
        <v>1.3535874021894954</v>
      </c>
      <c r="J72" s="65">
        <f t="shared" si="12"/>
        <v>0.84656589060060949</v>
      </c>
      <c r="K72" s="66">
        <f t="shared" si="13"/>
        <v>-1.2530044376315457</v>
      </c>
    </row>
    <row r="73" spans="1:11" customFormat="1" x14ac:dyDescent="0.25">
      <c r="A73" s="39">
        <v>62</v>
      </c>
      <c r="B73" s="57">
        <f t="shared" si="7"/>
        <v>2.4169873000000002</v>
      </c>
      <c r="C73" s="75">
        <v>3000000</v>
      </c>
      <c r="D73" s="40">
        <v>6.1977400000000002E-2</v>
      </c>
      <c r="E73" s="63">
        <v>39</v>
      </c>
      <c r="F73" s="64">
        <f t="shared" si="8"/>
        <v>0.59999199983999685</v>
      </c>
      <c r="G73" s="65">
        <f t="shared" si="9"/>
        <v>0.71822791557369703</v>
      </c>
      <c r="H73" s="66">
        <f t="shared" si="10"/>
        <v>0.11594202898550725</v>
      </c>
      <c r="I73" s="64">
        <f t="shared" si="11"/>
        <v>1.5369996192410449</v>
      </c>
      <c r="J73" s="65">
        <f t="shared" si="12"/>
        <v>2.2407913044129657</v>
      </c>
      <c r="K73" s="66">
        <f t="shared" si="13"/>
        <v>-1.3021418665582729</v>
      </c>
    </row>
    <row r="74" spans="1:11" customFormat="1" x14ac:dyDescent="0.25">
      <c r="A74" s="39">
        <v>63</v>
      </c>
      <c r="B74" s="57">
        <f t="shared" si="7"/>
        <v>1.4319480999999998</v>
      </c>
      <c r="C74" s="75">
        <v>3250000</v>
      </c>
      <c r="D74" s="40">
        <v>3.7686299999999999E-2</v>
      </c>
      <c r="E74" s="63">
        <v>38</v>
      </c>
      <c r="F74" s="64">
        <f t="shared" si="8"/>
        <v>0.64999299985999714</v>
      </c>
      <c r="G74" s="65">
        <f t="shared" si="9"/>
        <v>0.4367142696003749</v>
      </c>
      <c r="H74" s="66">
        <f t="shared" si="10"/>
        <v>0.10144927536231885</v>
      </c>
      <c r="I74" s="64">
        <f t="shared" si="11"/>
        <v>1.7204118362925946</v>
      </c>
      <c r="J74" s="65">
        <f t="shared" si="12"/>
        <v>1.113561911226902</v>
      </c>
      <c r="K74" s="66">
        <f t="shared" si="13"/>
        <v>-1.3512792954850001</v>
      </c>
    </row>
    <row r="75" spans="1:11" customFormat="1" x14ac:dyDescent="0.25">
      <c r="A75" s="39">
        <v>64</v>
      </c>
      <c r="B75" s="57">
        <f t="shared" si="7"/>
        <v>2.0515039000000002</v>
      </c>
      <c r="C75" s="75">
        <v>3500000</v>
      </c>
      <c r="D75" s="40">
        <v>5.5449600000000002E-2</v>
      </c>
      <c r="E75" s="63">
        <v>37</v>
      </c>
      <c r="F75" s="64">
        <f t="shared" si="8"/>
        <v>0.69999399987999755</v>
      </c>
      <c r="G75" s="65">
        <f t="shared" si="9"/>
        <v>0.64257614277688446</v>
      </c>
      <c r="H75" s="66">
        <f t="shared" si="10"/>
        <v>8.6956521739130432E-2</v>
      </c>
      <c r="I75" s="64">
        <f t="shared" si="11"/>
        <v>1.9038240533441444</v>
      </c>
      <c r="J75" s="65">
        <f t="shared" si="12"/>
        <v>1.9378685041758426</v>
      </c>
      <c r="K75" s="66">
        <f t="shared" si="13"/>
        <v>-1.4004167244117276</v>
      </c>
    </row>
    <row r="76" spans="1:11" customFormat="1" x14ac:dyDescent="0.25">
      <c r="A76" s="39">
        <v>65</v>
      </c>
      <c r="B76" s="57">
        <f t="shared" ref="B76:B81" si="14">D76*E76 - (100 * $B$3 + $B$3)</f>
        <v>2.0827638999999998</v>
      </c>
      <c r="C76" s="75">
        <v>3750000</v>
      </c>
      <c r="D76" s="40">
        <v>5.7858199999999999E-2</v>
      </c>
      <c r="E76" s="63">
        <v>36</v>
      </c>
      <c r="F76" s="64">
        <f t="shared" ref="F76:F81" si="15">(C76-$B$6)/($B$5-$B$6)</f>
        <v>0.74999499989999796</v>
      </c>
      <c r="G76" s="65">
        <f t="shared" ref="G76:G81" si="16">(D76-$C$6)/($C$5-$C$6)</f>
        <v>0.67048981353248394</v>
      </c>
      <c r="H76" s="66">
        <f t="shared" ref="H76:H81" si="17">(E76-$D$6)/($D$5-$D$6)</f>
        <v>7.2463768115942032E-2</v>
      </c>
      <c r="I76" s="64">
        <f t="shared" ref="I76:I81" si="18">(C76-$B$7)/$B$8</f>
        <v>2.0872362703956941</v>
      </c>
      <c r="J76" s="65">
        <f t="shared" ref="J76:J81" si="19">(D76-$C$7)/$C$8</f>
        <v>2.0496396761864943</v>
      </c>
      <c r="K76" s="66">
        <f t="shared" ref="K76:K81" si="20">(E76-$D$7)/$D$8</f>
        <v>-1.4495541533384548</v>
      </c>
    </row>
    <row r="77" spans="1:11" customFormat="1" x14ac:dyDescent="0.25">
      <c r="A77" s="39">
        <v>66</v>
      </c>
      <c r="B77" s="57">
        <f t="shared" si="14"/>
        <v>2.1626132</v>
      </c>
      <c r="C77" s="75">
        <v>4000000</v>
      </c>
      <c r="D77" s="40">
        <v>6.1792699999999999E-2</v>
      </c>
      <c r="E77" s="63">
        <v>35</v>
      </c>
      <c r="F77" s="64">
        <f t="shared" si="15"/>
        <v>0.79999599991999837</v>
      </c>
      <c r="G77" s="65">
        <f t="shared" si="16"/>
        <v>0.71608739618959028</v>
      </c>
      <c r="H77" s="66">
        <f t="shared" si="17"/>
        <v>5.7971014492753624E-2</v>
      </c>
      <c r="I77" s="64">
        <f t="shared" si="18"/>
        <v>2.2706484874472439</v>
      </c>
      <c r="J77" s="65">
        <f t="shared" si="19"/>
        <v>2.232220294087313</v>
      </c>
      <c r="K77" s="66">
        <f t="shared" si="20"/>
        <v>-1.4986915822651821</v>
      </c>
    </row>
    <row r="78" spans="1:11" customFormat="1" x14ac:dyDescent="0.25">
      <c r="A78" s="39">
        <v>67</v>
      </c>
      <c r="B78" s="57">
        <f t="shared" si="14"/>
        <v>2.2004574999999997</v>
      </c>
      <c r="C78" s="75">
        <v>4250000</v>
      </c>
      <c r="D78" s="40">
        <v>6.4723199999999995E-2</v>
      </c>
      <c r="E78" s="63">
        <v>34</v>
      </c>
      <c r="F78" s="64">
        <f t="shared" si="15"/>
        <v>0.84999699993999878</v>
      </c>
      <c r="G78" s="65">
        <f t="shared" si="16"/>
        <v>0.75004945387840727</v>
      </c>
      <c r="H78" s="66">
        <f t="shared" si="17"/>
        <v>4.3478260869565216E-2</v>
      </c>
      <c r="I78" s="64">
        <f t="shared" si="18"/>
        <v>2.4540607044987937</v>
      </c>
      <c r="J78" s="65">
        <f t="shared" si="19"/>
        <v>2.3682102548849611</v>
      </c>
      <c r="K78" s="66">
        <f t="shared" si="20"/>
        <v>-1.5478290111919093</v>
      </c>
    </row>
    <row r="79" spans="1:11" customFormat="1" x14ac:dyDescent="0.25">
      <c r="A79" s="39">
        <v>68</v>
      </c>
      <c r="B79" s="57">
        <f t="shared" si="14"/>
        <v>2.3699386000000002</v>
      </c>
      <c r="C79" s="75">
        <v>4500000</v>
      </c>
      <c r="D79" s="40">
        <v>7.1820300000000004E-2</v>
      </c>
      <c r="E79" s="63">
        <v>33</v>
      </c>
      <c r="F79" s="64">
        <f t="shared" si="15"/>
        <v>0.89999799995999918</v>
      </c>
      <c r="G79" s="65">
        <f t="shared" si="16"/>
        <v>0.83229894018562534</v>
      </c>
      <c r="H79" s="66">
        <f t="shared" si="17"/>
        <v>2.8985507246376812E-2</v>
      </c>
      <c r="I79" s="64">
        <f t="shared" si="18"/>
        <v>2.637472921550343</v>
      </c>
      <c r="J79" s="65">
        <f t="shared" si="19"/>
        <v>2.6975514426607647</v>
      </c>
      <c r="K79" s="66">
        <f t="shared" si="20"/>
        <v>-1.5969664401186365</v>
      </c>
    </row>
    <row r="80" spans="1:11" customFormat="1" x14ac:dyDescent="0.25">
      <c r="A80" s="39">
        <v>69</v>
      </c>
      <c r="B80" s="57">
        <f t="shared" si="14"/>
        <v>2.1195390999999999</v>
      </c>
      <c r="C80" s="75">
        <v>4750000</v>
      </c>
      <c r="D80" s="40">
        <v>6.6239699999999999E-2</v>
      </c>
      <c r="E80" s="63">
        <v>32</v>
      </c>
      <c r="F80" s="64">
        <f t="shared" si="15"/>
        <v>0.94999899997999959</v>
      </c>
      <c r="G80" s="65">
        <f t="shared" si="16"/>
        <v>0.76762442759794003</v>
      </c>
      <c r="H80" s="66">
        <f t="shared" si="17"/>
        <v>1.4492753623188406E-2</v>
      </c>
      <c r="I80" s="64">
        <f t="shared" si="18"/>
        <v>2.8208851386018927</v>
      </c>
      <c r="J80" s="65">
        <f t="shared" si="19"/>
        <v>2.4385834934277475</v>
      </c>
      <c r="K80" s="66">
        <f t="shared" si="20"/>
        <v>-1.646103869045364</v>
      </c>
    </row>
    <row r="81" spans="1:11" customFormat="1" ht="15.75" thickBot="1" x14ac:dyDescent="0.3">
      <c r="A81" s="43">
        <v>70</v>
      </c>
      <c r="B81" s="73">
        <f t="shared" si="14"/>
        <v>2.6748835</v>
      </c>
      <c r="C81" s="76">
        <v>5000000</v>
      </c>
      <c r="D81" s="44">
        <v>8.6290800000000001E-2</v>
      </c>
      <c r="E81" s="68">
        <v>31</v>
      </c>
      <c r="F81" s="69">
        <f t="shared" si="15"/>
        <v>1</v>
      </c>
      <c r="G81" s="70">
        <f t="shared" si="16"/>
        <v>1</v>
      </c>
      <c r="H81" s="71">
        <f t="shared" si="17"/>
        <v>0</v>
      </c>
      <c r="I81" s="69">
        <f t="shared" si="18"/>
        <v>3.0042973556534425</v>
      </c>
      <c r="J81" s="70">
        <f t="shared" si="19"/>
        <v>3.3690555299231342</v>
      </c>
      <c r="K81" s="71">
        <f t="shared" si="20"/>
        <v>-1.6952412979720912</v>
      </c>
    </row>
    <row r="82" spans="1:11" x14ac:dyDescent="0.25">
      <c r="B82" s="13"/>
      <c r="D82" s="13"/>
      <c r="F82" s="14"/>
      <c r="G82" s="14"/>
      <c r="H82" s="14"/>
      <c r="I82" s="14"/>
      <c r="J82" s="14"/>
      <c r="K82" s="14"/>
    </row>
    <row r="83" spans="1:11" x14ac:dyDescent="0.25">
      <c r="B83" s="13"/>
      <c r="D83" s="13"/>
      <c r="F83" s="14"/>
      <c r="G83" s="14"/>
      <c r="H83" s="14"/>
      <c r="I83" s="14"/>
      <c r="J83" s="14"/>
      <c r="K83" s="14"/>
    </row>
    <row r="84" spans="1:11" x14ac:dyDescent="0.25">
      <c r="B84" s="13"/>
      <c r="D84" s="13"/>
      <c r="F84" s="14"/>
      <c r="G84" s="14"/>
      <c r="H84" s="14"/>
      <c r="I84" s="14"/>
      <c r="J84" s="14"/>
      <c r="K84" s="14"/>
    </row>
    <row r="85" spans="1:11" x14ac:dyDescent="0.25">
      <c r="B85" s="13"/>
      <c r="D85" s="13"/>
      <c r="F85" s="14"/>
      <c r="G85" s="14"/>
      <c r="H85" s="14"/>
      <c r="I85" s="14"/>
      <c r="J85" s="14"/>
      <c r="K85" s="14"/>
    </row>
    <row r="86" spans="1:11" x14ac:dyDescent="0.25">
      <c r="B86" s="13"/>
      <c r="D86" s="13"/>
      <c r="F86" s="14"/>
      <c r="G86" s="14"/>
      <c r="H86" s="14"/>
      <c r="I86" s="14"/>
      <c r="J86" s="14"/>
      <c r="K86" s="14"/>
    </row>
    <row r="87" spans="1:11" x14ac:dyDescent="0.25">
      <c r="B87" s="13"/>
      <c r="D87" s="13"/>
      <c r="F87" s="14"/>
      <c r="G87" s="14"/>
      <c r="H87" s="14"/>
      <c r="I87" s="14"/>
      <c r="J87" s="14"/>
      <c r="K87" s="14"/>
    </row>
    <row r="88" spans="1:11" x14ac:dyDescent="0.25">
      <c r="B88" s="13"/>
      <c r="D88" s="13"/>
      <c r="F88" s="14"/>
      <c r="G88" s="14"/>
      <c r="H88" s="14"/>
      <c r="I88" s="14"/>
      <c r="J88" s="14"/>
      <c r="K88" s="14"/>
    </row>
    <row r="89" spans="1:11" x14ac:dyDescent="0.25">
      <c r="B89" s="13"/>
      <c r="D89" s="13"/>
      <c r="F89" s="14"/>
      <c r="G89" s="14"/>
      <c r="H89" s="14"/>
      <c r="I89" s="14"/>
      <c r="J89" s="14"/>
      <c r="K89" s="14"/>
    </row>
    <row r="90" spans="1:11" x14ac:dyDescent="0.25">
      <c r="B90" s="13"/>
      <c r="D90" s="13"/>
      <c r="F90" s="14"/>
      <c r="G90" s="14"/>
      <c r="H90" s="14"/>
      <c r="I90" s="14"/>
      <c r="J90" s="14"/>
      <c r="K90" s="14"/>
    </row>
    <row r="91" spans="1:11" x14ac:dyDescent="0.25">
      <c r="B91" s="13"/>
      <c r="D91" s="13"/>
      <c r="F91" s="14"/>
      <c r="G91" s="14"/>
      <c r="H91" s="14"/>
      <c r="I91" s="14"/>
      <c r="J91" s="14"/>
      <c r="K91" s="14"/>
    </row>
    <row r="92" spans="1:11" x14ac:dyDescent="0.25">
      <c r="B92" s="13"/>
      <c r="D92" s="13"/>
      <c r="F92" s="14"/>
      <c r="G92" s="14"/>
      <c r="H92" s="14"/>
      <c r="I92" s="14"/>
      <c r="J92" s="14"/>
      <c r="K92" s="14"/>
    </row>
    <row r="93" spans="1:11" x14ac:dyDescent="0.25">
      <c r="B93" s="13"/>
      <c r="D93" s="13"/>
      <c r="F93" s="14"/>
      <c r="G93" s="14"/>
      <c r="H93" s="14"/>
      <c r="I93" s="14"/>
      <c r="J93" s="14"/>
      <c r="K93" s="14"/>
    </row>
    <row r="94" spans="1:11" x14ac:dyDescent="0.25">
      <c r="B94" s="13"/>
      <c r="D94" s="13"/>
      <c r="F94" s="14"/>
      <c r="G94" s="14"/>
      <c r="H94" s="14"/>
      <c r="I94" s="14"/>
      <c r="J94" s="14"/>
      <c r="K94" s="14"/>
    </row>
    <row r="95" spans="1:11" x14ac:dyDescent="0.25">
      <c r="B95" s="13"/>
      <c r="D95" s="13"/>
      <c r="F95" s="14"/>
      <c r="G95" s="14"/>
      <c r="H95" s="14"/>
      <c r="I95" s="14"/>
      <c r="J95" s="14"/>
      <c r="K95" s="14"/>
    </row>
    <row r="96" spans="1:11" x14ac:dyDescent="0.25">
      <c r="B96" s="13"/>
      <c r="D96" s="13"/>
      <c r="F96" s="14"/>
      <c r="G96" s="14"/>
      <c r="H96" s="14"/>
      <c r="I96" s="14"/>
      <c r="J96" s="14"/>
      <c r="K96" s="14"/>
    </row>
    <row r="97" spans="2:11" x14ac:dyDescent="0.25">
      <c r="B97" s="13"/>
      <c r="D97" s="13"/>
      <c r="F97" s="14"/>
      <c r="G97" s="14"/>
      <c r="H97" s="14"/>
      <c r="I97" s="14"/>
      <c r="J97" s="14"/>
      <c r="K97" s="14"/>
    </row>
    <row r="98" spans="2:11" x14ac:dyDescent="0.25">
      <c r="B98" s="13"/>
      <c r="D98" s="13"/>
      <c r="F98" s="14"/>
      <c r="G98" s="14"/>
      <c r="H98" s="14"/>
      <c r="I98" s="14"/>
      <c r="J98" s="14"/>
      <c r="K98" s="14"/>
    </row>
    <row r="99" spans="2:11" x14ac:dyDescent="0.25">
      <c r="B99" s="13"/>
      <c r="D99" s="13"/>
      <c r="F99" s="14"/>
      <c r="G99" s="14"/>
      <c r="H99" s="14"/>
      <c r="I99" s="14"/>
      <c r="J99" s="14"/>
      <c r="K99" s="14"/>
    </row>
    <row r="100" spans="2:11" x14ac:dyDescent="0.25">
      <c r="B100" s="13"/>
      <c r="D100" s="13"/>
      <c r="F100" s="14"/>
      <c r="G100" s="14"/>
      <c r="H100" s="14"/>
      <c r="I100" s="14"/>
      <c r="J100" s="14"/>
      <c r="K100" s="14"/>
    </row>
    <row r="101" spans="2:11" x14ac:dyDescent="0.25">
      <c r="B101" s="13"/>
      <c r="D101" s="13"/>
      <c r="F101" s="14"/>
      <c r="G101" s="14"/>
      <c r="H101" s="14"/>
      <c r="I101" s="14"/>
      <c r="J101" s="14"/>
      <c r="K101" s="14"/>
    </row>
    <row r="102" spans="2:11" x14ac:dyDescent="0.25">
      <c r="B102" s="13"/>
      <c r="D102" s="13"/>
      <c r="F102" s="14"/>
      <c r="G102" s="14"/>
      <c r="H102" s="14"/>
      <c r="I102" s="14"/>
      <c r="J102" s="14"/>
      <c r="K102" s="14"/>
    </row>
    <row r="103" spans="2:11" x14ac:dyDescent="0.25">
      <c r="B103" s="13"/>
      <c r="D103" s="13"/>
      <c r="F103" s="14"/>
      <c r="G103" s="14"/>
      <c r="H103" s="14"/>
      <c r="I103" s="14"/>
      <c r="J103" s="14"/>
      <c r="K103" s="14"/>
    </row>
    <row r="104" spans="2:11" x14ac:dyDescent="0.25">
      <c r="B104" s="13"/>
      <c r="D104" s="13"/>
      <c r="F104" s="14"/>
      <c r="G104" s="14"/>
      <c r="H104" s="14"/>
      <c r="I104" s="14"/>
      <c r="J104" s="14"/>
      <c r="K104" s="14"/>
    </row>
    <row r="105" spans="2:11" x14ac:dyDescent="0.25">
      <c r="B105" s="13"/>
      <c r="D105" s="13"/>
      <c r="F105" s="14"/>
      <c r="G105" s="14"/>
      <c r="H105" s="14"/>
      <c r="I105" s="14"/>
      <c r="J105" s="14"/>
      <c r="K105" s="14"/>
    </row>
    <row r="106" spans="2:11" x14ac:dyDescent="0.25">
      <c r="B106" s="13"/>
      <c r="D106" s="13"/>
      <c r="F106" s="14"/>
      <c r="G106" s="14"/>
      <c r="H106" s="14"/>
      <c r="I106" s="14"/>
      <c r="J106" s="14"/>
      <c r="K106" s="14"/>
    </row>
    <row r="107" spans="2:11" x14ac:dyDescent="0.25">
      <c r="B107" s="13"/>
      <c r="D107" s="13"/>
      <c r="F107" s="14"/>
      <c r="G107" s="14"/>
      <c r="H107" s="14"/>
      <c r="I107" s="14"/>
      <c r="J107" s="14"/>
      <c r="K107" s="14"/>
    </row>
    <row r="108" spans="2:11" x14ac:dyDescent="0.25">
      <c r="B108" s="13"/>
      <c r="D108" s="13"/>
      <c r="F108" s="14"/>
      <c r="G108" s="14"/>
      <c r="H108" s="14"/>
      <c r="I108" s="14"/>
      <c r="J108" s="14"/>
      <c r="K108" s="14"/>
    </row>
    <row r="109" spans="2:11" x14ac:dyDescent="0.25">
      <c r="B109" s="13"/>
      <c r="D109" s="13"/>
      <c r="F109" s="14"/>
      <c r="G109" s="14"/>
      <c r="H109" s="14"/>
      <c r="I109" s="14"/>
      <c r="J109" s="14"/>
      <c r="K109" s="14"/>
    </row>
    <row r="110" spans="2:11" x14ac:dyDescent="0.25">
      <c r="B110" s="13"/>
      <c r="D110" s="13"/>
      <c r="F110" s="14"/>
      <c r="G110" s="14"/>
      <c r="H110" s="14"/>
      <c r="I110" s="14"/>
      <c r="J110" s="14"/>
      <c r="K110" s="14"/>
    </row>
    <row r="111" spans="2:11" x14ac:dyDescent="0.25">
      <c r="B111" s="13"/>
      <c r="D111" s="13"/>
      <c r="F111" s="14"/>
      <c r="G111" s="14"/>
      <c r="H111" s="14"/>
      <c r="I111" s="14"/>
      <c r="J111" s="14"/>
      <c r="K111" s="14"/>
    </row>
    <row r="112" spans="2:11" x14ac:dyDescent="0.25">
      <c r="B112" s="13"/>
      <c r="D112" s="13"/>
      <c r="F112" s="14"/>
      <c r="G112" s="14"/>
      <c r="H112" s="14"/>
      <c r="I112" s="14"/>
      <c r="J112" s="14"/>
      <c r="K112" s="14"/>
    </row>
    <row r="113" spans="2:11" x14ac:dyDescent="0.25">
      <c r="B113" s="13"/>
      <c r="D113" s="13"/>
      <c r="F113" s="14"/>
      <c r="G113" s="14"/>
      <c r="H113" s="14"/>
      <c r="I113" s="14"/>
      <c r="J113" s="14"/>
      <c r="K113" s="14"/>
    </row>
    <row r="114" spans="2:11" x14ac:dyDescent="0.25">
      <c r="B114" s="13"/>
      <c r="D114" s="13"/>
      <c r="F114" s="14"/>
      <c r="G114" s="14"/>
      <c r="H114" s="14"/>
      <c r="I114" s="14"/>
      <c r="J114" s="14"/>
      <c r="K114" s="14"/>
    </row>
    <row r="115" spans="2:11" x14ac:dyDescent="0.25">
      <c r="D115" s="13"/>
      <c r="F115" s="14"/>
      <c r="G115" s="14"/>
      <c r="H115" s="14"/>
      <c r="I115" s="14"/>
      <c r="J115" s="14"/>
      <c r="K115" s="14"/>
    </row>
    <row r="116" spans="2:11" x14ac:dyDescent="0.25">
      <c r="D116" s="13"/>
      <c r="F116" s="14"/>
      <c r="G116" s="14"/>
      <c r="H116" s="14"/>
      <c r="I116" s="14"/>
      <c r="J116" s="14"/>
      <c r="K116" s="14"/>
    </row>
    <row r="117" spans="2:11" x14ac:dyDescent="0.25">
      <c r="D117" s="13"/>
      <c r="F117" s="14"/>
      <c r="G117" s="14"/>
      <c r="H117" s="14"/>
      <c r="I117" s="14"/>
      <c r="J117" s="14"/>
      <c r="K117" s="14"/>
    </row>
    <row r="118" spans="2:11" x14ac:dyDescent="0.25">
      <c r="D118" s="13"/>
      <c r="F118" s="14"/>
      <c r="G118" s="14"/>
      <c r="H118" s="14"/>
      <c r="I118" s="14"/>
      <c r="J118" s="14"/>
      <c r="K118" s="14"/>
    </row>
    <row r="119" spans="2:11" x14ac:dyDescent="0.25">
      <c r="D119" s="13"/>
      <c r="F119" s="14"/>
      <c r="G119" s="14"/>
      <c r="H119" s="14"/>
      <c r="I119" s="14"/>
      <c r="J119" s="14"/>
      <c r="K119" s="14"/>
    </row>
    <row r="120" spans="2:11" x14ac:dyDescent="0.25">
      <c r="D120" s="13"/>
      <c r="F120" s="14"/>
      <c r="G120" s="14"/>
      <c r="H120" s="14"/>
      <c r="I120" s="14"/>
      <c r="J120" s="14"/>
      <c r="K120" s="14"/>
    </row>
    <row r="121" spans="2:11" x14ac:dyDescent="0.25">
      <c r="D121" s="13"/>
      <c r="F121" s="14"/>
      <c r="G121" s="14"/>
      <c r="H121" s="14"/>
      <c r="I121" s="14"/>
      <c r="J121" s="14"/>
      <c r="K121" s="14"/>
    </row>
    <row r="122" spans="2:11" x14ac:dyDescent="0.25">
      <c r="D122" s="13"/>
      <c r="F122" s="14"/>
      <c r="G122" s="14"/>
      <c r="H122" s="14"/>
      <c r="I122" s="14"/>
      <c r="J122" s="14"/>
      <c r="K122" s="14"/>
    </row>
    <row r="123" spans="2:11" x14ac:dyDescent="0.25">
      <c r="D123" s="13"/>
      <c r="F123" s="14"/>
      <c r="G123" s="14"/>
      <c r="H123" s="14"/>
      <c r="I123" s="14"/>
      <c r="J123" s="14"/>
      <c r="K123" s="14"/>
    </row>
    <row r="124" spans="2:11" x14ac:dyDescent="0.25">
      <c r="D124" s="13"/>
      <c r="F124" s="14"/>
      <c r="G124" s="14"/>
      <c r="H124" s="14"/>
      <c r="I124" s="14"/>
      <c r="J124" s="14"/>
      <c r="K124" s="14"/>
    </row>
    <row r="125" spans="2:11" x14ac:dyDescent="0.25">
      <c r="D125" s="13"/>
      <c r="F125" s="14"/>
      <c r="G125" s="14"/>
      <c r="H125" s="14"/>
      <c r="I125" s="14"/>
      <c r="J125" s="14"/>
      <c r="K125" s="14"/>
    </row>
    <row r="126" spans="2:11" x14ac:dyDescent="0.25">
      <c r="D126" s="13"/>
      <c r="F126" s="14"/>
      <c r="G126" s="14"/>
      <c r="H126" s="14"/>
      <c r="I126" s="14"/>
      <c r="J126" s="14"/>
      <c r="K126" s="14"/>
    </row>
    <row r="127" spans="2:11" x14ac:dyDescent="0.25">
      <c r="D127" s="13"/>
      <c r="F127" s="14"/>
      <c r="G127" s="14"/>
      <c r="H127" s="14"/>
      <c r="I127" s="14"/>
      <c r="J127" s="14"/>
      <c r="K127" s="14"/>
    </row>
    <row r="128" spans="2:11" x14ac:dyDescent="0.25">
      <c r="D128" s="13"/>
      <c r="F128" s="14"/>
      <c r="G128" s="14"/>
      <c r="H128" s="14"/>
      <c r="I128" s="14"/>
      <c r="J128" s="14"/>
      <c r="K128" s="14"/>
    </row>
    <row r="129" spans="4:11" x14ac:dyDescent="0.25">
      <c r="D129" s="13"/>
      <c r="F129" s="14"/>
      <c r="G129" s="14"/>
      <c r="H129" s="14"/>
      <c r="I129" s="14"/>
      <c r="J129" s="14"/>
      <c r="K129" s="14"/>
    </row>
  </sheetData>
  <autoFilter ref="A11:K11" xr:uid="{E1B2AFCE-00E6-4E12-8610-73E374BAE63F}">
    <sortState xmlns:xlrd2="http://schemas.microsoft.com/office/spreadsheetml/2017/richdata2" ref="A12:K129">
      <sortCondition ref="A11"/>
    </sortState>
  </autoFilter>
  <mergeCells count="3">
    <mergeCell ref="F10:H10"/>
    <mergeCell ref="C10:E10"/>
    <mergeCell ref="I10:K10"/>
  </mergeCells>
  <conditionalFormatting sqref="B11:B8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AEF6-1F52-47E0-B932-BBCE9A3F0352}">
  <dimension ref="A1"/>
  <sheetViews>
    <sheetView workbookViewId="0">
      <selection activeCell="Z12" sqref="Z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FAF1-F8B7-4FAD-A26C-639E0C4827D4}">
  <dimension ref="A1"/>
  <sheetViews>
    <sheetView workbookViewId="0">
      <selection activeCell="J21" sqref="J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7A8B-2F5D-4C4F-9564-3AD385BBD6D6}">
  <dimension ref="A1"/>
  <sheetViews>
    <sheetView workbookViewId="0">
      <selection activeCell="K20" sqref="K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init new quick</vt:lpstr>
      <vt:lpstr>exec new quick</vt:lpstr>
      <vt:lpstr>graph exec new quick</vt:lpstr>
      <vt:lpstr>exec old quick</vt:lpstr>
      <vt:lpstr>init old quick</vt:lpstr>
      <vt:lpstr>graph on real data</vt:lpstr>
      <vt:lpstr>graph on min max</vt:lpstr>
      <vt:lpstr>graph on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2020-04-09T09:00:57Z</dcterms:created>
  <dcterms:modified xsi:type="dcterms:W3CDTF">2020-04-20T09:28:54Z</dcterms:modified>
</cp:coreProperties>
</file>