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386E7DEC-4888-437B-BBAB-3A3A04C54C7A}" xr6:coauthVersionLast="45" xr6:coauthVersionMax="45" xr10:uidLastSave="{00000000-0000-0000-0000-000000000000}"/>
  <bookViews>
    <workbookView xWindow="-120" yWindow="-120" windowWidth="20730" windowHeight="11160" activeTab="1" xr2:uid="{95BBCDBD-A815-4FA9-8097-1911A5993D3A}"/>
  </bookViews>
  <sheets>
    <sheet name="init new quick" sheetId="16" r:id="rId1"/>
    <sheet name="exec new quick" sheetId="13" r:id="rId2"/>
    <sheet name="graph exec new quick" sheetId="14" r:id="rId3"/>
    <sheet name="exec old quick" sheetId="12" r:id="rId4"/>
    <sheet name="init old quick" sheetId="1" r:id="rId5"/>
    <sheet name="graph on real data" sheetId="7" r:id="rId6"/>
    <sheet name="graph on min max" sheetId="8" r:id="rId7"/>
    <sheet name="graph on mean" sheetId="9" r:id="rId8"/>
  </sheets>
  <definedNames>
    <definedName name="_xlnm._FilterDatabase" localSheetId="4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12" i="13"/>
  <c r="B81" i="16"/>
  <c r="B80" i="16"/>
  <c r="B79" i="16"/>
  <c r="B78" i="16"/>
  <c r="B77" i="16"/>
  <c r="B76" i="16"/>
  <c r="B75" i="16"/>
  <c r="B74" i="16"/>
  <c r="B73" i="16"/>
  <c r="B72" i="16"/>
  <c r="B71" i="16"/>
  <c r="B70" i="16"/>
  <c r="F69" i="16"/>
  <c r="B69" i="16"/>
  <c r="B68" i="16"/>
  <c r="B67" i="16"/>
  <c r="B66" i="16"/>
  <c r="B65" i="16"/>
  <c r="B64" i="16"/>
  <c r="B63" i="16"/>
  <c r="H62" i="16"/>
  <c r="B62" i="16"/>
  <c r="B61" i="16"/>
  <c r="B60" i="16"/>
  <c r="B59" i="16"/>
  <c r="B58" i="16"/>
  <c r="J57" i="16"/>
  <c r="B57" i="16"/>
  <c r="B56" i="16"/>
  <c r="B55" i="16"/>
  <c r="B54" i="16"/>
  <c r="B53" i="16"/>
  <c r="B52" i="16"/>
  <c r="B51" i="16"/>
  <c r="B50" i="16"/>
  <c r="J49" i="16"/>
  <c r="B49" i="16"/>
  <c r="B48" i="16"/>
  <c r="F47" i="16"/>
  <c r="B47" i="16"/>
  <c r="B46" i="16"/>
  <c r="B45" i="16"/>
  <c r="F44" i="16"/>
  <c r="B44" i="16"/>
  <c r="B43" i="16"/>
  <c r="K42" i="16"/>
  <c r="B42" i="16"/>
  <c r="B41" i="16"/>
  <c r="B40" i="16"/>
  <c r="B39" i="16"/>
  <c r="B38" i="16"/>
  <c r="B37" i="16"/>
  <c r="B36" i="16"/>
  <c r="J35" i="16"/>
  <c r="B35" i="16"/>
  <c r="B34" i="16"/>
  <c r="B33" i="16"/>
  <c r="B32" i="16"/>
  <c r="B31" i="16"/>
  <c r="B30" i="16"/>
  <c r="F29" i="16"/>
  <c r="B29" i="16"/>
  <c r="B28" i="16"/>
  <c r="B27" i="16"/>
  <c r="B26" i="16"/>
  <c r="K25" i="16"/>
  <c r="B25" i="16"/>
  <c r="B24" i="16"/>
  <c r="B23" i="16"/>
  <c r="B22" i="16"/>
  <c r="B21" i="16"/>
  <c r="F20" i="16"/>
  <c r="B20" i="16"/>
  <c r="B19" i="16"/>
  <c r="B18" i="16"/>
  <c r="B17" i="16"/>
  <c r="K16" i="16"/>
  <c r="B16" i="16"/>
  <c r="B15" i="16"/>
  <c r="B14" i="16"/>
  <c r="H13" i="16"/>
  <c r="B13" i="16"/>
  <c r="B12" i="16"/>
  <c r="D8" i="16"/>
  <c r="K44" i="16" s="1"/>
  <c r="C8" i="16"/>
  <c r="J43" i="16" s="1"/>
  <c r="B8" i="16"/>
  <c r="I39" i="16" s="1"/>
  <c r="D7" i="16"/>
  <c r="K41" i="16" s="1"/>
  <c r="C7" i="16"/>
  <c r="B7" i="16"/>
  <c r="I23" i="16" s="1"/>
  <c r="D6" i="16"/>
  <c r="H39" i="16" s="1"/>
  <c r="C6" i="16"/>
  <c r="G62" i="16" s="1"/>
  <c r="B6" i="16"/>
  <c r="F78" i="16" s="1"/>
  <c r="D5" i="16"/>
  <c r="C5" i="16"/>
  <c r="B5" i="16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J13" i="13"/>
  <c r="J18" i="13"/>
  <c r="J20" i="13"/>
  <c r="J21" i="13"/>
  <c r="J26" i="13"/>
  <c r="J28" i="13"/>
  <c r="J29" i="13"/>
  <c r="J34" i="13"/>
  <c r="J36" i="13"/>
  <c r="J37" i="13"/>
  <c r="J42" i="13"/>
  <c r="J44" i="13"/>
  <c r="J45" i="13"/>
  <c r="J50" i="13"/>
  <c r="J52" i="13"/>
  <c r="J53" i="13"/>
  <c r="J58" i="13"/>
  <c r="J60" i="13"/>
  <c r="J61" i="13"/>
  <c r="J66" i="13"/>
  <c r="J68" i="13"/>
  <c r="J69" i="13"/>
  <c r="J74" i="13"/>
  <c r="J76" i="13"/>
  <c r="J77" i="13"/>
  <c r="J12" i="13"/>
  <c r="I16" i="13"/>
  <c r="I24" i="13"/>
  <c r="I32" i="13"/>
  <c r="I40" i="13"/>
  <c r="I48" i="13"/>
  <c r="I56" i="13"/>
  <c r="I64" i="13"/>
  <c r="I72" i="13"/>
  <c r="I80" i="13"/>
  <c r="E6" i="13"/>
  <c r="J14" i="13" s="1"/>
  <c r="D6" i="13"/>
  <c r="I17" i="13" s="1"/>
  <c r="D5" i="13"/>
  <c r="C5" i="13"/>
  <c r="E8" i="13"/>
  <c r="E5" i="13"/>
  <c r="D8" i="13"/>
  <c r="E4" i="13"/>
  <c r="C4" i="13"/>
  <c r="D4" i="13"/>
  <c r="B4" i="13"/>
  <c r="M11" i="13"/>
  <c r="N11" i="13"/>
  <c r="L11" i="13"/>
  <c r="K11" i="13"/>
  <c r="I11" i="13"/>
  <c r="J11" i="13"/>
  <c r="H11" i="13"/>
  <c r="G11" i="13"/>
  <c r="J11" i="12"/>
  <c r="K11" i="12"/>
  <c r="I11" i="12"/>
  <c r="G11" i="12"/>
  <c r="H11" i="12"/>
  <c r="F11" i="12"/>
  <c r="D4" i="12"/>
  <c r="C4" i="12"/>
  <c r="B4" i="12"/>
  <c r="G12" i="13"/>
  <c r="C8" i="13"/>
  <c r="B8" i="13"/>
  <c r="C6" i="13"/>
  <c r="B6" i="13"/>
  <c r="B5" i="13"/>
  <c r="B2" i="13"/>
  <c r="C7" i="13" s="1"/>
  <c r="J65" i="16" l="1"/>
  <c r="J40" i="16"/>
  <c r="H12" i="13"/>
  <c r="L12" i="13"/>
  <c r="I79" i="13"/>
  <c r="I71" i="13"/>
  <c r="I55" i="13"/>
  <c r="I47" i="13"/>
  <c r="I39" i="13"/>
  <c r="I31" i="13"/>
  <c r="I23" i="13"/>
  <c r="I15" i="13"/>
  <c r="I78" i="13"/>
  <c r="I70" i="13"/>
  <c r="I62" i="13"/>
  <c r="I54" i="13"/>
  <c r="I46" i="13"/>
  <c r="I38" i="13"/>
  <c r="I30" i="13"/>
  <c r="I22" i="13"/>
  <c r="I14" i="13"/>
  <c r="J75" i="13"/>
  <c r="J67" i="13"/>
  <c r="J59" i="13"/>
  <c r="J51" i="13"/>
  <c r="J43" i="13"/>
  <c r="J35" i="13"/>
  <c r="J27" i="13"/>
  <c r="J19" i="13"/>
  <c r="J17" i="13"/>
  <c r="I63" i="13"/>
  <c r="I69" i="13"/>
  <c r="I45" i="13"/>
  <c r="I76" i="13"/>
  <c r="I52" i="13"/>
  <c r="I28" i="13"/>
  <c r="J73" i="13"/>
  <c r="J57" i="13"/>
  <c r="J49" i="13"/>
  <c r="J25" i="13"/>
  <c r="I12" i="13"/>
  <c r="I75" i="13"/>
  <c r="I67" i="13"/>
  <c r="I59" i="13"/>
  <c r="I51" i="13"/>
  <c r="I43" i="13"/>
  <c r="I35" i="13"/>
  <c r="I27" i="13"/>
  <c r="I19" i="13"/>
  <c r="J80" i="13"/>
  <c r="J72" i="13"/>
  <c r="J64" i="13"/>
  <c r="J56" i="13"/>
  <c r="J48" i="13"/>
  <c r="J40" i="13"/>
  <c r="J32" i="13"/>
  <c r="J24" i="13"/>
  <c r="J16" i="13"/>
  <c r="I61" i="13"/>
  <c r="I29" i="13"/>
  <c r="I60" i="13"/>
  <c r="I36" i="13"/>
  <c r="J81" i="13"/>
  <c r="J41" i="13"/>
  <c r="I13" i="13"/>
  <c r="I74" i="13"/>
  <c r="I66" i="13"/>
  <c r="I58" i="13"/>
  <c r="I50" i="13"/>
  <c r="I42" i="13"/>
  <c r="I34" i="13"/>
  <c r="I26" i="13"/>
  <c r="I18" i="13"/>
  <c r="J79" i="13"/>
  <c r="J71" i="13"/>
  <c r="J63" i="13"/>
  <c r="J55" i="13"/>
  <c r="J47" i="13"/>
  <c r="J39" i="13"/>
  <c r="J31" i="13"/>
  <c r="J23" i="13"/>
  <c r="J15" i="13"/>
  <c r="I77" i="13"/>
  <c r="I53" i="13"/>
  <c r="I37" i="13"/>
  <c r="I21" i="13"/>
  <c r="I68" i="13"/>
  <c r="I44" i="13"/>
  <c r="I20" i="13"/>
  <c r="J65" i="13"/>
  <c r="J33" i="13"/>
  <c r="I81" i="13"/>
  <c r="I73" i="13"/>
  <c r="I65" i="13"/>
  <c r="I57" i="13"/>
  <c r="I49" i="13"/>
  <c r="I41" i="13"/>
  <c r="I33" i="13"/>
  <c r="I25" i="13"/>
  <c r="J78" i="13"/>
  <c r="J70" i="13"/>
  <c r="J62" i="13"/>
  <c r="J54" i="13"/>
  <c r="J46" i="13"/>
  <c r="J38" i="13"/>
  <c r="J30" i="13"/>
  <c r="J22" i="13"/>
  <c r="I31" i="16"/>
  <c r="I72" i="16"/>
  <c r="J13" i="16"/>
  <c r="K24" i="16"/>
  <c r="F28" i="16"/>
  <c r="F53" i="16"/>
  <c r="G78" i="16"/>
  <c r="K17" i="16"/>
  <c r="F21" i="16"/>
  <c r="K32" i="16"/>
  <c r="F36" i="16"/>
  <c r="I40" i="16"/>
  <c r="K58" i="16"/>
  <c r="I63" i="16"/>
  <c r="J73" i="16"/>
  <c r="H78" i="16"/>
  <c r="F12" i="16"/>
  <c r="F15" i="16"/>
  <c r="K33" i="16"/>
  <c r="F37" i="16"/>
  <c r="I55" i="16"/>
  <c r="K74" i="16"/>
  <c r="I79" i="16"/>
  <c r="I12" i="16"/>
  <c r="H15" i="16"/>
  <c r="F19" i="16"/>
  <c r="F23" i="16"/>
  <c r="J41" i="16"/>
  <c r="K50" i="16"/>
  <c r="J74" i="16"/>
  <c r="I15" i="16"/>
  <c r="J19" i="16"/>
  <c r="H23" i="16"/>
  <c r="F27" i="16"/>
  <c r="F31" i="16"/>
  <c r="I56" i="16"/>
  <c r="I71" i="16"/>
  <c r="F77" i="16"/>
  <c r="K81" i="16"/>
  <c r="G13" i="16"/>
  <c r="J27" i="16"/>
  <c r="H31" i="16"/>
  <c r="F35" i="16"/>
  <c r="K66" i="16"/>
  <c r="J81" i="16"/>
  <c r="G79" i="16"/>
  <c r="G71" i="16"/>
  <c r="G63" i="16"/>
  <c r="G55" i="16"/>
  <c r="G47" i="16"/>
  <c r="G39" i="16"/>
  <c r="G31" i="16"/>
  <c r="G23" i="16"/>
  <c r="G15" i="16"/>
  <c r="G80" i="16"/>
  <c r="G72" i="16"/>
  <c r="G64" i="16"/>
  <c r="G56" i="16"/>
  <c r="G81" i="16"/>
  <c r="G73" i="16"/>
  <c r="G65" i="16"/>
  <c r="G57" i="16"/>
  <c r="G49" i="16"/>
  <c r="G41" i="16"/>
  <c r="G33" i="16"/>
  <c r="G25" i="16"/>
  <c r="G17" i="16"/>
  <c r="G42" i="16"/>
  <c r="G34" i="16"/>
  <c r="G18" i="16"/>
  <c r="G74" i="16"/>
  <c r="G66" i="16"/>
  <c r="G58" i="16"/>
  <c r="G50" i="16"/>
  <c r="G26" i="16"/>
  <c r="G75" i="16"/>
  <c r="G67" i="16"/>
  <c r="G59" i="16"/>
  <c r="G51" i="16"/>
  <c r="G43" i="16"/>
  <c r="G35" i="16"/>
  <c r="G27" i="16"/>
  <c r="G19" i="16"/>
  <c r="G76" i="16"/>
  <c r="G68" i="16"/>
  <c r="G60" i="16"/>
  <c r="G52" i="16"/>
  <c r="G44" i="16"/>
  <c r="H80" i="16"/>
  <c r="H72" i="16"/>
  <c r="H64" i="16"/>
  <c r="H56" i="16"/>
  <c r="H48" i="16"/>
  <c r="H40" i="16"/>
  <c r="H32" i="16"/>
  <c r="H24" i="16"/>
  <c r="H16" i="16"/>
  <c r="H81" i="16"/>
  <c r="H73" i="16"/>
  <c r="H65" i="16"/>
  <c r="H57" i="16"/>
  <c r="H49" i="16"/>
  <c r="H74" i="16"/>
  <c r="H66" i="16"/>
  <c r="H58" i="16"/>
  <c r="H50" i="16"/>
  <c r="H42" i="16"/>
  <c r="H34" i="16"/>
  <c r="H26" i="16"/>
  <c r="H18" i="16"/>
  <c r="H27" i="16"/>
  <c r="H75" i="16"/>
  <c r="H67" i="16"/>
  <c r="H59" i="16"/>
  <c r="H51" i="16"/>
  <c r="H43" i="16"/>
  <c r="H35" i="16"/>
  <c r="H19" i="16"/>
  <c r="H76" i="16"/>
  <c r="H68" i="16"/>
  <c r="H60" i="16"/>
  <c r="H52" i="16"/>
  <c r="H44" i="16"/>
  <c r="H36" i="16"/>
  <c r="H28" i="16"/>
  <c r="H20" i="16"/>
  <c r="H12" i="16"/>
  <c r="H77" i="16"/>
  <c r="H69" i="16"/>
  <c r="H61" i="16"/>
  <c r="H53" i="16"/>
  <c r="H45" i="16"/>
  <c r="H17" i="16"/>
  <c r="H21" i="16"/>
  <c r="H25" i="16"/>
  <c r="H29" i="16"/>
  <c r="H33" i="16"/>
  <c r="H37" i="16"/>
  <c r="H47" i="16"/>
  <c r="K49" i="16"/>
  <c r="G53" i="16"/>
  <c r="K65" i="16"/>
  <c r="G69" i="16"/>
  <c r="I81" i="16"/>
  <c r="I73" i="16"/>
  <c r="I65" i="16"/>
  <c r="I57" i="16"/>
  <c r="I49" i="16"/>
  <c r="I41" i="16"/>
  <c r="I33" i="16"/>
  <c r="I25" i="16"/>
  <c r="I17" i="16"/>
  <c r="I74" i="16"/>
  <c r="I66" i="16"/>
  <c r="I58" i="16"/>
  <c r="I50" i="16"/>
  <c r="I75" i="16"/>
  <c r="I67" i="16"/>
  <c r="I59" i="16"/>
  <c r="I51" i="16"/>
  <c r="I43" i="16"/>
  <c r="I35" i="16"/>
  <c r="I27" i="16"/>
  <c r="I19" i="16"/>
  <c r="I44" i="16"/>
  <c r="I20" i="16"/>
  <c r="I76" i="16"/>
  <c r="I68" i="16"/>
  <c r="I60" i="16"/>
  <c r="I52" i="16"/>
  <c r="I36" i="16"/>
  <c r="I28" i="16"/>
  <c r="I77" i="16"/>
  <c r="I69" i="16"/>
  <c r="I61" i="16"/>
  <c r="I53" i="16"/>
  <c r="I45" i="16"/>
  <c r="I37" i="16"/>
  <c r="I29" i="16"/>
  <c r="I21" i="16"/>
  <c r="I13" i="16"/>
  <c r="I78" i="16"/>
  <c r="I70" i="16"/>
  <c r="I62" i="16"/>
  <c r="I54" i="16"/>
  <c r="I46" i="16"/>
  <c r="I38" i="16"/>
  <c r="G12" i="16"/>
  <c r="J15" i="16"/>
  <c r="J17" i="16"/>
  <c r="J23" i="16"/>
  <c r="J25" i="16"/>
  <c r="J31" i="16"/>
  <c r="J33" i="16"/>
  <c r="G40" i="16"/>
  <c r="I42" i="16"/>
  <c r="F45" i="16"/>
  <c r="I47" i="16"/>
  <c r="J56" i="16"/>
  <c r="F60" i="16"/>
  <c r="H63" i="16"/>
  <c r="J72" i="16"/>
  <c r="F76" i="16"/>
  <c r="H79" i="16"/>
  <c r="G21" i="16"/>
  <c r="G29" i="16"/>
  <c r="G45" i="16"/>
  <c r="G54" i="16"/>
  <c r="K75" i="16"/>
  <c r="K67" i="16"/>
  <c r="K59" i="16"/>
  <c r="K51" i="16"/>
  <c r="K43" i="16"/>
  <c r="K35" i="16"/>
  <c r="K27" i="16"/>
  <c r="K19" i="16"/>
  <c r="K76" i="16"/>
  <c r="K68" i="16"/>
  <c r="K60" i="16"/>
  <c r="K52" i="16"/>
  <c r="K77" i="16"/>
  <c r="K69" i="16"/>
  <c r="K61" i="16"/>
  <c r="K53" i="16"/>
  <c r="K45" i="16"/>
  <c r="K37" i="16"/>
  <c r="K29" i="16"/>
  <c r="K21" i="16"/>
  <c r="K13" i="16"/>
  <c r="K54" i="16"/>
  <c r="K22" i="16"/>
  <c r="K14" i="16"/>
  <c r="K78" i="16"/>
  <c r="K70" i="16"/>
  <c r="K62" i="16"/>
  <c r="K46" i="16"/>
  <c r="K38" i="16"/>
  <c r="K30" i="16"/>
  <c r="K79" i="16"/>
  <c r="K71" i="16"/>
  <c r="K63" i="16"/>
  <c r="K55" i="16"/>
  <c r="K47" i="16"/>
  <c r="K39" i="16"/>
  <c r="K31" i="16"/>
  <c r="K23" i="16"/>
  <c r="K15" i="16"/>
  <c r="K80" i="16"/>
  <c r="K72" i="16"/>
  <c r="K64" i="16"/>
  <c r="K56" i="16"/>
  <c r="K48" i="16"/>
  <c r="K40" i="16"/>
  <c r="H14" i="16"/>
  <c r="G16" i="16"/>
  <c r="H30" i="16"/>
  <c r="G36" i="16"/>
  <c r="H38" i="16"/>
  <c r="H54" i="16"/>
  <c r="F61" i="16"/>
  <c r="H70" i="16"/>
  <c r="I14" i="16"/>
  <c r="I16" i="16"/>
  <c r="I18" i="16"/>
  <c r="K20" i="16"/>
  <c r="I22" i="16"/>
  <c r="I24" i="16"/>
  <c r="I26" i="16"/>
  <c r="K28" i="16"/>
  <c r="I30" i="16"/>
  <c r="I32" i="16"/>
  <c r="I34" i="16"/>
  <c r="K36" i="16"/>
  <c r="G46" i="16"/>
  <c r="I48" i="16"/>
  <c r="K57" i="16"/>
  <c r="G61" i="16"/>
  <c r="I64" i="16"/>
  <c r="K73" i="16"/>
  <c r="G77" i="16"/>
  <c r="I80" i="16"/>
  <c r="G37" i="16"/>
  <c r="G14" i="16"/>
  <c r="G22" i="16"/>
  <c r="G30" i="16"/>
  <c r="G38" i="16"/>
  <c r="G70" i="16"/>
  <c r="F79" i="16"/>
  <c r="F71" i="16"/>
  <c r="F63" i="16"/>
  <c r="F55" i="16"/>
  <c r="F25" i="16"/>
  <c r="F17" i="16"/>
  <c r="F65" i="16"/>
  <c r="F57" i="16"/>
  <c r="F49" i="16"/>
  <c r="F41" i="16"/>
  <c r="F33" i="16"/>
  <c r="F75" i="16"/>
  <c r="F67" i="16"/>
  <c r="F59" i="16"/>
  <c r="F51" i="16"/>
  <c r="F43" i="16"/>
  <c r="K12" i="16"/>
  <c r="G20" i="16"/>
  <c r="H22" i="16"/>
  <c r="G24" i="16"/>
  <c r="G28" i="16"/>
  <c r="G32" i="16"/>
  <c r="G48" i="16"/>
  <c r="J75" i="16"/>
  <c r="J67" i="16"/>
  <c r="J59" i="16"/>
  <c r="J51" i="16"/>
  <c r="J37" i="16"/>
  <c r="J29" i="16"/>
  <c r="J21" i="16"/>
  <c r="J77" i="16"/>
  <c r="J69" i="16"/>
  <c r="J61" i="16"/>
  <c r="J53" i="16"/>
  <c r="J45" i="16"/>
  <c r="J79" i="16"/>
  <c r="J71" i="16"/>
  <c r="J63" i="16"/>
  <c r="J55" i="16"/>
  <c r="J47" i="16"/>
  <c r="J39" i="16"/>
  <c r="F13" i="16"/>
  <c r="J16" i="16"/>
  <c r="K18" i="16"/>
  <c r="J24" i="16"/>
  <c r="K26" i="16"/>
  <c r="J32" i="16"/>
  <c r="K34" i="16"/>
  <c r="F39" i="16"/>
  <c r="H41" i="16"/>
  <c r="H46" i="16"/>
  <c r="J48" i="16"/>
  <c r="F52" i="16"/>
  <c r="H55" i="16"/>
  <c r="J64" i="16"/>
  <c r="F68" i="16"/>
  <c r="H71" i="16"/>
  <c r="J80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73" i="16"/>
  <c r="F81" i="16"/>
  <c r="J1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J76" i="16"/>
  <c r="F80" i="16"/>
  <c r="F14" i="16"/>
  <c r="J18" i="16"/>
  <c r="F22" i="16"/>
  <c r="J26" i="16"/>
  <c r="F30" i="16"/>
  <c r="J34" i="16"/>
  <c r="F38" i="16"/>
  <c r="J42" i="16"/>
  <c r="F46" i="16"/>
  <c r="J50" i="16"/>
  <c r="F54" i="16"/>
  <c r="J58" i="16"/>
  <c r="F62" i="16"/>
  <c r="J66" i="16"/>
  <c r="F70" i="16"/>
  <c r="D7" i="13"/>
  <c r="M15" i="13" s="1"/>
  <c r="E7" i="13"/>
  <c r="N72" i="13" s="1"/>
  <c r="M78" i="13"/>
  <c r="M48" i="13"/>
  <c r="M74" i="13"/>
  <c r="M68" i="13"/>
  <c r="M81" i="13"/>
  <c r="M73" i="13"/>
  <c r="H70" i="13"/>
  <c r="G34" i="13"/>
  <c r="L24" i="13"/>
  <c r="G30" i="13"/>
  <c r="L36" i="13"/>
  <c r="L44" i="13"/>
  <c r="G38" i="13"/>
  <c r="G79" i="13"/>
  <c r="G14" i="13"/>
  <c r="G46" i="13"/>
  <c r="L28" i="13"/>
  <c r="H79" i="13"/>
  <c r="L16" i="13"/>
  <c r="L48" i="13"/>
  <c r="H54" i="13"/>
  <c r="G26" i="13"/>
  <c r="G18" i="13"/>
  <c r="G50" i="13"/>
  <c r="L55" i="13"/>
  <c r="L43" i="13"/>
  <c r="L39" i="13"/>
  <c r="L80" i="13"/>
  <c r="L76" i="13"/>
  <c r="L72" i="13"/>
  <c r="L64" i="13"/>
  <c r="L60" i="13"/>
  <c r="L81" i="13"/>
  <c r="L77" i="13"/>
  <c r="L73" i="13"/>
  <c r="L69" i="13"/>
  <c r="L65" i="13"/>
  <c r="L61" i="13"/>
  <c r="L57" i="13"/>
  <c r="L53" i="13"/>
  <c r="L49" i="13"/>
  <c r="L45" i="13"/>
  <c r="L41" i="13"/>
  <c r="L37" i="13"/>
  <c r="L33" i="13"/>
  <c r="L29" i="13"/>
  <c r="L25" i="13"/>
  <c r="L21" i="13"/>
  <c r="L17" i="13"/>
  <c r="L13" i="13"/>
  <c r="L71" i="13"/>
  <c r="L63" i="13"/>
  <c r="L59" i="13"/>
  <c r="L35" i="13"/>
  <c r="L31" i="13"/>
  <c r="L79" i="13"/>
  <c r="L75" i="13"/>
  <c r="L47" i="13"/>
  <c r="L27" i="13"/>
  <c r="L23" i="13"/>
  <c r="L19" i="13"/>
  <c r="L15" i="13"/>
  <c r="L56" i="13"/>
  <c r="L78" i="13"/>
  <c r="L74" i="13"/>
  <c r="L70" i="13"/>
  <c r="L66" i="13"/>
  <c r="L62" i="13"/>
  <c r="L58" i="13"/>
  <c r="L54" i="13"/>
  <c r="L50" i="13"/>
  <c r="L46" i="13"/>
  <c r="L42" i="13"/>
  <c r="L38" i="13"/>
  <c r="L34" i="13"/>
  <c r="L30" i="13"/>
  <c r="L26" i="13"/>
  <c r="L22" i="13"/>
  <c r="L18" i="13"/>
  <c r="L14" i="13"/>
  <c r="L67" i="13"/>
  <c r="L51" i="13"/>
  <c r="L68" i="13"/>
  <c r="L40" i="13"/>
  <c r="G65" i="13"/>
  <c r="G21" i="13"/>
  <c r="G13" i="13"/>
  <c r="G78" i="13"/>
  <c r="G74" i="13"/>
  <c r="G58" i="13"/>
  <c r="G81" i="13"/>
  <c r="G69" i="13"/>
  <c r="G49" i="13"/>
  <c r="G45" i="13"/>
  <c r="G41" i="13"/>
  <c r="G29" i="13"/>
  <c r="G70" i="13"/>
  <c r="G66" i="13"/>
  <c r="G73" i="13"/>
  <c r="G53" i="13"/>
  <c r="G37" i="13"/>
  <c r="G33" i="13"/>
  <c r="G62" i="13"/>
  <c r="G77" i="13"/>
  <c r="G61" i="13"/>
  <c r="G57" i="13"/>
  <c r="G25" i="13"/>
  <c r="G17" i="13"/>
  <c r="L20" i="13"/>
  <c r="G42" i="13"/>
  <c r="L52" i="13"/>
  <c r="G22" i="13"/>
  <c r="L32" i="13"/>
  <c r="G54" i="13"/>
  <c r="H66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18" i="13"/>
  <c r="H42" i="13"/>
  <c r="H74" i="13"/>
  <c r="H78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H26" i="13"/>
  <c r="H30" i="13"/>
  <c r="H50" i="13"/>
  <c r="H6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22" i="13"/>
  <c r="B7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H14" i="13"/>
  <c r="H34" i="13"/>
  <c r="H38" i="13"/>
  <c r="H46" i="13"/>
  <c r="H58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B8" i="12"/>
  <c r="M12" i="13" l="1"/>
  <c r="M60" i="13"/>
  <c r="M77" i="13"/>
  <c r="N17" i="13"/>
  <c r="N81" i="13"/>
  <c r="M16" i="13"/>
  <c r="N16" i="13"/>
  <c r="N21" i="13"/>
  <c r="N34" i="13"/>
  <c r="N46" i="13"/>
  <c r="N59" i="13"/>
  <c r="N71" i="13"/>
  <c r="N51" i="13"/>
  <c r="N58" i="13"/>
  <c r="N22" i="13"/>
  <c r="N35" i="13"/>
  <c r="N47" i="13"/>
  <c r="N61" i="13"/>
  <c r="N74" i="13"/>
  <c r="N23" i="13"/>
  <c r="N37" i="13"/>
  <c r="N50" i="13"/>
  <c r="N62" i="13"/>
  <c r="N75" i="13"/>
  <c r="N13" i="13"/>
  <c r="N26" i="13"/>
  <c r="N38" i="13"/>
  <c r="N63" i="13"/>
  <c r="N77" i="13"/>
  <c r="N31" i="13"/>
  <c r="N14" i="13"/>
  <c r="N27" i="13"/>
  <c r="N39" i="13"/>
  <c r="N53" i="13"/>
  <c r="N66" i="13"/>
  <c r="N78" i="13"/>
  <c r="N15" i="13"/>
  <c r="N29" i="13"/>
  <c r="N42" i="13"/>
  <c r="N54" i="13"/>
  <c r="N67" i="13"/>
  <c r="N79" i="13"/>
  <c r="N18" i="13"/>
  <c r="N30" i="13"/>
  <c r="N43" i="13"/>
  <c r="N55" i="13"/>
  <c r="N69" i="13"/>
  <c r="N12" i="13"/>
  <c r="N19" i="13"/>
  <c r="N45" i="13"/>
  <c r="N70" i="13"/>
  <c r="N24" i="13"/>
  <c r="M34" i="13"/>
  <c r="N33" i="13"/>
  <c r="M43" i="13"/>
  <c r="M30" i="13"/>
  <c r="N32" i="13"/>
  <c r="M32" i="13"/>
  <c r="M17" i="13"/>
  <c r="M71" i="13"/>
  <c r="M59" i="13"/>
  <c r="N44" i="13"/>
  <c r="M37" i="13"/>
  <c r="M38" i="13"/>
  <c r="M55" i="13"/>
  <c r="N40" i="13"/>
  <c r="M41" i="13"/>
  <c r="M35" i="13"/>
  <c r="M23" i="13"/>
  <c r="N49" i="13"/>
  <c r="M42" i="13"/>
  <c r="M75" i="13"/>
  <c r="M52" i="13"/>
  <c r="N52" i="13"/>
  <c r="M45" i="13"/>
  <c r="M46" i="13"/>
  <c r="M79" i="13"/>
  <c r="M20" i="13"/>
  <c r="M28" i="13"/>
  <c r="M33" i="13"/>
  <c r="N48" i="13"/>
  <c r="M49" i="13"/>
  <c r="M51" i="13"/>
  <c r="M40" i="13"/>
  <c r="N57" i="13"/>
  <c r="M50" i="13"/>
  <c r="M44" i="13"/>
  <c r="M76" i="13"/>
  <c r="N60" i="13"/>
  <c r="M53" i="13"/>
  <c r="M54" i="13"/>
  <c r="M31" i="13"/>
  <c r="M21" i="13"/>
  <c r="N36" i="13"/>
  <c r="M36" i="13"/>
  <c r="N56" i="13"/>
  <c r="M57" i="13"/>
  <c r="M67" i="13"/>
  <c r="M56" i="13"/>
  <c r="N65" i="13"/>
  <c r="M58" i="13"/>
  <c r="M22" i="13"/>
  <c r="M39" i="13"/>
  <c r="N68" i="13"/>
  <c r="M61" i="13"/>
  <c r="M62" i="13"/>
  <c r="M64" i="13"/>
  <c r="N20" i="13"/>
  <c r="N80" i="13"/>
  <c r="N25" i="13"/>
  <c r="M26" i="13"/>
  <c r="M18" i="13"/>
  <c r="N28" i="13"/>
  <c r="M13" i="13"/>
  <c r="M24" i="13"/>
  <c r="M47" i="13"/>
  <c r="M25" i="13"/>
  <c r="M19" i="13"/>
  <c r="M29" i="13"/>
  <c r="N41" i="13"/>
  <c r="N64" i="13"/>
  <c r="M65" i="13"/>
  <c r="M27" i="13"/>
  <c r="M72" i="13"/>
  <c r="N73" i="13"/>
  <c r="M66" i="13"/>
  <c r="M14" i="13"/>
  <c r="M63" i="13"/>
  <c r="N76" i="13"/>
  <c r="M69" i="13"/>
  <c r="M70" i="13"/>
  <c r="M80" i="13"/>
  <c r="K80" i="13"/>
  <c r="K76" i="13"/>
  <c r="K72" i="13"/>
  <c r="K68" i="13"/>
  <c r="K64" i="13"/>
  <c r="K60" i="13"/>
  <c r="K56" i="13"/>
  <c r="K52" i="13"/>
  <c r="K48" i="13"/>
  <c r="K44" i="13"/>
  <c r="K40" i="13"/>
  <c r="K36" i="13"/>
  <c r="K32" i="13"/>
  <c r="K28" i="13"/>
  <c r="K24" i="13"/>
  <c r="K20" i="13"/>
  <c r="K16" i="13"/>
  <c r="K12" i="13"/>
  <c r="K79" i="13"/>
  <c r="K27" i="13"/>
  <c r="K75" i="13"/>
  <c r="K55" i="13"/>
  <c r="K31" i="13"/>
  <c r="K81" i="13"/>
  <c r="K77" i="13"/>
  <c r="K73" i="13"/>
  <c r="K69" i="13"/>
  <c r="K65" i="13"/>
  <c r="K61" i="13"/>
  <c r="K57" i="13"/>
  <c r="K53" i="13"/>
  <c r="K49" i="13"/>
  <c r="K45" i="13"/>
  <c r="K41" i="13"/>
  <c r="K37" i="13"/>
  <c r="K33" i="13"/>
  <c r="K29" i="13"/>
  <c r="K25" i="13"/>
  <c r="K21" i="13"/>
  <c r="K17" i="13"/>
  <c r="K13" i="13"/>
  <c r="K43" i="13"/>
  <c r="K39" i="13"/>
  <c r="K35" i="13"/>
  <c r="K23" i="13"/>
  <c r="K19" i="13"/>
  <c r="K15" i="13"/>
  <c r="K71" i="13"/>
  <c r="K67" i="13"/>
  <c r="K63" i="13"/>
  <c r="K59" i="13"/>
  <c r="K51" i="13"/>
  <c r="K47" i="13"/>
  <c r="K78" i="13"/>
  <c r="K74" i="13"/>
  <c r="K70" i="13"/>
  <c r="K66" i="13"/>
  <c r="K62" i="13"/>
  <c r="K58" i="13"/>
  <c r="K54" i="13"/>
  <c r="K50" i="13"/>
  <c r="K46" i="13"/>
  <c r="K42" i="13"/>
  <c r="K38" i="13"/>
  <c r="K34" i="13"/>
  <c r="K30" i="13"/>
  <c r="K26" i="13"/>
  <c r="K22" i="13"/>
  <c r="K18" i="13"/>
  <c r="K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<sst xmlns="http://schemas.openxmlformats.org/spreadsheetml/2006/main" count="81" uniqueCount="18">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</sst>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8" xfId="0" applyBorder="1"/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2" fillId="0" borderId="10" xfId="0" applyFont="1" applyBorder="1" applyAlignment="1">
      <alignment horizontal="center"/>
    </xf>
    <xf numFmtId="3" fontId="0" fillId="0" borderId="0" xfId="0" applyNumberFormat="1" applyBorder="1"/>
    <xf numFmtId="0" fontId="0" fillId="0" borderId="15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4.3660000000000002E-6</c:v>
                </c:pt>
                <c:pt idx="1">
                  <c:v>5.4779999999999999E-6</c:v>
                </c:pt>
                <c:pt idx="2">
                  <c:v>6.9739999999999996E-6</c:v>
                </c:pt>
                <c:pt idx="3">
                  <c:v>6.5050000000000004E-6</c:v>
                </c:pt>
                <c:pt idx="4">
                  <c:v>7.5240000000000003E-6</c:v>
                </c:pt>
                <c:pt idx="5">
                  <c:v>9.4439999999999997E-6</c:v>
                </c:pt>
                <c:pt idx="6">
                  <c:v>9.9760000000000007E-6</c:v>
                </c:pt>
                <c:pt idx="7">
                  <c:v>1.4286E-5</c:v>
                </c:pt>
                <c:pt idx="8">
                  <c:v>1.3422E-5</c:v>
                </c:pt>
                <c:pt idx="9">
                  <c:v>1.3494E-5</c:v>
                </c:pt>
                <c:pt idx="10">
                  <c:v>3.0753000000000002E-5</c:v>
                </c:pt>
                <c:pt idx="11">
                  <c:v>3.5673999999999998E-5</c:v>
                </c:pt>
                <c:pt idx="12">
                  <c:v>4.8844999999999997E-5</c:v>
                </c:pt>
                <c:pt idx="13">
                  <c:v>5.8143999999999998E-5</c:v>
                </c:pt>
                <c:pt idx="14">
                  <c:v>7.2810000000000003E-5</c:v>
                </c:pt>
                <c:pt idx="15">
                  <c:v>8.0667999999999994E-5</c:v>
                </c:pt>
                <c:pt idx="16">
                  <c:v>9.0512000000000003E-5</c:v>
                </c:pt>
                <c:pt idx="17">
                  <c:v>9.8543999999999997E-5</c:v>
                </c:pt>
                <c:pt idx="18">
                  <c:v>1.0890100000000001E-4</c:v>
                </c:pt>
                <c:pt idx="19">
                  <c:v>2.2114199999999999E-4</c:v>
                </c:pt>
                <c:pt idx="20">
                  <c:v>3.1888499999999998E-4</c:v>
                </c:pt>
                <c:pt idx="21">
                  <c:v>5.2007900000000001E-4</c:v>
                </c:pt>
                <c:pt idx="22">
                  <c:v>6.1446099999999996E-4</c:v>
                </c:pt>
                <c:pt idx="23">
                  <c:v>8.0516799999999999E-4</c:v>
                </c:pt>
                <c:pt idx="24">
                  <c:v>7.6935999999999997E-4</c:v>
                </c:pt>
                <c:pt idx="25">
                  <c:v>8.8984199999999996E-4</c:v>
                </c:pt>
                <c:pt idx="26">
                  <c:v>1.12341E-3</c:v>
                </c:pt>
                <c:pt idx="27">
                  <c:v>1.23161E-3</c:v>
                </c:pt>
                <c:pt idx="28">
                  <c:v>1.5472999999999999E-3</c:v>
                </c:pt>
                <c:pt idx="29">
                  <c:v>1.6524E-3</c:v>
                </c:pt>
                <c:pt idx="30">
                  <c:v>1.9528E-3</c:v>
                </c:pt>
                <c:pt idx="31">
                  <c:v>4.4238699999999999E-3</c:v>
                </c:pt>
                <c:pt idx="32">
                  <c:v>5.8130300000000003E-3</c:v>
                </c:pt>
                <c:pt idx="33">
                  <c:v>6.3761800000000004E-3</c:v>
                </c:pt>
                <c:pt idx="34">
                  <c:v>5.8218699999999998E-3</c:v>
                </c:pt>
                <c:pt idx="35">
                  <c:v>3.7660300000000001E-3</c:v>
                </c:pt>
                <c:pt idx="36">
                  <c:v>4.1820299999999998E-3</c:v>
                </c:pt>
                <c:pt idx="37">
                  <c:v>4.0431800000000004E-3</c:v>
                </c:pt>
                <c:pt idx="38">
                  <c:v>4.22814E-3</c:v>
                </c:pt>
                <c:pt idx="39">
                  <c:v>4.4910599999999998E-3</c:v>
                </c:pt>
                <c:pt idx="40">
                  <c:v>1.05053E-2</c:v>
                </c:pt>
                <c:pt idx="41">
                  <c:v>1.41285E-2</c:v>
                </c:pt>
                <c:pt idx="42">
                  <c:v>6.5227999999999996E-3</c:v>
                </c:pt>
                <c:pt idx="43">
                  <c:v>5.5741000000000002E-3</c:v>
                </c:pt>
                <c:pt idx="44">
                  <c:v>6.0432699999999999E-3</c:v>
                </c:pt>
                <c:pt idx="45">
                  <c:v>6.7674700000000003E-3</c:v>
                </c:pt>
                <c:pt idx="46">
                  <c:v>7.3158800000000003E-3</c:v>
                </c:pt>
                <c:pt idx="47">
                  <c:v>7.7321200000000003E-3</c:v>
                </c:pt>
                <c:pt idx="48">
                  <c:v>9.0125399999999994E-3</c:v>
                </c:pt>
                <c:pt idx="49">
                  <c:v>2.0664100000000001E-2</c:v>
                </c:pt>
                <c:pt idx="50">
                  <c:v>1.9567399999999999E-2</c:v>
                </c:pt>
                <c:pt idx="51">
                  <c:v>9.9441900000000003E-3</c:v>
                </c:pt>
                <c:pt idx="52">
                  <c:v>1.1457999999999999E-2</c:v>
                </c:pt>
                <c:pt idx="53">
                  <c:v>1.13668E-2</c:v>
                </c:pt>
                <c:pt idx="54">
                  <c:v>1.4147E-2</c:v>
                </c:pt>
                <c:pt idx="55">
                  <c:v>1.7085400000000001E-2</c:v>
                </c:pt>
                <c:pt idx="56">
                  <c:v>3.2675000000000003E-2</c:v>
                </c:pt>
                <c:pt idx="57">
                  <c:v>4.9043999999999997E-2</c:v>
                </c:pt>
                <c:pt idx="58">
                  <c:v>2.6277999999999999E-2</c:v>
                </c:pt>
                <c:pt idx="59">
                  <c:v>2.94208E-2</c:v>
                </c:pt>
                <c:pt idx="60">
                  <c:v>3.8942999999999998E-2</c:v>
                </c:pt>
                <c:pt idx="61">
                  <c:v>6.1916199999999998E-2</c:v>
                </c:pt>
                <c:pt idx="62">
                  <c:v>3.8083899999999997E-2</c:v>
                </c:pt>
                <c:pt idx="63">
                  <c:v>7.7425800000000003E-2</c:v>
                </c:pt>
                <c:pt idx="64">
                  <c:v>6.7009100000000002E-2</c:v>
                </c:pt>
                <c:pt idx="65">
                  <c:v>4.9824300000000002E-2</c:v>
                </c:pt>
                <c:pt idx="66">
                  <c:v>9.77687E-2</c:v>
                </c:pt>
                <c:pt idx="67">
                  <c:v>0.12894800000000001</c:v>
                </c:pt>
                <c:pt idx="68">
                  <c:v>7.5840500000000005E-2</c:v>
                </c:pt>
                <c:pt idx="69">
                  <c:v>7.3836799999999994E-2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1.505E-6</c:v>
                </c:pt>
                <c:pt idx="1">
                  <c:v>6.1900000000000002E-7</c:v>
                </c:pt>
                <c:pt idx="2">
                  <c:v>1.7540000000000001E-6</c:v>
                </c:pt>
                <c:pt idx="3">
                  <c:v>5.8749999999999997E-6</c:v>
                </c:pt>
                <c:pt idx="4">
                  <c:v>4.6759999999999998E-6</c:v>
                </c:pt>
                <c:pt idx="5">
                  <c:v>6.8789999999999997E-6</c:v>
                </c:pt>
                <c:pt idx="6">
                  <c:v>7.8979999999999996E-6</c:v>
                </c:pt>
                <c:pt idx="7">
                  <c:v>3.5209999999999998E-6</c:v>
                </c:pt>
                <c:pt idx="8">
                  <c:v>9.4560000000000006E-6</c:v>
                </c:pt>
                <c:pt idx="9">
                  <c:v>4.8693000000000003E-5</c:v>
                </c:pt>
                <c:pt idx="10">
                  <c:v>1.1345699999999999E-4</c:v>
                </c:pt>
                <c:pt idx="11">
                  <c:v>1.5419699999999999E-4</c:v>
                </c:pt>
                <c:pt idx="12">
                  <c:v>9.5408999999999994E-5</c:v>
                </c:pt>
                <c:pt idx="13">
                  <c:v>9.5798000000000007E-5</c:v>
                </c:pt>
                <c:pt idx="14">
                  <c:v>6.4364999999999998E-5</c:v>
                </c:pt>
                <c:pt idx="15">
                  <c:v>1.52306E-4</c:v>
                </c:pt>
                <c:pt idx="16">
                  <c:v>2.7034299999999998E-4</c:v>
                </c:pt>
                <c:pt idx="17">
                  <c:v>2.2648199999999999E-4</c:v>
                </c:pt>
                <c:pt idx="18">
                  <c:v>1.3780300000000001E-4</c:v>
                </c:pt>
                <c:pt idx="19">
                  <c:v>1.9829599999999999E-4</c:v>
                </c:pt>
                <c:pt idx="20">
                  <c:v>5.4960399999999998E-4</c:v>
                </c:pt>
                <c:pt idx="21">
                  <c:v>7.4929599999999999E-4</c:v>
                </c:pt>
                <c:pt idx="22">
                  <c:v>6.0513899999999998E-4</c:v>
                </c:pt>
                <c:pt idx="23">
                  <c:v>7.7344700000000002E-4</c:v>
                </c:pt>
                <c:pt idx="24">
                  <c:v>7.0394900000000005E-4</c:v>
                </c:pt>
                <c:pt idx="25">
                  <c:v>1.4633599999999999E-3</c:v>
                </c:pt>
                <c:pt idx="26">
                  <c:v>1.10118E-3</c:v>
                </c:pt>
                <c:pt idx="27">
                  <c:v>1.8023900000000001E-3</c:v>
                </c:pt>
                <c:pt idx="28">
                  <c:v>2.1182599999999998E-3</c:v>
                </c:pt>
                <c:pt idx="29">
                  <c:v>1.80591E-3</c:v>
                </c:pt>
                <c:pt idx="30">
                  <c:v>2.17257E-3</c:v>
                </c:pt>
                <c:pt idx="31">
                  <c:v>1.13966E-3</c:v>
                </c:pt>
                <c:pt idx="32">
                  <c:v>-3.83786E-4</c:v>
                </c:pt>
                <c:pt idx="33">
                  <c:v>2.04083E-4</c:v>
                </c:pt>
                <c:pt idx="34">
                  <c:v>7.12271E-4</c:v>
                </c:pt>
                <c:pt idx="35">
                  <c:v>4.7155299999999999E-3</c:v>
                </c:pt>
                <c:pt idx="36">
                  <c:v>3.2399E-3</c:v>
                </c:pt>
                <c:pt idx="37">
                  <c:v>4.2980199999999996E-3</c:v>
                </c:pt>
                <c:pt idx="38">
                  <c:v>6.2252100000000001E-3</c:v>
                </c:pt>
                <c:pt idx="39">
                  <c:v>6.54201E-3</c:v>
                </c:pt>
                <c:pt idx="40">
                  <c:v>-3.0799499999999998E-4</c:v>
                </c:pt>
                <c:pt idx="41">
                  <c:v>-2.3150200000000001E-3</c:v>
                </c:pt>
                <c:pt idx="42">
                  <c:v>5.8161899999999997E-3</c:v>
                </c:pt>
                <c:pt idx="43">
                  <c:v>5.9787599999999996E-3</c:v>
                </c:pt>
                <c:pt idx="44">
                  <c:v>5.8349400000000003E-3</c:v>
                </c:pt>
                <c:pt idx="45">
                  <c:v>1.0425800000000001E-2</c:v>
                </c:pt>
                <c:pt idx="46">
                  <c:v>8.0916900000000003E-3</c:v>
                </c:pt>
                <c:pt idx="47">
                  <c:v>8.5839799999999997E-3</c:v>
                </c:pt>
                <c:pt idx="48">
                  <c:v>1.3443399999999999E-2</c:v>
                </c:pt>
                <c:pt idx="49">
                  <c:v>7.7962599999999995E-4</c:v>
                </c:pt>
                <c:pt idx="50">
                  <c:v>2.2162900000000001E-3</c:v>
                </c:pt>
                <c:pt idx="51">
                  <c:v>1.7751400000000001E-2</c:v>
                </c:pt>
                <c:pt idx="52">
                  <c:v>1.02676E-2</c:v>
                </c:pt>
                <c:pt idx="53">
                  <c:v>1.51475E-2</c:v>
                </c:pt>
                <c:pt idx="54">
                  <c:v>1.7754300000000001E-2</c:v>
                </c:pt>
                <c:pt idx="55">
                  <c:v>2.12455E-2</c:v>
                </c:pt>
                <c:pt idx="56">
                  <c:v>1.5815200000000001E-2</c:v>
                </c:pt>
                <c:pt idx="57">
                  <c:v>-2.3505100000000001E-3</c:v>
                </c:pt>
                <c:pt idx="58">
                  <c:v>1.9741000000000002E-2</c:v>
                </c:pt>
                <c:pt idx="59">
                  <c:v>2.3772499999999998E-2</c:v>
                </c:pt>
                <c:pt idx="60">
                  <c:v>3.2305100000000003E-2</c:v>
                </c:pt>
                <c:pt idx="61">
                  <c:v>1.41288E-2</c:v>
                </c:pt>
                <c:pt idx="62">
                  <c:v>3.3911200000000002E-2</c:v>
                </c:pt>
                <c:pt idx="63">
                  <c:v>9.9164400000000003E-3</c:v>
                </c:pt>
                <c:pt idx="64">
                  <c:v>3.0113000000000001E-2</c:v>
                </c:pt>
                <c:pt idx="65">
                  <c:v>6.6141599999999995E-2</c:v>
                </c:pt>
                <c:pt idx="66">
                  <c:v>2.7888300000000001E-2</c:v>
                </c:pt>
                <c:pt idx="67">
                  <c:v>-1.5122099999999999E-2</c:v>
                </c:pt>
                <c:pt idx="68">
                  <c:v>5.1077200000000003E-2</c:v>
                </c:pt>
                <c:pt idx="69">
                  <c:v>7.0904999999999996E-2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3.5172500000000001E-7</c:v>
                </c:pt>
                <c:pt idx="1">
                  <c:v>6.2188900000000004E-7</c:v>
                </c:pt>
                <c:pt idx="2">
                  <c:v>5.9960899999999998E-7</c:v>
                </c:pt>
                <c:pt idx="3">
                  <c:v>3.40256E-7</c:v>
                </c:pt>
                <c:pt idx="4">
                  <c:v>8.32037E-7</c:v>
                </c:pt>
                <c:pt idx="5">
                  <c:v>1.9784099999999998E-6</c:v>
                </c:pt>
                <c:pt idx="6">
                  <c:v>6.8015600000000002E-7</c:v>
                </c:pt>
                <c:pt idx="7">
                  <c:v>5.1277699999999999E-7</c:v>
                </c:pt>
                <c:pt idx="8">
                  <c:v>1.47658E-5</c:v>
                </c:pt>
                <c:pt idx="9">
                  <c:v>1.52684E-6</c:v>
                </c:pt>
                <c:pt idx="10">
                  <c:v>9.9259900000000005E-6</c:v>
                </c:pt>
                <c:pt idx="11">
                  <c:v>2.14364E-5</c:v>
                </c:pt>
                <c:pt idx="12">
                  <c:v>9.7453699999999998E-5</c:v>
                </c:pt>
                <c:pt idx="13">
                  <c:v>3.4008600000000001E-6</c:v>
                </c:pt>
                <c:pt idx="14">
                  <c:v>2.6434700000000002E-6</c:v>
                </c:pt>
                <c:pt idx="15">
                  <c:v>4.3016100000000003E-5</c:v>
                </c:pt>
                <c:pt idx="16">
                  <c:v>7.61154E-5</c:v>
                </c:pt>
                <c:pt idx="17">
                  <c:v>1.86379E-4</c:v>
                </c:pt>
                <c:pt idx="18">
                  <c:v>2.8378199999999999E-5</c:v>
                </c:pt>
                <c:pt idx="19">
                  <c:v>4.2924700000000001E-4</c:v>
                </c:pt>
                <c:pt idx="20">
                  <c:v>4.65883E-4</c:v>
                </c:pt>
                <c:pt idx="21">
                  <c:v>5.7384099999999996E-4</c:v>
                </c:pt>
                <c:pt idx="22">
                  <c:v>7.63041E-4</c:v>
                </c:pt>
                <c:pt idx="23">
                  <c:v>9.9711299999999999E-4</c:v>
                </c:pt>
                <c:pt idx="24">
                  <c:v>9.5291600000000005E-4</c:v>
                </c:pt>
                <c:pt idx="25">
                  <c:v>1.2266099999999999E-3</c:v>
                </c:pt>
                <c:pt idx="26">
                  <c:v>1.1873299999999999E-3</c:v>
                </c:pt>
                <c:pt idx="27">
                  <c:v>1.5852399999999999E-3</c:v>
                </c:pt>
                <c:pt idx="28">
                  <c:v>1.78503E-3</c:v>
                </c:pt>
                <c:pt idx="29">
                  <c:v>2.5903200000000001E-3</c:v>
                </c:pt>
                <c:pt idx="30">
                  <c:v>2.6685900000000002E-3</c:v>
                </c:pt>
                <c:pt idx="31">
                  <c:v>3.0036899999999998E-3</c:v>
                </c:pt>
                <c:pt idx="32">
                  <c:v>3.5743300000000001E-3</c:v>
                </c:pt>
                <c:pt idx="33">
                  <c:v>3.3557700000000001E-3</c:v>
                </c:pt>
                <c:pt idx="34">
                  <c:v>2.9063100000000001E-3</c:v>
                </c:pt>
                <c:pt idx="35">
                  <c:v>4.4873600000000001E-3</c:v>
                </c:pt>
                <c:pt idx="36">
                  <c:v>4.1734600000000004E-3</c:v>
                </c:pt>
                <c:pt idx="37">
                  <c:v>3.5532200000000002E-3</c:v>
                </c:pt>
                <c:pt idx="38">
                  <c:v>5.4558499999999999E-3</c:v>
                </c:pt>
                <c:pt idx="39">
                  <c:v>4.89778E-3</c:v>
                </c:pt>
                <c:pt idx="40">
                  <c:v>4.9559299999999999E-3</c:v>
                </c:pt>
                <c:pt idx="41">
                  <c:v>5.2543199999999998E-3</c:v>
                </c:pt>
                <c:pt idx="42">
                  <c:v>4.97972E-3</c:v>
                </c:pt>
                <c:pt idx="43">
                  <c:v>5.9753799999999998E-3</c:v>
                </c:pt>
                <c:pt idx="44">
                  <c:v>7.5875200000000004E-3</c:v>
                </c:pt>
                <c:pt idx="45">
                  <c:v>7.56801E-3</c:v>
                </c:pt>
                <c:pt idx="46">
                  <c:v>7.4080300000000003E-3</c:v>
                </c:pt>
                <c:pt idx="47">
                  <c:v>7.5122000000000001E-3</c:v>
                </c:pt>
                <c:pt idx="48">
                  <c:v>8.2220899999999996E-3</c:v>
                </c:pt>
                <c:pt idx="49">
                  <c:v>8.6194500000000007E-3</c:v>
                </c:pt>
                <c:pt idx="50">
                  <c:v>7.99856E-3</c:v>
                </c:pt>
                <c:pt idx="51">
                  <c:v>7.4084900000000002E-3</c:v>
                </c:pt>
                <c:pt idx="52">
                  <c:v>1.0392999999999999E-2</c:v>
                </c:pt>
                <c:pt idx="53">
                  <c:v>1.1441700000000001E-2</c:v>
                </c:pt>
                <c:pt idx="54">
                  <c:v>1.32277E-2</c:v>
                </c:pt>
                <c:pt idx="55">
                  <c:v>1.16017E-2</c:v>
                </c:pt>
                <c:pt idx="56">
                  <c:v>1.47683E-2</c:v>
                </c:pt>
                <c:pt idx="57">
                  <c:v>1.7962100000000002E-2</c:v>
                </c:pt>
                <c:pt idx="58">
                  <c:v>2.37694E-2</c:v>
                </c:pt>
                <c:pt idx="59">
                  <c:v>2.45779E-2</c:v>
                </c:pt>
                <c:pt idx="60">
                  <c:v>2.41426E-2</c:v>
                </c:pt>
                <c:pt idx="61">
                  <c:v>3.4771499999999997E-2</c:v>
                </c:pt>
                <c:pt idx="62">
                  <c:v>3.3066900000000003E-2</c:v>
                </c:pt>
                <c:pt idx="63">
                  <c:v>3.1353499999999999E-2</c:v>
                </c:pt>
                <c:pt idx="64">
                  <c:v>4.1151300000000002E-2</c:v>
                </c:pt>
                <c:pt idx="65">
                  <c:v>3.1307399999999999E-2</c:v>
                </c:pt>
                <c:pt idx="66">
                  <c:v>3.8966399999999998E-2</c:v>
                </c:pt>
                <c:pt idx="67">
                  <c:v>4.9965000000000002E-2</c:v>
                </c:pt>
                <c:pt idx="68">
                  <c:v>5.6398999999999998E-2</c:v>
                </c:pt>
                <c:pt idx="69">
                  <c:v>4.5893099999999999E-2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quick'!$H$11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quick'!$H$12:$H$81</c:f>
              <c:numCache>
                <c:formatCode>0.000000</c:formatCode>
                <c:ptCount val="70"/>
                <c:pt idx="0">
                  <c:v>0.1758004745016396</c:v>
                </c:pt>
                <c:pt idx="1">
                  <c:v>0.17579017542146602</c:v>
                </c:pt>
                <c:pt idx="2">
                  <c:v>0.17580336893839266</c:v>
                </c:pt>
                <c:pt idx="3">
                  <c:v>0.17585127244786819</c:v>
                </c:pt>
                <c:pt idx="4">
                  <c:v>0.1758373349793263</c:v>
                </c:pt>
                <c:pt idx="5">
                  <c:v>0.17586294318883236</c:v>
                </c:pt>
                <c:pt idx="6">
                  <c:v>0.17587478829345635</c:v>
                </c:pt>
                <c:pt idx="7">
                  <c:v>0.17582390897751987</c:v>
                </c:pt>
                <c:pt idx="8">
                  <c:v>0.17589289886559004</c:v>
                </c:pt>
                <c:pt idx="9">
                  <c:v>0.17634899932695627</c:v>
                </c:pt>
                <c:pt idx="10">
                  <c:v>0.17710183186461012</c:v>
                </c:pt>
                <c:pt idx="11">
                  <c:v>0.17757540356469068</c:v>
                </c:pt>
                <c:pt idx="12">
                  <c:v>0.17689203750911051</c:v>
                </c:pt>
                <c:pt idx="13">
                  <c:v>0.17689655934002191</c:v>
                </c:pt>
                <c:pt idx="14">
                  <c:v>0.17653117447873984</c:v>
                </c:pt>
                <c:pt idx="15">
                  <c:v>0.17755342211930891</c:v>
                </c:pt>
                <c:pt idx="16">
                  <c:v>0.17892551300694781</c:v>
                </c:pt>
                <c:pt idx="17">
                  <c:v>0.17841566204137999</c:v>
                </c:pt>
                <c:pt idx="18">
                  <c:v>0.17738483570874761</c:v>
                </c:pt>
                <c:pt idx="19">
                  <c:v>0.1780880211003277</c:v>
                </c:pt>
                <c:pt idx="20">
                  <c:v>0.18217171100734536</c:v>
                </c:pt>
                <c:pt idx="21">
                  <c:v>0.1844929795378433</c:v>
                </c:pt>
                <c:pt idx="22">
                  <c:v>0.18281726339723181</c:v>
                </c:pt>
                <c:pt idx="23">
                  <c:v>0.18477371665440309</c:v>
                </c:pt>
                <c:pt idx="24">
                  <c:v>0.18396585494570897</c:v>
                </c:pt>
                <c:pt idx="25">
                  <c:v>0.19279343369705593</c:v>
                </c:pt>
                <c:pt idx="26">
                  <c:v>0.18858336500939821</c:v>
                </c:pt>
                <c:pt idx="27">
                  <c:v>0.1967344011363861</c:v>
                </c:pt>
                <c:pt idx="28">
                  <c:v>0.20040615108494883</c:v>
                </c:pt>
                <c:pt idx="29">
                  <c:v>0.19677531847522467</c:v>
                </c:pt>
                <c:pt idx="30">
                  <c:v>0.20103746377594967</c:v>
                </c:pt>
                <c:pt idx="31">
                  <c:v>0.18903066591806536</c:v>
                </c:pt>
                <c:pt idx="32">
                  <c:v>0.17132175791116985</c:v>
                </c:pt>
                <c:pt idx="33">
                  <c:v>0.17815529060028759</c:v>
                </c:pt>
                <c:pt idx="34">
                  <c:v>0.18406259190417903</c:v>
                </c:pt>
                <c:pt idx="35">
                  <c:v>0.23059745126826314</c:v>
                </c:pt>
                <c:pt idx="36">
                  <c:v>0.21344436811190892</c:v>
                </c:pt>
                <c:pt idx="37">
                  <c:v>0.22574421316073656</c:v>
                </c:pt>
                <c:pt idx="38">
                  <c:v>0.24814633993241667</c:v>
                </c:pt>
                <c:pt idx="39">
                  <c:v>0.25182890042788841</c:v>
                </c:pt>
                <c:pt idx="40">
                  <c:v>0.17220277098728193</c:v>
                </c:pt>
                <c:pt idx="41">
                  <c:v>0.14887262269680135</c:v>
                </c:pt>
                <c:pt idx="42">
                  <c:v>0.24339179165635014</c:v>
                </c:pt>
                <c:pt idx="43">
                  <c:v>0.24528154500151697</c:v>
                </c:pt>
                <c:pt idx="44">
                  <c:v>0.24360974623112949</c:v>
                </c:pt>
                <c:pt idx="45">
                  <c:v>0.29697502298694251</c:v>
                </c:pt>
                <c:pt idx="46">
                  <c:v>0.26984275885157116</c:v>
                </c:pt>
                <c:pt idx="47">
                  <c:v>0.27556525792453773</c:v>
                </c:pt>
                <c:pt idx="48">
                  <c:v>0.33205234164583025</c:v>
                </c:pt>
                <c:pt idx="49">
                  <c:v>0.18484554285800636</c:v>
                </c:pt>
                <c:pt idx="50">
                  <c:v>0.20154567572311516</c:v>
                </c:pt>
                <c:pt idx="51">
                  <c:v>0.38212958474713205</c:v>
                </c:pt>
                <c:pt idx="52">
                  <c:v>0.29513606758800426</c:v>
                </c:pt>
                <c:pt idx="53">
                  <c:v>0.35186121582617574</c:v>
                </c:pt>
                <c:pt idx="54">
                  <c:v>0.38216329505469793</c:v>
                </c:pt>
                <c:pt idx="55">
                  <c:v>0.4227458556664121</c:v>
                </c:pt>
                <c:pt idx="56">
                  <c:v>0.35962272353711799</c:v>
                </c:pt>
                <c:pt idx="57">
                  <c:v>0.14846007827765903</c:v>
                </c:pt>
                <c:pt idx="58">
                  <c:v>0.40525718058611765</c:v>
                </c:pt>
                <c:pt idx="59">
                  <c:v>0.45212032022467341</c:v>
                </c:pt>
                <c:pt idx="60">
                  <c:v>0.55130534447865853</c:v>
                </c:pt>
                <c:pt idx="61">
                  <c:v>0.34001959847536417</c:v>
                </c:pt>
                <c:pt idx="62">
                  <c:v>0.56997504274815736</c:v>
                </c:pt>
                <c:pt idx="63">
                  <c:v>0.29105409806909682</c:v>
                </c:pt>
                <c:pt idx="64">
                  <c:v>0.525823839232056</c:v>
                </c:pt>
                <c:pt idx="65">
                  <c:v>0.94462907618645753</c:v>
                </c:pt>
                <c:pt idx="66">
                  <c:v>0.49996338363143716</c:v>
                </c:pt>
                <c:pt idx="67">
                  <c:v>0</c:v>
                </c:pt>
                <c:pt idx="68">
                  <c:v>0.76951681505014125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quick'!$I$11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quick'!$I$12:$I$81</c:f>
              <c:numCache>
                <c:formatCode>0.000000</c:formatCode>
                <c:ptCount val="70"/>
                <c:pt idx="0">
                  <c:v>2.0335589625815789E-7</c:v>
                </c:pt>
                <c:pt idx="1">
                  <c:v>4.9936115730119231E-6</c:v>
                </c:pt>
                <c:pt idx="2">
                  <c:v>4.5985667244085777E-6</c:v>
                </c:pt>
                <c:pt idx="3">
                  <c:v>0</c:v>
                </c:pt>
                <c:pt idx="4">
                  <c:v>8.7197284870287782E-6</c:v>
                </c:pt>
                <c:pt idx="5">
                  <c:v>2.904597391916349E-5</c:v>
                </c:pt>
                <c:pt idx="6">
                  <c:v>6.0267389605151114E-6</c:v>
                </c:pt>
                <c:pt idx="7">
                  <c:v>3.0589556699235877E-6</c:v>
                </c:pt>
                <c:pt idx="8">
                  <c:v>2.5577813489680788E-4</c:v>
                </c:pt>
                <c:pt idx="9">
                  <c:v>2.1039223367825426E-5</c:v>
                </c:pt>
                <c:pt idx="10">
                  <c:v>1.6996386161498782E-4</c:v>
                </c:pt>
                <c:pt idx="11">
                  <c:v>3.7405399517927948E-4</c:v>
                </c:pt>
                <c:pt idx="12">
                  <c:v>1.7219104929232201E-3</c:v>
                </c:pt>
                <c:pt idx="13">
                  <c:v>5.4267317945008511E-5</c:v>
                </c:pt>
                <c:pt idx="14">
                  <c:v>4.0838098111808924E-5</c:v>
                </c:pt>
                <c:pt idx="15">
                  <c:v>7.5668188204667565E-4</c:v>
                </c:pt>
                <c:pt idx="16">
                  <c:v>1.3435628496129535E-3</c:v>
                </c:pt>
                <c:pt idx="17">
                  <c:v>3.2986376776407678E-3</c:v>
                </c:pt>
                <c:pt idx="18">
                  <c:v>4.9713848036934656E-4</c:v>
                </c:pt>
                <c:pt idx="19">
                  <c:v>7.6049102221020333E-3</c:v>
                </c:pt>
                <c:pt idx="20">
                  <c:v>8.2545001266546413E-3</c:v>
                </c:pt>
                <c:pt idx="21">
                  <c:v>1.0168694550600772E-2</c:v>
                </c:pt>
                <c:pt idx="22">
                  <c:v>1.3523384198525043E-2</c:v>
                </c:pt>
                <c:pt idx="23">
                  <c:v>1.7673695590009871E-2</c:v>
                </c:pt>
                <c:pt idx="24">
                  <c:v>1.68900422159649E-2</c:v>
                </c:pt>
                <c:pt idx="25">
                  <c:v>2.1742888032555727E-2</c:v>
                </c:pt>
                <c:pt idx="26">
                  <c:v>2.1046417581337622E-2</c:v>
                </c:pt>
                <c:pt idx="27">
                  <c:v>2.81017270834811E-2</c:v>
                </c:pt>
                <c:pt idx="28">
                  <c:v>3.1644187150916561E-2</c:v>
                </c:pt>
                <c:pt idx="29">
                  <c:v>4.5922717946777741E-2</c:v>
                </c:pt>
                <c:pt idx="30">
                  <c:v>4.7310516883051698E-2</c:v>
                </c:pt>
                <c:pt idx="31">
                  <c:v>5.3252147438122635E-2</c:v>
                </c:pt>
                <c:pt idx="32">
                  <c:v>6.3370118372010092E-2</c:v>
                </c:pt>
                <c:pt idx="33">
                  <c:v>5.949484897745233E-2</c:v>
                </c:pt>
                <c:pt idx="34">
                  <c:v>5.1525510662674093E-2</c:v>
                </c:pt>
                <c:pt idx="35">
                  <c:v>7.95589782517368E-2</c:v>
                </c:pt>
                <c:pt idx="36">
                  <c:v>7.3993243154044264E-2</c:v>
                </c:pt>
                <c:pt idx="37">
                  <c:v>6.2995818697233766E-2</c:v>
                </c:pt>
                <c:pt idx="38">
                  <c:v>9.6731194832699666E-2</c:v>
                </c:pt>
                <c:pt idx="39">
                  <c:v>8.6836101535569143E-2</c:v>
                </c:pt>
                <c:pt idx="40">
                  <c:v>8.7867154405689624E-2</c:v>
                </c:pt>
                <c:pt idx="41">
                  <c:v>9.3157882968290695E-2</c:v>
                </c:pt>
                <c:pt idx="42">
                  <c:v>8.8288972940172281E-2</c:v>
                </c:pt>
                <c:pt idx="43">
                  <c:v>0.10594293855778474</c:v>
                </c:pt>
                <c:pt idx="44">
                  <c:v>0.13452766038127645</c:v>
                </c:pt>
                <c:pt idx="45">
                  <c:v>0.1341817301749815</c:v>
                </c:pt>
                <c:pt idx="46">
                  <c:v>0.13134513794519861</c:v>
                </c:pt>
                <c:pt idx="47">
                  <c:v>0.13319216765251507</c:v>
                </c:pt>
                <c:pt idx="48">
                  <c:v>0.14577916889017339</c:v>
                </c:pt>
                <c:pt idx="49">
                  <c:v>0.15282472638752642</c:v>
                </c:pt>
                <c:pt idx="50">
                  <c:v>0.14181577683414534</c:v>
                </c:pt>
                <c:pt idx="51">
                  <c:v>0.13135329416738703</c:v>
                </c:pt>
                <c:pt idx="52">
                  <c:v>0.18427139565325623</c:v>
                </c:pt>
                <c:pt idx="53">
                  <c:v>0.20286580915102678</c:v>
                </c:pt>
                <c:pt idx="54">
                  <c:v>0.23453322834337742</c:v>
                </c:pt>
                <c:pt idx="55">
                  <c:v>0.20570275599916568</c:v>
                </c:pt>
                <c:pt idx="56">
                  <c:v>0.26184948030739502</c:v>
                </c:pt>
                <c:pt idx="57">
                  <c:v>0.31847848557980801</c:v>
                </c:pt>
                <c:pt idx="58">
                  <c:v>0.42144724452479004</c:v>
                </c:pt>
                <c:pt idx="59">
                  <c:v>0.435782691566792</c:v>
                </c:pt>
                <c:pt idx="60">
                  <c:v>0.42806442304807407</c:v>
                </c:pt>
                <c:pt idx="61">
                  <c:v>0.61652457526172233</c:v>
                </c:pt>
                <c:pt idx="62">
                  <c:v>0.58630045277836251</c:v>
                </c:pt>
                <c:pt idx="63">
                  <c:v>0.55592029821835476</c:v>
                </c:pt>
                <c:pt idx="64">
                  <c:v>0.72964428464770159</c:v>
                </c:pt>
                <c:pt idx="65">
                  <c:v>0.55510290290773479</c:v>
                </c:pt>
                <c:pt idx="66">
                  <c:v>0.69090400234458449</c:v>
                </c:pt>
                <c:pt idx="67">
                  <c:v>0.88591927486921385</c:v>
                </c:pt>
                <c:pt idx="68">
                  <c:v>1</c:v>
                </c:pt>
                <c:pt idx="69">
                  <c:v>0.81372075067585847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8.6239232252442923E-6</c:v>
                </c:pt>
                <c:pt idx="2">
                  <c:v>2.0225891880788773E-5</c:v>
                </c:pt>
                <c:pt idx="3">
                  <c:v>1.6588643685969019E-5</c:v>
                </c:pt>
                <c:pt idx="4">
                  <c:v>2.4491321533562487E-5</c:v>
                </c:pt>
                <c:pt idx="5">
                  <c:v>3.9381548685063423E-5</c:v>
                </c:pt>
                <c:pt idx="6">
                  <c:v>4.3507382458291818E-5</c:v>
                </c:pt>
                <c:pt idx="7">
                  <c:v>7.6932840282754864E-5</c:v>
                </c:pt>
                <c:pt idx="8">
                  <c:v>7.0232238064579431E-5</c:v>
                </c:pt>
                <c:pt idx="9">
                  <c:v>7.0790621582760731E-5</c:v>
                </c:pt>
                <c:pt idx="10">
                  <c:v>2.046398040867997E-4</c:v>
                </c:pt>
                <c:pt idx="11">
                  <c:v>2.4280376648916222E-4</c:v>
                </c:pt>
                <c:pt idx="12">
                  <c:v>3.4494917368313043E-4</c:v>
                </c:pt>
                <c:pt idx="13">
                  <c:v>4.1706595612157166E-4</c:v>
                </c:pt>
                <c:pt idx="14">
                  <c:v>5.3080557664444289E-4</c:v>
                </c:pt>
                <c:pt idx="15">
                  <c:v>5.9174693339261698E-4</c:v>
                </c:pt>
                <c:pt idx="16">
                  <c:v>6.6809036885062505E-4</c:v>
                </c:pt>
                <c:pt idx="17">
                  <c:v>7.3038115243440397E-4</c:v>
                </c:pt>
                <c:pt idx="18">
                  <c:v>8.1070307045945367E-4</c:v>
                </c:pt>
                <c:pt idx="19">
                  <c:v>1.6811686880175874E-3</c:v>
                </c:pt>
                <c:pt idx="20">
                  <c:v>2.4391975799286066E-3</c:v>
                </c:pt>
                <c:pt idx="21">
                  <c:v>3.9995227682197943E-3</c:v>
                </c:pt>
                <c:pt idx="22">
                  <c:v>4.7314860072890453E-3</c:v>
                </c:pt>
                <c:pt idx="23">
                  <c:v>6.2104810850918003E-3</c:v>
                </c:pt>
                <c:pt idx="24">
                  <c:v>5.9327783487163081E-3</c:v>
                </c:pt>
                <c:pt idx="25">
                  <c:v>6.8671556131262744E-3</c:v>
                </c:pt>
                <c:pt idx="26">
                  <c:v>8.6785517461063656E-3</c:v>
                </c:pt>
                <c:pt idx="27">
                  <c:v>9.5176780887065732E-3</c:v>
                </c:pt>
                <c:pt idx="28">
                  <c:v>1.1965957156132268E-2</c:v>
                </c:pt>
                <c:pt idx="29">
                  <c:v>1.2781041986144116E-2</c:v>
                </c:pt>
                <c:pt idx="30">
                  <c:v>1.51107421092227E-2</c:v>
                </c:pt>
                <c:pt idx="31">
                  <c:v>3.4274697113003655E-2</c:v>
                </c:pt>
                <c:pt idx="32">
                  <c:v>4.5048086670180246E-2</c:v>
                </c:pt>
                <c:pt idx="33">
                  <c:v>4.9415498868288457E-2</c:v>
                </c:pt>
                <c:pt idx="34">
                  <c:v>4.5116643757690283E-2</c:v>
                </c:pt>
                <c:pt idx="35">
                  <c:v>2.9172933035220644E-2</c:v>
                </c:pt>
                <c:pt idx="36">
                  <c:v>3.239914891804585E-2</c:v>
                </c:pt>
                <c:pt idx="37">
                  <c:v>3.1322321813886528E-2</c:v>
                </c:pt>
                <c:pt idx="38">
                  <c:v>3.2756747029481115E-2</c:v>
                </c:pt>
                <c:pt idx="39">
                  <c:v>3.4795777510039774E-2</c:v>
                </c:pt>
                <c:pt idx="40">
                  <c:v>8.1438173209853845E-2</c:v>
                </c:pt>
                <c:pt idx="41">
                  <c:v>0.10953727269699876</c:v>
                </c:pt>
                <c:pt idx="42">
                  <c:v>5.0552584860451506E-2</c:v>
                </c:pt>
                <c:pt idx="43">
                  <c:v>4.3195106475748937E-2</c:v>
                </c:pt>
                <c:pt idx="44">
                  <c:v>4.6833673076097732E-2</c:v>
                </c:pt>
                <c:pt idx="45">
                  <c:v>5.2450080629804496E-2</c:v>
                </c:pt>
                <c:pt idx="46">
                  <c:v>5.6703179313218367E-2</c:v>
                </c:pt>
                <c:pt idx="47">
                  <c:v>5.9931256474437512E-2</c:v>
                </c:pt>
                <c:pt idx="48">
                  <c:v>6.986133181262752E-2</c:v>
                </c:pt>
                <c:pt idx="49">
                  <c:v>0.16022298549457667</c:v>
                </c:pt>
                <c:pt idx="50">
                  <c:v>0.15171771876694587</c:v>
                </c:pt>
                <c:pt idx="51">
                  <c:v>7.7086581878094113E-2</c:v>
                </c:pt>
                <c:pt idx="52">
                  <c:v>8.8826672901122047E-2</c:v>
                </c:pt>
                <c:pt idx="53">
                  <c:v>8.8119387111425751E-2</c:v>
                </c:pt>
                <c:pt idx="54">
                  <c:v>0.10968074623986478</c:v>
                </c:pt>
                <c:pt idx="55">
                  <c:v>0.13246899804297435</c:v>
                </c:pt>
                <c:pt idx="56">
                  <c:v>0.25337143825184888</c:v>
                </c:pt>
                <c:pt idx="57">
                  <c:v>0.38031838004503576</c:v>
                </c:pt>
                <c:pt idx="58">
                  <c:v>0.20376061372676996</c:v>
                </c:pt>
                <c:pt idx="59">
                  <c:v>0.22813405429538305</c:v>
                </c:pt>
                <c:pt idx="60">
                  <c:v>0.30198182564018633</c:v>
                </c:pt>
                <c:pt idx="61">
                  <c:v>0.48014649563855161</c:v>
                </c:pt>
                <c:pt idx="62">
                  <c:v>0.29531922452255377</c:v>
                </c:pt>
                <c:pt idx="63">
                  <c:v>0.60042850971611361</c:v>
                </c:pt>
                <c:pt idx="64">
                  <c:v>0.51964359869057197</c:v>
                </c:pt>
                <c:pt idx="65">
                  <c:v>0.38636986142332552</c:v>
                </c:pt>
                <c:pt idx="66">
                  <c:v>0.75819434404958674</c:v>
                </c:pt>
                <c:pt idx="67">
                  <c:v>1</c:v>
                </c:pt>
                <c:pt idx="68">
                  <c:v>0.5881339903914915</c:v>
                </c:pt>
                <c:pt idx="69">
                  <c:v>0.57259464240010471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quick'!$J$11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quick'!$G$12:$G$81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29"/>
  <sheetViews>
    <sheetView topLeftCell="A7" workbookViewId="0">
      <selection activeCell="E3" sqref="E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2"/>
      <c r="G2" s="6"/>
      <c r="H2" s="22"/>
      <c r="J2" s="23"/>
    </row>
    <row r="3" spans="1:11" x14ac:dyDescent="0.25">
      <c r="A3" s="1" t="s">
        <v>14</v>
      </c>
      <c r="B3" s="27">
        <v>1.3E-6</v>
      </c>
      <c r="C3"/>
      <c r="D3" s="6"/>
      <c r="F3" s="6"/>
      <c r="G3" s="6"/>
      <c r="H3" s="6"/>
    </row>
    <row r="4" spans="1:11" x14ac:dyDescent="0.25">
      <c r="A4" s="1"/>
      <c r="B4" s="8" t="s">
        <v>0</v>
      </c>
      <c r="C4" s="9" t="s">
        <v>1</v>
      </c>
      <c r="D4" s="10" t="s">
        <v>2</v>
      </c>
      <c r="F4" s="6"/>
      <c r="G4" s="6"/>
      <c r="H4" s="6"/>
    </row>
    <row r="5" spans="1:11" x14ac:dyDescent="0.25">
      <c r="A5" s="1" t="s">
        <v>4</v>
      </c>
      <c r="B5" s="28">
        <f>MAX(C12:C129)</f>
        <v>5000000</v>
      </c>
      <c r="C5" s="5">
        <f>MAX(D12:D129)</f>
        <v>0.12894800000000001</v>
      </c>
      <c r="D5" s="60">
        <f>MAX(E12:E129)</f>
        <v>200</v>
      </c>
    </row>
    <row r="6" spans="1:11" x14ac:dyDescent="0.25">
      <c r="A6" s="1" t="s">
        <v>5</v>
      </c>
      <c r="B6" s="28">
        <f>MIN(C12:C129)</f>
        <v>100</v>
      </c>
      <c r="C6" s="5">
        <f>MIN(D12:D129)</f>
        <v>4.3660000000000002E-6</v>
      </c>
      <c r="D6" s="60">
        <f>MIN(E12:E129)</f>
        <v>10</v>
      </c>
      <c r="F6" s="15"/>
    </row>
    <row r="7" spans="1:11" x14ac:dyDescent="0.25">
      <c r="A7" s="1" t="s">
        <v>11</v>
      </c>
      <c r="B7" s="28">
        <f>SUM(C12:C129)/$B$2</f>
        <v>904992.85714285716</v>
      </c>
      <c r="C7" s="5">
        <f>SUM(D12:D129)/$B$2</f>
        <v>1.5433673385714285E-2</v>
      </c>
      <c r="D7" s="61">
        <f>SUM(E12:E129)/$B$2</f>
        <v>97.314285714285717</v>
      </c>
    </row>
    <row r="8" spans="1:11" x14ac:dyDescent="0.25">
      <c r="A8" s="1" t="s">
        <v>12</v>
      </c>
      <c r="B8" s="28">
        <f>_xlfn.STDEV.S(C12:C129)</f>
        <v>1363049.8775865906</v>
      </c>
      <c r="C8" s="5">
        <f>_xlfn.STDEV.S(D12:D129)</f>
        <v>2.6392657891512607E-2</v>
      </c>
      <c r="D8" s="61">
        <f>_xlfn.STDEV.S(E12:E129)</f>
        <v>59.781132901038909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62"/>
      <c r="B10" s="63"/>
      <c r="C10" s="30" t="s">
        <v>6</v>
      </c>
      <c r="D10" s="31"/>
      <c r="E10" s="32"/>
      <c r="F10" s="30" t="s">
        <v>7</v>
      </c>
      <c r="G10" s="31"/>
      <c r="H10" s="32"/>
      <c r="I10" s="30" t="s">
        <v>8</v>
      </c>
      <c r="J10" s="31"/>
      <c r="K10" s="32"/>
    </row>
    <row r="11" spans="1:11" s="3" customFormat="1" ht="40.5" customHeight="1" thickBot="1" x14ac:dyDescent="0.3">
      <c r="A11" s="16" t="s">
        <v>3</v>
      </c>
      <c r="B11" s="26" t="s">
        <v>15</v>
      </c>
      <c r="C11" s="40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x14ac:dyDescent="0.25">
      <c r="A12" s="42">
        <v>1</v>
      </c>
      <c r="B12" s="64">
        <f>D12*E12 - (100 * $B$3 + $B$3)</f>
        <v>7.4190000000000009E-4</v>
      </c>
      <c r="C12" s="81">
        <v>100</v>
      </c>
      <c r="D12" s="43">
        <v>4.3660000000000002E-6</v>
      </c>
      <c r="E12" s="65">
        <v>200</v>
      </c>
      <c r="F12" s="66">
        <f t="shared" ref="F12:F75" si="0">(C12-$B$6)/($B$5-$B$6)</f>
        <v>0</v>
      </c>
      <c r="G12" s="67">
        <f t="shared" ref="G12:G75" si="1">(D12-$C$6)/($C$5-$C$6)</f>
        <v>0</v>
      </c>
      <c r="H12" s="68">
        <f t="shared" ref="H12:H75" si="2">(E12-$D$6)/($D$5-$D$6)</f>
        <v>1</v>
      </c>
      <c r="I12" s="66">
        <f t="shared" ref="I12:I75" si="3">(C12-$B$7)/$B$8</f>
        <v>-0.66387362049073073</v>
      </c>
      <c r="J12" s="67">
        <f t="shared" ref="J12:J75" si="4">(D12-$C$7)/$C$8</f>
        <v>-0.58460604646703906</v>
      </c>
      <c r="K12" s="68">
        <f t="shared" ref="K12:K75" si="5">(E12-$D$7)/$D$8</f>
        <v>1.7176943510873104</v>
      </c>
    </row>
    <row r="13" spans="1:11" x14ac:dyDescent="0.25">
      <c r="A13" s="46">
        <v>2</v>
      </c>
      <c r="B13" s="64">
        <f t="shared" ref="B13:B76" si="6">D13*E13 - (100 * $B$3 + $B$3)</f>
        <v>9.478659999999999E-4</v>
      </c>
      <c r="C13" s="82">
        <v>200</v>
      </c>
      <c r="D13" s="47">
        <v>5.4779999999999999E-6</v>
      </c>
      <c r="E13" s="70">
        <v>197</v>
      </c>
      <c r="F13" s="71">
        <f t="shared" si="0"/>
        <v>2.0000400008000161E-5</v>
      </c>
      <c r="G13" s="72">
        <f t="shared" si="1"/>
        <v>8.6239232252442923E-6</v>
      </c>
      <c r="H13" s="73">
        <f t="shared" si="2"/>
        <v>0.98421052631578942</v>
      </c>
      <c r="I13" s="71">
        <f t="shared" si="3"/>
        <v>-0.66380025560391009</v>
      </c>
      <c r="J13" s="72">
        <f t="shared" si="4"/>
        <v>-0.58456391353732162</v>
      </c>
      <c r="K13" s="73">
        <f t="shared" si="5"/>
        <v>1.6675112940855943</v>
      </c>
    </row>
    <row r="14" spans="1:11" x14ac:dyDescent="0.25">
      <c r="A14" s="46">
        <v>3</v>
      </c>
      <c r="B14" s="64">
        <f t="shared" si="6"/>
        <v>1.221656E-3</v>
      </c>
      <c r="C14" s="82">
        <v>300</v>
      </c>
      <c r="D14" s="47">
        <v>6.9739999999999996E-6</v>
      </c>
      <c r="E14" s="70">
        <v>194</v>
      </c>
      <c r="F14" s="71">
        <f t="shared" si="0"/>
        <v>4.0000800016000322E-5</v>
      </c>
      <c r="G14" s="72">
        <f t="shared" si="1"/>
        <v>2.0225891880788773E-5</v>
      </c>
      <c r="H14" s="73">
        <f t="shared" si="2"/>
        <v>0.96842105263157896</v>
      </c>
      <c r="I14" s="71">
        <f t="shared" si="3"/>
        <v>-0.66372689071708946</v>
      </c>
      <c r="J14" s="72">
        <f t="shared" si="4"/>
        <v>-0.58450723110669456</v>
      </c>
      <c r="K14" s="73">
        <f t="shared" si="5"/>
        <v>1.6173282370838782</v>
      </c>
    </row>
    <row r="15" spans="1:11" x14ac:dyDescent="0.25">
      <c r="A15" s="46">
        <v>4</v>
      </c>
      <c r="B15" s="64">
        <f t="shared" si="6"/>
        <v>1.1111550000000002E-3</v>
      </c>
      <c r="C15" s="82">
        <v>400</v>
      </c>
      <c r="D15" s="47">
        <v>6.5050000000000004E-6</v>
      </c>
      <c r="E15" s="70">
        <v>191</v>
      </c>
      <c r="F15" s="71">
        <f t="shared" si="0"/>
        <v>6.0001200024000479E-5</v>
      </c>
      <c r="G15" s="72">
        <f t="shared" si="1"/>
        <v>1.6588643685969019E-5</v>
      </c>
      <c r="H15" s="73">
        <f t="shared" si="2"/>
        <v>0.95263157894736838</v>
      </c>
      <c r="I15" s="71">
        <f t="shared" si="3"/>
        <v>-0.66365352583026882</v>
      </c>
      <c r="J15" s="72">
        <f t="shared" si="4"/>
        <v>-0.58452500120025341</v>
      </c>
      <c r="K15" s="73">
        <f t="shared" si="5"/>
        <v>1.5671451800821621</v>
      </c>
    </row>
    <row r="16" spans="1:11" x14ac:dyDescent="0.25">
      <c r="A16" s="46">
        <v>5</v>
      </c>
      <c r="B16" s="64">
        <f t="shared" si="6"/>
        <v>1.2832120000000002E-3</v>
      </c>
      <c r="C16" s="82">
        <v>500</v>
      </c>
      <c r="D16" s="47">
        <v>7.5240000000000003E-6</v>
      </c>
      <c r="E16" s="70">
        <v>188</v>
      </c>
      <c r="F16" s="71">
        <f t="shared" si="0"/>
        <v>8.0001600032000644E-5</v>
      </c>
      <c r="G16" s="72">
        <f t="shared" si="1"/>
        <v>2.4491321533562487E-5</v>
      </c>
      <c r="H16" s="73">
        <f t="shared" si="2"/>
        <v>0.93684210526315792</v>
      </c>
      <c r="I16" s="71">
        <f t="shared" si="3"/>
        <v>-0.66358016094344818</v>
      </c>
      <c r="J16" s="72">
        <f t="shared" si="4"/>
        <v>-0.58448639197778751</v>
      </c>
      <c r="K16" s="73">
        <f t="shared" si="5"/>
        <v>1.516962123080446</v>
      </c>
    </row>
    <row r="17" spans="1:11" x14ac:dyDescent="0.25">
      <c r="A17" s="46">
        <v>6</v>
      </c>
      <c r="B17" s="64">
        <f t="shared" si="6"/>
        <v>1.6158399999999999E-3</v>
      </c>
      <c r="C17" s="82">
        <v>600</v>
      </c>
      <c r="D17" s="47">
        <v>9.4439999999999997E-6</v>
      </c>
      <c r="E17" s="70">
        <v>185</v>
      </c>
      <c r="F17" s="71">
        <f t="shared" si="0"/>
        <v>1.0000200004000079E-4</v>
      </c>
      <c r="G17" s="72">
        <f t="shared" si="1"/>
        <v>3.9381548685063423E-5</v>
      </c>
      <c r="H17" s="73">
        <f t="shared" si="2"/>
        <v>0.92105263157894735</v>
      </c>
      <c r="I17" s="71">
        <f t="shared" si="3"/>
        <v>-0.66350679605662755</v>
      </c>
      <c r="J17" s="72">
        <f t="shared" si="4"/>
        <v>-0.5844136444732394</v>
      </c>
      <c r="K17" s="73">
        <f t="shared" si="5"/>
        <v>1.4667790660787299</v>
      </c>
    </row>
    <row r="18" spans="1:11" x14ac:dyDescent="0.25">
      <c r="A18" s="46">
        <v>7</v>
      </c>
      <c r="B18" s="64">
        <f t="shared" si="6"/>
        <v>1.6843320000000002E-3</v>
      </c>
      <c r="C18" s="82">
        <v>700</v>
      </c>
      <c r="D18" s="47">
        <v>9.9760000000000007E-6</v>
      </c>
      <c r="E18" s="70">
        <v>182</v>
      </c>
      <c r="F18" s="71">
        <f t="shared" si="0"/>
        <v>1.2000240004800096E-4</v>
      </c>
      <c r="G18" s="72">
        <f t="shared" si="1"/>
        <v>4.3507382458291818E-5</v>
      </c>
      <c r="H18" s="73">
        <f t="shared" si="2"/>
        <v>0.90526315789473688</v>
      </c>
      <c r="I18" s="71">
        <f t="shared" si="3"/>
        <v>-0.66343343116980702</v>
      </c>
      <c r="J18" s="72">
        <f t="shared" si="4"/>
        <v>-0.58439348735218755</v>
      </c>
      <c r="K18" s="73">
        <f t="shared" si="5"/>
        <v>1.4165960090770138</v>
      </c>
    </row>
    <row r="19" spans="1:11" x14ac:dyDescent="0.25">
      <c r="A19" s="46">
        <v>8</v>
      </c>
      <c r="B19" s="64">
        <f t="shared" si="6"/>
        <v>2.4258940000000001E-3</v>
      </c>
      <c r="C19" s="82">
        <v>800</v>
      </c>
      <c r="D19" s="47">
        <v>1.4286E-5</v>
      </c>
      <c r="E19" s="70">
        <v>179</v>
      </c>
      <c r="F19" s="71">
        <f t="shared" si="0"/>
        <v>1.4000280005600112E-4</v>
      </c>
      <c r="G19" s="72">
        <f t="shared" si="1"/>
        <v>7.6932840282754864E-5</v>
      </c>
      <c r="H19" s="73">
        <f t="shared" si="2"/>
        <v>0.88947368421052631</v>
      </c>
      <c r="I19" s="71">
        <f t="shared" si="3"/>
        <v>-0.66336006628298638</v>
      </c>
      <c r="J19" s="72">
        <f t="shared" si="4"/>
        <v>-0.58423018436020713</v>
      </c>
      <c r="K19" s="73">
        <f t="shared" si="5"/>
        <v>1.3664129520752977</v>
      </c>
    </row>
    <row r="20" spans="1:11" x14ac:dyDescent="0.25">
      <c r="A20" s="46">
        <v>9</v>
      </c>
      <c r="B20" s="64">
        <f t="shared" si="6"/>
        <v>2.2309719999999999E-3</v>
      </c>
      <c r="C20" s="82">
        <v>900</v>
      </c>
      <c r="D20" s="47">
        <v>1.3422E-5</v>
      </c>
      <c r="E20" s="70">
        <v>176</v>
      </c>
      <c r="F20" s="71">
        <f t="shared" si="0"/>
        <v>1.6000320006400129E-4</v>
      </c>
      <c r="G20" s="72">
        <f t="shared" si="1"/>
        <v>7.0232238064579431E-5</v>
      </c>
      <c r="H20" s="73">
        <f t="shared" si="2"/>
        <v>0.87368421052631584</v>
      </c>
      <c r="I20" s="71">
        <f t="shared" si="3"/>
        <v>-0.66328670139616575</v>
      </c>
      <c r="J20" s="72">
        <f t="shared" si="4"/>
        <v>-0.58426292073725372</v>
      </c>
      <c r="K20" s="73">
        <f t="shared" si="5"/>
        <v>1.3162298950735816</v>
      </c>
    </row>
    <row r="21" spans="1:11" x14ac:dyDescent="0.25">
      <c r="A21" s="46">
        <v>10</v>
      </c>
      <c r="B21" s="64">
        <f t="shared" si="6"/>
        <v>2.2031619999999998E-3</v>
      </c>
      <c r="C21" s="82">
        <v>1000</v>
      </c>
      <c r="D21" s="47">
        <v>1.3494E-5</v>
      </c>
      <c r="E21" s="70">
        <v>173</v>
      </c>
      <c r="F21" s="71">
        <f t="shared" si="0"/>
        <v>1.8000360007200145E-4</v>
      </c>
      <c r="G21" s="72">
        <f t="shared" si="1"/>
        <v>7.0790621582760731E-5</v>
      </c>
      <c r="H21" s="73">
        <f t="shared" si="2"/>
        <v>0.85789473684210527</v>
      </c>
      <c r="I21" s="71">
        <f t="shared" si="3"/>
        <v>-0.66321333650934511</v>
      </c>
      <c r="J21" s="72">
        <f t="shared" si="4"/>
        <v>-0.58426019270583329</v>
      </c>
      <c r="K21" s="73">
        <f t="shared" si="5"/>
        <v>1.2660468380718657</v>
      </c>
    </row>
    <row r="22" spans="1:11" x14ac:dyDescent="0.25">
      <c r="A22" s="46">
        <v>11</v>
      </c>
      <c r="B22" s="64">
        <f t="shared" si="6"/>
        <v>5.09671E-3</v>
      </c>
      <c r="C22" s="82">
        <v>2000</v>
      </c>
      <c r="D22" s="47">
        <v>3.0753000000000002E-5</v>
      </c>
      <c r="E22" s="70">
        <v>170</v>
      </c>
      <c r="F22" s="71">
        <f t="shared" si="0"/>
        <v>3.8000760015200304E-4</v>
      </c>
      <c r="G22" s="72">
        <f t="shared" si="1"/>
        <v>2.046398040867997E-4</v>
      </c>
      <c r="H22" s="73">
        <f t="shared" si="2"/>
        <v>0.84210526315789469</v>
      </c>
      <c r="I22" s="71">
        <f t="shared" si="3"/>
        <v>-0.66247968764113896</v>
      </c>
      <c r="J22" s="72">
        <f t="shared" si="4"/>
        <v>-0.58360626084073108</v>
      </c>
      <c r="K22" s="73">
        <f t="shared" si="5"/>
        <v>1.2158637810701496</v>
      </c>
    </row>
    <row r="23" spans="1:11" x14ac:dyDescent="0.25">
      <c r="A23" s="46">
        <v>12</v>
      </c>
      <c r="B23" s="64">
        <f t="shared" si="6"/>
        <v>5.826258E-3</v>
      </c>
      <c r="C23" s="82">
        <v>3000</v>
      </c>
      <c r="D23" s="47">
        <v>3.5673999999999998E-5</v>
      </c>
      <c r="E23" s="70">
        <v>167</v>
      </c>
      <c r="F23" s="71">
        <f t="shared" si="0"/>
        <v>5.8001160023200468E-4</v>
      </c>
      <c r="G23" s="72">
        <f t="shared" si="1"/>
        <v>2.4280376648916222E-4</v>
      </c>
      <c r="H23" s="73">
        <f t="shared" si="2"/>
        <v>0.82631578947368423</v>
      </c>
      <c r="I23" s="71">
        <f t="shared" si="3"/>
        <v>-0.6617460387729327</v>
      </c>
      <c r="J23" s="72">
        <f t="shared" si="4"/>
        <v>-0.58341980747100119</v>
      </c>
      <c r="K23" s="73">
        <f t="shared" si="5"/>
        <v>1.1656807240684335</v>
      </c>
    </row>
    <row r="24" spans="1:11" x14ac:dyDescent="0.25">
      <c r="A24" s="46">
        <v>13</v>
      </c>
      <c r="B24" s="64">
        <f t="shared" si="6"/>
        <v>7.8792799999999989E-3</v>
      </c>
      <c r="C24" s="82">
        <v>4000</v>
      </c>
      <c r="D24" s="47">
        <v>4.8844999999999997E-5</v>
      </c>
      <c r="E24" s="70">
        <v>164</v>
      </c>
      <c r="F24" s="71">
        <f t="shared" si="0"/>
        <v>7.8001560031200627E-4</v>
      </c>
      <c r="G24" s="72">
        <f t="shared" si="1"/>
        <v>3.4494917368313043E-4</v>
      </c>
      <c r="H24" s="73">
        <f t="shared" si="2"/>
        <v>0.81052631578947365</v>
      </c>
      <c r="I24" s="71">
        <f t="shared" si="3"/>
        <v>-0.66101238990472655</v>
      </c>
      <c r="J24" s="72">
        <f t="shared" si="4"/>
        <v>-0.58292076716766605</v>
      </c>
      <c r="K24" s="73">
        <f t="shared" si="5"/>
        <v>1.1154976670667174</v>
      </c>
    </row>
    <row r="25" spans="1:11" x14ac:dyDescent="0.25">
      <c r="A25" s="46">
        <v>14</v>
      </c>
      <c r="B25" s="64">
        <f t="shared" si="6"/>
        <v>9.229883999999999E-3</v>
      </c>
      <c r="C25" s="82">
        <v>5000</v>
      </c>
      <c r="D25" s="47">
        <v>5.8143999999999998E-5</v>
      </c>
      <c r="E25" s="70">
        <v>161</v>
      </c>
      <c r="F25" s="71">
        <f t="shared" si="0"/>
        <v>9.8001960039200775E-4</v>
      </c>
      <c r="G25" s="72">
        <f t="shared" si="1"/>
        <v>4.1706595612157166E-4</v>
      </c>
      <c r="H25" s="73">
        <f t="shared" si="2"/>
        <v>0.79473684210526319</v>
      </c>
      <c r="I25" s="71">
        <f t="shared" si="3"/>
        <v>-0.66027874103652029</v>
      </c>
      <c r="J25" s="72">
        <f t="shared" si="4"/>
        <v>-0.58256843433183636</v>
      </c>
      <c r="K25" s="73">
        <f t="shared" si="5"/>
        <v>1.0653146100650013</v>
      </c>
    </row>
    <row r="26" spans="1:11" x14ac:dyDescent="0.25">
      <c r="A26" s="46">
        <v>15</v>
      </c>
      <c r="B26" s="64">
        <f t="shared" si="6"/>
        <v>1.137268E-2</v>
      </c>
      <c r="C26" s="82">
        <v>6000</v>
      </c>
      <c r="D26" s="47">
        <v>7.2810000000000003E-5</v>
      </c>
      <c r="E26" s="70">
        <v>158</v>
      </c>
      <c r="F26" s="71">
        <f t="shared" si="0"/>
        <v>1.1800236004720095E-3</v>
      </c>
      <c r="G26" s="72">
        <f t="shared" si="1"/>
        <v>5.3080557664444289E-4</v>
      </c>
      <c r="H26" s="73">
        <f t="shared" si="2"/>
        <v>0.77894736842105261</v>
      </c>
      <c r="I26" s="71">
        <f t="shared" si="3"/>
        <v>-0.65954509216831414</v>
      </c>
      <c r="J26" s="72">
        <f t="shared" si="4"/>
        <v>-0.5820127494871995</v>
      </c>
      <c r="K26" s="73">
        <f t="shared" si="5"/>
        <v>1.0151315530632852</v>
      </c>
    </row>
    <row r="27" spans="1:11" x14ac:dyDescent="0.25">
      <c r="A27" s="46">
        <v>16</v>
      </c>
      <c r="B27" s="64">
        <f t="shared" si="6"/>
        <v>1.2372239999999998E-2</v>
      </c>
      <c r="C27" s="82">
        <v>7000</v>
      </c>
      <c r="D27" s="47">
        <v>8.0667999999999994E-5</v>
      </c>
      <c r="E27" s="70">
        <v>155</v>
      </c>
      <c r="F27" s="71">
        <f t="shared" si="0"/>
        <v>1.3800276005520109E-3</v>
      </c>
      <c r="G27" s="72">
        <f t="shared" si="1"/>
        <v>5.9174693339261698E-4</v>
      </c>
      <c r="H27" s="73">
        <f t="shared" si="2"/>
        <v>0.76315789473684215</v>
      </c>
      <c r="I27" s="71">
        <f t="shared" si="3"/>
        <v>-0.65881144330010788</v>
      </c>
      <c r="J27" s="72">
        <f t="shared" si="4"/>
        <v>-0.58171501516910618</v>
      </c>
      <c r="K27" s="73">
        <f t="shared" si="5"/>
        <v>0.96494849606156907</v>
      </c>
    </row>
    <row r="28" spans="1:11" x14ac:dyDescent="0.25">
      <c r="A28" s="46">
        <v>17</v>
      </c>
      <c r="B28" s="64">
        <f t="shared" si="6"/>
        <v>1.3626523999999999E-2</v>
      </c>
      <c r="C28" s="82">
        <v>8000</v>
      </c>
      <c r="D28" s="47">
        <v>9.0512000000000003E-5</v>
      </c>
      <c r="E28" s="70">
        <v>152</v>
      </c>
      <c r="F28" s="71">
        <f t="shared" si="0"/>
        <v>1.5800316006320126E-3</v>
      </c>
      <c r="G28" s="72">
        <f t="shared" si="1"/>
        <v>6.6809036885062505E-4</v>
      </c>
      <c r="H28" s="73">
        <f t="shared" si="2"/>
        <v>0.74736842105263157</v>
      </c>
      <c r="I28" s="71">
        <f t="shared" si="3"/>
        <v>-0.65807779443190173</v>
      </c>
      <c r="J28" s="72">
        <f t="shared" si="4"/>
        <v>-0.58134203265099593</v>
      </c>
      <c r="K28" s="73">
        <f t="shared" si="5"/>
        <v>0.91476543905985308</v>
      </c>
    </row>
    <row r="29" spans="1:11" x14ac:dyDescent="0.25">
      <c r="A29" s="46">
        <v>18</v>
      </c>
      <c r="B29" s="64">
        <f t="shared" si="6"/>
        <v>1.4551755999999999E-2</v>
      </c>
      <c r="C29" s="82">
        <v>9000</v>
      </c>
      <c r="D29" s="47">
        <v>9.8543999999999997E-5</v>
      </c>
      <c r="E29" s="70">
        <v>149</v>
      </c>
      <c r="F29" s="71">
        <f t="shared" si="0"/>
        <v>1.7800356007120143E-3</v>
      </c>
      <c r="G29" s="72">
        <f t="shared" si="1"/>
        <v>7.3038115243440397E-4</v>
      </c>
      <c r="H29" s="73">
        <f t="shared" si="2"/>
        <v>0.73157894736842111</v>
      </c>
      <c r="I29" s="71">
        <f t="shared" si="3"/>
        <v>-0.65734414556369547</v>
      </c>
      <c r="J29" s="72">
        <f t="shared" si="4"/>
        <v>-0.58103770559030288</v>
      </c>
      <c r="K29" s="73">
        <f t="shared" si="5"/>
        <v>0.86458238205813698</v>
      </c>
    </row>
    <row r="30" spans="1:11" x14ac:dyDescent="0.25">
      <c r="A30" s="46">
        <v>19</v>
      </c>
      <c r="B30" s="64">
        <f t="shared" si="6"/>
        <v>1.5768246E-2</v>
      </c>
      <c r="C30" s="82">
        <v>10000</v>
      </c>
      <c r="D30" s="47">
        <v>1.0890100000000001E-4</v>
      </c>
      <c r="E30" s="70">
        <v>146</v>
      </c>
      <c r="F30" s="71">
        <f t="shared" si="0"/>
        <v>1.9800396007920158E-3</v>
      </c>
      <c r="G30" s="72">
        <f t="shared" si="1"/>
        <v>8.1070307045945367E-4</v>
      </c>
      <c r="H30" s="73">
        <f t="shared" si="2"/>
        <v>0.71578947368421053</v>
      </c>
      <c r="I30" s="71">
        <f t="shared" si="3"/>
        <v>-0.65661049669548932</v>
      </c>
      <c r="J30" s="72">
        <f t="shared" si="4"/>
        <v>-0.58064528584832109</v>
      </c>
      <c r="K30" s="73">
        <f t="shared" si="5"/>
        <v>0.81439932505642088</v>
      </c>
    </row>
    <row r="31" spans="1:11" x14ac:dyDescent="0.25">
      <c r="A31" s="46">
        <v>20</v>
      </c>
      <c r="B31" s="64">
        <f t="shared" si="6"/>
        <v>3.1492005999999996E-2</v>
      </c>
      <c r="C31" s="82">
        <v>20000</v>
      </c>
      <c r="D31" s="47">
        <v>2.2114199999999999E-4</v>
      </c>
      <c r="E31" s="70">
        <v>143</v>
      </c>
      <c r="F31" s="71">
        <f t="shared" si="0"/>
        <v>3.9800796015920315E-3</v>
      </c>
      <c r="G31" s="72">
        <f t="shared" si="1"/>
        <v>1.6811686880175874E-3</v>
      </c>
      <c r="H31" s="73">
        <f t="shared" si="2"/>
        <v>0.7</v>
      </c>
      <c r="I31" s="71">
        <f t="shared" si="3"/>
        <v>-0.64927400801342738</v>
      </c>
      <c r="J31" s="72">
        <f t="shared" si="4"/>
        <v>-0.57639255008895318</v>
      </c>
      <c r="K31" s="73">
        <f t="shared" si="5"/>
        <v>0.76421626805470477</v>
      </c>
    </row>
    <row r="32" spans="1:11" x14ac:dyDescent="0.25">
      <c r="A32" s="46">
        <v>21</v>
      </c>
      <c r="B32" s="64">
        <f t="shared" si="6"/>
        <v>4.4512599999999999E-2</v>
      </c>
      <c r="C32" s="82">
        <v>30000</v>
      </c>
      <c r="D32" s="47">
        <v>3.1888499999999998E-4</v>
      </c>
      <c r="E32" s="70">
        <v>140</v>
      </c>
      <c r="F32" s="71">
        <f t="shared" si="0"/>
        <v>5.9801196023920476E-3</v>
      </c>
      <c r="G32" s="72">
        <f t="shared" si="1"/>
        <v>2.4391975799286066E-3</v>
      </c>
      <c r="H32" s="73">
        <f t="shared" si="2"/>
        <v>0.68421052631578949</v>
      </c>
      <c r="I32" s="71">
        <f t="shared" si="3"/>
        <v>-0.64193751933136534</v>
      </c>
      <c r="J32" s="72">
        <f t="shared" si="4"/>
        <v>-0.57268913376757413</v>
      </c>
      <c r="K32" s="73">
        <f t="shared" si="5"/>
        <v>0.71403321105298867</v>
      </c>
    </row>
    <row r="33" spans="1:11" x14ac:dyDescent="0.25">
      <c r="A33" s="46">
        <v>22</v>
      </c>
      <c r="B33" s="64">
        <f t="shared" si="6"/>
        <v>7.1119523000000004E-2</v>
      </c>
      <c r="C33" s="82">
        <v>40000</v>
      </c>
      <c r="D33" s="47">
        <v>5.2007900000000001E-4</v>
      </c>
      <c r="E33" s="70">
        <v>137</v>
      </c>
      <c r="F33" s="71">
        <f t="shared" si="0"/>
        <v>7.9801596031920646E-3</v>
      </c>
      <c r="G33" s="72">
        <f t="shared" si="1"/>
        <v>3.9995227682197943E-3</v>
      </c>
      <c r="H33" s="73">
        <f t="shared" si="2"/>
        <v>0.66842105263157892</v>
      </c>
      <c r="I33" s="71">
        <f t="shared" si="3"/>
        <v>-0.6346010306493034</v>
      </c>
      <c r="J33" s="72">
        <f t="shared" si="4"/>
        <v>-0.5650660288560867</v>
      </c>
      <c r="K33" s="73">
        <f t="shared" si="5"/>
        <v>0.66385015405127268</v>
      </c>
    </row>
    <row r="34" spans="1:11" x14ac:dyDescent="0.25">
      <c r="A34" s="46">
        <v>23</v>
      </c>
      <c r="B34" s="64">
        <f t="shared" si="6"/>
        <v>8.2206473999999988E-2</v>
      </c>
      <c r="C34" s="82">
        <v>50000</v>
      </c>
      <c r="D34" s="47">
        <v>6.1446099999999996E-4</v>
      </c>
      <c r="E34" s="70">
        <v>134</v>
      </c>
      <c r="F34" s="71">
        <f t="shared" si="0"/>
        <v>9.9801996039920807E-3</v>
      </c>
      <c r="G34" s="72">
        <f t="shared" si="1"/>
        <v>4.7314860072890453E-3</v>
      </c>
      <c r="H34" s="73">
        <f t="shared" si="2"/>
        <v>0.65263157894736845</v>
      </c>
      <c r="I34" s="71">
        <f t="shared" si="3"/>
        <v>-0.62726454196724135</v>
      </c>
      <c r="J34" s="72">
        <f t="shared" si="4"/>
        <v>-0.56148995855699213</v>
      </c>
      <c r="K34" s="73">
        <f t="shared" si="5"/>
        <v>0.61366709704955658</v>
      </c>
    </row>
    <row r="35" spans="1:11" x14ac:dyDescent="0.25">
      <c r="A35" s="46">
        <v>24</v>
      </c>
      <c r="B35" s="64">
        <f t="shared" si="6"/>
        <v>0.105345708</v>
      </c>
      <c r="C35" s="82">
        <v>60000</v>
      </c>
      <c r="D35" s="47">
        <v>8.0516799999999999E-4</v>
      </c>
      <c r="E35" s="70">
        <v>131</v>
      </c>
      <c r="F35" s="71">
        <f t="shared" si="0"/>
        <v>1.1980239604792095E-2</v>
      </c>
      <c r="G35" s="72">
        <f t="shared" si="1"/>
        <v>6.2104810850918003E-3</v>
      </c>
      <c r="H35" s="73">
        <f t="shared" si="2"/>
        <v>0.63684210526315788</v>
      </c>
      <c r="I35" s="71">
        <f t="shared" si="3"/>
        <v>-0.61992805328517941</v>
      </c>
      <c r="J35" s="72">
        <f t="shared" si="4"/>
        <v>-0.55426419899977342</v>
      </c>
      <c r="K35" s="73">
        <f t="shared" si="5"/>
        <v>0.56348404004784047</v>
      </c>
    </row>
    <row r="36" spans="1:11" x14ac:dyDescent="0.25">
      <c r="A36" s="46">
        <v>25</v>
      </c>
      <c r="B36" s="64">
        <f t="shared" si="6"/>
        <v>9.8346779999999995E-2</v>
      </c>
      <c r="C36" s="82">
        <v>70000</v>
      </c>
      <c r="D36" s="47">
        <v>7.6935999999999997E-4</v>
      </c>
      <c r="E36" s="70">
        <v>128</v>
      </c>
      <c r="F36" s="71">
        <f t="shared" si="0"/>
        <v>1.3980279605592111E-2</v>
      </c>
      <c r="G36" s="72">
        <f t="shared" si="1"/>
        <v>5.9327783487163081E-3</v>
      </c>
      <c r="H36" s="73">
        <f t="shared" si="2"/>
        <v>0.62105263157894741</v>
      </c>
      <c r="I36" s="71">
        <f t="shared" si="3"/>
        <v>-0.61259156460311737</v>
      </c>
      <c r="J36" s="72">
        <f t="shared" si="4"/>
        <v>-0.55562093995959605</v>
      </c>
      <c r="K36" s="73">
        <f t="shared" si="5"/>
        <v>0.51330098304612437</v>
      </c>
    </row>
    <row r="37" spans="1:11" x14ac:dyDescent="0.25">
      <c r="A37" s="46">
        <v>26</v>
      </c>
      <c r="B37" s="64">
        <f t="shared" si="6"/>
        <v>0.11109894999999999</v>
      </c>
      <c r="C37" s="82">
        <v>80000</v>
      </c>
      <c r="D37" s="47">
        <v>8.8984199999999996E-4</v>
      </c>
      <c r="E37" s="70">
        <v>125</v>
      </c>
      <c r="F37" s="71">
        <f t="shared" si="0"/>
        <v>1.5980319606392127E-2</v>
      </c>
      <c r="G37" s="72">
        <f t="shared" si="1"/>
        <v>6.8671556131262744E-3</v>
      </c>
      <c r="H37" s="73">
        <f t="shared" si="2"/>
        <v>0.60526315789473684</v>
      </c>
      <c r="I37" s="71">
        <f t="shared" si="3"/>
        <v>-0.60525507592105543</v>
      </c>
      <c r="J37" s="72">
        <f t="shared" si="4"/>
        <v>-0.55105595827055043</v>
      </c>
      <c r="K37" s="73">
        <f t="shared" si="5"/>
        <v>0.46311792604440832</v>
      </c>
    </row>
    <row r="38" spans="1:11" x14ac:dyDescent="0.25">
      <c r="A38" s="46">
        <v>27</v>
      </c>
      <c r="B38" s="64">
        <f t="shared" si="6"/>
        <v>0.13692472</v>
      </c>
      <c r="C38" s="82">
        <v>90000</v>
      </c>
      <c r="D38" s="47">
        <v>1.12341E-3</v>
      </c>
      <c r="E38" s="70">
        <v>122</v>
      </c>
      <c r="F38" s="71">
        <f t="shared" si="0"/>
        <v>1.7980359607192145E-2</v>
      </c>
      <c r="G38" s="72">
        <f t="shared" si="1"/>
        <v>8.6785517461063656E-3</v>
      </c>
      <c r="H38" s="73">
        <f t="shared" si="2"/>
        <v>0.58947368421052626</v>
      </c>
      <c r="I38" s="71">
        <f t="shared" si="3"/>
        <v>-0.59791858723899338</v>
      </c>
      <c r="J38" s="72">
        <f t="shared" si="4"/>
        <v>-0.54220622434227073</v>
      </c>
      <c r="K38" s="73">
        <f t="shared" si="5"/>
        <v>0.41293486904269228</v>
      </c>
    </row>
    <row r="39" spans="1:11" x14ac:dyDescent="0.25">
      <c r="A39" s="46">
        <v>28</v>
      </c>
      <c r="B39" s="64">
        <f t="shared" si="6"/>
        <v>0.14643028999999999</v>
      </c>
      <c r="C39" s="82">
        <v>100000</v>
      </c>
      <c r="D39" s="47">
        <v>1.23161E-3</v>
      </c>
      <c r="E39" s="70">
        <v>119</v>
      </c>
      <c r="F39" s="71">
        <f t="shared" si="0"/>
        <v>1.9980399607992159E-2</v>
      </c>
      <c r="G39" s="72">
        <f t="shared" si="1"/>
        <v>9.5176780887065732E-3</v>
      </c>
      <c r="H39" s="73">
        <f t="shared" si="2"/>
        <v>0.5736842105263158</v>
      </c>
      <c r="I39" s="71">
        <f t="shared" si="3"/>
        <v>-0.59058209855693145</v>
      </c>
      <c r="J39" s="72">
        <f t="shared" si="4"/>
        <v>-0.53810659934638139</v>
      </c>
      <c r="K39" s="73">
        <f t="shared" si="5"/>
        <v>0.36275181204097617</v>
      </c>
    </row>
    <row r="40" spans="1:11" x14ac:dyDescent="0.25">
      <c r="A40" s="46">
        <v>29</v>
      </c>
      <c r="B40" s="64">
        <f t="shared" si="6"/>
        <v>0.1793555</v>
      </c>
      <c r="C40" s="82">
        <v>125000</v>
      </c>
      <c r="D40" s="47">
        <v>1.5472999999999999E-3</v>
      </c>
      <c r="E40" s="70">
        <v>116</v>
      </c>
      <c r="F40" s="71">
        <f t="shared" si="0"/>
        <v>2.4980499609992199E-2</v>
      </c>
      <c r="G40" s="72">
        <f t="shared" si="1"/>
        <v>1.1965957156132268E-2</v>
      </c>
      <c r="H40" s="73">
        <f t="shared" si="2"/>
        <v>0.55789473684210522</v>
      </c>
      <c r="I40" s="71">
        <f t="shared" si="3"/>
        <v>-0.57224087685177649</v>
      </c>
      <c r="J40" s="72">
        <f t="shared" si="4"/>
        <v>-0.52614531824700717</v>
      </c>
      <c r="K40" s="73">
        <f t="shared" si="5"/>
        <v>0.31256875503926013</v>
      </c>
    </row>
    <row r="41" spans="1:11" x14ac:dyDescent="0.25">
      <c r="A41" s="46">
        <v>30</v>
      </c>
      <c r="B41" s="64">
        <f t="shared" si="6"/>
        <v>0.1865899</v>
      </c>
      <c r="C41" s="82">
        <v>150000</v>
      </c>
      <c r="D41" s="47">
        <v>1.6524E-3</v>
      </c>
      <c r="E41" s="70">
        <v>113</v>
      </c>
      <c r="F41" s="71">
        <f t="shared" si="0"/>
        <v>2.9980599611992238E-2</v>
      </c>
      <c r="G41" s="72">
        <f t="shared" si="1"/>
        <v>1.2781041986144116E-2</v>
      </c>
      <c r="H41" s="73">
        <f t="shared" si="2"/>
        <v>0.54210526315789476</v>
      </c>
      <c r="I41" s="71">
        <f t="shared" si="3"/>
        <v>-0.55389965514662154</v>
      </c>
      <c r="J41" s="72">
        <f t="shared" si="4"/>
        <v>-0.52216315015950288</v>
      </c>
      <c r="K41" s="73">
        <f t="shared" si="5"/>
        <v>0.26238569803754402</v>
      </c>
    </row>
    <row r="42" spans="1:11" x14ac:dyDescent="0.25">
      <c r="A42" s="46">
        <v>31</v>
      </c>
      <c r="B42" s="64">
        <f t="shared" si="6"/>
        <v>0.2146767</v>
      </c>
      <c r="C42" s="82">
        <v>175000</v>
      </c>
      <c r="D42" s="47">
        <v>1.9528E-3</v>
      </c>
      <c r="E42" s="70">
        <v>110</v>
      </c>
      <c r="F42" s="71">
        <f t="shared" si="0"/>
        <v>3.4980699613992278E-2</v>
      </c>
      <c r="G42" s="72">
        <f t="shared" si="1"/>
        <v>1.51107421092227E-2</v>
      </c>
      <c r="H42" s="73">
        <f t="shared" si="2"/>
        <v>0.52631578947368418</v>
      </c>
      <c r="I42" s="71">
        <f t="shared" si="3"/>
        <v>-0.53555843344146647</v>
      </c>
      <c r="J42" s="72">
        <f t="shared" si="4"/>
        <v>-0.51078119684374368</v>
      </c>
      <c r="K42" s="73">
        <f t="shared" si="5"/>
        <v>0.21220264103582795</v>
      </c>
    </row>
    <row r="43" spans="1:11" x14ac:dyDescent="0.25">
      <c r="A43" s="46">
        <v>32</v>
      </c>
      <c r="B43" s="64">
        <f t="shared" si="6"/>
        <v>0.47322279</v>
      </c>
      <c r="C43" s="82">
        <v>200000</v>
      </c>
      <c r="D43" s="47">
        <v>4.4238699999999999E-3</v>
      </c>
      <c r="E43" s="70">
        <v>107</v>
      </c>
      <c r="F43" s="71">
        <f t="shared" si="0"/>
        <v>3.9980799615992317E-2</v>
      </c>
      <c r="G43" s="72">
        <f t="shared" si="1"/>
        <v>3.4274697113003655E-2</v>
      </c>
      <c r="H43" s="73">
        <f t="shared" si="2"/>
        <v>0.51052631578947372</v>
      </c>
      <c r="I43" s="71">
        <f t="shared" si="3"/>
        <v>-0.51721721173631152</v>
      </c>
      <c r="J43" s="72">
        <f t="shared" si="4"/>
        <v>-0.41715402181054434</v>
      </c>
      <c r="K43" s="73">
        <f t="shared" si="5"/>
        <v>0.16201958403411187</v>
      </c>
    </row>
    <row r="44" spans="1:11" x14ac:dyDescent="0.25">
      <c r="A44" s="46">
        <v>33</v>
      </c>
      <c r="B44" s="64">
        <f t="shared" si="6"/>
        <v>0.60442382000000006</v>
      </c>
      <c r="C44" s="82">
        <v>225000</v>
      </c>
      <c r="D44" s="47">
        <v>5.8130300000000003E-3</v>
      </c>
      <c r="E44" s="70">
        <v>104</v>
      </c>
      <c r="F44" s="71">
        <f t="shared" si="0"/>
        <v>4.4980899617992356E-2</v>
      </c>
      <c r="G44" s="72">
        <f t="shared" si="1"/>
        <v>4.5048086670180246E-2</v>
      </c>
      <c r="H44" s="73">
        <f t="shared" si="2"/>
        <v>0.49473684210526314</v>
      </c>
      <c r="I44" s="71">
        <f t="shared" si="3"/>
        <v>-0.49887599003115657</v>
      </c>
      <c r="J44" s="72">
        <f t="shared" si="4"/>
        <v>-0.36451968669696228</v>
      </c>
      <c r="K44" s="73">
        <f t="shared" si="5"/>
        <v>0.11183652703239579</v>
      </c>
    </row>
    <row r="45" spans="1:11" x14ac:dyDescent="0.25">
      <c r="A45" s="46">
        <v>34</v>
      </c>
      <c r="B45" s="64">
        <f t="shared" si="6"/>
        <v>0.64386288000000014</v>
      </c>
      <c r="C45" s="82">
        <v>250000</v>
      </c>
      <c r="D45" s="47">
        <v>6.3761800000000004E-3</v>
      </c>
      <c r="E45" s="70">
        <v>101</v>
      </c>
      <c r="F45" s="71">
        <f t="shared" si="0"/>
        <v>4.9980999619992403E-2</v>
      </c>
      <c r="G45" s="72">
        <f t="shared" si="1"/>
        <v>4.9415498868288457E-2</v>
      </c>
      <c r="H45" s="73">
        <f t="shared" si="2"/>
        <v>0.47894736842105262</v>
      </c>
      <c r="I45" s="71">
        <f t="shared" si="3"/>
        <v>-0.48053476832600162</v>
      </c>
      <c r="J45" s="72">
        <f t="shared" si="4"/>
        <v>-0.34318231316244235</v>
      </c>
      <c r="K45" s="73">
        <f t="shared" si="5"/>
        <v>6.1653470030679711E-2</v>
      </c>
    </row>
    <row r="46" spans="1:11" x14ac:dyDescent="0.25">
      <c r="A46" s="46">
        <v>35</v>
      </c>
      <c r="B46" s="64">
        <f t="shared" si="6"/>
        <v>0.57041196000000005</v>
      </c>
      <c r="C46" s="82">
        <v>275000</v>
      </c>
      <c r="D46" s="47">
        <v>5.8218699999999998E-3</v>
      </c>
      <c r="E46" s="70">
        <v>98</v>
      </c>
      <c r="F46" s="71">
        <f t="shared" si="0"/>
        <v>5.4981099621992442E-2</v>
      </c>
      <c r="G46" s="72">
        <f t="shared" si="1"/>
        <v>4.5116643757690283E-2</v>
      </c>
      <c r="H46" s="73">
        <f t="shared" si="2"/>
        <v>0.4631578947368421</v>
      </c>
      <c r="I46" s="71">
        <f t="shared" si="3"/>
        <v>-0.46219354662084666</v>
      </c>
      <c r="J46" s="72">
        <f t="shared" si="4"/>
        <v>-0.36418474506143866</v>
      </c>
      <c r="K46" s="73">
        <f t="shared" si="5"/>
        <v>1.1470413028963634E-2</v>
      </c>
    </row>
    <row r="47" spans="1:11" x14ac:dyDescent="0.25">
      <c r="A47" s="46">
        <v>36</v>
      </c>
      <c r="B47" s="64">
        <f t="shared" si="6"/>
        <v>0.35764155000000003</v>
      </c>
      <c r="C47" s="82">
        <v>300000</v>
      </c>
      <c r="D47" s="47">
        <v>3.7660300000000001E-3</v>
      </c>
      <c r="E47" s="70">
        <v>95</v>
      </c>
      <c r="F47" s="71">
        <f t="shared" si="0"/>
        <v>5.9981199623992482E-2</v>
      </c>
      <c r="G47" s="72">
        <f t="shared" si="1"/>
        <v>2.9172933035220644E-2</v>
      </c>
      <c r="H47" s="73">
        <f t="shared" si="2"/>
        <v>0.44736842105263158</v>
      </c>
      <c r="I47" s="71">
        <f t="shared" si="3"/>
        <v>-0.44385232491569165</v>
      </c>
      <c r="J47" s="72">
        <f t="shared" si="4"/>
        <v>-0.4420791355563467</v>
      </c>
      <c r="K47" s="73">
        <f t="shared" si="5"/>
        <v>-3.8712643972752446E-2</v>
      </c>
    </row>
    <row r="48" spans="1:11" x14ac:dyDescent="0.25">
      <c r="A48" s="46">
        <v>37</v>
      </c>
      <c r="B48" s="64">
        <f t="shared" si="6"/>
        <v>0.38461545999999996</v>
      </c>
      <c r="C48" s="82">
        <v>325000</v>
      </c>
      <c r="D48" s="47">
        <v>4.1820299999999998E-3</v>
      </c>
      <c r="E48" s="70">
        <v>92</v>
      </c>
      <c r="F48" s="71">
        <f t="shared" si="0"/>
        <v>6.4981299625992514E-2</v>
      </c>
      <c r="G48" s="72">
        <f t="shared" si="1"/>
        <v>3.239914891804585E-2</v>
      </c>
      <c r="H48" s="73">
        <f t="shared" si="2"/>
        <v>0.43157894736842106</v>
      </c>
      <c r="I48" s="71">
        <f t="shared" si="3"/>
        <v>-0.4255111032105367</v>
      </c>
      <c r="J48" s="72">
        <f t="shared" si="4"/>
        <v>-0.42631717623758564</v>
      </c>
      <c r="K48" s="73">
        <f t="shared" si="5"/>
        <v>-8.8895700974468528E-2</v>
      </c>
    </row>
    <row r="49" spans="1:11" x14ac:dyDescent="0.25">
      <c r="A49" s="46">
        <v>38</v>
      </c>
      <c r="B49" s="64">
        <f t="shared" si="6"/>
        <v>0.35971172000000001</v>
      </c>
      <c r="C49" s="82">
        <v>350000</v>
      </c>
      <c r="D49" s="47">
        <v>4.0431800000000004E-3</v>
      </c>
      <c r="E49" s="70">
        <v>89</v>
      </c>
      <c r="F49" s="71">
        <f t="shared" si="0"/>
        <v>6.998139962799256E-2</v>
      </c>
      <c r="G49" s="72">
        <f t="shared" si="1"/>
        <v>3.1322321813886528E-2</v>
      </c>
      <c r="H49" s="73">
        <f t="shared" si="2"/>
        <v>0.41578947368421054</v>
      </c>
      <c r="I49" s="71">
        <f t="shared" si="3"/>
        <v>-0.40716988150538175</v>
      </c>
      <c r="J49" s="72">
        <f t="shared" si="4"/>
        <v>-0.43157810905347499</v>
      </c>
      <c r="K49" s="73">
        <f t="shared" si="5"/>
        <v>-0.1390787579761846</v>
      </c>
    </row>
    <row r="50" spans="1:11" x14ac:dyDescent="0.25">
      <c r="A50" s="46">
        <v>39</v>
      </c>
      <c r="B50" s="64">
        <f t="shared" si="6"/>
        <v>0.36348873999999998</v>
      </c>
      <c r="C50" s="82">
        <v>375000</v>
      </c>
      <c r="D50" s="47">
        <v>4.22814E-3</v>
      </c>
      <c r="E50" s="70">
        <v>86</v>
      </c>
      <c r="F50" s="71">
        <f t="shared" si="0"/>
        <v>7.4981499629992607E-2</v>
      </c>
      <c r="G50" s="72">
        <f t="shared" si="1"/>
        <v>3.2756747029481115E-2</v>
      </c>
      <c r="H50" s="73">
        <f t="shared" si="2"/>
        <v>0.4</v>
      </c>
      <c r="I50" s="71">
        <f t="shared" si="3"/>
        <v>-0.38882865980022674</v>
      </c>
      <c r="J50" s="72">
        <f t="shared" si="4"/>
        <v>-0.42457009944867202</v>
      </c>
      <c r="K50" s="73">
        <f t="shared" si="5"/>
        <v>-0.18926181497790068</v>
      </c>
    </row>
    <row r="51" spans="1:11" x14ac:dyDescent="0.25">
      <c r="A51" s="46">
        <v>40</v>
      </c>
      <c r="B51" s="64">
        <f t="shared" si="6"/>
        <v>0.37262667999999999</v>
      </c>
      <c r="C51" s="82">
        <v>400000</v>
      </c>
      <c r="D51" s="47">
        <v>4.4910599999999998E-3</v>
      </c>
      <c r="E51" s="70">
        <v>83</v>
      </c>
      <c r="F51" s="71">
        <f t="shared" si="0"/>
        <v>7.9981599631992639E-2</v>
      </c>
      <c r="G51" s="72">
        <f t="shared" si="1"/>
        <v>3.4795777510039774E-2</v>
      </c>
      <c r="H51" s="73">
        <f t="shared" si="2"/>
        <v>0.38421052631578945</v>
      </c>
      <c r="I51" s="71">
        <f t="shared" si="3"/>
        <v>-0.37048743809507179</v>
      </c>
      <c r="J51" s="72">
        <f t="shared" si="4"/>
        <v>-0.41460823804461272</v>
      </c>
      <c r="K51" s="73">
        <f t="shared" si="5"/>
        <v>-0.23944487197961675</v>
      </c>
    </row>
    <row r="52" spans="1:11" x14ac:dyDescent="0.25">
      <c r="A52" s="46">
        <v>41</v>
      </c>
      <c r="B52" s="64">
        <f t="shared" si="6"/>
        <v>0.84029270000000011</v>
      </c>
      <c r="C52" s="82">
        <v>425000</v>
      </c>
      <c r="D52" s="47">
        <v>1.05053E-2</v>
      </c>
      <c r="E52" s="70">
        <v>80</v>
      </c>
      <c r="F52" s="71">
        <f t="shared" si="0"/>
        <v>8.4981699633992686E-2</v>
      </c>
      <c r="G52" s="72">
        <f t="shared" si="1"/>
        <v>8.1438173209853845E-2</v>
      </c>
      <c r="H52" s="73">
        <f t="shared" si="2"/>
        <v>0.36842105263157893</v>
      </c>
      <c r="I52" s="71">
        <f t="shared" si="3"/>
        <v>-0.35214621638991683</v>
      </c>
      <c r="J52" s="72">
        <f t="shared" si="4"/>
        <v>-0.1867327423396474</v>
      </c>
      <c r="K52" s="73">
        <f t="shared" si="5"/>
        <v>-0.28962792898133283</v>
      </c>
    </row>
    <row r="53" spans="1:11" x14ac:dyDescent="0.25">
      <c r="A53" s="46">
        <v>42</v>
      </c>
      <c r="B53" s="64">
        <f t="shared" si="6"/>
        <v>1.0877631999999999</v>
      </c>
      <c r="C53" s="82">
        <v>450000</v>
      </c>
      <c r="D53" s="47">
        <v>1.41285E-2</v>
      </c>
      <c r="E53" s="70">
        <v>77</v>
      </c>
      <c r="F53" s="71">
        <f t="shared" si="0"/>
        <v>8.9981799635992718E-2</v>
      </c>
      <c r="G53" s="72">
        <f t="shared" si="1"/>
        <v>0.10953727269699876</v>
      </c>
      <c r="H53" s="73">
        <f t="shared" si="2"/>
        <v>0.35263157894736841</v>
      </c>
      <c r="I53" s="71">
        <f t="shared" si="3"/>
        <v>-0.33380499468476182</v>
      </c>
      <c r="J53" s="72">
        <f t="shared" si="4"/>
        <v>-4.9452138965284158E-2</v>
      </c>
      <c r="K53" s="73">
        <f t="shared" si="5"/>
        <v>-0.33981098598304893</v>
      </c>
    </row>
    <row r="54" spans="1:11" x14ac:dyDescent="0.25">
      <c r="A54" s="46">
        <v>43</v>
      </c>
      <c r="B54" s="64">
        <f t="shared" si="6"/>
        <v>0.48255589999999998</v>
      </c>
      <c r="C54" s="82">
        <v>475000</v>
      </c>
      <c r="D54" s="47">
        <v>6.5227999999999996E-3</v>
      </c>
      <c r="E54" s="70">
        <v>74</v>
      </c>
      <c r="F54" s="71">
        <f t="shared" si="0"/>
        <v>9.4981899637992764E-2</v>
      </c>
      <c r="G54" s="72">
        <f t="shared" si="1"/>
        <v>5.0552584860451506E-2</v>
      </c>
      <c r="H54" s="73">
        <f t="shared" si="2"/>
        <v>0.33684210526315789</v>
      </c>
      <c r="I54" s="71">
        <f t="shared" si="3"/>
        <v>-0.31546377297960687</v>
      </c>
      <c r="J54" s="72">
        <f t="shared" si="4"/>
        <v>-0.33762698028908483</v>
      </c>
      <c r="K54" s="73">
        <f t="shared" si="5"/>
        <v>-0.38999404298476498</v>
      </c>
    </row>
    <row r="55" spans="1:11" x14ac:dyDescent="0.25">
      <c r="A55" s="46">
        <v>44</v>
      </c>
      <c r="B55" s="64">
        <f t="shared" si="6"/>
        <v>0.39562980000000003</v>
      </c>
      <c r="C55" s="82">
        <v>500000</v>
      </c>
      <c r="D55" s="47">
        <v>5.5741000000000002E-3</v>
      </c>
      <c r="E55" s="70">
        <v>71</v>
      </c>
      <c r="F55" s="71">
        <f t="shared" si="0"/>
        <v>9.9981999639992797E-2</v>
      </c>
      <c r="G55" s="72">
        <f t="shared" si="1"/>
        <v>4.3195106475748937E-2</v>
      </c>
      <c r="H55" s="73">
        <f t="shared" si="2"/>
        <v>0.32105263157894737</v>
      </c>
      <c r="I55" s="71">
        <f t="shared" si="3"/>
        <v>-0.29712255127445192</v>
      </c>
      <c r="J55" s="72">
        <f t="shared" si="4"/>
        <v>-0.37357258318742281</v>
      </c>
      <c r="K55" s="73">
        <f t="shared" si="5"/>
        <v>-0.44017709998648108</v>
      </c>
    </row>
    <row r="56" spans="1:11" x14ac:dyDescent="0.25">
      <c r="A56" s="46">
        <v>45</v>
      </c>
      <c r="B56" s="64">
        <f t="shared" si="6"/>
        <v>0.41081106000000001</v>
      </c>
      <c r="C56" s="82">
        <v>550000</v>
      </c>
      <c r="D56" s="47">
        <v>6.0432699999999999E-3</v>
      </c>
      <c r="E56" s="70">
        <v>68</v>
      </c>
      <c r="F56" s="71">
        <f t="shared" si="0"/>
        <v>0.10998219964399288</v>
      </c>
      <c r="G56" s="72">
        <f t="shared" si="1"/>
        <v>4.6833673076097732E-2</v>
      </c>
      <c r="H56" s="73">
        <f t="shared" si="2"/>
        <v>0.30526315789473685</v>
      </c>
      <c r="I56" s="71">
        <f t="shared" si="3"/>
        <v>-0.26044010786414196</v>
      </c>
      <c r="J56" s="72">
        <f t="shared" si="4"/>
        <v>-0.35579604844323265</v>
      </c>
      <c r="K56" s="73">
        <f t="shared" si="5"/>
        <v>-0.49036015698819713</v>
      </c>
    </row>
    <row r="57" spans="1:11" x14ac:dyDescent="0.25">
      <c r="A57" s="46">
        <v>46</v>
      </c>
      <c r="B57" s="64">
        <f t="shared" si="6"/>
        <v>0.43975425000000001</v>
      </c>
      <c r="C57" s="82">
        <v>600000</v>
      </c>
      <c r="D57" s="47">
        <v>6.7674700000000003E-3</v>
      </c>
      <c r="E57" s="70">
        <v>65</v>
      </c>
      <c r="F57" s="71">
        <f t="shared" si="0"/>
        <v>0.11998239964799295</v>
      </c>
      <c r="G57" s="72">
        <f t="shared" si="1"/>
        <v>5.2450080629804496E-2</v>
      </c>
      <c r="H57" s="73">
        <f t="shared" si="2"/>
        <v>0.28947368421052633</v>
      </c>
      <c r="I57" s="71">
        <f t="shared" si="3"/>
        <v>-0.22375766445383202</v>
      </c>
      <c r="J57" s="72">
        <f t="shared" si="4"/>
        <v>-0.32835659907148557</v>
      </c>
      <c r="K57" s="73">
        <f t="shared" si="5"/>
        <v>-0.54054321398991323</v>
      </c>
    </row>
    <row r="58" spans="1:11" x14ac:dyDescent="0.25">
      <c r="A58" s="46">
        <v>47</v>
      </c>
      <c r="B58" s="64">
        <f t="shared" si="6"/>
        <v>0.45345326000000002</v>
      </c>
      <c r="C58" s="82">
        <v>650000</v>
      </c>
      <c r="D58" s="47">
        <v>7.3158800000000003E-3</v>
      </c>
      <c r="E58" s="70">
        <v>62</v>
      </c>
      <c r="F58" s="71">
        <f t="shared" si="0"/>
        <v>0.12998259965199305</v>
      </c>
      <c r="G58" s="72">
        <f t="shared" si="1"/>
        <v>5.6703179313218367E-2</v>
      </c>
      <c r="H58" s="73">
        <f t="shared" si="2"/>
        <v>0.27368421052631581</v>
      </c>
      <c r="I58" s="71">
        <f t="shared" si="3"/>
        <v>-0.18707522104352209</v>
      </c>
      <c r="J58" s="72">
        <f t="shared" si="4"/>
        <v>-0.30757771419167368</v>
      </c>
      <c r="K58" s="73">
        <f t="shared" si="5"/>
        <v>-0.59072627099162933</v>
      </c>
    </row>
    <row r="59" spans="1:11" x14ac:dyDescent="0.25">
      <c r="A59" s="46">
        <v>48</v>
      </c>
      <c r="B59" s="64">
        <f t="shared" si="6"/>
        <v>0.45606378000000003</v>
      </c>
      <c r="C59" s="82">
        <v>700000</v>
      </c>
      <c r="D59" s="47">
        <v>7.7321200000000003E-3</v>
      </c>
      <c r="E59" s="70">
        <v>59</v>
      </c>
      <c r="F59" s="71">
        <f t="shared" si="0"/>
        <v>0.13998279965599311</v>
      </c>
      <c r="G59" s="72">
        <f t="shared" si="1"/>
        <v>5.9931256474437512E-2</v>
      </c>
      <c r="H59" s="73">
        <f t="shared" si="2"/>
        <v>0.25789473684210529</v>
      </c>
      <c r="I59" s="71">
        <f t="shared" si="3"/>
        <v>-0.15039277763321215</v>
      </c>
      <c r="J59" s="72">
        <f t="shared" si="4"/>
        <v>-0.29180666143484407</v>
      </c>
      <c r="K59" s="73">
        <f t="shared" si="5"/>
        <v>-0.64090932799334532</v>
      </c>
    </row>
    <row r="60" spans="1:11" x14ac:dyDescent="0.25">
      <c r="A60" s="46">
        <v>49</v>
      </c>
      <c r="B60" s="64">
        <f t="shared" si="6"/>
        <v>0.50457094000000002</v>
      </c>
      <c r="C60" s="82">
        <v>750000</v>
      </c>
      <c r="D60" s="47">
        <v>9.0125399999999994E-3</v>
      </c>
      <c r="E60" s="70">
        <v>56</v>
      </c>
      <c r="F60" s="71">
        <f t="shared" si="0"/>
        <v>0.1499829996599932</v>
      </c>
      <c r="G60" s="72">
        <f t="shared" si="1"/>
        <v>6.986133181262752E-2</v>
      </c>
      <c r="H60" s="73">
        <f t="shared" si="2"/>
        <v>0.24210526315789474</v>
      </c>
      <c r="I60" s="71">
        <f t="shared" si="3"/>
        <v>-0.11371033422290221</v>
      </c>
      <c r="J60" s="72">
        <f t="shared" si="4"/>
        <v>-0.24329241155280554</v>
      </c>
      <c r="K60" s="73">
        <f t="shared" si="5"/>
        <v>-0.69109238499506143</v>
      </c>
    </row>
    <row r="61" spans="1:11" x14ac:dyDescent="0.25">
      <c r="A61" s="46">
        <v>50</v>
      </c>
      <c r="B61" s="64">
        <f t="shared" si="6"/>
        <v>1.0950660000000001</v>
      </c>
      <c r="C61" s="82">
        <v>800000</v>
      </c>
      <c r="D61" s="47">
        <v>2.0664100000000001E-2</v>
      </c>
      <c r="E61" s="70">
        <v>53</v>
      </c>
      <c r="F61" s="71">
        <f t="shared" si="0"/>
        <v>0.15998319966399327</v>
      </c>
      <c r="G61" s="72">
        <f t="shared" si="1"/>
        <v>0.16022298549457667</v>
      </c>
      <c r="H61" s="73">
        <f t="shared" si="2"/>
        <v>0.22631578947368422</v>
      </c>
      <c r="I61" s="71">
        <f t="shared" si="3"/>
        <v>-7.7027890812592273E-2</v>
      </c>
      <c r="J61" s="72">
        <f t="shared" si="4"/>
        <v>0.19817733537052079</v>
      </c>
      <c r="K61" s="73">
        <f t="shared" si="5"/>
        <v>-0.74127544199677753</v>
      </c>
    </row>
    <row r="62" spans="1:11" x14ac:dyDescent="0.25">
      <c r="A62" s="46">
        <v>51</v>
      </c>
      <c r="B62" s="64">
        <f t="shared" si="6"/>
        <v>0.97823870000000002</v>
      </c>
      <c r="C62" s="82">
        <v>850000</v>
      </c>
      <c r="D62" s="47">
        <v>1.9567399999999999E-2</v>
      </c>
      <c r="E62" s="70">
        <v>50</v>
      </c>
      <c r="F62" s="71">
        <f t="shared" si="0"/>
        <v>0.16998339966799336</v>
      </c>
      <c r="G62" s="72">
        <f t="shared" si="1"/>
        <v>0.15171771876694587</v>
      </c>
      <c r="H62" s="73">
        <f t="shared" si="2"/>
        <v>0.21052631578947367</v>
      </c>
      <c r="I62" s="71">
        <f t="shared" si="3"/>
        <v>-4.0345447402282332E-2</v>
      </c>
      <c r="J62" s="72">
        <f t="shared" si="4"/>
        <v>0.15662411232993112</v>
      </c>
      <c r="K62" s="73">
        <f t="shared" si="5"/>
        <v>-0.79145849899849363</v>
      </c>
    </row>
    <row r="63" spans="1:11" x14ac:dyDescent="0.25">
      <c r="A63" s="46">
        <v>52</v>
      </c>
      <c r="B63" s="64">
        <f t="shared" si="6"/>
        <v>0.46724563000000002</v>
      </c>
      <c r="C63" s="82">
        <v>900000</v>
      </c>
      <c r="D63" s="47">
        <v>9.9441900000000003E-3</v>
      </c>
      <c r="E63" s="70">
        <v>47</v>
      </c>
      <c r="F63" s="71">
        <f t="shared" si="0"/>
        <v>0.17998359967199343</v>
      </c>
      <c r="G63" s="72">
        <f t="shared" si="1"/>
        <v>7.7086581878094113E-2</v>
      </c>
      <c r="H63" s="73">
        <f t="shared" si="2"/>
        <v>0.19473684210526315</v>
      </c>
      <c r="I63" s="71">
        <f t="shared" si="3"/>
        <v>-3.6630039919723903E-3</v>
      </c>
      <c r="J63" s="72">
        <f t="shared" si="4"/>
        <v>-0.20799282165058494</v>
      </c>
      <c r="K63" s="73">
        <f t="shared" si="5"/>
        <v>-0.84164155600020973</v>
      </c>
    </row>
    <row r="64" spans="1:11" x14ac:dyDescent="0.25">
      <c r="A64" s="46">
        <v>53</v>
      </c>
      <c r="B64" s="64">
        <f t="shared" si="6"/>
        <v>0.50402069999999999</v>
      </c>
      <c r="C64" s="82">
        <v>950000</v>
      </c>
      <c r="D64" s="47">
        <v>1.1457999999999999E-2</v>
      </c>
      <c r="E64" s="70">
        <v>44</v>
      </c>
      <c r="F64" s="71">
        <f t="shared" si="0"/>
        <v>0.18998379967599352</v>
      </c>
      <c r="G64" s="72">
        <f t="shared" si="1"/>
        <v>8.8826672901122047E-2</v>
      </c>
      <c r="H64" s="73">
        <f t="shared" si="2"/>
        <v>0.17894736842105263</v>
      </c>
      <c r="I64" s="71">
        <f t="shared" si="3"/>
        <v>3.301943941833755E-2</v>
      </c>
      <c r="J64" s="72">
        <f t="shared" si="4"/>
        <v>-0.15063558214016745</v>
      </c>
      <c r="K64" s="73">
        <f t="shared" si="5"/>
        <v>-0.89182461300192573</v>
      </c>
    </row>
    <row r="65" spans="1:11" x14ac:dyDescent="0.25">
      <c r="A65" s="46">
        <v>54</v>
      </c>
      <c r="B65" s="64">
        <f t="shared" si="6"/>
        <v>0.46590749999999997</v>
      </c>
      <c r="C65" s="82">
        <v>1000000</v>
      </c>
      <c r="D65" s="47">
        <v>1.13668E-2</v>
      </c>
      <c r="E65" s="70">
        <v>41</v>
      </c>
      <c r="F65" s="71">
        <f t="shared" si="0"/>
        <v>0.19998399967999361</v>
      </c>
      <c r="G65" s="72">
        <f t="shared" si="1"/>
        <v>8.8119387111425751E-2</v>
      </c>
      <c r="H65" s="73">
        <f t="shared" si="2"/>
        <v>0.16315789473684211</v>
      </c>
      <c r="I65" s="71">
        <f t="shared" si="3"/>
        <v>6.9701882828647491E-2</v>
      </c>
      <c r="J65" s="72">
        <f t="shared" si="4"/>
        <v>-0.15409108860620352</v>
      </c>
      <c r="K65" s="73">
        <f t="shared" si="5"/>
        <v>-0.94200767000364183</v>
      </c>
    </row>
    <row r="66" spans="1:11" x14ac:dyDescent="0.25">
      <c r="A66" s="46">
        <v>55</v>
      </c>
      <c r="B66" s="64">
        <f t="shared" si="6"/>
        <v>0.53745470000000006</v>
      </c>
      <c r="C66" s="82">
        <v>1250000</v>
      </c>
      <c r="D66" s="47">
        <v>1.4147E-2</v>
      </c>
      <c r="E66" s="70">
        <v>38</v>
      </c>
      <c r="F66" s="71">
        <f t="shared" si="0"/>
        <v>0.24998499969999399</v>
      </c>
      <c r="G66" s="72">
        <f t="shared" si="1"/>
        <v>0.10968074623986478</v>
      </c>
      <c r="H66" s="73">
        <f t="shared" si="2"/>
        <v>0.14736842105263157</v>
      </c>
      <c r="I66" s="71">
        <f t="shared" si="3"/>
        <v>0.25311409988019717</v>
      </c>
      <c r="J66" s="72">
        <f t="shared" si="4"/>
        <v>-4.8751186447502738E-2</v>
      </c>
      <c r="K66" s="73">
        <f t="shared" si="5"/>
        <v>-0.99219072700535793</v>
      </c>
    </row>
    <row r="67" spans="1:11" x14ac:dyDescent="0.25">
      <c r="A67" s="46">
        <v>56</v>
      </c>
      <c r="B67" s="64">
        <f t="shared" si="6"/>
        <v>0.59785770000000005</v>
      </c>
      <c r="C67" s="82">
        <v>1500000</v>
      </c>
      <c r="D67" s="47">
        <v>1.7085400000000001E-2</v>
      </c>
      <c r="E67" s="70">
        <v>35</v>
      </c>
      <c r="F67" s="71">
        <f t="shared" si="0"/>
        <v>0.2999859997199944</v>
      </c>
      <c r="G67" s="72">
        <f t="shared" si="1"/>
        <v>0.13246899804297435</v>
      </c>
      <c r="H67" s="73">
        <f t="shared" si="2"/>
        <v>0.13157894736842105</v>
      </c>
      <c r="I67" s="71">
        <f t="shared" si="3"/>
        <v>0.43652631693174687</v>
      </c>
      <c r="J67" s="72">
        <f t="shared" si="4"/>
        <v>6.2582806971361538E-2</v>
      </c>
      <c r="K67" s="73">
        <f t="shared" si="5"/>
        <v>-1.0423737840070739</v>
      </c>
    </row>
    <row r="68" spans="1:11" x14ac:dyDescent="0.25">
      <c r="A68" s="46">
        <v>57</v>
      </c>
      <c r="B68" s="64">
        <f t="shared" si="6"/>
        <v>1.0454687</v>
      </c>
      <c r="C68" s="82">
        <v>1750000</v>
      </c>
      <c r="D68" s="47">
        <v>3.2675000000000003E-2</v>
      </c>
      <c r="E68" s="70">
        <v>32</v>
      </c>
      <c r="F68" s="71">
        <f t="shared" si="0"/>
        <v>0.34998699973999481</v>
      </c>
      <c r="G68" s="72">
        <f t="shared" si="1"/>
        <v>0.25337143825184888</v>
      </c>
      <c r="H68" s="73">
        <f t="shared" si="2"/>
        <v>0.11578947368421053</v>
      </c>
      <c r="I68" s="71">
        <f t="shared" si="3"/>
        <v>0.61993853398329657</v>
      </c>
      <c r="J68" s="72">
        <f t="shared" si="4"/>
        <v>0.65326223244193271</v>
      </c>
      <c r="K68" s="73">
        <f t="shared" si="5"/>
        <v>-1.09255684100879</v>
      </c>
    </row>
    <row r="69" spans="1:11" x14ac:dyDescent="0.25">
      <c r="A69" s="46">
        <v>58</v>
      </c>
      <c r="B69" s="64">
        <f t="shared" si="6"/>
        <v>1.4221446999999998</v>
      </c>
      <c r="C69" s="82">
        <v>2000000</v>
      </c>
      <c r="D69" s="47">
        <v>4.9043999999999997E-2</v>
      </c>
      <c r="E69" s="70">
        <v>29</v>
      </c>
      <c r="F69" s="71">
        <f t="shared" si="0"/>
        <v>0.39998799975999522</v>
      </c>
      <c r="G69" s="72">
        <f t="shared" si="1"/>
        <v>0.38031838004503576</v>
      </c>
      <c r="H69" s="73">
        <f t="shared" si="2"/>
        <v>0.1</v>
      </c>
      <c r="I69" s="71">
        <f t="shared" si="3"/>
        <v>0.80335075103484621</v>
      </c>
      <c r="J69" s="72">
        <f t="shared" si="4"/>
        <v>1.2734725980400095</v>
      </c>
      <c r="K69" s="73">
        <f t="shared" si="5"/>
        <v>-1.1427398980105061</v>
      </c>
    </row>
    <row r="70" spans="1:11" x14ac:dyDescent="0.25">
      <c r="A70" s="46">
        <v>59</v>
      </c>
      <c r="B70" s="64">
        <f t="shared" si="6"/>
        <v>0.6830967</v>
      </c>
      <c r="C70" s="82">
        <v>2250000</v>
      </c>
      <c r="D70" s="47">
        <v>2.6277999999999999E-2</v>
      </c>
      <c r="E70" s="70">
        <v>26</v>
      </c>
      <c r="F70" s="71">
        <f t="shared" si="0"/>
        <v>0.44998899977999562</v>
      </c>
      <c r="G70" s="72">
        <f t="shared" si="1"/>
        <v>0.20376061372676996</v>
      </c>
      <c r="H70" s="73">
        <f t="shared" si="2"/>
        <v>8.4210526315789472E-2</v>
      </c>
      <c r="I70" s="71">
        <f t="shared" si="3"/>
        <v>0.98676296808639585</v>
      </c>
      <c r="J70" s="72">
        <f t="shared" si="4"/>
        <v>0.41088421859069563</v>
      </c>
      <c r="K70" s="73">
        <f t="shared" si="5"/>
        <v>-1.1929229550122222</v>
      </c>
    </row>
    <row r="71" spans="1:11" x14ac:dyDescent="0.25">
      <c r="A71" s="46">
        <v>60</v>
      </c>
      <c r="B71" s="64">
        <f t="shared" si="6"/>
        <v>0.67654710000000007</v>
      </c>
      <c r="C71" s="82">
        <v>2500000</v>
      </c>
      <c r="D71" s="47">
        <v>2.94208E-2</v>
      </c>
      <c r="E71" s="70">
        <v>23</v>
      </c>
      <c r="F71" s="71">
        <f t="shared" si="0"/>
        <v>0.49998999979999598</v>
      </c>
      <c r="G71" s="72">
        <f t="shared" si="1"/>
        <v>0.22813405429538305</v>
      </c>
      <c r="H71" s="73">
        <f t="shared" si="2"/>
        <v>6.8421052631578952E-2</v>
      </c>
      <c r="I71" s="71">
        <f t="shared" si="3"/>
        <v>1.1701751851379456</v>
      </c>
      <c r="J71" s="72">
        <f t="shared" si="4"/>
        <v>0.52996279009791269</v>
      </c>
      <c r="K71" s="73">
        <f t="shared" si="5"/>
        <v>-1.2431060120139383</v>
      </c>
    </row>
    <row r="72" spans="1:11" x14ac:dyDescent="0.25">
      <c r="A72" s="46">
        <v>61</v>
      </c>
      <c r="B72" s="64">
        <f t="shared" si="6"/>
        <v>0.77872870000000005</v>
      </c>
      <c r="C72" s="82">
        <v>2750000</v>
      </c>
      <c r="D72" s="47">
        <v>3.8942999999999998E-2</v>
      </c>
      <c r="E72" s="70">
        <v>20</v>
      </c>
      <c r="F72" s="71">
        <f t="shared" si="0"/>
        <v>0.54999099981999644</v>
      </c>
      <c r="G72" s="72">
        <f t="shared" si="1"/>
        <v>0.30198182564018633</v>
      </c>
      <c r="H72" s="73">
        <f t="shared" si="2"/>
        <v>5.2631578947368418E-2</v>
      </c>
      <c r="I72" s="71">
        <f t="shared" si="3"/>
        <v>1.3535874021894954</v>
      </c>
      <c r="J72" s="72">
        <f t="shared" si="4"/>
        <v>0.89075252333134214</v>
      </c>
      <c r="K72" s="73">
        <f t="shared" si="5"/>
        <v>-1.2932890690156544</v>
      </c>
    </row>
    <row r="73" spans="1:11" x14ac:dyDescent="0.25">
      <c r="A73" s="46">
        <v>62</v>
      </c>
      <c r="B73" s="64">
        <f t="shared" si="6"/>
        <v>1.0524441</v>
      </c>
      <c r="C73" s="82">
        <v>3000000</v>
      </c>
      <c r="D73" s="47">
        <v>6.1916199999999998E-2</v>
      </c>
      <c r="E73" s="70">
        <v>17</v>
      </c>
      <c r="F73" s="71">
        <f t="shared" si="0"/>
        <v>0.59999199983999685</v>
      </c>
      <c r="G73" s="72">
        <f t="shared" si="1"/>
        <v>0.48014649563855161</v>
      </c>
      <c r="H73" s="73">
        <f t="shared" si="2"/>
        <v>3.6842105263157891E-2</v>
      </c>
      <c r="I73" s="71">
        <f t="shared" si="3"/>
        <v>1.5369996192410449</v>
      </c>
      <c r="J73" s="72">
        <f t="shared" si="4"/>
        <v>1.7611915709798081</v>
      </c>
      <c r="K73" s="73">
        <f t="shared" si="5"/>
        <v>-1.3434721260173705</v>
      </c>
    </row>
    <row r="74" spans="1:11" x14ac:dyDescent="0.25">
      <c r="A74" s="46">
        <v>63</v>
      </c>
      <c r="B74" s="64">
        <f t="shared" si="6"/>
        <v>0.5330433</v>
      </c>
      <c r="C74" s="82">
        <v>3250000</v>
      </c>
      <c r="D74" s="47">
        <v>3.8083899999999997E-2</v>
      </c>
      <c r="E74" s="70">
        <v>14</v>
      </c>
      <c r="F74" s="71">
        <f t="shared" si="0"/>
        <v>0.64999299985999714</v>
      </c>
      <c r="G74" s="72">
        <f t="shared" si="1"/>
        <v>0.29531922452255377</v>
      </c>
      <c r="H74" s="73">
        <f t="shared" si="2"/>
        <v>2.1052631578947368E-2</v>
      </c>
      <c r="I74" s="71">
        <f t="shared" si="3"/>
        <v>1.7204118362925946</v>
      </c>
      <c r="J74" s="72">
        <f t="shared" si="4"/>
        <v>0.85820180397858326</v>
      </c>
      <c r="K74" s="73">
        <f t="shared" si="5"/>
        <v>-1.3936551830190866</v>
      </c>
    </row>
    <row r="75" spans="1:11" x14ac:dyDescent="0.25">
      <c r="A75" s="46">
        <v>64</v>
      </c>
      <c r="B75" s="64">
        <f t="shared" si="6"/>
        <v>0.85155250000000005</v>
      </c>
      <c r="C75" s="82">
        <v>3500000</v>
      </c>
      <c r="D75" s="47">
        <v>7.7425800000000003E-2</v>
      </c>
      <c r="E75" s="70">
        <v>11</v>
      </c>
      <c r="F75" s="71">
        <f t="shared" si="0"/>
        <v>0.69999399987999755</v>
      </c>
      <c r="G75" s="72">
        <f t="shared" si="1"/>
        <v>0.60042850971611361</v>
      </c>
      <c r="H75" s="73">
        <f t="shared" si="2"/>
        <v>5.263157894736842E-3</v>
      </c>
      <c r="I75" s="71">
        <f t="shared" si="3"/>
        <v>1.9038240533441444</v>
      </c>
      <c r="J75" s="72">
        <f t="shared" si="4"/>
        <v>2.3488398504275403</v>
      </c>
      <c r="K75" s="73">
        <f t="shared" si="5"/>
        <v>-1.4438382400208025</v>
      </c>
    </row>
    <row r="76" spans="1:11" x14ac:dyDescent="0.25">
      <c r="A76" s="46">
        <v>65</v>
      </c>
      <c r="B76" s="64">
        <f t="shared" si="6"/>
        <v>0.66995970000000005</v>
      </c>
      <c r="C76" s="82">
        <v>3750000</v>
      </c>
      <c r="D76" s="47">
        <v>6.7009100000000002E-2</v>
      </c>
      <c r="E76" s="70">
        <v>10</v>
      </c>
      <c r="F76" s="71">
        <f t="shared" ref="F76:F81" si="7">(C76-$B$6)/($B$5-$B$6)</f>
        <v>0.74999499989999796</v>
      </c>
      <c r="G76" s="72">
        <f t="shared" ref="G76:G81" si="8">(D76-$C$6)/($C$5-$C$6)</f>
        <v>0.51964359869057197</v>
      </c>
      <c r="H76" s="73">
        <f t="shared" ref="H76:H81" si="9">(E76-$D$6)/($D$5-$D$6)</f>
        <v>0</v>
      </c>
      <c r="I76" s="71">
        <f t="shared" ref="I76:I81" si="10">(C76-$B$7)/$B$8</f>
        <v>2.0872362703956941</v>
      </c>
      <c r="J76" s="72">
        <f t="shared" ref="J76:J81" si="11">(D76-$C$7)/$C$8</f>
        <v>1.954158115726246</v>
      </c>
      <c r="K76" s="73">
        <f t="shared" ref="K76:K81" si="12">(E76-$D$7)/$D$8</f>
        <v>-1.4605659256880412</v>
      </c>
    </row>
    <row r="77" spans="1:11" x14ac:dyDescent="0.25">
      <c r="A77" s="46">
        <v>66</v>
      </c>
      <c r="B77" s="64">
        <f t="shared" ref="B77:B82" si="13">D77*E77 - (100 * $B$3 + $B$3)</f>
        <v>0.49811169999999999</v>
      </c>
      <c r="C77" s="82">
        <v>4000000</v>
      </c>
      <c r="D77" s="47">
        <v>4.9824300000000002E-2</v>
      </c>
      <c r="E77" s="70">
        <v>10</v>
      </c>
      <c r="F77" s="71">
        <f t="shared" si="7"/>
        <v>0.79999599991999837</v>
      </c>
      <c r="G77" s="72">
        <f t="shared" si="8"/>
        <v>0.38636986142332552</v>
      </c>
      <c r="H77" s="73">
        <f t="shared" si="9"/>
        <v>0</v>
      </c>
      <c r="I77" s="71">
        <f t="shared" si="10"/>
        <v>2.2706484874472439</v>
      </c>
      <c r="J77" s="72">
        <f t="shared" si="11"/>
        <v>1.303037638560272</v>
      </c>
      <c r="K77" s="73">
        <f t="shared" si="12"/>
        <v>-1.4605659256880412</v>
      </c>
    </row>
    <row r="78" spans="1:11" x14ac:dyDescent="0.25">
      <c r="A78" s="46">
        <v>67</v>
      </c>
      <c r="B78" s="64">
        <f t="shared" si="13"/>
        <v>0.97755570000000003</v>
      </c>
      <c r="C78" s="82">
        <v>4250000</v>
      </c>
      <c r="D78" s="47">
        <v>9.77687E-2</v>
      </c>
      <c r="E78" s="70">
        <v>10</v>
      </c>
      <c r="F78" s="71">
        <f t="shared" si="7"/>
        <v>0.84999699993999878</v>
      </c>
      <c r="G78" s="72">
        <f t="shared" si="8"/>
        <v>0.75819434404958674</v>
      </c>
      <c r="H78" s="73">
        <f t="shared" si="9"/>
        <v>0</v>
      </c>
      <c r="I78" s="71">
        <f t="shared" si="10"/>
        <v>2.4540607044987937</v>
      </c>
      <c r="J78" s="72">
        <f t="shared" si="11"/>
        <v>3.1196186057775992</v>
      </c>
      <c r="K78" s="73">
        <f t="shared" si="12"/>
        <v>-1.4605659256880412</v>
      </c>
    </row>
    <row r="79" spans="1:11" x14ac:dyDescent="0.25">
      <c r="A79" s="46">
        <v>68</v>
      </c>
      <c r="B79" s="64">
        <f t="shared" si="13"/>
        <v>1.2893487000000001</v>
      </c>
      <c r="C79" s="82">
        <v>4500000</v>
      </c>
      <c r="D79" s="47">
        <v>0.12894800000000001</v>
      </c>
      <c r="E79" s="70">
        <v>10</v>
      </c>
      <c r="F79" s="71">
        <f t="shared" si="7"/>
        <v>0.89999799995999918</v>
      </c>
      <c r="G79" s="72">
        <f t="shared" si="8"/>
        <v>1</v>
      </c>
      <c r="H79" s="73">
        <f t="shared" si="9"/>
        <v>0</v>
      </c>
      <c r="I79" s="71">
        <f t="shared" si="10"/>
        <v>2.637472921550343</v>
      </c>
      <c r="J79" s="72">
        <f t="shared" si="11"/>
        <v>4.3009812456512702</v>
      </c>
      <c r="K79" s="73">
        <f t="shared" si="12"/>
        <v>-1.4605659256880412</v>
      </c>
    </row>
    <row r="80" spans="1:11" x14ac:dyDescent="0.25">
      <c r="A80" s="46">
        <v>69</v>
      </c>
      <c r="B80" s="64">
        <f t="shared" si="13"/>
        <v>0.75827370000000005</v>
      </c>
      <c r="C80" s="82">
        <v>4750000</v>
      </c>
      <c r="D80" s="47">
        <v>7.5840500000000005E-2</v>
      </c>
      <c r="E80" s="70">
        <v>10</v>
      </c>
      <c r="F80" s="71">
        <f t="shared" si="7"/>
        <v>0.94999899997999959</v>
      </c>
      <c r="G80" s="72">
        <f t="shared" si="8"/>
        <v>0.5881339903914915</v>
      </c>
      <c r="H80" s="73">
        <f t="shared" si="9"/>
        <v>0</v>
      </c>
      <c r="I80" s="71">
        <f t="shared" si="10"/>
        <v>2.8208851386018927</v>
      </c>
      <c r="J80" s="72">
        <f t="shared" si="11"/>
        <v>2.2887739030524639</v>
      </c>
      <c r="K80" s="73">
        <f t="shared" si="12"/>
        <v>-1.4605659256880412</v>
      </c>
    </row>
    <row r="81" spans="1:11" ht="15.75" thickBot="1" x14ac:dyDescent="0.3">
      <c r="A81" s="50">
        <v>70</v>
      </c>
      <c r="B81" s="80">
        <f t="shared" si="13"/>
        <v>0.73823669999999997</v>
      </c>
      <c r="C81" s="83">
        <v>5000000</v>
      </c>
      <c r="D81" s="51">
        <v>7.3836799999999994E-2</v>
      </c>
      <c r="E81" s="75">
        <v>10</v>
      </c>
      <c r="F81" s="76">
        <f t="shared" si="7"/>
        <v>1</v>
      </c>
      <c r="G81" s="77">
        <f t="shared" si="8"/>
        <v>0.57259464240010471</v>
      </c>
      <c r="H81" s="78">
        <f t="shared" si="9"/>
        <v>0</v>
      </c>
      <c r="I81" s="76">
        <f t="shared" si="10"/>
        <v>3.0042973556534425</v>
      </c>
      <c r="J81" s="77">
        <f t="shared" si="11"/>
        <v>2.2128550619779404</v>
      </c>
      <c r="K81" s="78">
        <f t="shared" si="12"/>
        <v>-1.4605659256880412</v>
      </c>
    </row>
    <row r="82" spans="1:11" x14ac:dyDescent="0.25">
      <c r="A82" s="48"/>
      <c r="B82" s="47"/>
      <c r="C82" s="69"/>
      <c r="D82" s="47"/>
      <c r="E82" s="79"/>
      <c r="F82" s="72"/>
      <c r="G82" s="72"/>
      <c r="H82" s="72"/>
      <c r="I82" s="72"/>
      <c r="J82" s="72"/>
      <c r="K82" s="72"/>
    </row>
    <row r="83" spans="1:11" x14ac:dyDescent="0.25">
      <c r="A83" s="48"/>
      <c r="B83" s="47"/>
      <c r="C83" s="69"/>
      <c r="D83" s="47"/>
      <c r="E83" s="79"/>
      <c r="F83" s="72"/>
      <c r="G83" s="72"/>
      <c r="H83" s="72"/>
      <c r="I83" s="72"/>
      <c r="J83" s="72"/>
      <c r="K83" s="72"/>
    </row>
    <row r="84" spans="1:11" x14ac:dyDescent="0.25">
      <c r="A84" s="48"/>
      <c r="B84" s="47"/>
      <c r="C84" s="69"/>
      <c r="D84" s="47"/>
      <c r="E84" s="79"/>
      <c r="F84" s="72"/>
      <c r="G84" s="72"/>
      <c r="H84" s="72"/>
      <c r="I84" s="72"/>
      <c r="J84" s="72"/>
      <c r="K84" s="72"/>
    </row>
    <row r="85" spans="1:11" x14ac:dyDescent="0.25">
      <c r="A85" s="48"/>
      <c r="B85" s="47"/>
      <c r="C85" s="69"/>
      <c r="D85" s="47"/>
      <c r="E85" s="79"/>
      <c r="F85" s="72"/>
      <c r="G85" s="72"/>
      <c r="H85" s="72"/>
      <c r="I85" s="72"/>
      <c r="J85" s="72"/>
      <c r="K85" s="72"/>
    </row>
    <row r="86" spans="1:11" x14ac:dyDescent="0.25">
      <c r="A86" s="48"/>
      <c r="B86" s="47"/>
      <c r="C86" s="69"/>
      <c r="D86" s="47"/>
      <c r="E86" s="79"/>
      <c r="F86" s="72"/>
      <c r="G86" s="72"/>
      <c r="H86" s="72"/>
      <c r="I86" s="72"/>
      <c r="J86" s="72"/>
      <c r="K86" s="72"/>
    </row>
    <row r="87" spans="1:11" x14ac:dyDescent="0.25">
      <c r="A87" s="48"/>
      <c r="B87" s="47"/>
      <c r="C87" s="69"/>
      <c r="D87" s="47"/>
      <c r="E87" s="79"/>
      <c r="F87" s="72"/>
      <c r="G87" s="72"/>
      <c r="H87" s="72"/>
      <c r="I87" s="72"/>
      <c r="J87" s="72"/>
      <c r="K87" s="72"/>
    </row>
    <row r="88" spans="1:11" x14ac:dyDescent="0.25">
      <c r="A88" s="48"/>
      <c r="B88" s="47"/>
      <c r="C88" s="69"/>
      <c r="D88" s="47"/>
      <c r="E88" s="79"/>
      <c r="F88" s="72"/>
      <c r="G88" s="72"/>
      <c r="H88" s="72"/>
      <c r="I88" s="72"/>
      <c r="J88" s="72"/>
      <c r="K88" s="72"/>
    </row>
    <row r="89" spans="1:11" x14ac:dyDescent="0.25">
      <c r="A89" s="48"/>
      <c r="B89" s="47"/>
      <c r="C89" s="69"/>
      <c r="D89" s="47"/>
      <c r="E89" s="79"/>
      <c r="F89" s="72"/>
      <c r="G89" s="72"/>
      <c r="H89" s="72"/>
      <c r="I89" s="72"/>
      <c r="J89" s="72"/>
      <c r="K89" s="72"/>
    </row>
    <row r="90" spans="1:11" x14ac:dyDescent="0.25">
      <c r="A90" s="48"/>
      <c r="B90" s="47"/>
      <c r="C90" s="69"/>
      <c r="D90" s="47"/>
      <c r="E90" s="79"/>
      <c r="F90" s="72"/>
      <c r="G90" s="72"/>
      <c r="H90" s="72"/>
      <c r="I90" s="72"/>
      <c r="J90" s="72"/>
      <c r="K90" s="72"/>
    </row>
    <row r="91" spans="1:11" x14ac:dyDescent="0.25">
      <c r="A91" s="48"/>
      <c r="B91" s="47"/>
      <c r="C91" s="69"/>
      <c r="D91" s="47"/>
      <c r="E91" s="79"/>
      <c r="F91" s="72"/>
      <c r="G91" s="72"/>
      <c r="H91" s="72"/>
      <c r="I91" s="72"/>
      <c r="J91" s="72"/>
      <c r="K91" s="72"/>
    </row>
    <row r="92" spans="1:11" x14ac:dyDescent="0.25">
      <c r="A92" s="48"/>
      <c r="B92" s="47"/>
      <c r="C92" s="69"/>
      <c r="D92" s="47"/>
      <c r="E92" s="79"/>
      <c r="F92" s="72"/>
      <c r="G92" s="72"/>
      <c r="H92" s="72"/>
      <c r="I92" s="72"/>
      <c r="J92" s="72"/>
      <c r="K92" s="72"/>
    </row>
    <row r="93" spans="1:11" x14ac:dyDescent="0.25">
      <c r="A93" s="48"/>
      <c r="B93" s="47"/>
      <c r="C93" s="69"/>
      <c r="D93" s="47"/>
      <c r="E93" s="79"/>
      <c r="F93" s="72"/>
      <c r="G93" s="72"/>
      <c r="H93" s="72"/>
      <c r="I93" s="72"/>
      <c r="J93" s="72"/>
      <c r="K93" s="72"/>
    </row>
    <row r="94" spans="1:11" x14ac:dyDescent="0.25">
      <c r="A94" s="48"/>
      <c r="B94" s="47"/>
      <c r="C94" s="69"/>
      <c r="D94" s="47"/>
      <c r="E94" s="79"/>
      <c r="F94" s="72"/>
      <c r="G94" s="72"/>
      <c r="H94" s="72"/>
      <c r="I94" s="72"/>
      <c r="J94" s="72"/>
      <c r="K94" s="72"/>
    </row>
    <row r="95" spans="1:11" x14ac:dyDescent="0.25">
      <c r="A95" s="48"/>
      <c r="B95" s="47"/>
      <c r="C95" s="69"/>
      <c r="D95" s="47"/>
      <c r="E95" s="79"/>
      <c r="F95" s="72"/>
      <c r="G95" s="72"/>
      <c r="H95" s="72"/>
      <c r="I95" s="72"/>
      <c r="J95" s="72"/>
      <c r="K95" s="72"/>
    </row>
    <row r="96" spans="1:11" x14ac:dyDescent="0.25">
      <c r="A96" s="48"/>
      <c r="B96" s="47"/>
      <c r="C96" s="69"/>
      <c r="D96" s="47"/>
      <c r="E96" s="79"/>
      <c r="F96" s="72"/>
      <c r="G96" s="72"/>
      <c r="H96" s="72"/>
      <c r="I96" s="72"/>
      <c r="J96" s="72"/>
      <c r="K96" s="72"/>
    </row>
    <row r="97" spans="1:11" x14ac:dyDescent="0.25">
      <c r="A97" s="48"/>
      <c r="B97" s="47"/>
      <c r="C97" s="69"/>
      <c r="D97" s="47"/>
      <c r="E97" s="79"/>
      <c r="F97" s="72"/>
      <c r="G97" s="72"/>
      <c r="H97" s="72"/>
      <c r="I97" s="72"/>
      <c r="J97" s="72"/>
      <c r="K97" s="72"/>
    </row>
    <row r="98" spans="1:11" x14ac:dyDescent="0.25">
      <c r="A98" s="48"/>
      <c r="B98" s="47"/>
      <c r="C98" s="69"/>
      <c r="D98" s="47"/>
      <c r="E98" s="79"/>
      <c r="F98" s="72"/>
      <c r="G98" s="72"/>
      <c r="H98" s="72"/>
      <c r="I98" s="72"/>
      <c r="J98" s="72"/>
      <c r="K98" s="72"/>
    </row>
    <row r="99" spans="1:11" x14ac:dyDescent="0.25">
      <c r="A99" s="48"/>
      <c r="B99" s="47"/>
      <c r="C99" s="69"/>
      <c r="D99" s="47"/>
      <c r="E99" s="79"/>
      <c r="F99" s="72"/>
      <c r="G99" s="72"/>
      <c r="H99" s="72"/>
      <c r="I99" s="72"/>
      <c r="J99" s="72"/>
      <c r="K99" s="72"/>
    </row>
    <row r="100" spans="1:11" x14ac:dyDescent="0.25">
      <c r="A100" s="48"/>
      <c r="B100" s="47"/>
      <c r="C100" s="69"/>
      <c r="D100" s="47"/>
      <c r="E100" s="79"/>
      <c r="F100" s="72"/>
      <c r="G100" s="72"/>
      <c r="H100" s="72"/>
      <c r="I100" s="72"/>
      <c r="J100" s="72"/>
      <c r="K100" s="72"/>
    </row>
    <row r="101" spans="1:11" x14ac:dyDescent="0.25">
      <c r="A101" s="48"/>
      <c r="B101" s="47"/>
      <c r="C101" s="69"/>
      <c r="D101" s="47"/>
      <c r="E101" s="79"/>
      <c r="F101" s="72"/>
      <c r="G101" s="72"/>
      <c r="H101" s="72"/>
      <c r="I101" s="72"/>
      <c r="J101" s="72"/>
      <c r="K101" s="72"/>
    </row>
    <row r="102" spans="1:11" x14ac:dyDescent="0.25">
      <c r="A102" s="48"/>
      <c r="B102" s="47"/>
      <c r="C102" s="69"/>
      <c r="D102" s="47"/>
      <c r="E102" s="79"/>
      <c r="F102" s="72"/>
      <c r="G102" s="72"/>
      <c r="H102" s="72"/>
      <c r="I102" s="72"/>
      <c r="J102" s="72"/>
      <c r="K102" s="72"/>
    </row>
    <row r="103" spans="1:11" x14ac:dyDescent="0.25">
      <c r="A103" s="48"/>
      <c r="B103" s="47"/>
      <c r="C103" s="69"/>
      <c r="D103" s="47"/>
      <c r="E103" s="79"/>
      <c r="F103" s="72"/>
      <c r="G103" s="72"/>
      <c r="H103" s="72"/>
      <c r="I103" s="72"/>
      <c r="J103" s="72"/>
      <c r="K103" s="72"/>
    </row>
    <row r="104" spans="1:11" x14ac:dyDescent="0.25">
      <c r="A104" s="48"/>
      <c r="B104" s="47"/>
      <c r="C104" s="69"/>
      <c r="D104" s="47"/>
      <c r="E104" s="79"/>
      <c r="F104" s="72"/>
      <c r="G104" s="72"/>
      <c r="H104" s="72"/>
      <c r="I104" s="72"/>
      <c r="J104" s="72"/>
      <c r="K104" s="72"/>
    </row>
    <row r="105" spans="1:11" x14ac:dyDescent="0.25">
      <c r="A105" s="48"/>
      <c r="B105" s="47"/>
      <c r="C105" s="69"/>
      <c r="D105" s="47"/>
      <c r="E105" s="79"/>
      <c r="F105" s="72"/>
      <c r="G105" s="72"/>
      <c r="H105" s="72"/>
      <c r="I105" s="72"/>
      <c r="J105" s="72"/>
      <c r="K105" s="72"/>
    </row>
    <row r="106" spans="1:11" x14ac:dyDescent="0.25">
      <c r="A106" s="48"/>
      <c r="B106" s="47"/>
      <c r="C106" s="69"/>
      <c r="D106" s="47"/>
      <c r="E106" s="79"/>
      <c r="F106" s="72"/>
      <c r="G106" s="72"/>
      <c r="H106" s="72"/>
      <c r="I106" s="72"/>
      <c r="J106" s="72"/>
      <c r="K106" s="72"/>
    </row>
    <row r="107" spans="1:11" x14ac:dyDescent="0.25">
      <c r="A107" s="48"/>
      <c r="B107" s="47"/>
      <c r="C107" s="69"/>
      <c r="D107" s="47"/>
      <c r="E107" s="79"/>
      <c r="F107" s="72"/>
      <c r="G107" s="72"/>
      <c r="H107" s="72"/>
      <c r="I107" s="72"/>
      <c r="J107" s="72"/>
      <c r="K107" s="72"/>
    </row>
    <row r="108" spans="1:11" x14ac:dyDescent="0.25">
      <c r="A108" s="48"/>
      <c r="B108" s="47"/>
      <c r="C108" s="69"/>
      <c r="D108" s="47"/>
      <c r="E108" s="79"/>
      <c r="F108" s="72"/>
      <c r="G108" s="72"/>
      <c r="H108" s="72"/>
      <c r="I108" s="72"/>
      <c r="J108" s="72"/>
      <c r="K108" s="72"/>
    </row>
    <row r="109" spans="1:11" x14ac:dyDescent="0.25">
      <c r="A109" s="48"/>
      <c r="B109" s="47"/>
      <c r="C109" s="69"/>
      <c r="D109" s="47"/>
      <c r="E109" s="79"/>
      <c r="F109" s="72"/>
      <c r="G109" s="72"/>
      <c r="H109" s="72"/>
      <c r="I109" s="72"/>
      <c r="J109" s="72"/>
      <c r="K109" s="72"/>
    </row>
    <row r="110" spans="1:11" x14ac:dyDescent="0.25">
      <c r="A110" s="48"/>
      <c r="B110" s="47"/>
      <c r="C110" s="69"/>
      <c r="D110" s="47"/>
      <c r="E110" s="79"/>
      <c r="F110" s="72"/>
      <c r="G110" s="72"/>
      <c r="H110" s="72"/>
      <c r="I110" s="72"/>
      <c r="J110" s="72"/>
      <c r="K110" s="72"/>
    </row>
    <row r="111" spans="1:11" x14ac:dyDescent="0.25">
      <c r="A111" s="48"/>
      <c r="B111" s="47"/>
      <c r="C111" s="69"/>
      <c r="D111" s="47"/>
      <c r="E111" s="79"/>
      <c r="F111" s="72"/>
      <c r="G111" s="72"/>
      <c r="H111" s="72"/>
      <c r="I111" s="72"/>
      <c r="J111" s="72"/>
      <c r="K111" s="72"/>
    </row>
    <row r="112" spans="1:11" x14ac:dyDescent="0.25">
      <c r="A112" s="48"/>
      <c r="B112" s="47"/>
      <c r="C112" s="69"/>
      <c r="D112" s="47"/>
      <c r="E112" s="79"/>
      <c r="F112" s="72"/>
      <c r="G112" s="72"/>
      <c r="H112" s="72"/>
      <c r="I112" s="72"/>
      <c r="J112" s="72"/>
      <c r="K112" s="72"/>
    </row>
    <row r="113" spans="1:11" x14ac:dyDescent="0.25">
      <c r="A113" s="48"/>
      <c r="B113" s="47"/>
      <c r="C113" s="69"/>
      <c r="D113" s="47"/>
      <c r="E113" s="79"/>
      <c r="F113" s="72"/>
      <c r="G113" s="72"/>
      <c r="H113" s="72"/>
      <c r="I113" s="72"/>
      <c r="J113" s="72"/>
      <c r="K113" s="72"/>
    </row>
    <row r="114" spans="1:11" x14ac:dyDescent="0.25">
      <c r="A114" s="48"/>
      <c r="B114" s="47"/>
      <c r="C114" s="69"/>
      <c r="D114" s="47"/>
      <c r="E114" s="79"/>
      <c r="F114" s="72"/>
      <c r="G114" s="72"/>
      <c r="H114" s="72"/>
      <c r="I114" s="72"/>
      <c r="J114" s="72"/>
      <c r="K114" s="72"/>
    </row>
    <row r="115" spans="1:11" x14ac:dyDescent="0.25">
      <c r="A115" s="48"/>
      <c r="B115" s="48"/>
      <c r="C115" s="69"/>
      <c r="D115" s="47"/>
      <c r="E115" s="79"/>
      <c r="F115" s="72"/>
      <c r="G115" s="72"/>
      <c r="H115" s="72"/>
      <c r="I115" s="72"/>
      <c r="J115" s="72"/>
      <c r="K115" s="72"/>
    </row>
    <row r="116" spans="1:11" x14ac:dyDescent="0.25">
      <c r="A116" s="48"/>
      <c r="B116" s="48"/>
      <c r="C116" s="69"/>
      <c r="D116" s="47"/>
      <c r="E116" s="79"/>
      <c r="F116" s="72"/>
      <c r="G116" s="72"/>
      <c r="H116" s="72"/>
      <c r="I116" s="72"/>
      <c r="J116" s="72"/>
      <c r="K116" s="72"/>
    </row>
    <row r="117" spans="1:11" x14ac:dyDescent="0.25">
      <c r="A117" s="48"/>
      <c r="B117" s="48"/>
      <c r="C117" s="69"/>
      <c r="D117" s="47"/>
      <c r="E117" s="79"/>
      <c r="F117" s="72"/>
      <c r="G117" s="72"/>
      <c r="H117" s="72"/>
      <c r="I117" s="72"/>
      <c r="J117" s="72"/>
      <c r="K117" s="72"/>
    </row>
    <row r="118" spans="1:11" x14ac:dyDescent="0.25">
      <c r="A118" s="48"/>
      <c r="B118" s="48"/>
      <c r="C118" s="69"/>
      <c r="D118" s="47"/>
      <c r="E118" s="79"/>
      <c r="F118" s="72"/>
      <c r="G118" s="72"/>
      <c r="H118" s="72"/>
      <c r="I118" s="72"/>
      <c r="J118" s="72"/>
      <c r="K118" s="72"/>
    </row>
    <row r="119" spans="1:11" x14ac:dyDescent="0.25">
      <c r="A119" s="48"/>
      <c r="B119" s="48"/>
      <c r="C119" s="69"/>
      <c r="D119" s="47"/>
      <c r="E119" s="79"/>
      <c r="F119" s="72"/>
      <c r="G119" s="72"/>
      <c r="H119" s="72"/>
      <c r="I119" s="72"/>
      <c r="J119" s="72"/>
      <c r="K119" s="72"/>
    </row>
    <row r="120" spans="1:11" x14ac:dyDescent="0.25">
      <c r="A120" s="48"/>
      <c r="B120" s="48"/>
      <c r="C120" s="69"/>
      <c r="D120" s="47"/>
      <c r="E120" s="79"/>
      <c r="F120" s="72"/>
      <c r="G120" s="72"/>
      <c r="H120" s="72"/>
      <c r="I120" s="72"/>
      <c r="J120" s="72"/>
      <c r="K120" s="72"/>
    </row>
    <row r="121" spans="1:11" x14ac:dyDescent="0.25">
      <c r="A121" s="48"/>
      <c r="B121" s="48"/>
      <c r="C121" s="69"/>
      <c r="D121" s="47"/>
      <c r="E121" s="79"/>
      <c r="F121" s="72"/>
      <c r="G121" s="72"/>
      <c r="H121" s="72"/>
      <c r="I121" s="72"/>
      <c r="J121" s="72"/>
      <c r="K121" s="72"/>
    </row>
    <row r="122" spans="1:11" x14ac:dyDescent="0.25">
      <c r="A122" s="48"/>
      <c r="B122" s="48"/>
      <c r="C122" s="69"/>
      <c r="D122" s="47"/>
      <c r="E122" s="79"/>
      <c r="F122" s="72"/>
      <c r="G122" s="72"/>
      <c r="H122" s="72"/>
      <c r="I122" s="72"/>
      <c r="J122" s="72"/>
      <c r="K122" s="72"/>
    </row>
    <row r="123" spans="1:11" x14ac:dyDescent="0.25">
      <c r="A123" s="48"/>
      <c r="B123" s="48"/>
      <c r="C123" s="69"/>
      <c r="D123" s="47"/>
      <c r="E123" s="79"/>
      <c r="F123" s="72"/>
      <c r="G123" s="72"/>
      <c r="H123" s="72"/>
      <c r="I123" s="72"/>
      <c r="J123" s="72"/>
      <c r="K123" s="72"/>
    </row>
    <row r="124" spans="1:11" x14ac:dyDescent="0.25">
      <c r="A124" s="48"/>
      <c r="B124" s="48"/>
      <c r="C124" s="69"/>
      <c r="D124" s="47"/>
      <c r="E124" s="79"/>
      <c r="F124" s="72"/>
      <c r="G124" s="72"/>
      <c r="H124" s="72"/>
      <c r="I124" s="72"/>
      <c r="J124" s="72"/>
      <c r="K124" s="72"/>
    </row>
    <row r="125" spans="1:11" x14ac:dyDescent="0.25">
      <c r="A125" s="48"/>
      <c r="B125" s="48"/>
      <c r="C125" s="69"/>
      <c r="D125" s="47"/>
      <c r="E125" s="79"/>
      <c r="F125" s="72"/>
      <c r="G125" s="72"/>
      <c r="H125" s="72"/>
      <c r="I125" s="72"/>
      <c r="J125" s="72"/>
      <c r="K125" s="72"/>
    </row>
    <row r="126" spans="1:11" x14ac:dyDescent="0.25">
      <c r="A126" s="48"/>
      <c r="B126" s="48"/>
      <c r="C126" s="69"/>
      <c r="D126" s="47"/>
      <c r="E126" s="79"/>
      <c r="F126" s="72"/>
      <c r="G126" s="72"/>
      <c r="H126" s="72"/>
      <c r="I126" s="72"/>
      <c r="J126" s="72"/>
      <c r="K126" s="72"/>
    </row>
    <row r="127" spans="1:11" x14ac:dyDescent="0.25">
      <c r="A127" s="48"/>
      <c r="B127" s="48"/>
      <c r="C127" s="69"/>
      <c r="D127" s="47"/>
      <c r="E127" s="79"/>
      <c r="F127" s="72"/>
      <c r="G127" s="72"/>
      <c r="H127" s="72"/>
      <c r="I127" s="72"/>
      <c r="J127" s="72"/>
      <c r="K127" s="72"/>
    </row>
    <row r="128" spans="1:11" x14ac:dyDescent="0.25">
      <c r="A128" s="48"/>
      <c r="B128" s="48"/>
      <c r="C128" s="69"/>
      <c r="D128" s="47"/>
      <c r="E128" s="79"/>
      <c r="F128" s="72"/>
      <c r="G128" s="72"/>
      <c r="H128" s="72"/>
      <c r="I128" s="72"/>
      <c r="J128" s="72"/>
      <c r="K128" s="72"/>
    </row>
    <row r="129" spans="1:11" x14ac:dyDescent="0.25">
      <c r="A129" s="48"/>
      <c r="B129" s="48"/>
      <c r="C129" s="69"/>
      <c r="D129" s="47"/>
      <c r="E129" s="79"/>
      <c r="F129" s="72"/>
      <c r="G129" s="72"/>
      <c r="H129" s="72"/>
      <c r="I129" s="72"/>
      <c r="J129" s="72"/>
      <c r="K129" s="72"/>
    </row>
  </sheetData>
  <mergeCells count="3">
    <mergeCell ref="C10:E10"/>
    <mergeCell ref="F10:H10"/>
    <mergeCell ref="I10:K10"/>
  </mergeCells>
  <conditionalFormatting sqref="B11:B81">
    <cfRule type="cellIs" dxfId="14" priority="2" operator="lessThan">
      <formula>0</formula>
    </cfRule>
  </conditionalFormatting>
  <conditionalFormatting sqref="B12:B81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R136"/>
  <sheetViews>
    <sheetView tabSelected="1" workbookViewId="0">
      <selection activeCell="B1" sqref="B1"/>
    </sheetView>
  </sheetViews>
  <sheetFormatPr defaultColWidth="12.28515625" defaultRowHeight="15" x14ac:dyDescent="0.25"/>
  <cols>
    <col min="1" max="1" width="6" style="33" customWidth="1"/>
    <col min="2" max="2" width="10.5703125" style="33" bestFit="1" customWidth="1"/>
    <col min="3" max="3" width="13.85546875" style="4" customWidth="1"/>
    <col min="4" max="4" width="13.140625" bestFit="1" customWidth="1"/>
    <col min="5" max="6" width="13.140625" customWidth="1"/>
    <col min="7" max="7" width="14.7109375" customWidth="1"/>
    <col min="8" max="8" width="14.42578125" customWidth="1"/>
    <col min="9" max="9" width="13.28515625" style="33" customWidth="1"/>
    <col min="10" max="10" width="13.28515625" customWidth="1"/>
    <col min="14" max="14" width="12.28515625" style="33"/>
  </cols>
  <sheetData>
    <row r="1" spans="1:18" ht="21" x14ac:dyDescent="0.35">
      <c r="A1" s="11" t="s">
        <v>9</v>
      </c>
      <c r="B1" s="11"/>
      <c r="G1" s="6"/>
      <c r="H1" s="6"/>
      <c r="I1" s="6"/>
      <c r="J1" s="6"/>
      <c r="N1"/>
    </row>
    <row r="2" spans="1:18" x14ac:dyDescent="0.25">
      <c r="A2" s="1" t="s">
        <v>10</v>
      </c>
      <c r="B2" s="4">
        <f>MAX(A12:A1048576)</f>
        <v>70</v>
      </c>
      <c r="C2"/>
      <c r="G2" s="6"/>
      <c r="H2" s="6"/>
      <c r="I2" s="6"/>
      <c r="J2" s="6"/>
      <c r="N2"/>
    </row>
    <row r="3" spans="1:18" x14ac:dyDescent="0.25">
      <c r="A3" s="1" t="s">
        <v>14</v>
      </c>
      <c r="B3" s="27">
        <v>1.3E-6</v>
      </c>
      <c r="C3"/>
      <c r="G3" s="6"/>
      <c r="H3" s="6"/>
      <c r="I3" s="6"/>
      <c r="J3" s="6"/>
      <c r="N3"/>
    </row>
    <row r="4" spans="1:18" x14ac:dyDescent="0.25">
      <c r="A4" s="1"/>
      <c r="B4" s="8" t="str">
        <f>C11</f>
        <v>n° elem</v>
      </c>
      <c r="C4" s="8" t="str">
        <f>D11</f>
        <v>exec time</v>
      </c>
      <c r="D4" s="8" t="str">
        <f>E11</f>
        <v>std</v>
      </c>
      <c r="E4" s="8" t="str">
        <f>F11</f>
        <v>n° rip</v>
      </c>
      <c r="G4" s="6"/>
      <c r="H4" s="6"/>
      <c r="I4" s="6"/>
      <c r="J4" s="6"/>
      <c r="N4"/>
    </row>
    <row r="5" spans="1:18" x14ac:dyDescent="0.25">
      <c r="A5" s="1" t="s">
        <v>4</v>
      </c>
      <c r="B5" s="28">
        <f>MAX(C12:C129)</f>
        <v>5000000</v>
      </c>
      <c r="C5" s="5">
        <f>MAX(D12:D129)</f>
        <v>7.0904999999999996E-2</v>
      </c>
      <c r="D5" s="5">
        <f>MAX(E12:E81)</f>
        <v>5.6398999999999998E-2</v>
      </c>
      <c r="E5" s="60">
        <f>MAX(F12:F81)</f>
        <v>200</v>
      </c>
      <c r="I5"/>
      <c r="N5"/>
    </row>
    <row r="6" spans="1:18" x14ac:dyDescent="0.25">
      <c r="A6" s="1" t="s">
        <v>5</v>
      </c>
      <c r="B6" s="28">
        <f>MIN(C12:C129)</f>
        <v>100</v>
      </c>
      <c r="C6" s="5">
        <f>MIN(D12:D129)</f>
        <v>-1.5122099999999999E-2</v>
      </c>
      <c r="D6" s="5">
        <f>MIN(E12:E81)</f>
        <v>3.40256E-7</v>
      </c>
      <c r="E6" s="60">
        <f>MIN(F12:F81)</f>
        <v>10</v>
      </c>
      <c r="G6" s="15"/>
      <c r="I6"/>
      <c r="N6"/>
      <c r="R6" s="29"/>
    </row>
    <row r="7" spans="1:18" x14ac:dyDescent="0.25">
      <c r="A7" s="1" t="s">
        <v>11</v>
      </c>
      <c r="B7" s="28">
        <f>SUM(C12:C129)/$B$2</f>
        <v>904992.85714285716</v>
      </c>
      <c r="C7" s="5">
        <f>SUM(D12:D129)/$B$2</f>
        <v>8.0156289428571417E-3</v>
      </c>
      <c r="D7" s="5">
        <f>SUM(E12:E81)/$B$2</f>
        <v>9.2767441374142865E-3</v>
      </c>
      <c r="E7" s="61">
        <f>SUM(F12:F81)/$B$2</f>
        <v>97.314285714285717</v>
      </c>
      <c r="I7"/>
      <c r="N7"/>
    </row>
    <row r="8" spans="1:18" x14ac:dyDescent="0.25">
      <c r="A8" s="1" t="s">
        <v>12</v>
      </c>
      <c r="B8" s="28">
        <f>_xlfn.STDEV.S(C12:C129)</f>
        <v>1363049.8775865906</v>
      </c>
      <c r="C8" s="5">
        <f>_xlfn.STDEV.S(D12:D129)</f>
        <v>1.4864123307607332E-2</v>
      </c>
      <c r="D8" s="5">
        <f>_xlfn.STDEV.S(E12:E81)</f>
        <v>1.3646070819058725E-2</v>
      </c>
      <c r="E8" s="61">
        <f>_xlfn.STDEV.S(F12:F81)</f>
        <v>59.781132901038909</v>
      </c>
      <c r="I8"/>
      <c r="N8"/>
      <c r="Q8" s="23"/>
    </row>
    <row r="9" spans="1:18" ht="15.75" thickBot="1" x14ac:dyDescent="0.3">
      <c r="A9"/>
      <c r="B9"/>
      <c r="G9" s="4"/>
      <c r="H9" s="5"/>
      <c r="I9" s="4"/>
      <c r="J9" s="4"/>
      <c r="N9"/>
    </row>
    <row r="10" spans="1:18" ht="15.75" thickBot="1" x14ac:dyDescent="0.3">
      <c r="A10" s="37"/>
      <c r="B10" s="20"/>
      <c r="C10" s="38" t="s">
        <v>6</v>
      </c>
      <c r="D10" s="39"/>
      <c r="E10" s="39"/>
      <c r="F10" s="39"/>
      <c r="G10" s="30" t="s">
        <v>7</v>
      </c>
      <c r="H10" s="31"/>
      <c r="I10" s="31"/>
      <c r="J10" s="32"/>
      <c r="K10" s="30" t="s">
        <v>8</v>
      </c>
      <c r="L10" s="31"/>
      <c r="M10" s="31"/>
      <c r="N10" s="32"/>
      <c r="O10" s="7"/>
      <c r="Q10" s="5"/>
    </row>
    <row r="11" spans="1:18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41" t="s">
        <v>16</v>
      </c>
      <c r="F11" s="56" t="s">
        <v>2</v>
      </c>
      <c r="G11" s="17" t="str">
        <f>C11</f>
        <v>n° elem</v>
      </c>
      <c r="H11" s="18" t="str">
        <f>D11</f>
        <v>exec time</v>
      </c>
      <c r="I11" s="18" t="str">
        <f t="shared" ref="I11:J11" si="0">E11</f>
        <v>std</v>
      </c>
      <c r="J11" s="18" t="str">
        <f t="shared" si="0"/>
        <v>n° rip</v>
      </c>
      <c r="K11" s="17" t="str">
        <f>C11</f>
        <v>n° elem</v>
      </c>
      <c r="L11" s="18" t="str">
        <f>D11</f>
        <v>exec time</v>
      </c>
      <c r="M11" s="18" t="str">
        <f t="shared" ref="M11:N11" si="1">E11</f>
        <v>std</v>
      </c>
      <c r="N11" s="56" t="str">
        <f t="shared" si="1"/>
        <v>n° rip</v>
      </c>
      <c r="O11" s="26" t="s">
        <v>17</v>
      </c>
    </row>
    <row r="12" spans="1:18" x14ac:dyDescent="0.25">
      <c r="A12" s="42">
        <v>1</v>
      </c>
      <c r="B12" s="74">
        <f>D12*F12 - (100 * $B$3 + $B$3)</f>
        <v>1.6969999999999998E-4</v>
      </c>
      <c r="C12" s="89">
        <v>100</v>
      </c>
      <c r="D12" s="47">
        <v>1.505E-6</v>
      </c>
      <c r="E12" s="47">
        <v>3.5172500000000001E-7</v>
      </c>
      <c r="F12" s="58">
        <v>200</v>
      </c>
      <c r="G12" s="49">
        <f>(C12-$B$6)/($B$5-$B$6)</f>
        <v>0</v>
      </c>
      <c r="H12" s="44">
        <f>(D12-$C$6)/($C$5-$C$6)</f>
        <v>0.1758004745016396</v>
      </c>
      <c r="I12" s="44">
        <f>(E12-$D$6)/($D$5-$D$6)</f>
        <v>2.0335589625815789E-7</v>
      </c>
      <c r="J12" s="45">
        <f>(F12-$E$6)/($E$5-$E$6)</f>
        <v>1</v>
      </c>
      <c r="K12" s="49">
        <f>(C12-$B$7)/$B$8</f>
        <v>-0.66387362049073073</v>
      </c>
      <c r="L12" s="44">
        <f>(D12-$C$7)/$C$8</f>
        <v>-0.53915887112935756</v>
      </c>
      <c r="M12" s="44">
        <f>(E12-$D$7)/$D$8</f>
        <v>-0.67978486521251624</v>
      </c>
      <c r="N12" s="45">
        <f>(F12-$E$7)/$E$8</f>
        <v>1.7176943510873104</v>
      </c>
      <c r="O12" s="88">
        <f>'init new quick'!D12/D12</f>
        <v>2.900996677740864</v>
      </c>
      <c r="Q12" s="23"/>
    </row>
    <row r="13" spans="1:18" x14ac:dyDescent="0.25">
      <c r="A13" s="46">
        <v>2</v>
      </c>
      <c r="B13" s="74">
        <f>D13*F13 - (100 * $B$3 + $B$3)</f>
        <v>-9.3570000000000122E-6</v>
      </c>
      <c r="C13" s="89">
        <v>200</v>
      </c>
      <c r="D13" s="47">
        <v>6.1900000000000002E-7</v>
      </c>
      <c r="E13" s="47">
        <v>6.2188900000000004E-7</v>
      </c>
      <c r="F13" s="58">
        <v>197</v>
      </c>
      <c r="G13" s="49">
        <f>(C13-$B$6)/($B$5-$B$6)</f>
        <v>2.0000400008000161E-5</v>
      </c>
      <c r="H13" s="44">
        <f>(D13-$C$6)/($C$5-$C$6)</f>
        <v>0.17579017542146602</v>
      </c>
      <c r="I13" s="44">
        <f>(E13-$D$6)/($D$5-$D$6)</f>
        <v>4.9936115730119231E-6</v>
      </c>
      <c r="J13" s="45">
        <f>(F13-$E$6)/($E$5-$E$6)</f>
        <v>0.98421052631578942</v>
      </c>
      <c r="K13" s="49">
        <f>(C13-$B$7)/$B$8</f>
        <v>-0.66380025560391009</v>
      </c>
      <c r="L13" s="44">
        <f>(D13-$C$7)/$C$8</f>
        <v>-0.5392184777392911</v>
      </c>
      <c r="M13" s="44">
        <f>(E13-$D$7)/$D$8</f>
        <v>-0.67976506727920771</v>
      </c>
      <c r="N13" s="45">
        <f>(F13-$E$7)/$E$8</f>
        <v>1.6675112940855943</v>
      </c>
      <c r="O13" s="86">
        <f>'init new quick'!D13/D13</f>
        <v>8.8497576736672041</v>
      </c>
      <c r="Q13" s="23"/>
    </row>
    <row r="14" spans="1:18" x14ac:dyDescent="0.25">
      <c r="A14" s="46">
        <v>3</v>
      </c>
      <c r="B14" s="74">
        <f t="shared" ref="B13:B76" si="2">D14*F14 - (100 * $B$3 + $B$3)</f>
        <v>2.0897600000000001E-4</v>
      </c>
      <c r="C14" s="89">
        <v>300</v>
      </c>
      <c r="D14" s="47">
        <v>1.7540000000000001E-6</v>
      </c>
      <c r="E14" s="47">
        <v>5.9960899999999998E-7</v>
      </c>
      <c r="F14" s="58">
        <v>194</v>
      </c>
      <c r="G14" s="49">
        <f>(C14-$B$6)/($B$5-$B$6)</f>
        <v>4.0000800016000322E-5</v>
      </c>
      <c r="H14" s="44">
        <f>(D14-$C$6)/($C$5-$C$6)</f>
        <v>0.17580336893839266</v>
      </c>
      <c r="I14" s="44">
        <f>(E14-$D$6)/($D$5-$D$6)</f>
        <v>4.5985667244085777E-6</v>
      </c>
      <c r="J14" s="45">
        <f>(F14-$E$6)/($E$5-$E$6)</f>
        <v>0.96842105263157896</v>
      </c>
      <c r="K14" s="49">
        <f>(C14-$B$7)/$B$8</f>
        <v>-0.66372689071708946</v>
      </c>
      <c r="L14" s="44">
        <f>(D14-$C$7)/$C$8</f>
        <v>-0.53914211938457945</v>
      </c>
      <c r="M14" s="44">
        <f>(E14-$D$7)/$D$8</f>
        <v>-0.67976669998361727</v>
      </c>
      <c r="N14" s="45">
        <f>(F14-$E$7)/$E$8</f>
        <v>1.6173282370838782</v>
      </c>
      <c r="O14" s="86">
        <f>'init new quick'!D14/D14</f>
        <v>3.9760547320410486</v>
      </c>
      <c r="Q14" s="23"/>
    </row>
    <row r="15" spans="1:18" x14ac:dyDescent="0.25">
      <c r="A15" s="46">
        <v>4</v>
      </c>
      <c r="B15" s="74">
        <f t="shared" si="2"/>
        <v>9.9082499999999987E-4</v>
      </c>
      <c r="C15" s="89">
        <v>400</v>
      </c>
      <c r="D15" s="47">
        <v>5.8749999999999997E-6</v>
      </c>
      <c r="E15" s="47">
        <v>3.40256E-7</v>
      </c>
      <c r="F15" s="58">
        <v>191</v>
      </c>
      <c r="G15" s="49">
        <f>(C15-$B$6)/($B$5-$B$6)</f>
        <v>6.0001200024000479E-5</v>
      </c>
      <c r="H15" s="44">
        <f>(D15-$C$6)/($C$5-$C$6)</f>
        <v>0.17585127244786819</v>
      </c>
      <c r="I15" s="44">
        <f>(E15-$D$6)/($D$5-$D$6)</f>
        <v>0</v>
      </c>
      <c r="J15" s="45">
        <f>(F15-$E$6)/($E$5-$E$6)</f>
        <v>0.95263157894736838</v>
      </c>
      <c r="K15" s="49">
        <f>(C15-$B$7)/$B$8</f>
        <v>-0.66365352583026882</v>
      </c>
      <c r="L15" s="44">
        <f>(D15-$C$7)/$C$8</f>
        <v>-0.53886487464469679</v>
      </c>
      <c r="M15" s="44">
        <f>(E15-$D$7)/$D$8</f>
        <v>-0.67978570567422503</v>
      </c>
      <c r="N15" s="45">
        <f>(F15-$E$7)/$E$8</f>
        <v>1.5671451800821621</v>
      </c>
      <c r="O15" s="86">
        <f>'init new quick'!D15/D15</f>
        <v>1.1072340425531917</v>
      </c>
      <c r="Q15" s="23"/>
    </row>
    <row r="16" spans="1:18" x14ac:dyDescent="0.25">
      <c r="A16" s="46">
        <v>5</v>
      </c>
      <c r="B16" s="74">
        <f t="shared" si="2"/>
        <v>7.4778799999999999E-4</v>
      </c>
      <c r="C16" s="89">
        <v>500</v>
      </c>
      <c r="D16" s="47">
        <v>4.6759999999999998E-6</v>
      </c>
      <c r="E16" s="47">
        <v>8.32037E-7</v>
      </c>
      <c r="F16" s="58">
        <v>188</v>
      </c>
      <c r="G16" s="49">
        <f>(C16-$B$6)/($B$5-$B$6)</f>
        <v>8.0001600032000644E-5</v>
      </c>
      <c r="H16" s="44">
        <f>(D16-$C$6)/($C$5-$C$6)</f>
        <v>0.1758373349793263</v>
      </c>
      <c r="I16" s="44">
        <f>(E16-$D$6)/($D$5-$D$6)</f>
        <v>8.7197284870287782E-6</v>
      </c>
      <c r="J16" s="45">
        <f>(F16-$E$6)/($E$5-$E$6)</f>
        <v>0.93684210526315792</v>
      </c>
      <c r="K16" s="49">
        <f>(C16-$B$7)/$B$8</f>
        <v>-0.66358016094344818</v>
      </c>
      <c r="L16" s="44">
        <f>(D16-$C$7)/$C$8</f>
        <v>-0.53894553866874906</v>
      </c>
      <c r="M16" s="44">
        <f>(E16-$D$7)/$D$8</f>
        <v>-0.67974966738844156</v>
      </c>
      <c r="N16" s="45">
        <f>(F16-$E$7)/$E$8</f>
        <v>1.516962123080446</v>
      </c>
      <c r="O16" s="86">
        <f>'init new quick'!D16/D16</f>
        <v>1.6090675791274596</v>
      </c>
      <c r="Q16" s="23"/>
    </row>
    <row r="17" spans="1:17" x14ac:dyDescent="0.25">
      <c r="A17" s="46">
        <v>6</v>
      </c>
      <c r="B17" s="74">
        <f t="shared" si="2"/>
        <v>1.141315E-3</v>
      </c>
      <c r="C17" s="89">
        <v>600</v>
      </c>
      <c r="D17" s="47">
        <v>6.8789999999999997E-6</v>
      </c>
      <c r="E17" s="47">
        <v>1.9784099999999998E-6</v>
      </c>
      <c r="F17" s="58">
        <v>185</v>
      </c>
      <c r="G17" s="49">
        <f>(C17-$B$6)/($B$5-$B$6)</f>
        <v>1.0000200004000079E-4</v>
      </c>
      <c r="H17" s="44">
        <f>(D17-$C$6)/($C$5-$C$6)</f>
        <v>0.17586294318883236</v>
      </c>
      <c r="I17" s="44">
        <f>(E17-$D$6)/($D$5-$D$6)</f>
        <v>2.904597391916349E-5</v>
      </c>
      <c r="J17" s="45">
        <f>(F17-$E$6)/($E$5-$E$6)</f>
        <v>0.92105263157894735</v>
      </c>
      <c r="K17" s="49">
        <f>(C17-$B$7)/$B$8</f>
        <v>-0.66350679605662755</v>
      </c>
      <c r="L17" s="44">
        <f>(D17-$C$7)/$C$8</f>
        <v>-0.53879732945691672</v>
      </c>
      <c r="M17" s="44">
        <f>(E17-$D$7)/$D$8</f>
        <v>-0.67966565983672933</v>
      </c>
      <c r="N17" s="45">
        <f>(F17-$E$7)/$E$8</f>
        <v>1.4667790660787299</v>
      </c>
      <c r="O17" s="86">
        <f>'init new quick'!D17/D17</f>
        <v>1.3728739642389882</v>
      </c>
      <c r="Q17" s="23"/>
    </row>
    <row r="18" spans="1:17" x14ac:dyDescent="0.25">
      <c r="A18" s="46">
        <v>7</v>
      </c>
      <c r="B18" s="74">
        <f t="shared" si="2"/>
        <v>1.3061359999999998E-3</v>
      </c>
      <c r="C18" s="89">
        <v>700</v>
      </c>
      <c r="D18" s="47">
        <v>7.8979999999999996E-6</v>
      </c>
      <c r="E18" s="47">
        <v>6.8015600000000002E-7</v>
      </c>
      <c r="F18" s="58">
        <v>182</v>
      </c>
      <c r="G18" s="49">
        <f>(C18-$B$6)/($B$5-$B$6)</f>
        <v>1.2000240004800096E-4</v>
      </c>
      <c r="H18" s="44">
        <f>(D18-$C$6)/($C$5-$C$6)</f>
        <v>0.17587478829345635</v>
      </c>
      <c r="I18" s="44">
        <f>(E18-$D$6)/($D$5-$D$6)</f>
        <v>6.0267389605151114E-6</v>
      </c>
      <c r="J18" s="45">
        <f>(F18-$E$6)/($E$5-$E$6)</f>
        <v>0.90526315789473688</v>
      </c>
      <c r="K18" s="49">
        <f>(C18-$B$7)/$B$8</f>
        <v>-0.66343343116980702</v>
      </c>
      <c r="L18" s="44">
        <f>(D18-$C$7)/$C$8</f>
        <v>-0.53872877512788486</v>
      </c>
      <c r="M18" s="44">
        <f>(E18-$D$7)/$D$8</f>
        <v>-0.67976079740542694</v>
      </c>
      <c r="N18" s="45">
        <f>(F18-$E$7)/$E$8</f>
        <v>1.4165960090770138</v>
      </c>
      <c r="O18" s="86">
        <f>'init new quick'!D18/D18</f>
        <v>1.2631045834388455</v>
      </c>
      <c r="Q18" s="23"/>
    </row>
    <row r="19" spans="1:17" x14ac:dyDescent="0.25">
      <c r="A19" s="46">
        <v>8</v>
      </c>
      <c r="B19" s="74">
        <f t="shared" si="2"/>
        <v>4.9895899999999999E-4</v>
      </c>
      <c r="C19" s="89">
        <v>800</v>
      </c>
      <c r="D19" s="47">
        <v>3.5209999999999998E-6</v>
      </c>
      <c r="E19" s="47">
        <v>5.1277699999999999E-7</v>
      </c>
      <c r="F19" s="58">
        <v>179</v>
      </c>
      <c r="G19" s="49">
        <f>(C19-$B$6)/($B$5-$B$6)</f>
        <v>1.4000280005600112E-4</v>
      </c>
      <c r="H19" s="44">
        <f>(D19-$C$6)/($C$5-$C$6)</f>
        <v>0.17582390897751987</v>
      </c>
      <c r="I19" s="44">
        <f>(E19-$D$6)/($D$5-$D$6)</f>
        <v>3.0589556699235877E-6</v>
      </c>
      <c r="J19" s="45">
        <f>(F19-$E$6)/($E$5-$E$6)</f>
        <v>0.88947368421052631</v>
      </c>
      <c r="K19" s="49">
        <f>(C19-$B$7)/$B$8</f>
        <v>-0.66336006628298638</v>
      </c>
      <c r="L19" s="44">
        <f>(D19-$C$7)/$C$8</f>
        <v>-0.53902324254512968</v>
      </c>
      <c r="M19" s="44">
        <f>(E19-$D$7)/$D$8</f>
        <v>-0.67977306313394459</v>
      </c>
      <c r="N19" s="45">
        <f>(F19-$E$7)/$E$8</f>
        <v>1.3664129520752977</v>
      </c>
      <c r="O19" s="86">
        <f>'init new quick'!D19/D19</f>
        <v>4.0573700653223517</v>
      </c>
      <c r="Q19" s="23"/>
    </row>
    <row r="20" spans="1:17" x14ac:dyDescent="0.25">
      <c r="A20" s="46">
        <v>9</v>
      </c>
      <c r="B20" s="74">
        <f t="shared" si="2"/>
        <v>1.532956E-3</v>
      </c>
      <c r="C20" s="89">
        <v>900</v>
      </c>
      <c r="D20" s="47">
        <v>9.4560000000000006E-6</v>
      </c>
      <c r="E20" s="47">
        <v>1.47658E-5</v>
      </c>
      <c r="F20" s="58">
        <v>176</v>
      </c>
      <c r="G20" s="49">
        <f>(C20-$B$6)/($B$5-$B$6)</f>
        <v>1.6000320006400129E-4</v>
      </c>
      <c r="H20" s="44">
        <f>(D20-$C$6)/($C$5-$C$6)</f>
        <v>0.17589289886559004</v>
      </c>
      <c r="I20" s="44">
        <f>(E20-$D$6)/($D$5-$D$6)</f>
        <v>2.5577813489680788E-4</v>
      </c>
      <c r="J20" s="45">
        <f>(F20-$E$6)/($E$5-$E$6)</f>
        <v>0.87368421052631584</v>
      </c>
      <c r="K20" s="49">
        <f>(C20-$B$7)/$B$8</f>
        <v>-0.66328670139616575</v>
      </c>
      <c r="L20" s="44">
        <f>(D20-$C$7)/$C$8</f>
        <v>-0.53862395898987536</v>
      </c>
      <c r="M20" s="44">
        <f>(E20-$D$7)/$D$8</f>
        <v>-0.67872858496957122</v>
      </c>
      <c r="N20" s="45">
        <f>(F20-$E$7)/$E$8</f>
        <v>1.3162298950735816</v>
      </c>
      <c r="O20" s="86">
        <f>'init new quick'!D20/D20</f>
        <v>1.4194162436548221</v>
      </c>
      <c r="Q20" s="23"/>
    </row>
    <row r="21" spans="1:17" x14ac:dyDescent="0.25">
      <c r="A21" s="46">
        <v>10</v>
      </c>
      <c r="B21" s="74">
        <f t="shared" si="2"/>
        <v>8.2925889999999995E-3</v>
      </c>
      <c r="C21" s="89">
        <v>1000</v>
      </c>
      <c r="D21" s="47">
        <v>4.8693000000000003E-5</v>
      </c>
      <c r="E21" s="47">
        <v>1.52684E-6</v>
      </c>
      <c r="F21" s="58">
        <v>173</v>
      </c>
      <c r="G21" s="49">
        <f>(C21-$B$6)/($B$5-$B$6)</f>
        <v>1.8000360007200145E-4</v>
      </c>
      <c r="H21" s="44">
        <f>(D21-$C$6)/($C$5-$C$6)</f>
        <v>0.17634899932695627</v>
      </c>
      <c r="I21" s="44">
        <f>(E21-$D$6)/($D$5-$D$6)</f>
        <v>2.1039223367825426E-5</v>
      </c>
      <c r="J21" s="45">
        <f>(F21-$E$6)/($E$5-$E$6)</f>
        <v>0.85789473684210527</v>
      </c>
      <c r="K21" s="49">
        <f>(C21-$B$7)/$B$8</f>
        <v>-0.66321333650934511</v>
      </c>
      <c r="L21" s="44">
        <f>(D21-$C$7)/$C$8</f>
        <v>-0.53598424730368932</v>
      </c>
      <c r="M21" s="44">
        <f>(E21-$D$7)/$D$8</f>
        <v>-0.67969875141349079</v>
      </c>
      <c r="N21" s="45">
        <f>(F21-$E$7)/$E$8</f>
        <v>1.2660468380718657</v>
      </c>
      <c r="O21" s="86">
        <f>'init new quick'!D21/D21</f>
        <v>0.27712402193333741</v>
      </c>
      <c r="Q21" s="23"/>
    </row>
    <row r="22" spans="1:17" x14ac:dyDescent="0.25">
      <c r="A22" s="46">
        <v>11</v>
      </c>
      <c r="B22" s="74">
        <f t="shared" si="2"/>
        <v>1.9156389999999999E-2</v>
      </c>
      <c r="C22" s="89">
        <v>2000</v>
      </c>
      <c r="D22" s="47">
        <v>1.1345699999999999E-4</v>
      </c>
      <c r="E22" s="47">
        <v>9.9259900000000005E-6</v>
      </c>
      <c r="F22" s="58">
        <v>170</v>
      </c>
      <c r="G22" s="49">
        <f>(C22-$B$6)/($B$5-$B$6)</f>
        <v>3.8000760015200304E-4</v>
      </c>
      <c r="H22" s="44">
        <f>(D22-$C$6)/($C$5-$C$6)</f>
        <v>0.17710183186461012</v>
      </c>
      <c r="I22" s="44">
        <f>(E22-$D$6)/($D$5-$D$6)</f>
        <v>1.6996386161498782E-4</v>
      </c>
      <c r="J22" s="45">
        <f>(F22-$E$6)/($E$5-$E$6)</f>
        <v>0.84210526315789469</v>
      </c>
      <c r="K22" s="49">
        <f>(C22-$B$7)/$B$8</f>
        <v>-0.66247968764113896</v>
      </c>
      <c r="L22" s="44">
        <f>(D22-$C$7)/$C$8</f>
        <v>-0.53162717903536738</v>
      </c>
      <c r="M22" s="44">
        <f>(E22-$D$7)/$D$8</f>
        <v>-0.67908325189634999</v>
      </c>
      <c r="N22" s="45">
        <f>(F22-$E$7)/$E$8</f>
        <v>1.2158637810701496</v>
      </c>
      <c r="O22" s="86">
        <f>'init new quick'!D22/D22</f>
        <v>0.27105423199978851</v>
      </c>
      <c r="Q22" s="23"/>
    </row>
    <row r="23" spans="1:17" x14ac:dyDescent="0.25">
      <c r="A23" s="46">
        <v>12</v>
      </c>
      <c r="B23" s="74">
        <f t="shared" si="2"/>
        <v>2.5619598999999996E-2</v>
      </c>
      <c r="C23" s="89">
        <v>3000</v>
      </c>
      <c r="D23" s="47">
        <v>1.5419699999999999E-4</v>
      </c>
      <c r="E23" s="47">
        <v>2.14364E-5</v>
      </c>
      <c r="F23" s="58">
        <v>167</v>
      </c>
      <c r="G23" s="49">
        <f>(C23-$B$6)/($B$5-$B$6)</f>
        <v>5.8001160023200468E-4</v>
      </c>
      <c r="H23" s="44">
        <f>(D23-$C$6)/($C$5-$C$6)</f>
        <v>0.17757540356469068</v>
      </c>
      <c r="I23" s="44">
        <f>(E23-$D$6)/($D$5-$D$6)</f>
        <v>3.7405399517927948E-4</v>
      </c>
      <c r="J23" s="45">
        <f>(F23-$E$6)/($E$5-$E$6)</f>
        <v>0.82631578947368423</v>
      </c>
      <c r="K23" s="49">
        <f>(C23-$B$7)/$B$8</f>
        <v>-0.6617460387729327</v>
      </c>
      <c r="L23" s="44">
        <f>(D23-$C$7)/$C$8</f>
        <v>-0.52888635139576157</v>
      </c>
      <c r="M23" s="44">
        <f>(E23-$D$7)/$D$8</f>
        <v>-0.67823975561433414</v>
      </c>
      <c r="N23" s="45">
        <f>(F23-$E$7)/$E$8</f>
        <v>1.1656807240684335</v>
      </c>
      <c r="O23" s="86">
        <f>'init new quick'!D23/D23</f>
        <v>0.23135339857455073</v>
      </c>
      <c r="Q23" s="23"/>
    </row>
    <row r="24" spans="1:17" x14ac:dyDescent="0.25">
      <c r="A24" s="46">
        <v>13</v>
      </c>
      <c r="B24" s="74">
        <f t="shared" si="2"/>
        <v>1.5515775999999998E-2</v>
      </c>
      <c r="C24" s="89">
        <v>4000</v>
      </c>
      <c r="D24" s="47">
        <v>9.5408999999999994E-5</v>
      </c>
      <c r="E24" s="47">
        <v>9.7453699999999998E-5</v>
      </c>
      <c r="F24" s="58">
        <v>164</v>
      </c>
      <c r="G24" s="49">
        <f>(C24-$B$6)/($B$5-$B$6)</f>
        <v>7.8001560031200627E-4</v>
      </c>
      <c r="H24" s="44">
        <f>(D24-$C$6)/($C$5-$C$6)</f>
        <v>0.17689203750911051</v>
      </c>
      <c r="I24" s="44">
        <f>(E24-$D$6)/($D$5-$D$6)</f>
        <v>1.7219104929232201E-3</v>
      </c>
      <c r="J24" s="45">
        <f>(F24-$E$6)/($E$5-$E$6)</f>
        <v>0.81052631578947365</v>
      </c>
      <c r="K24" s="49">
        <f>(C24-$B$7)/$B$8</f>
        <v>-0.66101238990472655</v>
      </c>
      <c r="L24" s="44">
        <f>(D24-$C$7)/$C$8</f>
        <v>-0.53284137778940799</v>
      </c>
      <c r="M24" s="44">
        <f>(E24-$D$7)/$D$8</f>
        <v>-0.67266911912798155</v>
      </c>
      <c r="N24" s="45">
        <f>(F24-$E$7)/$E$8</f>
        <v>1.1154976670667174</v>
      </c>
      <c r="O24" s="86">
        <f>'init new quick'!D24/D24</f>
        <v>0.51195379890785986</v>
      </c>
      <c r="Q24" s="23"/>
    </row>
    <row r="25" spans="1:17" x14ac:dyDescent="0.25">
      <c r="A25" s="46">
        <v>14</v>
      </c>
      <c r="B25" s="74">
        <f t="shared" si="2"/>
        <v>1.5292178E-2</v>
      </c>
      <c r="C25" s="89">
        <v>5000</v>
      </c>
      <c r="D25" s="47">
        <v>9.5798000000000007E-5</v>
      </c>
      <c r="E25" s="47">
        <v>3.4008600000000001E-6</v>
      </c>
      <c r="F25" s="58">
        <v>161</v>
      </c>
      <c r="G25" s="49">
        <f>(C25-$B$6)/($B$5-$B$6)</f>
        <v>9.8001960039200775E-4</v>
      </c>
      <c r="H25" s="44">
        <f>(D25-$C$6)/($C$5-$C$6)</f>
        <v>0.17689655934002191</v>
      </c>
      <c r="I25" s="44">
        <f>(E25-$D$6)/($D$5-$D$6)</f>
        <v>5.4267317945008511E-5</v>
      </c>
      <c r="J25" s="45">
        <f>(F25-$E$6)/($E$5-$E$6)</f>
        <v>0.79473684210526319</v>
      </c>
      <c r="K25" s="49">
        <f>(C25-$B$7)/$B$8</f>
        <v>-0.66027874103652029</v>
      </c>
      <c r="L25" s="44">
        <f>(D25-$C$7)/$C$8</f>
        <v>-0.5328152073929473</v>
      </c>
      <c r="M25" s="44">
        <f>(E25-$D$7)/$D$8</f>
        <v>-0.6795614210401657</v>
      </c>
      <c r="N25" s="45">
        <f>(F25-$E$7)/$E$8</f>
        <v>1.0653146100650013</v>
      </c>
      <c r="O25" s="86">
        <f>'init new quick'!D25/D25</f>
        <v>0.60694377753188999</v>
      </c>
      <c r="Q25" s="23"/>
    </row>
    <row r="26" spans="1:17" x14ac:dyDescent="0.25">
      <c r="A26" s="46">
        <v>15</v>
      </c>
      <c r="B26" s="74">
        <f t="shared" si="2"/>
        <v>1.003837E-2</v>
      </c>
      <c r="C26" s="89">
        <v>6000</v>
      </c>
      <c r="D26" s="47">
        <v>6.4364999999999998E-5</v>
      </c>
      <c r="E26" s="47">
        <v>2.6434700000000002E-6</v>
      </c>
      <c r="F26" s="58">
        <v>158</v>
      </c>
      <c r="G26" s="49">
        <f>(C26-$B$6)/($B$5-$B$6)</f>
        <v>1.1800236004720095E-3</v>
      </c>
      <c r="H26" s="44">
        <f>(D26-$C$6)/($C$5-$C$6)</f>
        <v>0.17653117447873984</v>
      </c>
      <c r="I26" s="44">
        <f>(E26-$D$6)/($D$5-$D$6)</f>
        <v>4.0838098111808924E-5</v>
      </c>
      <c r="J26" s="45">
        <f>(F26-$E$6)/($E$5-$E$6)</f>
        <v>0.77894736842105261</v>
      </c>
      <c r="K26" s="49">
        <f>(C26-$B$7)/$B$8</f>
        <v>-0.65954509216831414</v>
      </c>
      <c r="L26" s="44">
        <f>(D26-$C$7)/$C$8</f>
        <v>-0.53492989652391754</v>
      </c>
      <c r="M26" s="44">
        <f>(E26-$D$7)/$D$8</f>
        <v>-0.67961692346354041</v>
      </c>
      <c r="N26" s="45">
        <f>(F26-$E$7)/$E$8</f>
        <v>1.0151315530632852</v>
      </c>
      <c r="O26" s="86">
        <f>'init new quick'!D26/D26</f>
        <v>1.131204847354929</v>
      </c>
      <c r="Q26" s="23"/>
    </row>
    <row r="27" spans="1:17" x14ac:dyDescent="0.25">
      <c r="A27" s="46">
        <v>16</v>
      </c>
      <c r="B27" s="74">
        <f t="shared" si="2"/>
        <v>2.3476129999999998E-2</v>
      </c>
      <c r="C27" s="89">
        <v>7000</v>
      </c>
      <c r="D27" s="47">
        <v>1.52306E-4</v>
      </c>
      <c r="E27" s="47">
        <v>4.3016100000000003E-5</v>
      </c>
      <c r="F27" s="58">
        <v>155</v>
      </c>
      <c r="G27" s="49">
        <f>(C27-$B$6)/($B$5-$B$6)</f>
        <v>1.3800276005520109E-3</v>
      </c>
      <c r="H27" s="44">
        <f>(D27-$C$6)/($C$5-$C$6)</f>
        <v>0.17755342211930891</v>
      </c>
      <c r="I27" s="44">
        <f>(E27-$D$6)/($D$5-$D$6)</f>
        <v>7.5668188204667565E-4</v>
      </c>
      <c r="J27" s="45">
        <f>(F27-$E$6)/($E$5-$E$6)</f>
        <v>0.76315789473684215</v>
      </c>
      <c r="K27" s="49">
        <f>(C27-$B$7)/$B$8</f>
        <v>-0.65881144330010788</v>
      </c>
      <c r="L27" s="44">
        <f>(D27-$C$7)/$C$8</f>
        <v>-0.52901357046955877</v>
      </c>
      <c r="M27" s="44">
        <f>(E27-$D$7)/$D$8</f>
        <v>-0.6766583700062615</v>
      </c>
      <c r="N27" s="45">
        <f>(F27-$E$7)/$E$8</f>
        <v>0.96494849606156907</v>
      </c>
      <c r="O27" s="86">
        <f>'init new quick'!D27/D27</f>
        <v>0.5296442687747035</v>
      </c>
      <c r="Q27" s="23"/>
    </row>
    <row r="28" spans="1:17" x14ac:dyDescent="0.25">
      <c r="A28" s="46">
        <v>17</v>
      </c>
      <c r="B28" s="74">
        <f t="shared" si="2"/>
        <v>4.0960835999999994E-2</v>
      </c>
      <c r="C28" s="89">
        <v>8000</v>
      </c>
      <c r="D28" s="47">
        <v>2.7034299999999998E-4</v>
      </c>
      <c r="E28" s="47">
        <v>7.61154E-5</v>
      </c>
      <c r="F28" s="58">
        <v>152</v>
      </c>
      <c r="G28" s="49">
        <f>(C28-$B$6)/($B$5-$B$6)</f>
        <v>1.5800316006320126E-3</v>
      </c>
      <c r="H28" s="44">
        <f>(D28-$C$6)/($C$5-$C$6)</f>
        <v>0.17892551300694781</v>
      </c>
      <c r="I28" s="44">
        <f>(E28-$D$6)/($D$5-$D$6)</f>
        <v>1.3435628496129535E-3</v>
      </c>
      <c r="J28" s="45">
        <f>(F28-$E$6)/($E$5-$E$6)</f>
        <v>0.74736842105263157</v>
      </c>
      <c r="K28" s="49">
        <f>(C28-$B$7)/$B$8</f>
        <v>-0.65807779443190173</v>
      </c>
      <c r="L28" s="44">
        <f>(D28-$C$7)/$C$8</f>
        <v>-0.52107250340779732</v>
      </c>
      <c r="M28" s="44">
        <f>(E28-$D$7)/$D$8</f>
        <v>-0.67423281466224461</v>
      </c>
      <c r="N28" s="45">
        <f>(F28-$E$7)/$E$8</f>
        <v>0.91476543905985308</v>
      </c>
      <c r="O28" s="86">
        <f>'init new quick'!D28/D28</f>
        <v>0.33480430416175011</v>
      </c>
      <c r="Q28" s="23"/>
    </row>
    <row r="29" spans="1:17" x14ac:dyDescent="0.25">
      <c r="A29" s="46">
        <v>18</v>
      </c>
      <c r="B29" s="74">
        <f t="shared" si="2"/>
        <v>3.3614517999999996E-2</v>
      </c>
      <c r="C29" s="89">
        <v>9000</v>
      </c>
      <c r="D29" s="47">
        <v>2.2648199999999999E-4</v>
      </c>
      <c r="E29" s="47">
        <v>1.86379E-4</v>
      </c>
      <c r="F29" s="58">
        <v>149</v>
      </c>
      <c r="G29" s="49">
        <f>(C29-$B$6)/($B$5-$B$6)</f>
        <v>1.7800356007120143E-3</v>
      </c>
      <c r="H29" s="44">
        <f>(D29-$C$6)/($C$5-$C$6)</f>
        <v>0.17841566204137999</v>
      </c>
      <c r="I29" s="44">
        <f>(E29-$D$6)/($D$5-$D$6)</f>
        <v>3.2986376776407678E-3</v>
      </c>
      <c r="J29" s="45">
        <f>(F29-$E$6)/($E$5-$E$6)</f>
        <v>0.73157894736842111</v>
      </c>
      <c r="K29" s="49">
        <f>(C29-$B$7)/$B$8</f>
        <v>-0.65734414556369547</v>
      </c>
      <c r="L29" s="44">
        <f>(D29-$C$7)/$C$8</f>
        <v>-0.52402329970383943</v>
      </c>
      <c r="M29" s="44">
        <f>(E29-$D$7)/$D$8</f>
        <v>-0.66615256933287104</v>
      </c>
      <c r="N29" s="45">
        <f>(F29-$E$7)/$E$8</f>
        <v>0.86458238205813698</v>
      </c>
      <c r="O29" s="86">
        <f>'init new quick'!D29/D29</f>
        <v>0.43510742575568923</v>
      </c>
      <c r="Q29" s="23"/>
    </row>
    <row r="30" spans="1:17" x14ac:dyDescent="0.25">
      <c r="A30" s="46">
        <v>19</v>
      </c>
      <c r="B30" s="74">
        <f t="shared" si="2"/>
        <v>1.9987938E-2</v>
      </c>
      <c r="C30" s="89">
        <v>10000</v>
      </c>
      <c r="D30" s="47">
        <v>1.3780300000000001E-4</v>
      </c>
      <c r="E30" s="47">
        <v>2.8378199999999999E-5</v>
      </c>
      <c r="F30" s="58">
        <v>146</v>
      </c>
      <c r="G30" s="49">
        <f>(C30-$B$6)/($B$5-$B$6)</f>
        <v>1.9800396007920158E-3</v>
      </c>
      <c r="H30" s="44">
        <f>(D30-$C$6)/($C$5-$C$6)</f>
        <v>0.17738483570874761</v>
      </c>
      <c r="I30" s="44">
        <f>(E30-$D$6)/($D$5-$D$6)</f>
        <v>4.9713848036934656E-4</v>
      </c>
      <c r="J30" s="45">
        <f>(F30-$E$6)/($E$5-$E$6)</f>
        <v>0.71578947368421053</v>
      </c>
      <c r="K30" s="49">
        <f>(C30-$B$7)/$B$8</f>
        <v>-0.65661049669548932</v>
      </c>
      <c r="L30" s="44">
        <f>(D30-$C$7)/$C$8</f>
        <v>-0.52998927550778163</v>
      </c>
      <c r="M30" s="44">
        <f>(E30-$D$7)/$D$8</f>
        <v>-0.67773105240649911</v>
      </c>
      <c r="N30" s="45">
        <f>(F30-$E$7)/$E$8</f>
        <v>0.81439932505642088</v>
      </c>
      <c r="O30" s="86">
        <f>'init new quick'!D30/D30</f>
        <v>0.79026581424207021</v>
      </c>
      <c r="Q30" s="23"/>
    </row>
    <row r="31" spans="1:17" x14ac:dyDescent="0.25">
      <c r="A31" s="46">
        <v>20</v>
      </c>
      <c r="B31" s="74">
        <f t="shared" si="2"/>
        <v>2.8225027999999996E-2</v>
      </c>
      <c r="C31" s="89">
        <v>20000</v>
      </c>
      <c r="D31" s="47">
        <v>1.9829599999999999E-4</v>
      </c>
      <c r="E31" s="47">
        <v>4.2924700000000001E-4</v>
      </c>
      <c r="F31" s="58">
        <v>143</v>
      </c>
      <c r="G31" s="49">
        <f>(C31-$B$6)/($B$5-$B$6)</f>
        <v>3.9800796015920315E-3</v>
      </c>
      <c r="H31" s="44">
        <f>(D31-$C$6)/($C$5-$C$6)</f>
        <v>0.1780880211003277</v>
      </c>
      <c r="I31" s="44">
        <f>(E31-$D$6)/($D$5-$D$6)</f>
        <v>7.6049102221020333E-3</v>
      </c>
      <c r="J31" s="45">
        <f>(F31-$E$6)/($E$5-$E$6)</f>
        <v>0.7</v>
      </c>
      <c r="K31" s="49">
        <f>(C31-$B$7)/$B$8</f>
        <v>-0.64927400801342738</v>
      </c>
      <c r="L31" s="44">
        <f>(D31-$C$7)/$C$8</f>
        <v>-0.52591954339185931</v>
      </c>
      <c r="M31" s="44">
        <f>(E31-$D$7)/$D$8</f>
        <v>-0.64835491876954554</v>
      </c>
      <c r="N31" s="45">
        <f>(F31-$E$7)/$E$8</f>
        <v>0.76421626805470477</v>
      </c>
      <c r="O31" s="86">
        <f>'init new quick'!D31/D31</f>
        <v>1.1152116028563359</v>
      </c>
      <c r="Q31" s="23"/>
    </row>
    <row r="32" spans="1:17" x14ac:dyDescent="0.25">
      <c r="A32" s="46">
        <v>21</v>
      </c>
      <c r="B32" s="74">
        <f t="shared" si="2"/>
        <v>7.6813259999999994E-2</v>
      </c>
      <c r="C32" s="89">
        <v>30000</v>
      </c>
      <c r="D32" s="47">
        <v>5.4960399999999998E-4</v>
      </c>
      <c r="E32" s="47">
        <v>4.65883E-4</v>
      </c>
      <c r="F32" s="58">
        <v>140</v>
      </c>
      <c r="G32" s="49">
        <f>(C32-$B$6)/($B$5-$B$6)</f>
        <v>5.9801196023920476E-3</v>
      </c>
      <c r="H32" s="44">
        <f>(D32-$C$6)/($C$5-$C$6)</f>
        <v>0.18217171100734536</v>
      </c>
      <c r="I32" s="44">
        <f>(E32-$D$6)/($D$5-$D$6)</f>
        <v>8.2545001266546413E-3</v>
      </c>
      <c r="J32" s="45">
        <f>(F32-$E$6)/($E$5-$E$6)</f>
        <v>0.68421052631578949</v>
      </c>
      <c r="K32" s="49">
        <f>(C32-$B$7)/$B$8</f>
        <v>-0.64193751933136534</v>
      </c>
      <c r="L32" s="44">
        <f>(D32-$C$7)/$C$8</f>
        <v>-0.50228491706847544</v>
      </c>
      <c r="M32" s="44">
        <f>(E32-$D$7)/$D$8</f>
        <v>-0.6456701899207965</v>
      </c>
      <c r="N32" s="45">
        <f>(F32-$E$7)/$E$8</f>
        <v>0.71403321105298867</v>
      </c>
      <c r="O32" s="86">
        <f>'init new quick'!D32/D32</f>
        <v>0.58020865932562349</v>
      </c>
    </row>
    <row r="33" spans="1:15" x14ac:dyDescent="0.25">
      <c r="A33" s="46">
        <v>22</v>
      </c>
      <c r="B33" s="74">
        <f t="shared" si="2"/>
        <v>0.10252225199999999</v>
      </c>
      <c r="C33" s="89">
        <v>40000</v>
      </c>
      <c r="D33" s="47">
        <v>7.4929599999999999E-4</v>
      </c>
      <c r="E33" s="47">
        <v>5.7384099999999996E-4</v>
      </c>
      <c r="F33" s="58">
        <v>137</v>
      </c>
      <c r="G33" s="49">
        <f>(C33-$B$6)/($B$5-$B$6)</f>
        <v>7.9801596031920646E-3</v>
      </c>
      <c r="H33" s="44">
        <f>(D33-$C$6)/($C$5-$C$6)</f>
        <v>0.1844929795378433</v>
      </c>
      <c r="I33" s="44">
        <f>(E33-$D$6)/($D$5-$D$6)</f>
        <v>1.0168694550600772E-2</v>
      </c>
      <c r="J33" s="45">
        <f>(F33-$E$6)/($E$5-$E$6)</f>
        <v>0.66842105263157892</v>
      </c>
      <c r="K33" s="49">
        <f>(C33-$B$7)/$B$8</f>
        <v>-0.6346010306493034</v>
      </c>
      <c r="L33" s="44">
        <f>(D33-$C$7)/$C$8</f>
        <v>-0.48885042141289925</v>
      </c>
      <c r="M33" s="44">
        <f>(E33-$D$7)/$D$8</f>
        <v>-0.63775890165097304</v>
      </c>
      <c r="N33" s="45">
        <f>(F33-$E$7)/$E$8</f>
        <v>0.66385015405127268</v>
      </c>
      <c r="O33" s="86">
        <f>'init new quick'!D33/D33</f>
        <v>0.69409018598791405</v>
      </c>
    </row>
    <row r="34" spans="1:15" x14ac:dyDescent="0.25">
      <c r="A34" s="46">
        <v>23</v>
      </c>
      <c r="B34" s="74">
        <f t="shared" si="2"/>
        <v>8.0957325999999996E-2</v>
      </c>
      <c r="C34" s="89">
        <v>50000</v>
      </c>
      <c r="D34" s="47">
        <v>6.0513899999999998E-4</v>
      </c>
      <c r="E34" s="47">
        <v>7.63041E-4</v>
      </c>
      <c r="F34" s="58">
        <v>134</v>
      </c>
      <c r="G34" s="49">
        <f>(C34-$B$6)/($B$5-$B$6)</f>
        <v>9.9801996039920807E-3</v>
      </c>
      <c r="H34" s="44">
        <f>(D34-$C$6)/($C$5-$C$6)</f>
        <v>0.18281726339723181</v>
      </c>
      <c r="I34" s="44">
        <f>(E34-$D$6)/($D$5-$D$6)</f>
        <v>1.3523384198525043E-2</v>
      </c>
      <c r="J34" s="45">
        <f>(F34-$E$6)/($E$5-$E$6)</f>
        <v>0.65263157894736845</v>
      </c>
      <c r="K34" s="49">
        <f>(C34-$B$7)/$B$8</f>
        <v>-0.62726454196724135</v>
      </c>
      <c r="L34" s="44">
        <f>(D34-$C$7)/$C$8</f>
        <v>-0.49854873977428027</v>
      </c>
      <c r="M34" s="44">
        <f>(E34-$D$7)/$D$8</f>
        <v>-0.6238941047794988</v>
      </c>
      <c r="N34" s="45">
        <f>(F34-$E$7)/$E$8</f>
        <v>0.61366709704955658</v>
      </c>
      <c r="O34" s="86">
        <f>'init new quick'!D34/D34</f>
        <v>1.0154047251953684</v>
      </c>
    </row>
    <row r="35" spans="1:15" x14ac:dyDescent="0.25">
      <c r="A35" s="46">
        <v>24</v>
      </c>
      <c r="B35" s="74">
        <f t="shared" si="2"/>
        <v>0.10119025700000001</v>
      </c>
      <c r="C35" s="89">
        <v>60000</v>
      </c>
      <c r="D35" s="47">
        <v>7.7344700000000002E-4</v>
      </c>
      <c r="E35" s="47">
        <v>9.9711299999999999E-4</v>
      </c>
      <c r="F35" s="58">
        <v>131</v>
      </c>
      <c r="G35" s="49">
        <f>(C35-$B$6)/($B$5-$B$6)</f>
        <v>1.1980239604792095E-2</v>
      </c>
      <c r="H35" s="44">
        <f>(D35-$C$6)/($C$5-$C$6)</f>
        <v>0.18477371665440309</v>
      </c>
      <c r="I35" s="44">
        <f>(E35-$D$6)/($D$5-$D$6)</f>
        <v>1.7673695590009871E-2</v>
      </c>
      <c r="J35" s="45">
        <f>(F35-$E$6)/($E$5-$E$6)</f>
        <v>0.63684210526315788</v>
      </c>
      <c r="K35" s="49">
        <f>(C35-$B$7)/$B$8</f>
        <v>-0.61992805328517941</v>
      </c>
      <c r="L35" s="44">
        <f>(D35-$C$7)/$C$8</f>
        <v>-0.48722563672158548</v>
      </c>
      <c r="M35" s="44">
        <f>(E35-$D$7)/$D$8</f>
        <v>-0.60674103536459567</v>
      </c>
      <c r="N35" s="45">
        <f>(F35-$E$7)/$E$8</f>
        <v>0.56348404004784047</v>
      </c>
      <c r="O35" s="86">
        <f>'init new quick'!D35/D35</f>
        <v>1.0410125063514371</v>
      </c>
    </row>
    <row r="36" spans="1:15" x14ac:dyDescent="0.25">
      <c r="A36" s="46">
        <v>25</v>
      </c>
      <c r="B36" s="74">
        <f t="shared" si="2"/>
        <v>8.9974172000000005E-2</v>
      </c>
      <c r="C36" s="89">
        <v>70000</v>
      </c>
      <c r="D36" s="47">
        <v>7.0394900000000005E-4</v>
      </c>
      <c r="E36" s="47">
        <v>9.5291600000000005E-4</v>
      </c>
      <c r="F36" s="58">
        <v>128</v>
      </c>
      <c r="G36" s="49">
        <f>(C36-$B$6)/($B$5-$B$6)</f>
        <v>1.3980279605592111E-2</v>
      </c>
      <c r="H36" s="44">
        <f>(D36-$C$6)/($C$5-$C$6)</f>
        <v>0.18396585494570897</v>
      </c>
      <c r="I36" s="44">
        <f>(E36-$D$6)/($D$5-$D$6)</f>
        <v>1.68900422159649E-2</v>
      </c>
      <c r="J36" s="45">
        <f>(F36-$E$6)/($E$5-$E$6)</f>
        <v>0.62105263157894741</v>
      </c>
      <c r="K36" s="49">
        <f>(C36-$B$7)/$B$8</f>
        <v>-0.61259156460311737</v>
      </c>
      <c r="L36" s="44">
        <f>(D36-$C$7)/$C$8</f>
        <v>-0.49190118996894261</v>
      </c>
      <c r="M36" s="44">
        <f>(E36-$D$7)/$D$8</f>
        <v>-0.60997984312003195</v>
      </c>
      <c r="N36" s="45">
        <f>(F36-$E$7)/$E$8</f>
        <v>0.51330098304612437</v>
      </c>
      <c r="O36" s="86">
        <f>'init new quick'!D36/D36</f>
        <v>1.0929200836992452</v>
      </c>
    </row>
    <row r="37" spans="1:15" x14ac:dyDescent="0.25">
      <c r="A37" s="46">
        <v>26</v>
      </c>
      <c r="B37" s="74">
        <f t="shared" si="2"/>
        <v>0.1827887</v>
      </c>
      <c r="C37" s="89">
        <v>80000</v>
      </c>
      <c r="D37" s="47">
        <v>1.4633599999999999E-3</v>
      </c>
      <c r="E37" s="47">
        <v>1.2266099999999999E-3</v>
      </c>
      <c r="F37" s="58">
        <v>125</v>
      </c>
      <c r="G37" s="49">
        <f>(C37-$B$6)/($B$5-$B$6)</f>
        <v>1.5980319606392127E-2</v>
      </c>
      <c r="H37" s="44">
        <f>(D37-$C$6)/($C$5-$C$6)</f>
        <v>0.19279343369705593</v>
      </c>
      <c r="I37" s="44">
        <f>(E37-$D$6)/($D$5-$D$6)</f>
        <v>2.1742888032555727E-2</v>
      </c>
      <c r="J37" s="45">
        <f>(F37-$E$6)/($E$5-$E$6)</f>
        <v>0.60526315789473684</v>
      </c>
      <c r="K37" s="49">
        <f>(C37-$B$7)/$B$8</f>
        <v>-0.60525507592105543</v>
      </c>
      <c r="L37" s="44">
        <f>(D37-$C$7)/$C$8</f>
        <v>-0.4408109921628372</v>
      </c>
      <c r="M37" s="44">
        <f>(E37-$D$7)/$D$8</f>
        <v>-0.58992322729053281</v>
      </c>
      <c r="N37" s="45">
        <f>(F37-$E$7)/$E$8</f>
        <v>0.46311792604440832</v>
      </c>
      <c r="O37" s="86">
        <f>'init new quick'!D37/D37</f>
        <v>0.60808140170566372</v>
      </c>
    </row>
    <row r="38" spans="1:15" x14ac:dyDescent="0.25">
      <c r="A38" s="46">
        <v>27</v>
      </c>
      <c r="B38" s="74">
        <f t="shared" si="2"/>
        <v>0.13421266000000001</v>
      </c>
      <c r="C38" s="89">
        <v>90000</v>
      </c>
      <c r="D38" s="47">
        <v>1.10118E-3</v>
      </c>
      <c r="E38" s="47">
        <v>1.1873299999999999E-3</v>
      </c>
      <c r="F38" s="58">
        <v>122</v>
      </c>
      <c r="G38" s="49">
        <f>(C38-$B$6)/($B$5-$B$6)</f>
        <v>1.7980359607192145E-2</v>
      </c>
      <c r="H38" s="44">
        <f>(D38-$C$6)/($C$5-$C$6)</f>
        <v>0.18858336500939821</v>
      </c>
      <c r="I38" s="44">
        <f>(E38-$D$6)/($D$5-$D$6)</f>
        <v>2.1046417581337622E-2</v>
      </c>
      <c r="J38" s="45">
        <f>(F38-$E$6)/($E$5-$E$6)</f>
        <v>0.58947368421052626</v>
      </c>
      <c r="K38" s="49">
        <f>(C38-$B$7)/$B$8</f>
        <v>-0.59791858723899338</v>
      </c>
      <c r="L38" s="44">
        <f>(D38-$C$7)/$C$8</f>
        <v>-0.46517704406545024</v>
      </c>
      <c r="M38" s="44">
        <f>(E38-$D$7)/$D$8</f>
        <v>-0.59280171154587891</v>
      </c>
      <c r="N38" s="45">
        <f>(F38-$E$7)/$E$8</f>
        <v>0.41293486904269228</v>
      </c>
      <c r="O38" s="86">
        <f>'init new quick'!D38/D38</f>
        <v>1.0201874352966818</v>
      </c>
    </row>
    <row r="39" spans="1:15" x14ac:dyDescent="0.25">
      <c r="A39" s="46">
        <v>28</v>
      </c>
      <c r="B39" s="74">
        <f t="shared" si="2"/>
        <v>0.21435311000000001</v>
      </c>
      <c r="C39" s="89">
        <v>100000</v>
      </c>
      <c r="D39" s="47">
        <v>1.8023900000000001E-3</v>
      </c>
      <c r="E39" s="47">
        <v>1.5852399999999999E-3</v>
      </c>
      <c r="F39" s="58">
        <v>119</v>
      </c>
      <c r="G39" s="49">
        <f>(C39-$B$6)/($B$5-$B$6)</f>
        <v>1.9980399607992159E-2</v>
      </c>
      <c r="H39" s="44">
        <f>(D39-$C$6)/($C$5-$C$6)</f>
        <v>0.1967344011363861</v>
      </c>
      <c r="I39" s="44">
        <f>(E39-$D$6)/($D$5-$D$6)</f>
        <v>2.81017270834811E-2</v>
      </c>
      <c r="J39" s="45">
        <f>(F39-$E$6)/($E$5-$E$6)</f>
        <v>0.5736842105263158</v>
      </c>
      <c r="K39" s="49">
        <f>(C39-$B$7)/$B$8</f>
        <v>-0.59058209855693145</v>
      </c>
      <c r="L39" s="44">
        <f>(D39-$C$7)/$C$8</f>
        <v>-0.41800238159200809</v>
      </c>
      <c r="M39" s="44">
        <f>(E39-$D$7)/$D$8</f>
        <v>-0.56364240222701911</v>
      </c>
      <c r="N39" s="45">
        <f>(F39-$E$7)/$E$8</f>
        <v>0.36275181204097617</v>
      </c>
      <c r="O39" s="86">
        <f>'init new quick'!D39/D39</f>
        <v>0.68332048002929435</v>
      </c>
    </row>
    <row r="40" spans="1:15" x14ac:dyDescent="0.25">
      <c r="A40" s="46">
        <v>29</v>
      </c>
      <c r="B40" s="74">
        <f t="shared" si="2"/>
        <v>0.24558685999999999</v>
      </c>
      <c r="C40" s="89">
        <v>125000</v>
      </c>
      <c r="D40" s="47">
        <v>2.1182599999999998E-3</v>
      </c>
      <c r="E40" s="47">
        <v>1.78503E-3</v>
      </c>
      <c r="F40" s="58">
        <v>116</v>
      </c>
      <c r="G40" s="49">
        <f>(C40-$B$6)/($B$5-$B$6)</f>
        <v>2.4980499609992199E-2</v>
      </c>
      <c r="H40" s="44">
        <f>(D40-$C$6)/($C$5-$C$6)</f>
        <v>0.20040615108494883</v>
      </c>
      <c r="I40" s="44">
        <f>(E40-$D$6)/($D$5-$D$6)</f>
        <v>3.1644187150916561E-2</v>
      </c>
      <c r="J40" s="45">
        <f>(F40-$E$6)/($E$5-$E$6)</f>
        <v>0.55789473684210522</v>
      </c>
      <c r="K40" s="49">
        <f>(C40-$B$7)/$B$8</f>
        <v>-0.57224087685177649</v>
      </c>
      <c r="L40" s="44">
        <f>(D40-$C$7)/$C$8</f>
        <v>-0.39675188511379733</v>
      </c>
      <c r="M40" s="44">
        <f>(E40-$D$7)/$D$8</f>
        <v>-0.5490015577928129</v>
      </c>
      <c r="N40" s="45">
        <f>(F40-$E$7)/$E$8</f>
        <v>0.31256875503926013</v>
      </c>
      <c r="O40" s="86">
        <f>'init new quick'!D40/D40</f>
        <v>0.73045801742939964</v>
      </c>
    </row>
    <row r="41" spans="1:15" x14ac:dyDescent="0.25">
      <c r="A41" s="46">
        <v>30</v>
      </c>
      <c r="B41" s="74">
        <f t="shared" si="2"/>
        <v>0.20393653</v>
      </c>
      <c r="C41" s="89">
        <v>150000</v>
      </c>
      <c r="D41" s="47">
        <v>1.80591E-3</v>
      </c>
      <c r="E41" s="47">
        <v>2.5903200000000001E-3</v>
      </c>
      <c r="F41" s="58">
        <v>113</v>
      </c>
      <c r="G41" s="49">
        <f>(C41-$B$6)/($B$5-$B$6)</f>
        <v>2.9980599611992238E-2</v>
      </c>
      <c r="H41" s="44">
        <f>(D41-$C$6)/($C$5-$C$6)</f>
        <v>0.19677531847522467</v>
      </c>
      <c r="I41" s="44">
        <f>(E41-$D$6)/($D$5-$D$6)</f>
        <v>4.5922717946777741E-2</v>
      </c>
      <c r="J41" s="45">
        <f>(F41-$E$6)/($E$5-$E$6)</f>
        <v>0.54210526315789476</v>
      </c>
      <c r="K41" s="49">
        <f>(C41-$B$7)/$B$8</f>
        <v>-0.55389965514662154</v>
      </c>
      <c r="L41" s="44">
        <f>(D41-$C$7)/$C$8</f>
        <v>-0.41776556977827684</v>
      </c>
      <c r="M41" s="44">
        <f>(E41-$D$7)/$D$8</f>
        <v>-0.48998896649984564</v>
      </c>
      <c r="N41" s="45">
        <f>(F41-$E$7)/$E$8</f>
        <v>0.26238569803754402</v>
      </c>
      <c r="O41" s="86">
        <f>'init new quick'!D41/D41</f>
        <v>0.91499576390850046</v>
      </c>
    </row>
    <row r="42" spans="1:15" x14ac:dyDescent="0.25">
      <c r="A42" s="46">
        <v>31</v>
      </c>
      <c r="B42" s="74">
        <f t="shared" si="2"/>
        <v>0.23885139999999999</v>
      </c>
      <c r="C42" s="89">
        <v>175000</v>
      </c>
      <c r="D42" s="47">
        <v>2.17257E-3</v>
      </c>
      <c r="E42" s="47">
        <v>2.6685900000000002E-3</v>
      </c>
      <c r="F42" s="58">
        <v>110</v>
      </c>
      <c r="G42" s="49">
        <f>(C42-$B$6)/($B$5-$B$6)</f>
        <v>3.4980699613992278E-2</v>
      </c>
      <c r="H42" s="44">
        <f>(D42-$C$6)/($C$5-$C$6)</f>
        <v>0.20103746377594967</v>
      </c>
      <c r="I42" s="44">
        <f>(E42-$D$6)/($D$5-$D$6)</f>
        <v>4.7310516883051698E-2</v>
      </c>
      <c r="J42" s="45">
        <f>(F42-$E$6)/($E$5-$E$6)</f>
        <v>0.52631578947368418</v>
      </c>
      <c r="K42" s="49">
        <f>(C42-$B$7)/$B$8</f>
        <v>-0.53555843344146647</v>
      </c>
      <c r="L42" s="44">
        <f>(D42-$C$7)/$C$8</f>
        <v>-0.39309812102182395</v>
      </c>
      <c r="M42" s="44">
        <f>(E42-$D$7)/$D$8</f>
        <v>-0.48425324952769822</v>
      </c>
      <c r="N42" s="45">
        <f>(F42-$E$7)/$E$8</f>
        <v>0.21220264103582795</v>
      </c>
      <c r="O42" s="86">
        <f>'init new quick'!D42/D42</f>
        <v>0.89884330539407242</v>
      </c>
    </row>
    <row r="43" spans="1:15" x14ac:dyDescent="0.25">
      <c r="A43" s="46">
        <v>32</v>
      </c>
      <c r="B43" s="74">
        <f t="shared" si="2"/>
        <v>0.12181232</v>
      </c>
      <c r="C43" s="89">
        <v>200000</v>
      </c>
      <c r="D43" s="47">
        <v>1.13966E-3</v>
      </c>
      <c r="E43" s="47">
        <v>3.0036899999999998E-3</v>
      </c>
      <c r="F43" s="58">
        <v>107</v>
      </c>
      <c r="G43" s="49">
        <f>(C43-$B$6)/($B$5-$B$6)</f>
        <v>3.9980799615992317E-2</v>
      </c>
      <c r="H43" s="44">
        <f>(D43-$C$6)/($C$5-$C$6)</f>
        <v>0.18903066591806536</v>
      </c>
      <c r="I43" s="44">
        <f>(E43-$D$6)/($D$5-$D$6)</f>
        <v>5.3252147438122635E-2</v>
      </c>
      <c r="J43" s="45">
        <f>(F43-$E$6)/($E$5-$E$6)</f>
        <v>0.51052631578947372</v>
      </c>
      <c r="K43" s="49">
        <f>(C43-$B$7)/$B$8</f>
        <v>-0.51721721173631152</v>
      </c>
      <c r="L43" s="44">
        <f>(D43-$C$7)/$C$8</f>
        <v>-0.46258826037443324</v>
      </c>
      <c r="M43" s="44">
        <f>(E43-$D$7)/$D$8</f>
        <v>-0.45969673033303132</v>
      </c>
      <c r="N43" s="45">
        <f>(F43-$E$7)/$E$8</f>
        <v>0.16201958403411187</v>
      </c>
      <c r="O43" s="86">
        <f>'init new quick'!D43/D43</f>
        <v>3.8817454328483931</v>
      </c>
    </row>
    <row r="44" spans="1:15" x14ac:dyDescent="0.25">
      <c r="A44" s="46">
        <v>33</v>
      </c>
      <c r="B44" s="74">
        <f t="shared" si="2"/>
        <v>-4.0045044000000002E-2</v>
      </c>
      <c r="C44" s="89">
        <v>225000</v>
      </c>
      <c r="D44" s="47">
        <v>-3.83786E-4</v>
      </c>
      <c r="E44" s="47">
        <v>3.5743300000000001E-3</v>
      </c>
      <c r="F44" s="58">
        <v>104</v>
      </c>
      <c r="G44" s="49">
        <f>(C44-$B$6)/($B$5-$B$6)</f>
        <v>4.4980899617992356E-2</v>
      </c>
      <c r="H44" s="44">
        <f>(D44-$C$6)/($C$5-$C$6)</f>
        <v>0.17132175791116985</v>
      </c>
      <c r="I44" s="44">
        <f>(E44-$D$6)/($D$5-$D$6)</f>
        <v>6.3370118372010092E-2</v>
      </c>
      <c r="J44" s="45">
        <f>(F44-$E$6)/($E$5-$E$6)</f>
        <v>0.49473684210526314</v>
      </c>
      <c r="K44" s="49">
        <f>(C44-$B$7)/$B$8</f>
        <v>-0.49887599003115657</v>
      </c>
      <c r="L44" s="44">
        <f>(D44-$C$7)/$C$8</f>
        <v>-0.56507974059650012</v>
      </c>
      <c r="M44" s="44">
        <f>(E44-$D$7)/$D$8</f>
        <v>-0.41787956496972256</v>
      </c>
      <c r="N44" s="45">
        <f>(F44-$E$7)/$E$8</f>
        <v>0.11183652703239579</v>
      </c>
      <c r="O44" s="86">
        <f>'init new quick'!D44/D44</f>
        <v>-15.146539998853529</v>
      </c>
    </row>
    <row r="45" spans="1:15" x14ac:dyDescent="0.25">
      <c r="A45" s="46">
        <v>34</v>
      </c>
      <c r="B45" s="74">
        <f t="shared" si="2"/>
        <v>2.0481083000000001E-2</v>
      </c>
      <c r="C45" s="89">
        <v>250000</v>
      </c>
      <c r="D45" s="47">
        <v>2.04083E-4</v>
      </c>
      <c r="E45" s="47">
        <v>3.3557700000000001E-3</v>
      </c>
      <c r="F45" s="58">
        <v>101</v>
      </c>
      <c r="G45" s="49">
        <f>(C45-$B$6)/($B$5-$B$6)</f>
        <v>4.9980999619992403E-2</v>
      </c>
      <c r="H45" s="44">
        <f>(D45-$C$6)/($C$5-$C$6)</f>
        <v>0.17815529060028759</v>
      </c>
      <c r="I45" s="44">
        <f>(E45-$D$6)/($D$5-$D$6)</f>
        <v>5.949484897745233E-2</v>
      </c>
      <c r="J45" s="45">
        <f>(F45-$E$6)/($E$5-$E$6)</f>
        <v>0.47894736842105262</v>
      </c>
      <c r="K45" s="49">
        <f>(C45-$B$7)/$B$8</f>
        <v>-0.48053476832600162</v>
      </c>
      <c r="L45" s="44">
        <f>(D45-$C$7)/$C$8</f>
        <v>-0.5255302166969551</v>
      </c>
      <c r="M45" s="44">
        <f>(E45-$D$7)/$D$8</f>
        <v>-0.43389589691596675</v>
      </c>
      <c r="N45" s="45">
        <f>(F45-$E$7)/$E$8</f>
        <v>6.1653470030679711E-2</v>
      </c>
      <c r="O45" s="86">
        <f>'init new quick'!D45/D45</f>
        <v>31.243072671413103</v>
      </c>
    </row>
    <row r="46" spans="1:15" x14ac:dyDescent="0.25">
      <c r="A46" s="46">
        <v>35</v>
      </c>
      <c r="B46" s="74">
        <f t="shared" si="2"/>
        <v>6.9671258E-2</v>
      </c>
      <c r="C46" s="89">
        <v>275000</v>
      </c>
      <c r="D46" s="47">
        <v>7.12271E-4</v>
      </c>
      <c r="E46" s="47">
        <v>2.9063100000000001E-3</v>
      </c>
      <c r="F46" s="58">
        <v>98</v>
      </c>
      <c r="G46" s="49">
        <f>(C46-$B$6)/($B$5-$B$6)</f>
        <v>5.4981099621992442E-2</v>
      </c>
      <c r="H46" s="44">
        <f>(D46-$C$6)/($C$5-$C$6)</f>
        <v>0.18406259190417903</v>
      </c>
      <c r="I46" s="44">
        <f>(E46-$D$6)/($D$5-$D$6)</f>
        <v>5.1525510662674093E-2</v>
      </c>
      <c r="J46" s="45">
        <f>(F46-$E$6)/($E$5-$E$6)</f>
        <v>0.4631578947368421</v>
      </c>
      <c r="K46" s="49">
        <f>(C46-$B$7)/$B$8</f>
        <v>-0.46219354662084666</v>
      </c>
      <c r="L46" s="44">
        <f>(D46-$C$7)/$C$8</f>
        <v>-0.49134131840250173</v>
      </c>
      <c r="M46" s="44">
        <f>(E46-$D$7)/$D$8</f>
        <v>-0.46683285041413147</v>
      </c>
      <c r="N46" s="45">
        <f>(F46-$E$7)/$E$8</f>
        <v>1.1470413028963634E-2</v>
      </c>
      <c r="O46" s="86">
        <f>'init new quick'!D46/D46</f>
        <v>8.1736726611079202</v>
      </c>
    </row>
    <row r="47" spans="1:15" x14ac:dyDescent="0.25">
      <c r="A47" s="46">
        <v>36</v>
      </c>
      <c r="B47" s="74">
        <f t="shared" si="2"/>
        <v>0.44784404999999999</v>
      </c>
      <c r="C47" s="89">
        <v>300000</v>
      </c>
      <c r="D47" s="47">
        <v>4.7155299999999999E-3</v>
      </c>
      <c r="E47" s="47">
        <v>4.4873600000000001E-3</v>
      </c>
      <c r="F47" s="58">
        <v>95</v>
      </c>
      <c r="G47" s="49">
        <f>(C47-$B$6)/($B$5-$B$6)</f>
        <v>5.9981199623992482E-2</v>
      </c>
      <c r="H47" s="44">
        <f>(D47-$C$6)/($C$5-$C$6)</f>
        <v>0.23059745126826314</v>
      </c>
      <c r="I47" s="44">
        <f>(E47-$D$6)/($D$5-$D$6)</f>
        <v>7.95589782517368E-2</v>
      </c>
      <c r="J47" s="45">
        <f>(F47-$E$6)/($E$5-$E$6)</f>
        <v>0.44736842105263158</v>
      </c>
      <c r="K47" s="49">
        <f>(C47-$B$7)/$B$8</f>
        <v>-0.44385232491569165</v>
      </c>
      <c r="L47" s="44">
        <f>(D47-$C$7)/$C$8</f>
        <v>-0.22201773186099574</v>
      </c>
      <c r="M47" s="44">
        <f>(E47-$D$7)/$D$8</f>
        <v>-0.35097166070142433</v>
      </c>
      <c r="N47" s="45">
        <f>(F47-$E$7)/$E$8</f>
        <v>-3.8712643972752446E-2</v>
      </c>
      <c r="O47" s="86">
        <f>'init new quick'!D47/D47</f>
        <v>0.79864405485703627</v>
      </c>
    </row>
    <row r="48" spans="1:15" x14ac:dyDescent="0.25">
      <c r="A48" s="46">
        <v>37</v>
      </c>
      <c r="B48" s="74">
        <f t="shared" si="2"/>
        <v>0.29793950000000002</v>
      </c>
      <c r="C48" s="89">
        <v>325000</v>
      </c>
      <c r="D48" s="47">
        <v>3.2399E-3</v>
      </c>
      <c r="E48" s="47">
        <v>4.1734600000000004E-3</v>
      </c>
      <c r="F48" s="58">
        <v>92</v>
      </c>
      <c r="G48" s="49">
        <f>(C48-$B$6)/($B$5-$B$6)</f>
        <v>6.4981299625992514E-2</v>
      </c>
      <c r="H48" s="44">
        <f>(D48-$C$6)/($C$5-$C$6)</f>
        <v>0.21344436811190892</v>
      </c>
      <c r="I48" s="44">
        <f>(E48-$D$6)/($D$5-$D$6)</f>
        <v>7.3993243154044264E-2</v>
      </c>
      <c r="J48" s="45">
        <f>(F48-$E$6)/($E$5-$E$6)</f>
        <v>0.43157894736842106</v>
      </c>
      <c r="K48" s="49">
        <f>(C48-$B$7)/$B$8</f>
        <v>-0.4255111032105367</v>
      </c>
      <c r="L48" s="44">
        <f>(D48-$C$7)/$C$8</f>
        <v>-0.32129233887699005</v>
      </c>
      <c r="M48" s="44">
        <f>(E48-$D$7)/$D$8</f>
        <v>-0.37397461914727914</v>
      </c>
      <c r="N48" s="45">
        <f>(F48-$E$7)/$E$8</f>
        <v>-8.8895700974468528E-2</v>
      </c>
      <c r="O48" s="86">
        <f>'init new quick'!D48/D48</f>
        <v>1.2907898391925676</v>
      </c>
    </row>
    <row r="49" spans="1:15" x14ac:dyDescent="0.25">
      <c r="A49" s="46">
        <v>38</v>
      </c>
      <c r="B49" s="74">
        <f t="shared" si="2"/>
        <v>0.38239247999999998</v>
      </c>
      <c r="C49" s="89">
        <v>350000</v>
      </c>
      <c r="D49" s="47">
        <v>4.2980199999999996E-3</v>
      </c>
      <c r="E49" s="47">
        <v>3.5532200000000002E-3</v>
      </c>
      <c r="F49" s="58">
        <v>89</v>
      </c>
      <c r="G49" s="49">
        <f>(C49-$B$6)/($B$5-$B$6)</f>
        <v>6.998139962799256E-2</v>
      </c>
      <c r="H49" s="44">
        <f>(D49-$C$6)/($C$5-$C$6)</f>
        <v>0.22574421316073656</v>
      </c>
      <c r="I49" s="44">
        <f>(E49-$D$6)/($D$5-$D$6)</f>
        <v>6.2995818697233766E-2</v>
      </c>
      <c r="J49" s="45">
        <f>(F49-$E$6)/($E$5-$E$6)</f>
        <v>0.41578947368421054</v>
      </c>
      <c r="K49" s="49">
        <f>(C49-$B$7)/$B$8</f>
        <v>-0.40716988150538175</v>
      </c>
      <c r="L49" s="44">
        <f>(D49-$C$7)/$C$8</f>
        <v>-0.25010616946069747</v>
      </c>
      <c r="M49" s="44">
        <f>(E49-$D$7)/$D$8</f>
        <v>-0.419426530413469</v>
      </c>
      <c r="N49" s="45">
        <f>(F49-$E$7)/$E$8</f>
        <v>-0.1390787579761846</v>
      </c>
      <c r="O49" s="86">
        <f>'init new quick'!D49/D49</f>
        <v>0.94070758163061152</v>
      </c>
    </row>
    <row r="50" spans="1:15" x14ac:dyDescent="0.25">
      <c r="A50" s="46">
        <v>39</v>
      </c>
      <c r="B50" s="74">
        <f t="shared" si="2"/>
        <v>0.53523676000000009</v>
      </c>
      <c r="C50" s="89">
        <v>375000</v>
      </c>
      <c r="D50" s="47">
        <v>6.2252100000000001E-3</v>
      </c>
      <c r="E50" s="47">
        <v>5.4558499999999999E-3</v>
      </c>
      <c r="F50" s="58">
        <v>86</v>
      </c>
      <c r="G50" s="49">
        <f>(C50-$B$6)/($B$5-$B$6)</f>
        <v>7.4981499629992607E-2</v>
      </c>
      <c r="H50" s="44">
        <f>(D50-$C$6)/($C$5-$C$6)</f>
        <v>0.24814633993241667</v>
      </c>
      <c r="I50" s="44">
        <f>(E50-$D$6)/($D$5-$D$6)</f>
        <v>9.6731194832699666E-2</v>
      </c>
      <c r="J50" s="45">
        <f>(F50-$E$6)/($E$5-$E$6)</f>
        <v>0.4</v>
      </c>
      <c r="K50" s="49">
        <f>(C50-$B$7)/$B$8</f>
        <v>-0.38882865980022674</v>
      </c>
      <c r="L50" s="44">
        <f>(D50-$C$7)/$C$8</f>
        <v>-0.12045237420365185</v>
      </c>
      <c r="M50" s="44">
        <f>(E50-$D$7)/$D$8</f>
        <v>-0.27999958288929966</v>
      </c>
      <c r="N50" s="45">
        <f>(F50-$E$7)/$E$8</f>
        <v>-0.18926181497790068</v>
      </c>
      <c r="O50" s="86">
        <f>'init new quick'!D50/D50</f>
        <v>0.6791963644599941</v>
      </c>
    </row>
    <row r="51" spans="1:15" x14ac:dyDescent="0.25">
      <c r="A51" s="46">
        <v>40</v>
      </c>
      <c r="B51" s="74">
        <f t="shared" si="2"/>
        <v>0.54285553000000009</v>
      </c>
      <c r="C51" s="89">
        <v>400000</v>
      </c>
      <c r="D51" s="47">
        <v>6.54201E-3</v>
      </c>
      <c r="E51" s="47">
        <v>4.89778E-3</v>
      </c>
      <c r="F51" s="58">
        <v>83</v>
      </c>
      <c r="G51" s="49">
        <f>(C51-$B$6)/($B$5-$B$6)</f>
        <v>7.9981599631992639E-2</v>
      </c>
      <c r="H51" s="44">
        <f>(D51-$C$6)/($C$5-$C$6)</f>
        <v>0.25182890042788841</v>
      </c>
      <c r="I51" s="44">
        <f>(E51-$D$6)/($D$5-$D$6)</f>
        <v>8.6836101535569143E-2</v>
      </c>
      <c r="J51" s="45">
        <f>(F51-$E$6)/($E$5-$E$6)</f>
        <v>0.38421052631578945</v>
      </c>
      <c r="K51" s="49">
        <f>(C51-$B$7)/$B$8</f>
        <v>-0.37048743809507179</v>
      </c>
      <c r="L51" s="44">
        <f>(D51-$C$7)/$C$8</f>
        <v>-9.9139310967835959E-2</v>
      </c>
      <c r="M51" s="44">
        <f>(E51-$D$7)/$D$8</f>
        <v>-0.32089560397843059</v>
      </c>
      <c r="N51" s="45">
        <f>(F51-$E$7)/$E$8</f>
        <v>-0.23944487197961675</v>
      </c>
      <c r="O51" s="86">
        <f>'init new quick'!D51/D51</f>
        <v>0.68649543488927711</v>
      </c>
    </row>
    <row r="52" spans="1:15" x14ac:dyDescent="0.25">
      <c r="A52" s="46">
        <v>41</v>
      </c>
      <c r="B52" s="74">
        <f t="shared" si="2"/>
        <v>-2.4770899999999998E-2</v>
      </c>
      <c r="C52" s="89">
        <v>425000</v>
      </c>
      <c r="D52" s="47">
        <v>-3.0799499999999998E-4</v>
      </c>
      <c r="E52" s="47">
        <v>4.9559299999999999E-3</v>
      </c>
      <c r="F52" s="58">
        <v>80</v>
      </c>
      <c r="G52" s="49">
        <f>(C52-$B$6)/($B$5-$B$6)</f>
        <v>8.4981699633992686E-2</v>
      </c>
      <c r="H52" s="44">
        <f>(D52-$C$6)/($C$5-$C$6)</f>
        <v>0.17220277098728193</v>
      </c>
      <c r="I52" s="44">
        <f>(E52-$D$6)/($D$5-$D$6)</f>
        <v>8.7867154405689624E-2</v>
      </c>
      <c r="J52" s="45">
        <f>(F52-$E$6)/($E$5-$E$6)</f>
        <v>0.36842105263157893</v>
      </c>
      <c r="K52" s="49">
        <f>(C52-$B$7)/$B$8</f>
        <v>-0.35214621638991683</v>
      </c>
      <c r="L52" s="44">
        <f>(D52-$C$7)/$C$8</f>
        <v>-0.55998081895601481</v>
      </c>
      <c r="M52" s="44">
        <f>(E52-$D$7)/$D$8</f>
        <v>-0.31663430409430682</v>
      </c>
      <c r="N52" s="45">
        <f>(F52-$E$7)/$E$8</f>
        <v>-0.28962792898133283</v>
      </c>
      <c r="O52" s="86">
        <f>'init new quick'!D52/D52</f>
        <v>-34.108670595301874</v>
      </c>
    </row>
    <row r="53" spans="1:15" x14ac:dyDescent="0.25">
      <c r="A53" s="46">
        <v>42</v>
      </c>
      <c r="B53" s="74">
        <f t="shared" si="2"/>
        <v>-0.17838784000000002</v>
      </c>
      <c r="C53" s="89">
        <v>450000</v>
      </c>
      <c r="D53" s="47">
        <v>-2.3150200000000001E-3</v>
      </c>
      <c r="E53" s="47">
        <v>5.2543199999999998E-3</v>
      </c>
      <c r="F53" s="58">
        <v>77</v>
      </c>
      <c r="G53" s="49">
        <f>(C53-$B$6)/($B$5-$B$6)</f>
        <v>8.9981799635992718E-2</v>
      </c>
      <c r="H53" s="44">
        <f>(D53-$C$6)/($C$5-$C$6)</f>
        <v>0.14887262269680135</v>
      </c>
      <c r="I53" s="44">
        <f>(E53-$D$6)/($D$5-$D$6)</f>
        <v>9.3157882968290695E-2</v>
      </c>
      <c r="J53" s="45">
        <f>(F53-$E$6)/($E$5-$E$6)</f>
        <v>0.35263157894736841</v>
      </c>
      <c r="K53" s="49">
        <f>(C53-$B$7)/$B$8</f>
        <v>-0.33380499468476182</v>
      </c>
      <c r="L53" s="44">
        <f>(D53-$C$7)/$C$8</f>
        <v>-0.6950056003350028</v>
      </c>
      <c r="M53" s="44">
        <f>(E53-$D$7)/$D$8</f>
        <v>-0.29476793655477629</v>
      </c>
      <c r="N53" s="45">
        <f>(F53-$E$7)/$E$8</f>
        <v>-0.33981098598304893</v>
      </c>
      <c r="O53" s="86">
        <f>'init new quick'!D53/D53</f>
        <v>-6.102971032647666</v>
      </c>
    </row>
    <row r="54" spans="1:15" x14ac:dyDescent="0.25">
      <c r="A54" s="46">
        <v>43</v>
      </c>
      <c r="B54" s="74">
        <f t="shared" si="2"/>
        <v>0.43026675999999997</v>
      </c>
      <c r="C54" s="89">
        <v>475000</v>
      </c>
      <c r="D54" s="47">
        <v>5.8161899999999997E-3</v>
      </c>
      <c r="E54" s="47">
        <v>4.97972E-3</v>
      </c>
      <c r="F54" s="58">
        <v>74</v>
      </c>
      <c r="G54" s="49">
        <f>(C54-$B$6)/($B$5-$B$6)</f>
        <v>9.4981899637992764E-2</v>
      </c>
      <c r="H54" s="44">
        <f>(D54-$C$6)/($C$5-$C$6)</f>
        <v>0.24339179165635014</v>
      </c>
      <c r="I54" s="44">
        <f>(E54-$D$6)/($D$5-$D$6)</f>
        <v>8.8288972940172281E-2</v>
      </c>
      <c r="J54" s="45">
        <f>(F54-$E$6)/($E$5-$E$6)</f>
        <v>0.33684210526315789</v>
      </c>
      <c r="K54" s="49">
        <f>(C54-$B$7)/$B$8</f>
        <v>-0.31546377297960687</v>
      </c>
      <c r="L54" s="44">
        <f>(D54-$C$7)/$C$8</f>
        <v>-0.14796963785489373</v>
      </c>
      <c r="M54" s="44">
        <f>(E54-$D$7)/$D$8</f>
        <v>-0.31489094512193699</v>
      </c>
      <c r="N54" s="45">
        <f>(F54-$E$7)/$E$8</f>
        <v>-0.38999404298476498</v>
      </c>
      <c r="O54" s="86">
        <f>'init new quick'!D54/D54</f>
        <v>1.1214901851555743</v>
      </c>
    </row>
    <row r="55" spans="1:15" x14ac:dyDescent="0.25">
      <c r="A55" s="46">
        <v>44</v>
      </c>
      <c r="B55" s="74">
        <f t="shared" si="2"/>
        <v>0.42436066</v>
      </c>
      <c r="C55" s="89">
        <v>500000</v>
      </c>
      <c r="D55" s="47">
        <v>5.9787599999999996E-3</v>
      </c>
      <c r="E55" s="47">
        <v>5.9753799999999998E-3</v>
      </c>
      <c r="F55" s="58">
        <v>71</v>
      </c>
      <c r="G55" s="49">
        <f>(C55-$B$6)/($B$5-$B$6)</f>
        <v>9.9981999639992797E-2</v>
      </c>
      <c r="H55" s="44">
        <f>(D55-$C$6)/($C$5-$C$6)</f>
        <v>0.24528154500151697</v>
      </c>
      <c r="I55" s="44">
        <f>(E55-$D$6)/($D$5-$D$6)</f>
        <v>0.10594293855778474</v>
      </c>
      <c r="J55" s="45">
        <f>(F55-$E$6)/($E$5-$E$6)</f>
        <v>0.32105263157894737</v>
      </c>
      <c r="K55" s="49">
        <f>(C55-$B$7)/$B$8</f>
        <v>-0.29712255127445192</v>
      </c>
      <c r="L55" s="44">
        <f>(D55-$C$7)/$C$8</f>
        <v>-0.13703256496901434</v>
      </c>
      <c r="M55" s="44">
        <f>(E55-$D$7)/$D$8</f>
        <v>-0.24192781799164129</v>
      </c>
      <c r="N55" s="45">
        <f>(F55-$E$7)/$E$8</f>
        <v>-0.44017709998648108</v>
      </c>
      <c r="O55" s="86">
        <f>'init new quick'!D55/D55</f>
        <v>0.93231706909124978</v>
      </c>
    </row>
    <row r="56" spans="1:15" x14ac:dyDescent="0.25">
      <c r="A56" s="46">
        <v>45</v>
      </c>
      <c r="B56" s="74">
        <f t="shared" si="2"/>
        <v>0.39664462</v>
      </c>
      <c r="C56" s="89">
        <v>550000</v>
      </c>
      <c r="D56" s="47">
        <v>5.8349400000000003E-3</v>
      </c>
      <c r="E56" s="47">
        <v>7.5875200000000004E-3</v>
      </c>
      <c r="F56" s="58">
        <v>68</v>
      </c>
      <c r="G56" s="49">
        <f>(C56-$B$6)/($B$5-$B$6)</f>
        <v>0.10998219964399288</v>
      </c>
      <c r="H56" s="44">
        <f>(D56-$C$6)/($C$5-$C$6)</f>
        <v>0.24360974623112949</v>
      </c>
      <c r="I56" s="44">
        <f>(E56-$D$6)/($D$5-$D$6)</f>
        <v>0.13452766038127645</v>
      </c>
      <c r="J56" s="45">
        <f>(F56-$E$6)/($E$5-$E$6)</f>
        <v>0.30526315789473685</v>
      </c>
      <c r="K56" s="49">
        <f>(C56-$B$7)/$B$8</f>
        <v>-0.26044010786414196</v>
      </c>
      <c r="L56" s="44">
        <f>(D56-$C$7)/$C$8</f>
        <v>-0.14670821129027389</v>
      </c>
      <c r="M56" s="44">
        <f>(E56-$D$7)/$D$8</f>
        <v>-0.12378831678456766</v>
      </c>
      <c r="N56" s="45">
        <f>(F56-$E$7)/$E$8</f>
        <v>-0.49036015698819713</v>
      </c>
      <c r="O56" s="86">
        <f>'init new quick'!D56/D56</f>
        <v>1.0357038804169365</v>
      </c>
    </row>
    <row r="57" spans="1:15" x14ac:dyDescent="0.25">
      <c r="A57" s="46">
        <v>46</v>
      </c>
      <c r="B57" s="74">
        <f t="shared" si="2"/>
        <v>0.67754570000000014</v>
      </c>
      <c r="C57" s="89">
        <v>600000</v>
      </c>
      <c r="D57" s="47">
        <v>1.0425800000000001E-2</v>
      </c>
      <c r="E57" s="47">
        <v>7.56801E-3</v>
      </c>
      <c r="F57" s="58">
        <v>65</v>
      </c>
      <c r="G57" s="49">
        <f>(C57-$B$6)/($B$5-$B$6)</f>
        <v>0.11998239964799295</v>
      </c>
      <c r="H57" s="44">
        <f>(D57-$C$6)/($C$5-$C$6)</f>
        <v>0.29697502298694251</v>
      </c>
      <c r="I57" s="44">
        <f>(E57-$D$6)/($D$5-$D$6)</f>
        <v>0.1341817301749815</v>
      </c>
      <c r="J57" s="45">
        <f>(F57-$E$6)/($E$5-$E$6)</f>
        <v>0.28947368421052633</v>
      </c>
      <c r="K57" s="49">
        <f>(C57-$B$7)/$B$8</f>
        <v>-0.22375766445383202</v>
      </c>
      <c r="L57" s="44">
        <f>(D57-$C$7)/$C$8</f>
        <v>0.16214686916041351</v>
      </c>
      <c r="M57" s="44">
        <f>(E57-$D$7)/$D$8</f>
        <v>-0.12521803236047921</v>
      </c>
      <c r="N57" s="45">
        <f>(F57-$E$7)/$E$8</f>
        <v>-0.54054321398991323</v>
      </c>
      <c r="O57" s="86">
        <f>'init new quick'!D57/D57</f>
        <v>0.64910798212127607</v>
      </c>
    </row>
    <row r="58" spans="1:15" x14ac:dyDescent="0.25">
      <c r="A58" s="46">
        <v>47</v>
      </c>
      <c r="B58" s="74">
        <f t="shared" si="2"/>
        <v>0.50155348000000011</v>
      </c>
      <c r="C58" s="89">
        <v>650000</v>
      </c>
      <c r="D58" s="47">
        <v>8.0916900000000003E-3</v>
      </c>
      <c r="E58" s="47">
        <v>7.4080300000000003E-3</v>
      </c>
      <c r="F58" s="58">
        <v>62</v>
      </c>
      <c r="G58" s="49">
        <f>(C58-$B$6)/($B$5-$B$6)</f>
        <v>0.12998259965199305</v>
      </c>
      <c r="H58" s="44">
        <f>(D58-$C$6)/($C$5-$C$6)</f>
        <v>0.26984275885157116</v>
      </c>
      <c r="I58" s="44">
        <f>(E58-$D$6)/($D$5-$D$6)</f>
        <v>0.13134513794519861</v>
      </c>
      <c r="J58" s="45">
        <f>(F58-$E$6)/($E$5-$E$6)</f>
        <v>0.27368421052631581</v>
      </c>
      <c r="K58" s="49">
        <f>(C58-$B$7)/$B$8</f>
        <v>-0.18707522104352209</v>
      </c>
      <c r="L58" s="44">
        <f>(D58-$C$7)/$C$8</f>
        <v>5.1170900273634894E-3</v>
      </c>
      <c r="M58" s="44">
        <f>(E58-$D$7)/$D$8</f>
        <v>-0.1369415535206189</v>
      </c>
      <c r="N58" s="45">
        <f>(F58-$E$7)/$E$8</f>
        <v>-0.59072627099162933</v>
      </c>
      <c r="O58" s="86">
        <f>'init new quick'!D58/D58</f>
        <v>0.90412262456915671</v>
      </c>
    </row>
    <row r="59" spans="1:15" x14ac:dyDescent="0.25">
      <c r="A59" s="46">
        <v>48</v>
      </c>
      <c r="B59" s="74">
        <f t="shared" si="2"/>
        <v>0.50632352000000003</v>
      </c>
      <c r="C59" s="89">
        <v>700000</v>
      </c>
      <c r="D59" s="47">
        <v>8.5839799999999997E-3</v>
      </c>
      <c r="E59" s="47">
        <v>7.5122000000000001E-3</v>
      </c>
      <c r="F59" s="58">
        <v>59</v>
      </c>
      <c r="G59" s="49">
        <f>(C59-$B$6)/($B$5-$B$6)</f>
        <v>0.13998279965599311</v>
      </c>
      <c r="H59" s="44">
        <f>(D59-$C$6)/($C$5-$C$6)</f>
        <v>0.27556525792453773</v>
      </c>
      <c r="I59" s="44">
        <f>(E59-$D$6)/($D$5-$D$6)</f>
        <v>0.13319216765251507</v>
      </c>
      <c r="J59" s="45">
        <f>(F59-$E$6)/($E$5-$E$6)</f>
        <v>0.25789473684210529</v>
      </c>
      <c r="K59" s="49">
        <f>(C59-$B$7)/$B$8</f>
        <v>-0.15039277763321215</v>
      </c>
      <c r="L59" s="44">
        <f>(D59-$C$7)/$C$8</f>
        <v>3.8236433147186076E-2</v>
      </c>
      <c r="M59" s="44">
        <f>(E59-$D$7)/$D$8</f>
        <v>-0.12930785431289449</v>
      </c>
      <c r="N59" s="45">
        <f>(F59-$E$7)/$E$8</f>
        <v>-0.64090932799334532</v>
      </c>
      <c r="O59" s="86">
        <f>'init new quick'!D59/D59</f>
        <v>0.90076165135519892</v>
      </c>
    </row>
    <row r="60" spans="1:15" x14ac:dyDescent="0.25">
      <c r="A60" s="46">
        <v>49</v>
      </c>
      <c r="B60" s="74">
        <f t="shared" si="2"/>
        <v>0.75269910000000007</v>
      </c>
      <c r="C60" s="89">
        <v>750000</v>
      </c>
      <c r="D60" s="47">
        <v>1.3443399999999999E-2</v>
      </c>
      <c r="E60" s="47">
        <v>8.2220899999999996E-3</v>
      </c>
      <c r="F60" s="58">
        <v>56</v>
      </c>
      <c r="G60" s="49">
        <f>(C60-$B$6)/($B$5-$B$6)</f>
        <v>0.1499829996599932</v>
      </c>
      <c r="H60" s="44">
        <f>(D60-$C$6)/($C$5-$C$6)</f>
        <v>0.33205234164583025</v>
      </c>
      <c r="I60" s="44">
        <f>(E60-$D$6)/($D$5-$D$6)</f>
        <v>0.14577916889017339</v>
      </c>
      <c r="J60" s="45">
        <f>(F60-$E$6)/($E$5-$E$6)</f>
        <v>0.24210526315789474</v>
      </c>
      <c r="K60" s="49">
        <f>(C60-$B$7)/$B$8</f>
        <v>-0.11371033422290221</v>
      </c>
      <c r="L60" s="44">
        <f>(D60-$C$7)/$C$8</f>
        <v>0.36515917856823554</v>
      </c>
      <c r="M60" s="44">
        <f>(E60-$D$7)/$D$8</f>
        <v>-7.7286286389581738E-2</v>
      </c>
      <c r="N60" s="45">
        <f>(F60-$E$7)/$E$8</f>
        <v>-0.69109238499506143</v>
      </c>
      <c r="O60" s="86">
        <f>'init new quick'!D60/D60</f>
        <v>0.67040629602630286</v>
      </c>
    </row>
    <row r="61" spans="1:15" x14ac:dyDescent="0.25">
      <c r="A61" s="46">
        <v>50</v>
      </c>
      <c r="B61" s="74">
        <f t="shared" si="2"/>
        <v>4.1188877999999998E-2</v>
      </c>
      <c r="C61" s="89">
        <v>800000</v>
      </c>
      <c r="D61" s="47">
        <v>7.7962599999999995E-4</v>
      </c>
      <c r="E61" s="47">
        <v>8.6194500000000007E-3</v>
      </c>
      <c r="F61" s="58">
        <v>53</v>
      </c>
      <c r="G61" s="49">
        <f>(C61-$B$6)/($B$5-$B$6)</f>
        <v>0.15998319966399327</v>
      </c>
      <c r="H61" s="44">
        <f>(D61-$C$6)/($C$5-$C$6)</f>
        <v>0.18484554285800636</v>
      </c>
      <c r="I61" s="44">
        <f>(E61-$D$6)/($D$5-$D$6)</f>
        <v>0.15282472638752642</v>
      </c>
      <c r="J61" s="45">
        <f>(F61-$E$6)/($E$5-$E$6)</f>
        <v>0.22631578947368422</v>
      </c>
      <c r="K61" s="49">
        <f>(C61-$B$7)/$B$8</f>
        <v>-7.7027890812592273E-2</v>
      </c>
      <c r="L61" s="44">
        <f>(D61-$C$7)/$C$8</f>
        <v>-0.48680993780197024</v>
      </c>
      <c r="M61" s="44">
        <f>(E61-$D$7)/$D$8</f>
        <v>-4.816728171279009E-2</v>
      </c>
      <c r="N61" s="45">
        <f>(F61-$E$7)/$E$8</f>
        <v>-0.74127544199677753</v>
      </c>
      <c r="O61" s="86">
        <f>'init new quick'!D61/D61</f>
        <v>26.505144774545748</v>
      </c>
    </row>
    <row r="62" spans="1:15" x14ac:dyDescent="0.25">
      <c r="A62" s="46">
        <v>51</v>
      </c>
      <c r="B62" s="74">
        <f t="shared" si="2"/>
        <v>0.11068320000000001</v>
      </c>
      <c r="C62" s="89">
        <v>850000</v>
      </c>
      <c r="D62" s="47">
        <v>2.2162900000000001E-3</v>
      </c>
      <c r="E62" s="47">
        <v>7.99856E-3</v>
      </c>
      <c r="F62" s="58">
        <v>50</v>
      </c>
      <c r="G62" s="49">
        <f>(C62-$B$6)/($B$5-$B$6)</f>
        <v>0.16998339966799336</v>
      </c>
      <c r="H62" s="44">
        <f>(D62-$C$6)/($C$5-$C$6)</f>
        <v>0.20154567572311516</v>
      </c>
      <c r="I62" s="44">
        <f>(E62-$D$6)/($D$5-$D$6)</f>
        <v>0.14181577683414534</v>
      </c>
      <c r="J62" s="45">
        <f>(F62-$E$6)/($E$5-$E$6)</f>
        <v>0.21052631578947367</v>
      </c>
      <c r="K62" s="49">
        <f>(C62-$B$7)/$B$8</f>
        <v>-4.0345447402282332E-2</v>
      </c>
      <c r="L62" s="44">
        <f>(D62-$C$7)/$C$8</f>
        <v>-0.3901568106535479</v>
      </c>
      <c r="M62" s="44">
        <f>(E62-$D$7)/$D$8</f>
        <v>-9.3666825737787923E-2</v>
      </c>
      <c r="N62" s="45">
        <f>(F62-$E$7)/$E$8</f>
        <v>-0.79145849899849363</v>
      </c>
      <c r="O62" s="86">
        <f>'init new quick'!D62/D62</f>
        <v>8.8288987452003109</v>
      </c>
    </row>
    <row r="63" spans="1:15" x14ac:dyDescent="0.25">
      <c r="A63" s="46">
        <v>52</v>
      </c>
      <c r="B63" s="74">
        <f t="shared" si="2"/>
        <v>0.83418450000000011</v>
      </c>
      <c r="C63" s="89">
        <v>900000</v>
      </c>
      <c r="D63" s="47">
        <v>1.7751400000000001E-2</v>
      </c>
      <c r="E63" s="47">
        <v>7.4084900000000002E-3</v>
      </c>
      <c r="F63" s="58">
        <v>47</v>
      </c>
      <c r="G63" s="49">
        <f>(C63-$B$6)/($B$5-$B$6)</f>
        <v>0.17998359967199343</v>
      </c>
      <c r="H63" s="44">
        <f>(D63-$C$6)/($C$5-$C$6)</f>
        <v>0.38212958474713205</v>
      </c>
      <c r="I63" s="44">
        <f>(E63-$D$6)/($D$5-$D$6)</f>
        <v>0.13135329416738703</v>
      </c>
      <c r="J63" s="45">
        <f>(F63-$E$6)/($E$5-$E$6)</f>
        <v>0.19473684210526315</v>
      </c>
      <c r="K63" s="49">
        <f>(C63-$B$7)/$B$8</f>
        <v>-3.6630039919723903E-3</v>
      </c>
      <c r="L63" s="44">
        <f>(D63-$C$7)/$C$8</f>
        <v>0.65498454605527756</v>
      </c>
      <c r="M63" s="44">
        <f>(E63-$D$7)/$D$8</f>
        <v>-0.13690784418361637</v>
      </c>
      <c r="N63" s="45">
        <f>(F63-$E$7)/$E$8</f>
        <v>-0.84164155600020973</v>
      </c>
      <c r="O63" s="86">
        <f>'init new quick'!D63/D63</f>
        <v>0.56019187219036248</v>
      </c>
    </row>
    <row r="64" spans="1:15" x14ac:dyDescent="0.25">
      <c r="A64" s="46">
        <v>53</v>
      </c>
      <c r="B64" s="74">
        <f t="shared" si="2"/>
        <v>0.45164310000000002</v>
      </c>
      <c r="C64" s="89">
        <v>950000</v>
      </c>
      <c r="D64" s="47">
        <v>1.02676E-2</v>
      </c>
      <c r="E64" s="47">
        <v>1.0392999999999999E-2</v>
      </c>
      <c r="F64" s="58">
        <v>44</v>
      </c>
      <c r="G64" s="49">
        <f>(C64-$B$6)/($B$5-$B$6)</f>
        <v>0.18998379967599352</v>
      </c>
      <c r="H64" s="44">
        <f>(D64-$C$6)/($C$5-$C$6)</f>
        <v>0.29513606758800426</v>
      </c>
      <c r="I64" s="44">
        <f>(E64-$D$6)/($D$5-$D$6)</f>
        <v>0.18427139565325623</v>
      </c>
      <c r="J64" s="45">
        <f>(F64-$E$6)/($E$5-$E$6)</f>
        <v>0.17894736842105263</v>
      </c>
      <c r="K64" s="49">
        <f>(C64-$B$7)/$B$8</f>
        <v>3.301943941833755E-2</v>
      </c>
      <c r="L64" s="44">
        <f>(D64-$C$7)/$C$8</f>
        <v>0.15150379275919479</v>
      </c>
      <c r="M64" s="44">
        <f>(E64-$D$7)/$D$8</f>
        <v>8.1800532723800543E-2</v>
      </c>
      <c r="N64" s="45">
        <f>(F64-$E$7)/$E$8</f>
        <v>-0.89182461300192573</v>
      </c>
      <c r="O64" s="86">
        <f>'init new quick'!D64/D64</f>
        <v>1.1159375121742179</v>
      </c>
    </row>
    <row r="65" spans="1:15" x14ac:dyDescent="0.25">
      <c r="A65" s="46">
        <v>54</v>
      </c>
      <c r="B65" s="74">
        <f t="shared" si="2"/>
        <v>0.62091620000000003</v>
      </c>
      <c r="C65" s="89">
        <v>1000000</v>
      </c>
      <c r="D65" s="47">
        <v>1.51475E-2</v>
      </c>
      <c r="E65" s="47">
        <v>1.1441700000000001E-2</v>
      </c>
      <c r="F65" s="58">
        <v>41</v>
      </c>
      <c r="G65" s="49">
        <f>(C65-$B$6)/($B$5-$B$6)</f>
        <v>0.19998399967999361</v>
      </c>
      <c r="H65" s="44">
        <f>(D65-$C$6)/($C$5-$C$6)</f>
        <v>0.35186121582617574</v>
      </c>
      <c r="I65" s="44">
        <f>(E65-$D$6)/($D$5-$D$6)</f>
        <v>0.20286580915102678</v>
      </c>
      <c r="J65" s="45">
        <f>(F65-$E$6)/($E$5-$E$6)</f>
        <v>0.16315789473684211</v>
      </c>
      <c r="K65" s="49">
        <f>(C65-$B$7)/$B$8</f>
        <v>6.9701882828647491E-2</v>
      </c>
      <c r="L65" s="44">
        <f>(D65-$C$7)/$C$8</f>
        <v>0.47980435236922631</v>
      </c>
      <c r="M65" s="44">
        <f>(E65-$D$7)/$D$8</f>
        <v>0.15865049297282249</v>
      </c>
      <c r="N65" s="45">
        <f>(F65-$E$7)/$E$8</f>
        <v>-0.94200767000364183</v>
      </c>
      <c r="O65" s="86">
        <f>'init new quick'!D65/D65</f>
        <v>0.75040765802937781</v>
      </c>
    </row>
    <row r="66" spans="1:15" x14ac:dyDescent="0.25">
      <c r="A66" s="46">
        <v>55</v>
      </c>
      <c r="B66" s="74">
        <f t="shared" si="2"/>
        <v>0.67453210000000008</v>
      </c>
      <c r="C66" s="89">
        <v>1250000</v>
      </c>
      <c r="D66" s="47">
        <v>1.7754300000000001E-2</v>
      </c>
      <c r="E66" s="47">
        <v>1.32277E-2</v>
      </c>
      <c r="F66" s="58">
        <v>38</v>
      </c>
      <c r="G66" s="49">
        <f>(C66-$B$6)/($B$5-$B$6)</f>
        <v>0.24998499969999399</v>
      </c>
      <c r="H66" s="44">
        <f>(D66-$C$6)/($C$5-$C$6)</f>
        <v>0.38216329505469793</v>
      </c>
      <c r="I66" s="44">
        <f>(E66-$D$6)/($D$5-$D$6)</f>
        <v>0.23453322834337742</v>
      </c>
      <c r="J66" s="45">
        <f>(F66-$E$6)/($E$5-$E$6)</f>
        <v>0.14736842105263157</v>
      </c>
      <c r="K66" s="49">
        <f>(C66-$B$7)/$B$8</f>
        <v>0.25311409988019717</v>
      </c>
      <c r="L66" s="44">
        <f>(D66-$C$7)/$C$8</f>
        <v>0.65517964669727213</v>
      </c>
      <c r="M66" s="44">
        <f>(E66-$D$7)/$D$8</f>
        <v>0.2895306579435033</v>
      </c>
      <c r="N66" s="45">
        <f>(F66-$E$7)/$E$8</f>
        <v>-0.99219072700535793</v>
      </c>
      <c r="O66" s="86">
        <f>'init new quick'!D66/D66</f>
        <v>0.7968210518015354</v>
      </c>
    </row>
    <row r="67" spans="1:15" x14ac:dyDescent="0.25">
      <c r="A67" s="46">
        <v>56</v>
      </c>
      <c r="B67" s="74">
        <f t="shared" si="2"/>
        <v>0.74346120000000004</v>
      </c>
      <c r="C67" s="89">
        <v>1500000</v>
      </c>
      <c r="D67" s="47">
        <v>2.12455E-2</v>
      </c>
      <c r="E67" s="47">
        <v>1.16017E-2</v>
      </c>
      <c r="F67" s="58">
        <v>35</v>
      </c>
      <c r="G67" s="49">
        <f>(C67-$B$6)/($B$5-$B$6)</f>
        <v>0.2999859997199944</v>
      </c>
      <c r="H67" s="44">
        <f>(D67-$C$6)/($C$5-$C$6)</f>
        <v>0.4227458556664121</v>
      </c>
      <c r="I67" s="44">
        <f>(E67-$D$6)/($D$5-$D$6)</f>
        <v>0.20570275599916568</v>
      </c>
      <c r="J67" s="45">
        <f>(F67-$E$6)/($E$5-$E$6)</f>
        <v>0.13157894736842105</v>
      </c>
      <c r="K67" s="49">
        <f>(C67-$B$7)/$B$8</f>
        <v>0.43652631693174687</v>
      </c>
      <c r="L67" s="44">
        <f>(D67-$C$7)/$C$8</f>
        <v>0.89005390922530381</v>
      </c>
      <c r="M67" s="44">
        <f>(E67-$D$7)/$D$8</f>
        <v>0.17037547975631004</v>
      </c>
      <c r="N67" s="45">
        <f>(F67-$E$7)/$E$8</f>
        <v>-1.0423737840070739</v>
      </c>
      <c r="O67" s="86">
        <f>'init new quick'!D67/D67</f>
        <v>0.80418912240239115</v>
      </c>
    </row>
    <row r="68" spans="1:15" x14ac:dyDescent="0.25">
      <c r="A68" s="46">
        <v>57</v>
      </c>
      <c r="B68" s="74">
        <f t="shared" si="2"/>
        <v>0.5059551000000001</v>
      </c>
      <c r="C68" s="89">
        <v>1750000</v>
      </c>
      <c r="D68" s="47">
        <v>1.5815200000000001E-2</v>
      </c>
      <c r="E68" s="47">
        <v>1.47683E-2</v>
      </c>
      <c r="F68" s="58">
        <v>32</v>
      </c>
      <c r="G68" s="49">
        <f>(C68-$B$6)/($B$5-$B$6)</f>
        <v>0.34998699973999481</v>
      </c>
      <c r="H68" s="44">
        <f>(D68-$C$6)/($C$5-$C$6)</f>
        <v>0.35962272353711799</v>
      </c>
      <c r="I68" s="44">
        <f>(E68-$D$6)/($D$5-$D$6)</f>
        <v>0.26184948030739502</v>
      </c>
      <c r="J68" s="45">
        <f>(F68-$E$6)/($E$5-$E$6)</f>
        <v>0.11578947368421053</v>
      </c>
      <c r="K68" s="49">
        <f>(C68-$B$7)/$B$8</f>
        <v>0.61993853398329657</v>
      </c>
      <c r="L68" s="44">
        <f>(D68-$C$7)/$C$8</f>
        <v>0.5247245932863801</v>
      </c>
      <c r="M68" s="44">
        <f>(E68-$D$7)/$D$8</f>
        <v>0.40242762443500996</v>
      </c>
      <c r="N68" s="45">
        <f>(F68-$E$7)/$E$8</f>
        <v>-1.09255684100879</v>
      </c>
      <c r="O68" s="86">
        <f>'init new quick'!D68/D68</f>
        <v>2.0660503819110727</v>
      </c>
    </row>
    <row r="69" spans="1:15" x14ac:dyDescent="0.25">
      <c r="A69" s="46">
        <v>58</v>
      </c>
      <c r="B69" s="74">
        <f t="shared" si="2"/>
        <v>-6.8296090000000004E-2</v>
      </c>
      <c r="C69" s="89">
        <v>2000000</v>
      </c>
      <c r="D69" s="47">
        <v>-2.3505100000000001E-3</v>
      </c>
      <c r="E69" s="47">
        <v>1.7962100000000002E-2</v>
      </c>
      <c r="F69" s="58">
        <v>29</v>
      </c>
      <c r="G69" s="49">
        <f>(C69-$B$6)/($B$5-$B$6)</f>
        <v>0.39998799975999522</v>
      </c>
      <c r="H69" s="44">
        <f>(D69-$C$6)/($C$5-$C$6)</f>
        <v>0.14846007827765903</v>
      </c>
      <c r="I69" s="44">
        <f>(E69-$D$6)/($D$5-$D$6)</f>
        <v>0.31847848557980801</v>
      </c>
      <c r="J69" s="45">
        <f>(F69-$E$6)/($E$5-$E$6)</f>
        <v>0.1</v>
      </c>
      <c r="K69" s="49">
        <f>(C69-$B$7)/$B$8</f>
        <v>0.80335075103484621</v>
      </c>
      <c r="L69" s="44">
        <f>(D69-$C$7)/$C$8</f>
        <v>-0.6973932285365152</v>
      </c>
      <c r="M69" s="44">
        <f>(E69-$D$7)/$D$8</f>
        <v>0.63647301686690283</v>
      </c>
      <c r="N69" s="45">
        <f>(F69-$E$7)/$E$8</f>
        <v>-1.1427398980105061</v>
      </c>
      <c r="O69" s="86">
        <f>'init new quick'!D69/D69</f>
        <v>-20.8652590288916</v>
      </c>
    </row>
    <row r="70" spans="1:15" x14ac:dyDescent="0.25">
      <c r="A70" s="46">
        <v>59</v>
      </c>
      <c r="B70" s="74">
        <f t="shared" si="2"/>
        <v>0.51313470000000005</v>
      </c>
      <c r="C70" s="89">
        <v>2250000</v>
      </c>
      <c r="D70" s="47">
        <v>1.9741000000000002E-2</v>
      </c>
      <c r="E70" s="47">
        <v>2.37694E-2</v>
      </c>
      <c r="F70" s="58">
        <v>26</v>
      </c>
      <c r="G70" s="49">
        <f>(C70-$B$6)/($B$5-$B$6)</f>
        <v>0.44998899977999562</v>
      </c>
      <c r="H70" s="44">
        <f>(D70-$C$6)/($C$5-$C$6)</f>
        <v>0.40525718058611765</v>
      </c>
      <c r="I70" s="44">
        <f>(E70-$D$6)/($D$5-$D$6)</f>
        <v>0.42144724452479004</v>
      </c>
      <c r="J70" s="45">
        <f>(F70-$E$6)/($E$5-$E$6)</f>
        <v>8.4210526315789472E-2</v>
      </c>
      <c r="K70" s="49">
        <f>(C70-$B$7)/$B$8</f>
        <v>0.98676296808639585</v>
      </c>
      <c r="L70" s="44">
        <f>(D70-$C$7)/$C$8</f>
        <v>0.78883704168021229</v>
      </c>
      <c r="M70" s="44">
        <f>(E70-$D$7)/$D$8</f>
        <v>1.0620387402903266</v>
      </c>
      <c r="N70" s="45">
        <f>(F70-$E$7)/$E$8</f>
        <v>-1.1929229550122222</v>
      </c>
      <c r="O70" s="86">
        <f>'init new quick'!D70/D70</f>
        <v>1.3311382402107288</v>
      </c>
    </row>
    <row r="71" spans="1:15" x14ac:dyDescent="0.25">
      <c r="A71" s="46">
        <v>60</v>
      </c>
      <c r="B71" s="74">
        <f t="shared" si="2"/>
        <v>0.54663620000000002</v>
      </c>
      <c r="C71" s="89">
        <v>2500000</v>
      </c>
      <c r="D71" s="47">
        <v>2.3772499999999998E-2</v>
      </c>
      <c r="E71" s="47">
        <v>2.45779E-2</v>
      </c>
      <c r="F71" s="58">
        <v>23</v>
      </c>
      <c r="G71" s="49">
        <f>(C71-$B$6)/($B$5-$B$6)</f>
        <v>0.49998999979999598</v>
      </c>
      <c r="H71" s="44">
        <f>(D71-$C$6)/($C$5-$C$6)</f>
        <v>0.45212032022467341</v>
      </c>
      <c r="I71" s="44">
        <f>(E71-$D$6)/($D$5-$D$6)</f>
        <v>0.435782691566792</v>
      </c>
      <c r="J71" s="45">
        <f>(F71-$E$6)/($E$5-$E$6)</f>
        <v>6.8421052631578952E-2</v>
      </c>
      <c r="K71" s="49">
        <f>(C71-$B$7)/$B$8</f>
        <v>1.1701751851379456</v>
      </c>
      <c r="L71" s="44">
        <f>(D71-$C$7)/$C$8</f>
        <v>1.0600605720943277</v>
      </c>
      <c r="M71" s="44">
        <f>(E71-$D$7)/$D$8</f>
        <v>1.1212865641306375</v>
      </c>
      <c r="N71" s="45">
        <f>(F71-$E$7)/$E$8</f>
        <v>-1.2431060120139383</v>
      </c>
      <c r="O71" s="86">
        <f>'init new quick'!D71/D71</f>
        <v>1.2375980649910612</v>
      </c>
    </row>
    <row r="72" spans="1:15" x14ac:dyDescent="0.25">
      <c r="A72" s="46">
        <v>61</v>
      </c>
      <c r="B72" s="74">
        <f t="shared" si="2"/>
        <v>0.64597070000000012</v>
      </c>
      <c r="C72" s="89">
        <v>2750000</v>
      </c>
      <c r="D72" s="47">
        <v>3.2305100000000003E-2</v>
      </c>
      <c r="E72" s="47">
        <v>2.41426E-2</v>
      </c>
      <c r="F72" s="58">
        <v>20</v>
      </c>
      <c r="G72" s="49">
        <f>(C72-$B$6)/($B$5-$B$6)</f>
        <v>0.54999099981999644</v>
      </c>
      <c r="H72" s="44">
        <f>(D72-$C$6)/($C$5-$C$6)</f>
        <v>0.55130534447865853</v>
      </c>
      <c r="I72" s="44">
        <f>(E72-$D$6)/($D$5-$D$6)</f>
        <v>0.42806442304807407</v>
      </c>
      <c r="J72" s="45">
        <f>(F72-$E$6)/($E$5-$E$6)</f>
        <v>5.2631578947368418E-2</v>
      </c>
      <c r="K72" s="49">
        <f>(C72-$B$7)/$B$8</f>
        <v>1.3535874021894954</v>
      </c>
      <c r="L72" s="44">
        <f>(D72-$C$7)/$C$8</f>
        <v>1.6341004817089828</v>
      </c>
      <c r="M72" s="44">
        <f>(E72-$D$7)/$D$8</f>
        <v>1.0893872719628115</v>
      </c>
      <c r="N72" s="45">
        <f>(F72-$E$7)/$E$8</f>
        <v>-1.2932890690156544</v>
      </c>
      <c r="O72" s="86">
        <f>'init new quick'!D72/D72</f>
        <v>1.2054752964702167</v>
      </c>
    </row>
    <row r="73" spans="1:15" x14ac:dyDescent="0.25">
      <c r="A73" s="46">
        <v>62</v>
      </c>
      <c r="B73" s="74">
        <f t="shared" si="2"/>
        <v>0.2400583</v>
      </c>
      <c r="C73" s="89">
        <v>3000000</v>
      </c>
      <c r="D73" s="47">
        <v>1.41288E-2</v>
      </c>
      <c r="E73" s="47">
        <v>3.4771499999999997E-2</v>
      </c>
      <c r="F73" s="58">
        <v>17</v>
      </c>
      <c r="G73" s="49">
        <f>(C73-$B$6)/($B$5-$B$6)</f>
        <v>0.59999199983999685</v>
      </c>
      <c r="H73" s="44">
        <f>(D73-$C$6)/($C$5-$C$6)</f>
        <v>0.34001959847536417</v>
      </c>
      <c r="I73" s="44">
        <f>(E73-$D$6)/($D$5-$D$6)</f>
        <v>0.61652457526172233</v>
      </c>
      <c r="J73" s="45">
        <f>(F73-$E$6)/($E$5-$E$6)</f>
        <v>3.6842105263157891E-2</v>
      </c>
      <c r="K73" s="49">
        <f>(C73-$B$7)/$B$8</f>
        <v>1.5369996192410449</v>
      </c>
      <c r="L73" s="44">
        <f>(D73-$C$7)/$C$8</f>
        <v>0.41127020616239035</v>
      </c>
      <c r="M73" s="44">
        <f>(E73-$D$7)/$D$8</f>
        <v>1.8682854721066355</v>
      </c>
      <c r="N73" s="45">
        <f>(F73-$E$7)/$E$8</f>
        <v>-1.3434721260173705</v>
      </c>
      <c r="O73" s="86">
        <f>'init new quick'!D73/D73</f>
        <v>4.3822688409489832</v>
      </c>
    </row>
    <row r="74" spans="1:15" x14ac:dyDescent="0.25">
      <c r="A74" s="46">
        <v>63</v>
      </c>
      <c r="B74" s="74">
        <f t="shared" si="2"/>
        <v>0.47462550000000003</v>
      </c>
      <c r="C74" s="89">
        <v>3250000</v>
      </c>
      <c r="D74" s="47">
        <v>3.3911200000000002E-2</v>
      </c>
      <c r="E74" s="47">
        <v>3.3066900000000003E-2</v>
      </c>
      <c r="F74" s="58">
        <v>14</v>
      </c>
      <c r="G74" s="49">
        <f>(C74-$B$6)/($B$5-$B$6)</f>
        <v>0.64999299985999714</v>
      </c>
      <c r="H74" s="44">
        <f>(D74-$C$6)/($C$5-$C$6)</f>
        <v>0.56997504274815736</v>
      </c>
      <c r="I74" s="44">
        <f>(E74-$D$6)/($D$5-$D$6)</f>
        <v>0.58630045277836251</v>
      </c>
      <c r="J74" s="45">
        <f>(F74-$E$6)/($E$5-$E$6)</f>
        <v>2.1052631578947368E-2</v>
      </c>
      <c r="K74" s="49">
        <f>(C74-$B$7)/$B$8</f>
        <v>1.7204118362925946</v>
      </c>
      <c r="L74" s="44">
        <f>(D74-$C$7)/$C$8</f>
        <v>1.7421525993322273</v>
      </c>
      <c r="M74" s="44">
        <f>(E74-$D$7)/$D$8</f>
        <v>1.7433703941620544</v>
      </c>
      <c r="N74" s="45">
        <f>(F74-$E$7)/$E$8</f>
        <v>-1.3936551830190866</v>
      </c>
      <c r="O74" s="86">
        <f>'init new quick'!D74/D74</f>
        <v>1.1230478426006745</v>
      </c>
    </row>
    <row r="75" spans="1:15" x14ac:dyDescent="0.25">
      <c r="A75" s="46">
        <v>64</v>
      </c>
      <c r="B75" s="74">
        <f t="shared" si="2"/>
        <v>0.10894954</v>
      </c>
      <c r="C75" s="89">
        <v>3500000</v>
      </c>
      <c r="D75" s="47">
        <v>9.9164400000000003E-3</v>
      </c>
      <c r="E75" s="47">
        <v>3.1353499999999999E-2</v>
      </c>
      <c r="F75" s="58">
        <v>11</v>
      </c>
      <c r="G75" s="49">
        <f>(C75-$B$6)/($B$5-$B$6)</f>
        <v>0.69999399987999755</v>
      </c>
      <c r="H75" s="44">
        <f>(D75-$C$6)/($C$5-$C$6)</f>
        <v>0.29105409806909682</v>
      </c>
      <c r="I75" s="44">
        <f>(E75-$D$6)/($D$5-$D$6)</f>
        <v>0.55592029821835476</v>
      </c>
      <c r="J75" s="45">
        <f>(F75-$E$6)/($E$5-$E$6)</f>
        <v>5.263157894736842E-3</v>
      </c>
      <c r="K75" s="49">
        <f>(C75-$B$7)/$B$8</f>
        <v>1.9038240533441444</v>
      </c>
      <c r="L75" s="44">
        <f>(D75-$C$7)/$C$8</f>
        <v>0.12787912329616102</v>
      </c>
      <c r="M75" s="44">
        <f>(E75-$D$7)/$D$8</f>
        <v>1.6178104419443808</v>
      </c>
      <c r="N75" s="45">
        <f>(F75-$E$7)/$E$8</f>
        <v>-1.4438382400208025</v>
      </c>
      <c r="O75" s="86">
        <f>'init new quick'!D75/D75</f>
        <v>7.807822161985551</v>
      </c>
    </row>
    <row r="76" spans="1:15" x14ac:dyDescent="0.25">
      <c r="A76" s="46">
        <v>65</v>
      </c>
      <c r="B76" s="74">
        <f t="shared" si="2"/>
        <v>0.30099870000000001</v>
      </c>
      <c r="C76" s="89">
        <v>3750000</v>
      </c>
      <c r="D76" s="47">
        <v>3.0113000000000001E-2</v>
      </c>
      <c r="E76" s="47">
        <v>4.1151300000000002E-2</v>
      </c>
      <c r="F76" s="58">
        <v>10</v>
      </c>
      <c r="G76" s="49">
        <f>(C76-$B$6)/($B$5-$B$6)</f>
        <v>0.74999499989999796</v>
      </c>
      <c r="H76" s="44">
        <f>(D76-$C$6)/($C$5-$C$6)</f>
        <v>0.525823839232056</v>
      </c>
      <c r="I76" s="44">
        <f>(E76-$D$6)/($D$5-$D$6)</f>
        <v>0.72964428464770159</v>
      </c>
      <c r="J76" s="45">
        <f>(F76-$E$6)/($E$5-$E$6)</f>
        <v>0</v>
      </c>
      <c r="K76" s="49">
        <f>(C76-$B$7)/$B$8</f>
        <v>2.0872362703956941</v>
      </c>
      <c r="L76" s="44">
        <f>(D76-$C$7)/$C$8</f>
        <v>1.4866245791861543</v>
      </c>
      <c r="M76" s="44">
        <f>(E76-$D$7)/$D$8</f>
        <v>2.3358046638647263</v>
      </c>
      <c r="N76" s="45">
        <f>(F76-$E$7)/$E$8</f>
        <v>-1.4605659256880412</v>
      </c>
      <c r="O76" s="86">
        <f>'init new quick'!D76/D76</f>
        <v>2.2252548733105302</v>
      </c>
    </row>
    <row r="77" spans="1:15" x14ac:dyDescent="0.25">
      <c r="A77" s="46">
        <v>66</v>
      </c>
      <c r="B77" s="74">
        <f t="shared" ref="B77:B81" si="3">D77*F77 - (100 * $B$3 + $B$3)</f>
        <v>0.66128470000000006</v>
      </c>
      <c r="C77" s="89">
        <v>4000000</v>
      </c>
      <c r="D77" s="47">
        <v>6.6141599999999995E-2</v>
      </c>
      <c r="E77" s="47">
        <v>3.1307399999999999E-2</v>
      </c>
      <c r="F77" s="58">
        <v>10</v>
      </c>
      <c r="G77" s="49">
        <f>(C77-$B$6)/($B$5-$B$6)</f>
        <v>0.79999599991999837</v>
      </c>
      <c r="H77" s="44">
        <f>(D77-$C$6)/($C$5-$C$6)</f>
        <v>0.94462907618645753</v>
      </c>
      <c r="I77" s="44">
        <f>(E77-$D$6)/($D$5-$D$6)</f>
        <v>0.55510290290773479</v>
      </c>
      <c r="J77" s="45">
        <f>(F77-$E$6)/($E$5-$E$6)</f>
        <v>0</v>
      </c>
      <c r="K77" s="49">
        <f>(C77-$B$7)/$B$8</f>
        <v>2.2706484874472439</v>
      </c>
      <c r="L77" s="44">
        <f>(D77-$C$7)/$C$8</f>
        <v>3.9104876792427086</v>
      </c>
      <c r="M77" s="44">
        <f>(E77-$D$7)/$D$8</f>
        <v>1.6144321801273884</v>
      </c>
      <c r="N77" s="45">
        <f>(F77-$E$7)/$E$8</f>
        <v>-1.4605659256880412</v>
      </c>
      <c r="O77" s="86">
        <f>'init new quick'!D77/D77</f>
        <v>0.75329747088065613</v>
      </c>
    </row>
    <row r="78" spans="1:15" x14ac:dyDescent="0.25">
      <c r="A78" s="46">
        <v>67</v>
      </c>
      <c r="B78" s="74">
        <f t="shared" si="3"/>
        <v>0.27875169999999999</v>
      </c>
      <c r="C78" s="89">
        <v>4250000</v>
      </c>
      <c r="D78" s="47">
        <v>2.7888300000000001E-2</v>
      </c>
      <c r="E78" s="47">
        <v>3.8966399999999998E-2</v>
      </c>
      <c r="F78" s="58">
        <v>10</v>
      </c>
      <c r="G78" s="49">
        <f>(C78-$B$6)/($B$5-$B$6)</f>
        <v>0.84999699993999878</v>
      </c>
      <c r="H78" s="44">
        <f>(D78-$C$6)/($C$5-$C$6)</f>
        <v>0.49996338363143716</v>
      </c>
      <c r="I78" s="44">
        <f>(E78-$D$6)/($D$5-$D$6)</f>
        <v>0.69090400234458449</v>
      </c>
      <c r="J78" s="45">
        <f>(F78-$E$6)/($E$5-$E$6)</f>
        <v>0</v>
      </c>
      <c r="K78" s="49">
        <f>(C78-$B$7)/$B$8</f>
        <v>2.4540607044987937</v>
      </c>
      <c r="L78" s="44">
        <f>(D78-$C$7)/$C$8</f>
        <v>1.3369554763429738</v>
      </c>
      <c r="M78" s="44">
        <f>(E78-$D$7)/$D$8</f>
        <v>2.1756926412194626</v>
      </c>
      <c r="N78" s="45">
        <f>(F78-$E$7)/$E$8</f>
        <v>-1.4605659256880412</v>
      </c>
      <c r="O78" s="86">
        <f>'init new quick'!D78/D78</f>
        <v>3.5057246228705226</v>
      </c>
    </row>
    <row r="79" spans="1:15" x14ac:dyDescent="0.25">
      <c r="A79" s="46">
        <v>68</v>
      </c>
      <c r="B79" s="74">
        <f t="shared" si="3"/>
        <v>-0.1513523</v>
      </c>
      <c r="C79" s="89">
        <v>4500000</v>
      </c>
      <c r="D79" s="47">
        <v>-1.5122099999999999E-2</v>
      </c>
      <c r="E79" s="47">
        <v>4.9965000000000002E-2</v>
      </c>
      <c r="F79" s="58">
        <v>10</v>
      </c>
      <c r="G79" s="49">
        <f>(C79-$B$6)/($B$5-$B$6)</f>
        <v>0.89999799995999918</v>
      </c>
      <c r="H79" s="44">
        <f>(D79-$C$6)/($C$5-$C$6)</f>
        <v>0</v>
      </c>
      <c r="I79" s="44">
        <f>(E79-$D$6)/($D$5-$D$6)</f>
        <v>0.88591927486921385</v>
      </c>
      <c r="J79" s="45">
        <f>(F79-$E$6)/($E$5-$E$6)</f>
        <v>0</v>
      </c>
      <c r="K79" s="49">
        <f>(C79-$B$7)/$B$8</f>
        <v>2.637472921550343</v>
      </c>
      <c r="L79" s="44">
        <f>(D79-$C$7)/$C$8</f>
        <v>-1.5566157831195768</v>
      </c>
      <c r="M79" s="44">
        <f>(E79-$D$7)/$D$8</f>
        <v>2.9816828889498832</v>
      </c>
      <c r="N79" s="45">
        <f>(F79-$E$7)/$E$8</f>
        <v>-1.4605659256880412</v>
      </c>
      <c r="O79" s="86">
        <f>'init new quick'!D79/D79</f>
        <v>-8.5271225557296937</v>
      </c>
    </row>
    <row r="80" spans="1:15" x14ac:dyDescent="0.25">
      <c r="A80" s="46">
        <v>69</v>
      </c>
      <c r="B80" s="74">
        <f t="shared" si="3"/>
        <v>0.51064070000000006</v>
      </c>
      <c r="C80" s="89">
        <v>4750000</v>
      </c>
      <c r="D80" s="47">
        <v>5.1077200000000003E-2</v>
      </c>
      <c r="E80" s="47">
        <v>5.6398999999999998E-2</v>
      </c>
      <c r="F80" s="58">
        <v>10</v>
      </c>
      <c r="G80" s="49">
        <f>(C80-$B$6)/($B$5-$B$6)</f>
        <v>0.94999899997999959</v>
      </c>
      <c r="H80" s="44">
        <f>(D80-$C$6)/($C$5-$C$6)</f>
        <v>0.76951681505014125</v>
      </c>
      <c r="I80" s="44">
        <f>(E80-$D$6)/($D$5-$D$6)</f>
        <v>1</v>
      </c>
      <c r="J80" s="45">
        <f>(F80-$E$6)/($E$5-$E$6)</f>
        <v>0</v>
      </c>
      <c r="K80" s="49">
        <f>(C80-$B$7)/$B$8</f>
        <v>2.8208851386018927</v>
      </c>
      <c r="L80" s="44">
        <f>(D80-$C$7)/$C$8</f>
        <v>2.8970138477729335</v>
      </c>
      <c r="M80" s="44">
        <f>(E80-$D$7)/$D$8</f>
        <v>3.45317391998088</v>
      </c>
      <c r="N80" s="45">
        <f>(F80-$E$7)/$E$8</f>
        <v>-1.4605659256880412</v>
      </c>
      <c r="O80" s="86">
        <f>'init new quick'!D80/D80</f>
        <v>1.4848210160306359</v>
      </c>
    </row>
    <row r="81" spans="1:15" ht="15.75" thickBot="1" x14ac:dyDescent="0.3">
      <c r="A81" s="50">
        <v>70</v>
      </c>
      <c r="B81" s="84">
        <f t="shared" si="3"/>
        <v>0.70891870000000001</v>
      </c>
      <c r="C81" s="90">
        <v>5000000</v>
      </c>
      <c r="D81" s="51">
        <v>7.0904999999999996E-2</v>
      </c>
      <c r="E81" s="51">
        <v>4.5893099999999999E-2</v>
      </c>
      <c r="F81" s="59">
        <v>10</v>
      </c>
      <c r="G81" s="52">
        <f>(C81-$B$6)/($B$5-$B$6)</f>
        <v>1</v>
      </c>
      <c r="H81" s="53">
        <f>(D81-$C$6)/($C$5-$C$6)</f>
        <v>1</v>
      </c>
      <c r="I81" s="53">
        <f>(E81-$D$6)/($D$5-$D$6)</f>
        <v>0.81372075067585847</v>
      </c>
      <c r="J81" s="54">
        <f>(F81-$E$6)/($E$5-$E$6)</f>
        <v>0</v>
      </c>
      <c r="K81" s="52">
        <f>(C81-$B$7)/$B$8</f>
        <v>3.0042973556534425</v>
      </c>
      <c r="L81" s="53">
        <f>(D81-$C$7)/$C$8</f>
        <v>4.2309505751312368</v>
      </c>
      <c r="M81" s="53">
        <f>(E81-$D$7)/$D$8</f>
        <v>2.6832893034268621</v>
      </c>
      <c r="N81" s="54">
        <f>(F81-$E$7)/$E$8</f>
        <v>-1.4605659256880412</v>
      </c>
      <c r="O81" s="87">
        <f>'init new quick'!D81/D81</f>
        <v>1.0413482829137579</v>
      </c>
    </row>
    <row r="82" spans="1:15" x14ac:dyDescent="0.25">
      <c r="C82" s="36"/>
      <c r="D82" s="21"/>
      <c r="E82" s="21"/>
      <c r="F82" s="21"/>
      <c r="G82" s="14"/>
      <c r="H82" s="14"/>
      <c r="I82" s="14"/>
      <c r="J82" s="14"/>
      <c r="K82" s="14"/>
      <c r="L82" s="14"/>
      <c r="M82" s="14"/>
      <c r="N82" s="14"/>
    </row>
    <row r="83" spans="1:15" x14ac:dyDescent="0.25">
      <c r="C83" s="36"/>
      <c r="D83" s="13"/>
      <c r="E83" s="13"/>
      <c r="F83" s="13"/>
      <c r="G83" s="14"/>
      <c r="H83" s="14"/>
      <c r="I83" s="14"/>
      <c r="J83" s="14"/>
      <c r="K83" s="14"/>
      <c r="L83" s="14"/>
      <c r="M83" s="14"/>
      <c r="N83" s="14"/>
    </row>
    <row r="84" spans="1:15" x14ac:dyDescent="0.25">
      <c r="C84" s="36"/>
      <c r="D84" s="13"/>
      <c r="E84" s="13"/>
      <c r="F84" s="13"/>
      <c r="G84" s="14"/>
      <c r="H84" s="14"/>
      <c r="I84" s="14"/>
      <c r="J84" s="14"/>
      <c r="K84" s="14"/>
      <c r="L84" s="14"/>
      <c r="M84" s="14"/>
      <c r="N84" s="14"/>
    </row>
    <row r="85" spans="1:15" x14ac:dyDescent="0.25">
      <c r="C85" s="36"/>
      <c r="D85" s="13"/>
      <c r="E85" s="13"/>
      <c r="F85" s="13"/>
      <c r="G85" s="14"/>
      <c r="H85" s="14"/>
      <c r="I85" s="14"/>
      <c r="J85" s="14"/>
      <c r="K85" s="14"/>
      <c r="L85" s="14"/>
      <c r="M85" s="14"/>
      <c r="N85" s="14"/>
    </row>
    <row r="86" spans="1:15" x14ac:dyDescent="0.25">
      <c r="C86" s="36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</row>
    <row r="87" spans="1:15" x14ac:dyDescent="0.25">
      <c r="C87" s="36"/>
      <c r="D87" s="13"/>
      <c r="E87" s="13"/>
      <c r="F87" s="13"/>
      <c r="G87" s="14"/>
      <c r="H87" s="14"/>
      <c r="I87" s="14"/>
      <c r="J87" s="14"/>
      <c r="K87" s="14"/>
      <c r="L87" s="14"/>
      <c r="M87" s="14"/>
      <c r="N87" s="14"/>
    </row>
    <row r="88" spans="1:15" x14ac:dyDescent="0.25">
      <c r="C88" s="36"/>
      <c r="D88" s="13"/>
      <c r="E88" s="13"/>
      <c r="F88" s="13"/>
      <c r="G88" s="14"/>
      <c r="H88" s="14"/>
      <c r="I88" s="14"/>
      <c r="J88" s="14"/>
      <c r="K88" s="14"/>
      <c r="L88" s="14"/>
      <c r="M88" s="14"/>
      <c r="N88" s="14"/>
    </row>
    <row r="89" spans="1:15" x14ac:dyDescent="0.25">
      <c r="C89" s="36"/>
      <c r="D89" s="13"/>
      <c r="E89" s="13"/>
      <c r="F89" s="13"/>
      <c r="G89" s="14"/>
      <c r="H89" s="14"/>
      <c r="I89" s="14"/>
      <c r="J89" s="14"/>
      <c r="K89" s="14"/>
      <c r="L89" s="14"/>
      <c r="M89" s="14"/>
      <c r="N89" s="14"/>
    </row>
    <row r="90" spans="1:15" x14ac:dyDescent="0.25">
      <c r="C90" s="36"/>
      <c r="D90" s="13"/>
      <c r="E90" s="13"/>
      <c r="F90" s="13"/>
      <c r="G90" s="14"/>
      <c r="H90" s="14"/>
      <c r="I90" s="14"/>
      <c r="J90" s="14"/>
      <c r="K90" s="14"/>
      <c r="L90" s="14"/>
      <c r="M90" s="14"/>
      <c r="N90" s="14"/>
    </row>
    <row r="91" spans="1:15" x14ac:dyDescent="0.25">
      <c r="C91" s="36"/>
      <c r="D91" s="13"/>
      <c r="E91" s="13"/>
      <c r="F91" s="13"/>
      <c r="G91" s="14"/>
      <c r="H91" s="14"/>
      <c r="I91" s="14"/>
      <c r="J91" s="14"/>
      <c r="K91" s="14"/>
      <c r="L91" s="14"/>
      <c r="M91" s="14"/>
      <c r="N91" s="14"/>
    </row>
    <row r="92" spans="1:15" x14ac:dyDescent="0.25">
      <c r="C92" s="36"/>
      <c r="D92" s="13"/>
      <c r="E92" s="13"/>
      <c r="F92" s="13"/>
      <c r="G92" s="14"/>
      <c r="H92" s="14"/>
      <c r="I92" s="14"/>
      <c r="J92" s="14"/>
      <c r="K92" s="14"/>
      <c r="L92" s="14"/>
      <c r="M92" s="14"/>
      <c r="N92" s="14"/>
    </row>
    <row r="93" spans="1:15" x14ac:dyDescent="0.25">
      <c r="C93" s="36"/>
      <c r="D93" s="13"/>
      <c r="E93" s="13"/>
      <c r="F93" s="13"/>
      <c r="G93" s="14"/>
      <c r="H93" s="14"/>
      <c r="I93" s="14"/>
      <c r="J93" s="14"/>
      <c r="K93" s="14"/>
      <c r="L93" s="14"/>
      <c r="M93" s="14"/>
      <c r="N93" s="14"/>
    </row>
    <row r="94" spans="1:15" x14ac:dyDescent="0.25">
      <c r="C94" s="36"/>
      <c r="D94" s="13"/>
      <c r="E94" s="13"/>
      <c r="F94" s="13"/>
      <c r="G94" s="14"/>
      <c r="H94" s="14"/>
      <c r="I94" s="14"/>
      <c r="J94" s="14"/>
      <c r="K94" s="14"/>
      <c r="L94" s="14"/>
      <c r="M94" s="14"/>
      <c r="N94" s="14"/>
    </row>
    <row r="95" spans="1:15" x14ac:dyDescent="0.25">
      <c r="C95" s="36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</row>
    <row r="96" spans="1:15" x14ac:dyDescent="0.25">
      <c r="C96" s="36"/>
      <c r="D96" s="13"/>
      <c r="E96" s="13"/>
      <c r="F96" s="13"/>
      <c r="G96" s="14"/>
      <c r="H96" s="14"/>
      <c r="I96" s="14"/>
      <c r="J96" s="14"/>
      <c r="K96" s="14"/>
      <c r="L96" s="14"/>
      <c r="M96" s="14"/>
      <c r="N96" s="14"/>
    </row>
    <row r="97" spans="3:14" x14ac:dyDescent="0.25">
      <c r="C97" s="36"/>
      <c r="D97" s="13"/>
      <c r="E97" s="13"/>
      <c r="F97" s="13"/>
      <c r="G97" s="14"/>
      <c r="H97" s="14"/>
      <c r="I97" s="14"/>
      <c r="J97" s="14"/>
      <c r="K97" s="14"/>
      <c r="L97" s="14"/>
      <c r="M97" s="14"/>
      <c r="N97" s="14"/>
    </row>
    <row r="98" spans="3:14" x14ac:dyDescent="0.25">
      <c r="C98" s="36"/>
      <c r="D98" s="13"/>
      <c r="E98" s="13"/>
      <c r="F98" s="13"/>
      <c r="G98" s="14"/>
      <c r="H98" s="14"/>
      <c r="I98" s="14"/>
      <c r="J98" s="14"/>
      <c r="K98" s="14"/>
      <c r="L98" s="14"/>
      <c r="M98" s="14"/>
      <c r="N98" s="14"/>
    </row>
    <row r="99" spans="3:14" x14ac:dyDescent="0.25">
      <c r="C99" s="36"/>
      <c r="D99" s="13"/>
      <c r="E99" s="13"/>
      <c r="F99" s="13"/>
      <c r="G99" s="14"/>
      <c r="H99" s="14"/>
      <c r="I99" s="14"/>
      <c r="J99" s="14"/>
      <c r="K99" s="14"/>
      <c r="L99" s="14"/>
      <c r="M99" s="14"/>
      <c r="N99" s="14"/>
    </row>
    <row r="100" spans="3:14" x14ac:dyDescent="0.25">
      <c r="C100" s="36"/>
      <c r="D100" s="13"/>
      <c r="E100" s="13"/>
      <c r="F100" s="13"/>
      <c r="G100" s="14"/>
      <c r="H100" s="14"/>
      <c r="I100" s="14"/>
      <c r="J100" s="14"/>
      <c r="K100" s="14"/>
      <c r="L100" s="14"/>
      <c r="M100" s="14"/>
      <c r="N100" s="14"/>
    </row>
    <row r="101" spans="3:14" x14ac:dyDescent="0.25">
      <c r="C101" s="36"/>
      <c r="D101" s="13"/>
      <c r="E101" s="13"/>
      <c r="F101" s="13"/>
      <c r="G101" s="14"/>
      <c r="H101" s="14"/>
      <c r="I101" s="14"/>
      <c r="J101" s="14"/>
      <c r="K101" s="14"/>
      <c r="L101" s="14"/>
      <c r="M101" s="14"/>
      <c r="N101" s="14"/>
    </row>
    <row r="102" spans="3:14" x14ac:dyDescent="0.25">
      <c r="C102" s="36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</row>
    <row r="103" spans="3:14" x14ac:dyDescent="0.25">
      <c r="C103" s="36"/>
      <c r="D103" s="13"/>
      <c r="E103" s="13"/>
      <c r="F103" s="13"/>
      <c r="G103" s="14"/>
      <c r="H103" s="14"/>
      <c r="I103" s="14"/>
      <c r="J103" s="14"/>
      <c r="K103" s="14"/>
      <c r="L103" s="14"/>
      <c r="M103" s="14"/>
      <c r="N103" s="14"/>
    </row>
    <row r="104" spans="3:14" x14ac:dyDescent="0.25">
      <c r="C104" s="36"/>
      <c r="D104" s="13"/>
      <c r="E104" s="13"/>
      <c r="F104" s="13"/>
      <c r="G104" s="14"/>
      <c r="H104" s="14"/>
      <c r="I104" s="14"/>
      <c r="J104" s="14"/>
      <c r="K104" s="14"/>
      <c r="L104" s="14"/>
      <c r="M104" s="14"/>
      <c r="N104" s="14"/>
    </row>
    <row r="105" spans="3:14" x14ac:dyDescent="0.25">
      <c r="C105" s="36"/>
      <c r="D105" s="13"/>
      <c r="E105" s="13"/>
      <c r="F105" s="13"/>
      <c r="G105" s="14"/>
      <c r="H105" s="14"/>
      <c r="I105" s="14"/>
      <c r="J105" s="14"/>
      <c r="K105" s="14"/>
      <c r="L105" s="14"/>
      <c r="M105" s="14"/>
      <c r="N105" s="14"/>
    </row>
    <row r="106" spans="3:14" x14ac:dyDescent="0.25">
      <c r="C106" s="36"/>
      <c r="D106" s="13"/>
      <c r="E106" s="13"/>
      <c r="F106" s="13"/>
      <c r="G106" s="14"/>
      <c r="H106" s="14"/>
      <c r="I106" s="14"/>
      <c r="J106" s="14"/>
      <c r="K106" s="14"/>
      <c r="L106" s="14"/>
      <c r="M106" s="14"/>
      <c r="N106" s="14"/>
    </row>
    <row r="107" spans="3:14" x14ac:dyDescent="0.25">
      <c r="C107" s="36"/>
      <c r="D107" s="13"/>
      <c r="E107" s="13"/>
      <c r="F107" s="13"/>
      <c r="G107" s="14"/>
      <c r="H107" s="14"/>
      <c r="I107" s="14"/>
      <c r="J107" s="14"/>
      <c r="K107" s="14"/>
      <c r="L107" s="14"/>
      <c r="M107" s="14"/>
      <c r="N107" s="14"/>
    </row>
    <row r="108" spans="3:14" x14ac:dyDescent="0.25">
      <c r="C108" s="36"/>
      <c r="D108" s="13"/>
      <c r="E108" s="13"/>
      <c r="F108" s="13"/>
      <c r="G108" s="14"/>
      <c r="H108" s="14"/>
      <c r="I108" s="14"/>
      <c r="J108" s="14"/>
      <c r="K108" s="14"/>
      <c r="L108" s="14"/>
      <c r="M108" s="14"/>
      <c r="N108" s="14"/>
    </row>
    <row r="109" spans="3:14" x14ac:dyDescent="0.25">
      <c r="C109" s="36"/>
      <c r="D109" s="13"/>
      <c r="E109" s="13"/>
      <c r="F109" s="13"/>
      <c r="G109" s="14"/>
      <c r="H109" s="14"/>
      <c r="I109" s="14"/>
      <c r="J109" s="14"/>
      <c r="K109" s="14"/>
      <c r="L109" s="14"/>
      <c r="M109" s="14"/>
      <c r="N109" s="14"/>
    </row>
    <row r="110" spans="3:14" x14ac:dyDescent="0.25">
      <c r="C110" s="36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</row>
    <row r="111" spans="3:14" x14ac:dyDescent="0.25">
      <c r="C111" s="36"/>
      <c r="D111" s="13"/>
      <c r="E111" s="13"/>
      <c r="F111" s="13"/>
      <c r="G111" s="14"/>
      <c r="H111" s="14"/>
      <c r="I111" s="14"/>
      <c r="J111" s="14"/>
      <c r="K111" s="14"/>
      <c r="L111" s="14"/>
      <c r="M111" s="14"/>
      <c r="N111" s="14"/>
    </row>
    <row r="112" spans="3:14" x14ac:dyDescent="0.25">
      <c r="C112" s="36"/>
      <c r="D112" s="13"/>
      <c r="E112" s="13"/>
      <c r="F112" s="13"/>
      <c r="G112" s="14"/>
      <c r="H112" s="14"/>
      <c r="I112" s="14"/>
      <c r="J112" s="14"/>
      <c r="K112" s="14"/>
      <c r="L112" s="14"/>
      <c r="M112" s="14"/>
      <c r="N112" s="14"/>
    </row>
    <row r="113" spans="3:14" x14ac:dyDescent="0.25">
      <c r="C113" s="36"/>
      <c r="D113" s="13"/>
      <c r="E113" s="13"/>
      <c r="F113" s="13"/>
      <c r="G113" s="14"/>
      <c r="H113" s="14"/>
      <c r="I113" s="14"/>
      <c r="J113" s="14"/>
      <c r="K113" s="14"/>
      <c r="L113" s="14"/>
      <c r="M113" s="14"/>
      <c r="N113" s="14"/>
    </row>
    <row r="114" spans="3:14" x14ac:dyDescent="0.25">
      <c r="C114" s="36"/>
      <c r="D114" s="13"/>
      <c r="E114" s="13"/>
      <c r="F114" s="13"/>
      <c r="G114" s="14"/>
      <c r="H114" s="14"/>
      <c r="I114" s="14"/>
      <c r="J114" s="14"/>
      <c r="K114" s="14"/>
      <c r="L114" s="14"/>
      <c r="M114" s="14"/>
      <c r="N114" s="14"/>
    </row>
    <row r="115" spans="3:14" x14ac:dyDescent="0.25">
      <c r="C115" s="36"/>
      <c r="D115" s="13"/>
      <c r="E115" s="13"/>
      <c r="F115" s="13"/>
      <c r="G115" s="14"/>
      <c r="H115" s="14"/>
      <c r="I115" s="14"/>
      <c r="J115" s="14"/>
      <c r="K115" s="14"/>
      <c r="L115" s="14"/>
      <c r="M115" s="14"/>
      <c r="N115" s="14"/>
    </row>
    <row r="116" spans="3:14" x14ac:dyDescent="0.25">
      <c r="C116" s="36"/>
      <c r="D116" s="13"/>
      <c r="E116" s="13"/>
      <c r="F116" s="13"/>
      <c r="G116" s="14"/>
      <c r="H116" s="14"/>
      <c r="I116" s="14"/>
      <c r="J116" s="14"/>
      <c r="K116" s="14"/>
      <c r="L116" s="14"/>
      <c r="M116" s="14"/>
      <c r="N116" s="14"/>
    </row>
    <row r="117" spans="3:14" x14ac:dyDescent="0.25">
      <c r="C117" s="36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</row>
    <row r="118" spans="3:14" x14ac:dyDescent="0.25">
      <c r="C118" s="36"/>
      <c r="D118" s="13"/>
      <c r="E118" s="13"/>
      <c r="F118" s="13"/>
      <c r="G118" s="14"/>
      <c r="H118" s="14"/>
      <c r="I118" s="14"/>
      <c r="J118" s="14"/>
      <c r="K118" s="14"/>
      <c r="L118" s="14"/>
      <c r="M118" s="14"/>
      <c r="N118" s="14"/>
    </row>
    <row r="119" spans="3:14" x14ac:dyDescent="0.25">
      <c r="C119" s="36"/>
      <c r="D119" s="13"/>
      <c r="E119" s="13"/>
      <c r="F119" s="13"/>
      <c r="G119" s="14"/>
      <c r="H119" s="14"/>
      <c r="I119" s="14"/>
      <c r="J119" s="14"/>
      <c r="K119" s="14"/>
      <c r="L119" s="14"/>
      <c r="M119" s="14"/>
      <c r="N119" s="14"/>
    </row>
    <row r="120" spans="3:14" x14ac:dyDescent="0.25">
      <c r="C120" s="36"/>
      <c r="D120" s="13"/>
      <c r="E120" s="13"/>
      <c r="F120" s="13"/>
      <c r="G120" s="14"/>
      <c r="H120" s="14"/>
      <c r="I120" s="14"/>
      <c r="J120" s="14"/>
      <c r="K120" s="14"/>
      <c r="L120" s="14"/>
      <c r="M120" s="14"/>
      <c r="N120" s="14"/>
    </row>
    <row r="121" spans="3:14" x14ac:dyDescent="0.25">
      <c r="C121" s="36"/>
      <c r="D121" s="13"/>
      <c r="E121" s="13"/>
      <c r="F121" s="13"/>
      <c r="G121" s="14"/>
      <c r="H121" s="14"/>
      <c r="I121" s="14"/>
      <c r="J121" s="14"/>
      <c r="K121" s="14"/>
      <c r="L121" s="14"/>
      <c r="M121" s="14"/>
      <c r="N121" s="14"/>
    </row>
    <row r="122" spans="3:14" x14ac:dyDescent="0.25">
      <c r="C122" s="36"/>
      <c r="D122" s="13"/>
      <c r="E122" s="13"/>
      <c r="F122" s="13"/>
      <c r="G122" s="14"/>
      <c r="H122" s="14"/>
      <c r="I122" s="14"/>
      <c r="J122" s="14"/>
      <c r="K122" s="14"/>
      <c r="L122" s="14"/>
      <c r="M122" s="14"/>
      <c r="N122" s="14"/>
    </row>
    <row r="123" spans="3:14" x14ac:dyDescent="0.25">
      <c r="C123" s="36"/>
      <c r="D123" s="13"/>
      <c r="E123" s="13"/>
      <c r="F123" s="13"/>
      <c r="G123" s="14"/>
      <c r="H123" s="14"/>
      <c r="I123" s="14"/>
      <c r="J123" s="14"/>
      <c r="K123" s="14"/>
      <c r="L123" s="14"/>
      <c r="M123" s="14"/>
      <c r="N123" s="14"/>
    </row>
    <row r="124" spans="3:14" x14ac:dyDescent="0.25">
      <c r="C124" s="36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</row>
    <row r="125" spans="3:14" x14ac:dyDescent="0.25">
      <c r="C125" s="36"/>
      <c r="D125" s="13"/>
      <c r="E125" s="13"/>
      <c r="F125" s="13"/>
      <c r="G125" s="14"/>
      <c r="H125" s="14"/>
      <c r="I125" s="14"/>
      <c r="J125" s="14"/>
      <c r="K125" s="14"/>
      <c r="L125" s="14"/>
      <c r="M125" s="14"/>
      <c r="N125" s="14"/>
    </row>
    <row r="126" spans="3:14" x14ac:dyDescent="0.25">
      <c r="C126" s="36"/>
      <c r="D126" s="13"/>
      <c r="E126" s="13"/>
      <c r="F126" s="13"/>
      <c r="G126" s="14"/>
      <c r="H126" s="14"/>
      <c r="I126" s="14"/>
      <c r="J126" s="14"/>
      <c r="K126" s="14"/>
      <c r="L126" s="14"/>
      <c r="M126" s="14"/>
      <c r="N126" s="14"/>
    </row>
    <row r="127" spans="3:14" x14ac:dyDescent="0.25">
      <c r="C127" s="36"/>
      <c r="D127" s="13"/>
      <c r="E127" s="13"/>
      <c r="F127" s="13"/>
      <c r="G127" s="14"/>
      <c r="H127" s="14"/>
      <c r="I127" s="14"/>
      <c r="J127" s="14"/>
      <c r="K127" s="14"/>
      <c r="L127" s="14"/>
      <c r="M127" s="14"/>
      <c r="N127" s="14"/>
    </row>
    <row r="128" spans="3:14" x14ac:dyDescent="0.25">
      <c r="C128" s="36"/>
      <c r="D128" s="13"/>
      <c r="E128" s="13"/>
      <c r="F128" s="13"/>
      <c r="G128" s="14"/>
      <c r="H128" s="14"/>
      <c r="I128" s="14"/>
      <c r="J128" s="14"/>
      <c r="K128" s="14"/>
      <c r="L128" s="14"/>
      <c r="M128" s="14"/>
      <c r="N128" s="14"/>
    </row>
    <row r="129" spans="3:14" x14ac:dyDescent="0.25">
      <c r="C129" s="36"/>
      <c r="D129" s="13"/>
      <c r="E129" s="13"/>
      <c r="F129" s="13"/>
      <c r="G129" s="14"/>
      <c r="H129" s="14"/>
      <c r="I129" s="14"/>
      <c r="J129" s="14"/>
      <c r="K129" s="14"/>
      <c r="L129" s="14"/>
      <c r="M129" s="14"/>
      <c r="N129" s="14"/>
    </row>
    <row r="130" spans="3:14" x14ac:dyDescent="0.25">
      <c r="C130" s="25"/>
      <c r="D130" s="33"/>
      <c r="E130" s="33"/>
      <c r="F130" s="33"/>
      <c r="G130" s="33"/>
      <c r="H130" s="33"/>
      <c r="J130" s="33"/>
      <c r="K130" s="33"/>
      <c r="L130" s="33"/>
      <c r="M130" s="33"/>
    </row>
    <row r="131" spans="3:14" x14ac:dyDescent="0.25">
      <c r="C131" s="25"/>
      <c r="D131" s="33"/>
      <c r="E131" s="33"/>
      <c r="F131" s="33"/>
      <c r="G131" s="33"/>
      <c r="H131" s="33"/>
      <c r="J131" s="33"/>
      <c r="K131" s="33"/>
      <c r="L131" s="33"/>
      <c r="M131" s="33"/>
    </row>
    <row r="132" spans="3:14" x14ac:dyDescent="0.25">
      <c r="C132" s="25"/>
      <c r="D132" s="33"/>
      <c r="E132" s="33"/>
      <c r="F132" s="33"/>
      <c r="G132" s="33"/>
      <c r="H132" s="33"/>
      <c r="J132" s="33"/>
      <c r="K132" s="33"/>
      <c r="L132" s="33"/>
      <c r="M132" s="33"/>
    </row>
    <row r="133" spans="3:14" x14ac:dyDescent="0.25">
      <c r="C133" s="25"/>
      <c r="D133" s="33"/>
      <c r="E133" s="33"/>
      <c r="F133" s="33"/>
      <c r="G133" s="33"/>
      <c r="H133" s="33"/>
      <c r="J133" s="33"/>
      <c r="K133" s="33"/>
      <c r="L133" s="33"/>
      <c r="M133" s="33"/>
    </row>
    <row r="134" spans="3:14" x14ac:dyDescent="0.25">
      <c r="C134" s="25"/>
      <c r="D134" s="33"/>
      <c r="E134" s="33"/>
      <c r="F134" s="33"/>
      <c r="G134" s="33"/>
      <c r="H134" s="33"/>
      <c r="J134" s="33"/>
      <c r="K134" s="33"/>
      <c r="L134" s="33"/>
      <c r="M134" s="33"/>
    </row>
    <row r="135" spans="3:14" x14ac:dyDescent="0.25">
      <c r="C135" s="25"/>
      <c r="D135" s="33"/>
      <c r="E135" s="33"/>
      <c r="F135" s="33"/>
      <c r="G135" s="33"/>
      <c r="H135" s="33"/>
      <c r="J135" s="33"/>
      <c r="K135" s="33"/>
      <c r="L135" s="33"/>
      <c r="M135" s="33"/>
    </row>
    <row r="136" spans="3:14" x14ac:dyDescent="0.25">
      <c r="C136" s="25"/>
      <c r="D136" s="33"/>
      <c r="E136" s="33"/>
      <c r="F136" s="33"/>
      <c r="G136" s="33"/>
      <c r="H136" s="33"/>
      <c r="J136" s="33"/>
      <c r="K136" s="33"/>
      <c r="L136" s="33"/>
      <c r="M136" s="33"/>
    </row>
  </sheetData>
  <mergeCells count="3">
    <mergeCell ref="K10:N10"/>
    <mergeCell ref="C10:F10"/>
    <mergeCell ref="G10:J10"/>
  </mergeCells>
  <conditionalFormatting sqref="D12:D1048576">
    <cfRule type="cellIs" dxfId="8" priority="4" operator="lessThan">
      <formula>0</formula>
    </cfRule>
  </conditionalFormatting>
  <conditionalFormatting sqref="B12:B81">
    <cfRule type="cellIs" dxfId="7" priority="3" operator="lessThan">
      <formula>0</formula>
    </cfRule>
  </conditionalFormatting>
  <conditionalFormatting sqref="O12:O81">
    <cfRule type="cellIs" dxfId="2" priority="2" operator="greaterThan">
      <formula>1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workbookViewId="0">
      <selection activeCell="N19" sqref="N19"/>
    </sheetView>
  </sheetViews>
  <sheetFormatPr defaultRowHeight="15" x14ac:dyDescent="0.25"/>
  <sheetData>
    <row r="2" spans="2:4" x14ac:dyDescent="0.25">
      <c r="B2" s="23"/>
      <c r="D2" s="23"/>
    </row>
    <row r="3" spans="2:4" x14ac:dyDescent="0.25">
      <c r="B3" s="23"/>
      <c r="D3" s="23"/>
    </row>
    <row r="4" spans="2:4" x14ac:dyDescent="0.25">
      <c r="B4" s="23"/>
      <c r="D4" s="23"/>
    </row>
    <row r="5" spans="2:4" x14ac:dyDescent="0.25">
      <c r="B5" s="23"/>
      <c r="D5" s="23"/>
    </row>
    <row r="6" spans="2:4" x14ac:dyDescent="0.25">
      <c r="B6" s="23"/>
      <c r="D6" s="23"/>
    </row>
    <row r="7" spans="2:4" x14ac:dyDescent="0.25">
      <c r="B7" s="23"/>
      <c r="D7" s="23"/>
    </row>
    <row r="8" spans="2:4" x14ac:dyDescent="0.25">
      <c r="B8" s="23"/>
      <c r="D8" s="23"/>
    </row>
    <row r="9" spans="2:4" x14ac:dyDescent="0.25">
      <c r="B9" s="23"/>
      <c r="D9" s="23"/>
    </row>
    <row r="10" spans="2:4" x14ac:dyDescent="0.25">
      <c r="B10" s="23"/>
      <c r="D10" s="23"/>
    </row>
    <row r="11" spans="2:4" x14ac:dyDescent="0.25">
      <c r="B11" s="23"/>
      <c r="D11" s="23"/>
    </row>
    <row r="12" spans="2:4" x14ac:dyDescent="0.25">
      <c r="D12" s="23"/>
    </row>
    <row r="13" spans="2:4" x14ac:dyDescent="0.25">
      <c r="D13" s="23"/>
    </row>
    <row r="14" spans="2:4" x14ac:dyDescent="0.25">
      <c r="B14" s="23"/>
      <c r="D14" s="23"/>
    </row>
    <row r="15" spans="2:4" x14ac:dyDescent="0.25">
      <c r="B15" s="23"/>
      <c r="D15" s="23"/>
    </row>
    <row r="16" spans="2:4" x14ac:dyDescent="0.25">
      <c r="B16" s="23"/>
      <c r="D16" s="23"/>
    </row>
    <row r="17" spans="4:4" x14ac:dyDescent="0.25">
      <c r="D17" s="23"/>
    </row>
    <row r="18" spans="4:4" x14ac:dyDescent="0.25">
      <c r="D18" s="23"/>
    </row>
    <row r="20" spans="4:4" x14ac:dyDescent="0.25">
      <c r="D20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workbookViewId="0">
      <selection activeCell="F7" sqref="F7"/>
    </sheetView>
  </sheetViews>
  <sheetFormatPr defaultColWidth="12.28515625" defaultRowHeight="15" x14ac:dyDescent="0.25"/>
  <cols>
    <col min="1" max="1" width="6" style="33" customWidth="1"/>
    <col min="2" max="2" width="10.5703125" style="33" bestFit="1" customWidth="1"/>
    <col min="3" max="3" width="13.140625" style="25" customWidth="1"/>
    <col min="4" max="4" width="13.140625" style="33" bestFit="1" customWidth="1"/>
    <col min="5" max="5" width="10.28515625" style="34" bestFit="1" customWidth="1"/>
    <col min="6" max="6" width="14.7109375" style="33" customWidth="1"/>
    <col min="7" max="7" width="14.42578125" style="33" customWidth="1"/>
    <col min="8" max="8" width="13.28515625" style="33" customWidth="1"/>
    <col min="9" max="11" width="12.28515625" style="33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7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8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8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9"/>
    </row>
    <row r="7" spans="1:14" x14ac:dyDescent="0.25">
      <c r="A7" s="1" t="s">
        <v>11</v>
      </c>
      <c r="B7" s="28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8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3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62"/>
      <c r="B10" s="63"/>
      <c r="C10" s="30" t="s">
        <v>6</v>
      </c>
      <c r="D10" s="31"/>
      <c r="E10" s="32"/>
      <c r="F10" s="38" t="s">
        <v>7</v>
      </c>
      <c r="G10" s="39"/>
      <c r="H10" s="35"/>
      <c r="I10" s="38" t="s">
        <v>8</v>
      </c>
      <c r="J10" s="39"/>
      <c r="K10" s="35"/>
      <c r="L10" s="7"/>
      <c r="M10" s="5"/>
    </row>
    <row r="11" spans="1:14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41" t="s">
        <v>2</v>
      </c>
      <c r="F11" s="17" t="str">
        <f>C11</f>
        <v>n° elem</v>
      </c>
      <c r="G11" s="40" t="str">
        <f t="shared" ref="G11:H11" si="0">D11</f>
        <v>exec time</v>
      </c>
      <c r="H11" s="40" t="str">
        <f t="shared" si="0"/>
        <v>n° rip</v>
      </c>
      <c r="I11" s="17" t="str">
        <f>C11</f>
        <v>n° elem</v>
      </c>
      <c r="J11" s="40" t="str">
        <f t="shared" ref="J11:K11" si="1">D11</f>
        <v>exec time</v>
      </c>
      <c r="K11" s="55" t="str">
        <f t="shared" si="1"/>
        <v>n° rip</v>
      </c>
      <c r="L11" s="92" t="s">
        <v>17</v>
      </c>
    </row>
    <row r="12" spans="1:14" x14ac:dyDescent="0.25">
      <c r="A12" s="46">
        <v>1</v>
      </c>
      <c r="B12" s="64">
        <f>D12*E12 - (100 * $B$3 + $B$3)</f>
        <v>1.3599999999999997E-4</v>
      </c>
      <c r="C12" s="91">
        <v>100</v>
      </c>
      <c r="D12" s="43">
        <v>2.6730000000000001E-6</v>
      </c>
      <c r="E12" s="57">
        <v>100</v>
      </c>
      <c r="F12" s="49">
        <f>(C12-$B$6)/($B$5-$B$6)</f>
        <v>0</v>
      </c>
      <c r="G12" s="44">
        <f>(D12-$C$6)/($C$5-$C$6)</f>
        <v>0</v>
      </c>
      <c r="H12" s="45">
        <f>(E12-$D$6)/($D$5-$D$6)</f>
        <v>1</v>
      </c>
      <c r="I12" s="49">
        <f>(C12-$B$7)/$B$8</f>
        <v>-0.66387362049073073</v>
      </c>
      <c r="J12" s="44">
        <f>(D12-$C$7)/$C$8</f>
        <v>-0.62578092862389578</v>
      </c>
      <c r="K12" s="44">
        <f>(E12-$D$7)/$D$8</f>
        <v>1.6952412979720912</v>
      </c>
      <c r="L12" s="88">
        <f>'init old quick'!D12/D12</f>
        <v>1.2461653572764684</v>
      </c>
      <c r="M12" s="23"/>
    </row>
    <row r="13" spans="1:14" x14ac:dyDescent="0.25">
      <c r="A13" s="46">
        <v>2</v>
      </c>
      <c r="B13" s="64">
        <f t="shared" ref="B13:B76" si="2">D13*E13 - (100 * $B$3 + $B$3)</f>
        <v>2.8103500000000001E-4</v>
      </c>
      <c r="C13" s="89">
        <v>200</v>
      </c>
      <c r="D13" s="47">
        <v>4.1649999999999999E-6</v>
      </c>
      <c r="E13" s="58">
        <v>99</v>
      </c>
      <c r="F13" s="49">
        <f>(C13-$B$6)/($B$5-$B$6)</f>
        <v>2.0000400008000161E-5</v>
      </c>
      <c r="G13" s="44">
        <f>(D13-$C$6)/($C$5-$C$6)</f>
        <v>8.8983610179216868E-6</v>
      </c>
      <c r="H13" s="45">
        <f>(E13-$D$6)/($D$5-$D$6)</f>
        <v>0.98550724637681164</v>
      </c>
      <c r="I13" s="49">
        <f>(C13-$B$7)/$B$8</f>
        <v>-0.66380025560391009</v>
      </c>
      <c r="J13" s="44">
        <f>(D13-$C$7)/$C$8</f>
        <v>-0.62574227779527036</v>
      </c>
      <c r="K13" s="44">
        <f>(E13-$D$7)/$D$8</f>
        <v>1.646103869045364</v>
      </c>
      <c r="L13" s="86">
        <f>'init old quick'!D13/D13</f>
        <v>1.0326530612244897</v>
      </c>
      <c r="M13" s="23"/>
    </row>
    <row r="14" spans="1:14" x14ac:dyDescent="0.25">
      <c r="A14" s="46">
        <v>3</v>
      </c>
      <c r="B14" s="64">
        <f t="shared" si="2"/>
        <v>2.6305199999999995E-4</v>
      </c>
      <c r="C14" s="89">
        <v>300</v>
      </c>
      <c r="D14" s="47">
        <v>4.0239999999999999E-6</v>
      </c>
      <c r="E14" s="58">
        <v>98</v>
      </c>
      <c r="F14" s="49">
        <f>(C14-$B$6)/($B$5-$B$6)</f>
        <v>4.0000800016000322E-5</v>
      </c>
      <c r="G14" s="44">
        <f>(D14-$C$6)/($C$5-$C$6)</f>
        <v>8.0574301174344491E-6</v>
      </c>
      <c r="H14" s="45">
        <f>(E14-$D$6)/($D$5-$D$6)</f>
        <v>0.97101449275362317</v>
      </c>
      <c r="I14" s="49">
        <f>(C14-$B$7)/$B$8</f>
        <v>-0.66372689071708946</v>
      </c>
      <c r="J14" s="44">
        <f>(D14-$C$7)/$C$8</f>
        <v>-0.62574593045400784</v>
      </c>
      <c r="K14" s="44">
        <f>(E14-$D$7)/$D$8</f>
        <v>1.5969664401186365</v>
      </c>
      <c r="L14" s="86">
        <f>'init old quick'!D14/D14</f>
        <v>1.5482107355864811</v>
      </c>
      <c r="M14" s="23"/>
    </row>
    <row r="15" spans="1:14" x14ac:dyDescent="0.25">
      <c r="A15" s="46">
        <v>4</v>
      </c>
      <c r="B15" s="64">
        <f t="shared" si="2"/>
        <v>5.66421E-4</v>
      </c>
      <c r="C15" s="89">
        <v>400</v>
      </c>
      <c r="D15" s="47">
        <v>7.1930000000000004E-6</v>
      </c>
      <c r="E15" s="58">
        <v>97</v>
      </c>
      <c r="F15" s="49">
        <f>(C15-$B$6)/($B$5-$B$6)</f>
        <v>6.0001200024000479E-5</v>
      </c>
      <c r="G15" s="44">
        <f>(D15-$C$6)/($C$5-$C$6)</f>
        <v>2.6957501207108602E-5</v>
      </c>
      <c r="H15" s="45">
        <f>(E15-$D$6)/($D$5-$D$6)</f>
        <v>0.95652173913043481</v>
      </c>
      <c r="I15" s="49">
        <f>(C15-$B$7)/$B$8</f>
        <v>-0.66365352583026882</v>
      </c>
      <c r="J15" s="44">
        <f>(D15-$C$7)/$C$8</f>
        <v>-0.62566383630125044</v>
      </c>
      <c r="K15" s="44">
        <f>(E15-$D$7)/$D$8</f>
        <v>1.5478290111919093</v>
      </c>
      <c r="L15" s="86">
        <f>'init old quick'!D15/D15</f>
        <v>0.89392464896427082</v>
      </c>
      <c r="M15" s="23"/>
    </row>
    <row r="16" spans="1:14" x14ac:dyDescent="0.25">
      <c r="A16" s="46">
        <v>5</v>
      </c>
      <c r="B16" s="64">
        <f t="shared" si="2"/>
        <v>1.4162800000000001E-4</v>
      </c>
      <c r="C16" s="89">
        <v>500</v>
      </c>
      <c r="D16" s="47">
        <v>2.8430000000000001E-6</v>
      </c>
      <c r="E16" s="58">
        <v>96</v>
      </c>
      <c r="F16" s="49">
        <f>(C16-$B$6)/($B$5-$B$6)</f>
        <v>8.0001600032000644E-5</v>
      </c>
      <c r="G16" s="44">
        <f>(D16-$C$6)/($C$5-$C$6)</f>
        <v>1.0138883197363857E-6</v>
      </c>
      <c r="H16" s="45">
        <f>(E16-$D$6)/($D$5-$D$6)</f>
        <v>0.94202898550724634</v>
      </c>
      <c r="I16" s="49">
        <f>(C16-$B$7)/$B$8</f>
        <v>-0.66358016094344818</v>
      </c>
      <c r="J16" s="44">
        <f>(D16-$C$7)/$C$8</f>
        <v>-0.62577652470910605</v>
      </c>
      <c r="K16" s="44">
        <f>(E16-$D$7)/$D$8</f>
        <v>1.4986915822651821</v>
      </c>
      <c r="L16" s="86">
        <f>'init old quick'!D16/D16</f>
        <v>3.1009497010200491</v>
      </c>
      <c r="M16" s="23"/>
    </row>
    <row r="17" spans="1:13" x14ac:dyDescent="0.25">
      <c r="A17" s="46">
        <v>6</v>
      </c>
      <c r="B17" s="64">
        <f t="shared" si="2"/>
        <v>6.5691499999999999E-4</v>
      </c>
      <c r="C17" s="89">
        <v>600</v>
      </c>
      <c r="D17" s="47">
        <v>8.2970000000000004E-6</v>
      </c>
      <c r="E17" s="58">
        <v>95</v>
      </c>
      <c r="F17" s="49">
        <f>(C17-$B$6)/($B$5-$B$6)</f>
        <v>1.0000200004000079E-4</v>
      </c>
      <c r="G17" s="44">
        <f>(D17-$C$6)/($C$5-$C$6)</f>
        <v>3.3541811236455483E-5</v>
      </c>
      <c r="H17" s="45">
        <f>(E17-$D$6)/($D$5-$D$6)</f>
        <v>0.92753623188405798</v>
      </c>
      <c r="I17" s="49">
        <f>(C17-$B$7)/$B$8</f>
        <v>-0.66350679605662755</v>
      </c>
      <c r="J17" s="44">
        <f>(D17-$C$7)/$C$8</f>
        <v>-0.62563523676049804</v>
      </c>
      <c r="K17" s="44">
        <f>(E17-$D$7)/$D$8</f>
        <v>1.4495541533384548</v>
      </c>
      <c r="L17" s="86">
        <f>'init old quick'!D17/D17</f>
        <v>1.0356755453778475</v>
      </c>
      <c r="M17" s="23"/>
    </row>
    <row r="18" spans="1:13" x14ac:dyDescent="0.25">
      <c r="A18" s="46">
        <v>7</v>
      </c>
      <c r="B18" s="64">
        <f t="shared" si="2"/>
        <v>7.0774400000000006E-4</v>
      </c>
      <c r="C18" s="89">
        <v>700</v>
      </c>
      <c r="D18" s="85">
        <v>8.9260000000000006E-6</v>
      </c>
      <c r="E18" s="58">
        <v>94</v>
      </c>
      <c r="F18" s="49">
        <f>(C18-$B$6)/($B$5-$B$6)</f>
        <v>1.2000240004800096E-4</v>
      </c>
      <c r="G18" s="44">
        <f>(D18-$C$6)/($C$5-$C$6)</f>
        <v>3.729319801948011E-5</v>
      </c>
      <c r="H18" s="45">
        <f>(E18-$D$6)/($D$5-$D$6)</f>
        <v>0.91304347826086951</v>
      </c>
      <c r="I18" s="49">
        <f>(C18-$B$7)/$B$8</f>
        <v>-0.66343343116980702</v>
      </c>
      <c r="J18" s="44">
        <f>(D18-$C$7)/$C$8</f>
        <v>-0.62561894227577597</v>
      </c>
      <c r="K18" s="44">
        <f>(E18-$D$7)/$D$8</f>
        <v>1.4004167244117276</v>
      </c>
      <c r="L18" s="86">
        <f>'init old quick'!D18/D18</f>
        <v>1.0749495854806184</v>
      </c>
      <c r="M18" s="23"/>
    </row>
    <row r="19" spans="1:13" x14ac:dyDescent="0.25">
      <c r="A19" s="46">
        <v>8</v>
      </c>
      <c r="B19" s="64">
        <f t="shared" si="2"/>
        <v>1.1025310000000001E-3</v>
      </c>
      <c r="C19" s="89">
        <v>800</v>
      </c>
      <c r="D19" s="47">
        <v>1.3267E-5</v>
      </c>
      <c r="E19" s="58">
        <v>93</v>
      </c>
      <c r="F19" s="49">
        <f>(C19-$B$6)/($B$5-$B$6)</f>
        <v>1.4000280005600112E-4</v>
      </c>
      <c r="G19" s="44">
        <f>(D19-$C$6)/($C$5-$C$6)</f>
        <v>6.3183134466395681E-5</v>
      </c>
      <c r="H19" s="45">
        <f>(E19-$D$6)/($D$5-$D$6)</f>
        <v>0.89855072463768115</v>
      </c>
      <c r="I19" s="49">
        <f>(C19-$B$7)/$B$8</f>
        <v>-0.66336006628298638</v>
      </c>
      <c r="J19" s="44">
        <f>(D19-$C$7)/$C$8</f>
        <v>-0.62550648701635037</v>
      </c>
      <c r="K19" s="44">
        <f>(E19-$D$7)/$D$8</f>
        <v>1.3512792954850001</v>
      </c>
      <c r="L19" s="86">
        <f>'init old quick'!D19/D19</f>
        <v>0.80764302404462196</v>
      </c>
      <c r="M19" s="23"/>
    </row>
    <row r="20" spans="1:13" x14ac:dyDescent="0.25">
      <c r="A20" s="46">
        <v>9</v>
      </c>
      <c r="B20" s="64">
        <f t="shared" si="2"/>
        <v>1.0696680000000002E-3</v>
      </c>
      <c r="C20" s="89">
        <v>900</v>
      </c>
      <c r="D20" s="47">
        <v>1.3054000000000001E-5</v>
      </c>
      <c r="E20" s="58">
        <v>92</v>
      </c>
      <c r="F20" s="49">
        <f>(C20-$B$6)/($B$5-$B$6)</f>
        <v>1.6000320006400129E-4</v>
      </c>
      <c r="G20" s="44">
        <f>(D20-$C$6)/($C$5-$C$6)</f>
        <v>6.191279204225539E-5</v>
      </c>
      <c r="H20" s="45">
        <f>(E20-$D$6)/($D$5-$D$6)</f>
        <v>0.88405797101449279</v>
      </c>
      <c r="I20" s="49">
        <f>(C20-$B$7)/$B$8</f>
        <v>-0.66328670139616575</v>
      </c>
      <c r="J20" s="44">
        <f>(D20-$C$7)/$C$8</f>
        <v>-0.62551200486252811</v>
      </c>
      <c r="K20" s="44">
        <f>(E20-$D$7)/$D$8</f>
        <v>1.3021418665582729</v>
      </c>
      <c r="L20" s="86">
        <f>'init old quick'!D20/D20</f>
        <v>0.94208671671518307</v>
      </c>
      <c r="M20" s="23"/>
    </row>
    <row r="21" spans="1:13" x14ac:dyDescent="0.25">
      <c r="A21" s="46">
        <v>10</v>
      </c>
      <c r="B21" s="64">
        <f t="shared" si="2"/>
        <v>6.7960099999999995E-4</v>
      </c>
      <c r="C21" s="89">
        <v>1000</v>
      </c>
      <c r="D21" s="47">
        <v>8.9109999999999999E-6</v>
      </c>
      <c r="E21" s="58">
        <v>91</v>
      </c>
      <c r="F21" s="49">
        <f>(C21-$B$6)/($B$5-$B$6)</f>
        <v>1.8000360007200145E-4</v>
      </c>
      <c r="G21" s="44">
        <f>(D21-$C$6)/($C$5-$C$6)</f>
        <v>3.7203737285385721E-5</v>
      </c>
      <c r="H21" s="45">
        <f>(E21-$D$6)/($D$5-$D$6)</f>
        <v>0.86956521739130432</v>
      </c>
      <c r="I21" s="49">
        <f>(C21-$B$7)/$B$8</f>
        <v>-0.66321333650934511</v>
      </c>
      <c r="J21" s="44">
        <f>(D21-$C$7)/$C$8</f>
        <v>-0.62561933085649268</v>
      </c>
      <c r="K21" s="44">
        <f>(E21-$D$7)/$D$8</f>
        <v>1.2530044376315457</v>
      </c>
      <c r="L21" s="86">
        <f>'init old quick'!D21/D21</f>
        <v>1.4382224217259567</v>
      </c>
      <c r="M21" s="23"/>
    </row>
    <row r="22" spans="1:13" x14ac:dyDescent="0.25">
      <c r="A22" s="46">
        <v>11</v>
      </c>
      <c r="B22" s="64">
        <f t="shared" si="2"/>
        <v>4.2990399999999996E-3</v>
      </c>
      <c r="C22" s="89">
        <v>2000</v>
      </c>
      <c r="D22" s="47">
        <v>4.9225999999999999E-5</v>
      </c>
      <c r="E22" s="58">
        <v>90</v>
      </c>
      <c r="F22" s="49">
        <f>(C22-$B$6)/($B$5-$B$6)</f>
        <v>3.8000760015200304E-4</v>
      </c>
      <c r="G22" s="44">
        <f>(D22-$C$6)/($C$5-$C$6)</f>
        <v>2.776443702863997E-4</v>
      </c>
      <c r="H22" s="45">
        <f>(E22-$D$6)/($D$5-$D$6)</f>
        <v>0.85507246376811596</v>
      </c>
      <c r="I22" s="49">
        <f>(C22-$B$7)/$B$8</f>
        <v>-0.66247968764113896</v>
      </c>
      <c r="J22" s="44">
        <f>(D22-$C$7)/$C$8</f>
        <v>-0.62457495541679131</v>
      </c>
      <c r="K22" s="44">
        <f>(E22-$D$7)/$D$8</f>
        <v>1.2038670087048184</v>
      </c>
      <c r="L22" s="86">
        <f>'init old quick'!D22/D22</f>
        <v>0.48888798602364603</v>
      </c>
      <c r="M22" s="23"/>
    </row>
    <row r="23" spans="1:13" x14ac:dyDescent="0.25">
      <c r="A23" s="46">
        <v>12</v>
      </c>
      <c r="B23" s="64">
        <f t="shared" si="2"/>
        <v>5.2892449999999997E-3</v>
      </c>
      <c r="C23" s="89">
        <v>3000</v>
      </c>
      <c r="D23" s="47">
        <v>6.0905E-5</v>
      </c>
      <c r="E23" s="58">
        <v>89</v>
      </c>
      <c r="F23" s="49">
        <f>(C23-$B$6)/($B$5-$B$6)</f>
        <v>5.8001160023200468E-4</v>
      </c>
      <c r="G23" s="44">
        <f>(D23-$C$6)/($C$5-$C$6)</f>
        <v>3.4729849785228935E-4</v>
      </c>
      <c r="H23" s="45">
        <f>(E23-$D$6)/($D$5-$D$6)</f>
        <v>0.84057971014492749</v>
      </c>
      <c r="I23" s="49">
        <f>(C23-$B$7)/$B$8</f>
        <v>-0.6617460387729327</v>
      </c>
      <c r="J23" s="44">
        <f>(D23-$C$7)/$C$8</f>
        <v>-0.62427240647073468</v>
      </c>
      <c r="K23" s="44">
        <f>(E23-$D$7)/$D$8</f>
        <v>1.1547295797780912</v>
      </c>
      <c r="L23" s="86">
        <f>'init old quick'!D23/D23</f>
        <v>0.57982103275593133</v>
      </c>
      <c r="M23" s="23"/>
    </row>
    <row r="24" spans="1:13" x14ac:dyDescent="0.25">
      <c r="A24" s="46">
        <v>13</v>
      </c>
      <c r="B24" s="64">
        <f t="shared" si="2"/>
        <v>8.5509559999999984E-3</v>
      </c>
      <c r="C24" s="89">
        <v>4000</v>
      </c>
      <c r="D24" s="47">
        <v>9.8661999999999998E-5</v>
      </c>
      <c r="E24" s="58">
        <v>88</v>
      </c>
      <c r="F24" s="49">
        <f>(C24-$B$6)/($B$5-$B$6)</f>
        <v>7.8001560031200627E-4</v>
      </c>
      <c r="G24" s="44">
        <f>(D24-$C$6)/($C$5-$C$6)</f>
        <v>5.7248309366574046E-4</v>
      </c>
      <c r="H24" s="45">
        <f>(E24-$D$6)/($D$5-$D$6)</f>
        <v>0.82608695652173914</v>
      </c>
      <c r="I24" s="49">
        <f>(C24-$B$7)/$B$8</f>
        <v>-0.66101238990472655</v>
      </c>
      <c r="J24" s="44">
        <f>(D24-$C$7)/$C$8</f>
        <v>-0.62329429699592864</v>
      </c>
      <c r="K24" s="44">
        <f>(E24-$D$7)/$D$8</f>
        <v>1.1055921508513638</v>
      </c>
      <c r="L24" s="86">
        <f>'init old quick'!D24/D24</f>
        <v>0.45456204009649109</v>
      </c>
      <c r="M24" s="23"/>
    </row>
    <row r="25" spans="1:13" x14ac:dyDescent="0.25">
      <c r="A25" s="46">
        <v>14</v>
      </c>
      <c r="B25" s="64">
        <f t="shared" si="2"/>
        <v>8.4809169999999993E-3</v>
      </c>
      <c r="C25" s="89">
        <v>5000</v>
      </c>
      <c r="D25" s="47">
        <v>9.8991000000000001E-5</v>
      </c>
      <c r="E25" s="58">
        <v>87</v>
      </c>
      <c r="F25" s="49">
        <f>(C25-$B$6)/($B$5-$B$6)</f>
        <v>9.8001960039200775E-4</v>
      </c>
      <c r="G25" s="44">
        <f>(D25-$C$6)/($C$5-$C$6)</f>
        <v>5.744452657668774E-4</v>
      </c>
      <c r="H25" s="45">
        <f>(E25-$D$6)/($D$5-$D$6)</f>
        <v>0.81159420289855078</v>
      </c>
      <c r="I25" s="49">
        <f>(C25-$B$7)/$B$8</f>
        <v>-0.66027874103652029</v>
      </c>
      <c r="J25" s="44">
        <f>(D25-$C$7)/$C$8</f>
        <v>-0.62328577412554143</v>
      </c>
      <c r="K25" s="44">
        <f>(E25-$D$7)/$D$8</f>
        <v>1.0564547219246365</v>
      </c>
      <c r="L25" s="86">
        <f>'init old quick'!D25/D25</f>
        <v>0.56179854734268764</v>
      </c>
      <c r="M25" s="23"/>
    </row>
    <row r="26" spans="1:13" x14ac:dyDescent="0.25">
      <c r="A26" s="46">
        <v>15</v>
      </c>
      <c r="B26" s="64">
        <f t="shared" si="2"/>
        <v>1.2135825999999999E-2</v>
      </c>
      <c r="C26" s="89">
        <v>6000</v>
      </c>
      <c r="D26" s="47">
        <v>1.4264099999999999E-4</v>
      </c>
      <c r="E26" s="58">
        <v>86</v>
      </c>
      <c r="F26" s="49">
        <f>(C26-$B$6)/($B$5-$B$6)</f>
        <v>1.1800236004720095E-3</v>
      </c>
      <c r="G26" s="44">
        <f>(D26-$C$6)/($C$5-$C$6)</f>
        <v>8.3477600198154337E-4</v>
      </c>
      <c r="H26" s="45">
        <f>(E26-$D$6)/($D$5-$D$6)</f>
        <v>0.79710144927536231</v>
      </c>
      <c r="I26" s="49">
        <f>(C26-$B$7)/$B$8</f>
        <v>-0.65954509216831414</v>
      </c>
      <c r="J26" s="44">
        <f>(D26-$C$7)/$C$8</f>
        <v>-0.62215500423981729</v>
      </c>
      <c r="K26" s="44">
        <f>(E26-$D$7)/$D$8</f>
        <v>1.0073172929979093</v>
      </c>
      <c r="L26" s="86">
        <f>'init old quick'!D26/D26</f>
        <v>0.46771264923829758</v>
      </c>
      <c r="M26" s="23"/>
    </row>
    <row r="27" spans="1:13" x14ac:dyDescent="0.25">
      <c r="A27" s="46">
        <v>16</v>
      </c>
      <c r="B27" s="64">
        <f t="shared" si="2"/>
        <v>1.6077009999999999E-2</v>
      </c>
      <c r="C27" s="89">
        <v>7000</v>
      </c>
      <c r="D27" s="47">
        <v>1.90686E-4</v>
      </c>
      <c r="E27" s="58">
        <v>85</v>
      </c>
      <c r="F27" s="49">
        <f>(C27-$B$6)/($B$5-$B$6)</f>
        <v>1.3800276005520109E-3</v>
      </c>
      <c r="G27" s="44">
        <f>(D27-$C$6)/($C$5-$C$6)</f>
        <v>1.1213187332858648E-3</v>
      </c>
      <c r="H27" s="45">
        <f>(E27-$D$6)/($D$5-$D$6)</f>
        <v>0.78260869565217395</v>
      </c>
      <c r="I27" s="49">
        <f>(C27-$B$7)/$B$8</f>
        <v>-0.65881144330010788</v>
      </c>
      <c r="J27" s="44">
        <f>(D27-$C$7)/$C$8</f>
        <v>-0.62091038020408729</v>
      </c>
      <c r="K27" s="44">
        <f>(E27-$D$7)/$D$8</f>
        <v>0.95817986407118194</v>
      </c>
      <c r="L27" s="86">
        <f>'init old quick'!D27/D27</f>
        <v>0.40609693422694904</v>
      </c>
      <c r="M27" s="23"/>
    </row>
    <row r="28" spans="1:13" x14ac:dyDescent="0.25">
      <c r="A28" s="46">
        <v>17</v>
      </c>
      <c r="B28" s="64">
        <f t="shared" si="2"/>
        <v>1.0367103999999999E-2</v>
      </c>
      <c r="C28" s="89">
        <v>8000</v>
      </c>
      <c r="D28" s="47">
        <v>1.24981E-4</v>
      </c>
      <c r="E28" s="58">
        <v>84</v>
      </c>
      <c r="F28" s="49">
        <f>(C28-$B$6)/($B$5-$B$6)</f>
        <v>1.5800316006320126E-3</v>
      </c>
      <c r="G28" s="44">
        <f>(D28-$C$6)/($C$5-$C$6)</f>
        <v>7.2945089770775197E-4</v>
      </c>
      <c r="H28" s="45">
        <f>(E28-$D$6)/($D$5-$D$6)</f>
        <v>0.76811594202898548</v>
      </c>
      <c r="I28" s="49">
        <f>(C28-$B$7)/$B$8</f>
        <v>-0.65807779443190173</v>
      </c>
      <c r="J28" s="44">
        <f>(D28-$C$7)/$C$8</f>
        <v>-0.62261249327033019</v>
      </c>
      <c r="K28" s="44">
        <f>(E28-$D$7)/$D$8</f>
        <v>0.90904243514445471</v>
      </c>
      <c r="L28" s="86">
        <f>'init old quick'!D28/D28</f>
        <v>0.69857018266776549</v>
      </c>
      <c r="M28" s="23"/>
    </row>
    <row r="29" spans="1:13" x14ac:dyDescent="0.25">
      <c r="A29" s="46">
        <v>18</v>
      </c>
      <c r="B29" s="64">
        <f t="shared" si="2"/>
        <v>1.7506449E-2</v>
      </c>
      <c r="C29" s="89">
        <v>9000</v>
      </c>
      <c r="D29" s="47">
        <v>2.1250300000000001E-4</v>
      </c>
      <c r="E29" s="58">
        <v>83</v>
      </c>
      <c r="F29" s="49">
        <f>(C29-$B$6)/($B$5-$B$6)</f>
        <v>1.7800356007120143E-3</v>
      </c>
      <c r="G29" s="44">
        <f>(D29-$C$6)/($C$5-$C$6)</f>
        <v>1.2514363890016808E-3</v>
      </c>
      <c r="H29" s="45">
        <f>(E29-$D$6)/($D$5-$D$6)</f>
        <v>0.75362318840579712</v>
      </c>
      <c r="I29" s="49">
        <f>(C29-$B$7)/$B$8</f>
        <v>-0.65734414556369547</v>
      </c>
      <c r="J29" s="44">
        <f>(D29-$C$7)/$C$8</f>
        <v>-0.62034520250427416</v>
      </c>
      <c r="K29" s="44">
        <f>(E29-$D$7)/$D$8</f>
        <v>0.85990500621772736</v>
      </c>
      <c r="L29" s="86">
        <f>'init old quick'!D29/D29</f>
        <v>0.46315110845493945</v>
      </c>
      <c r="M29" s="23"/>
    </row>
    <row r="30" spans="1:13" x14ac:dyDescent="0.25">
      <c r="A30" s="46">
        <v>19</v>
      </c>
      <c r="B30" s="64">
        <f t="shared" si="2"/>
        <v>1.7367090000000002E-2</v>
      </c>
      <c r="C30" s="89">
        <v>10000</v>
      </c>
      <c r="D30" s="47">
        <v>2.1339500000000001E-4</v>
      </c>
      <c r="E30" s="58">
        <v>82</v>
      </c>
      <c r="F30" s="49">
        <f>(C30-$B$6)/($B$5-$B$6)</f>
        <v>1.9800396007920158E-3</v>
      </c>
      <c r="G30" s="44">
        <f>(D30-$C$6)/($C$5-$C$6)</f>
        <v>1.2567563206558271E-3</v>
      </c>
      <c r="H30" s="45">
        <f>(E30-$D$6)/($D$5-$D$6)</f>
        <v>0.73913043478260865</v>
      </c>
      <c r="I30" s="49">
        <f>(C30-$B$7)/$B$8</f>
        <v>-0.65661049669548932</v>
      </c>
      <c r="J30" s="44">
        <f>(D30-$C$7)/$C$8</f>
        <v>-0.62032209490431844</v>
      </c>
      <c r="K30" s="44">
        <f>(E30-$D$7)/$D$8</f>
        <v>0.81076757729100013</v>
      </c>
      <c r="L30" s="86">
        <f>'init old quick'!D30/D30</f>
        <v>0.51259870193772106</v>
      </c>
      <c r="M30" s="23"/>
    </row>
    <row r="31" spans="1:13" x14ac:dyDescent="0.25">
      <c r="A31" s="46">
        <v>20</v>
      </c>
      <c r="B31" s="64">
        <f t="shared" si="2"/>
        <v>3.3244668999999998E-2</v>
      </c>
      <c r="C31" s="89">
        <v>20000</v>
      </c>
      <c r="D31" s="47">
        <v>4.12049E-4</v>
      </c>
      <c r="E31" s="58">
        <v>81</v>
      </c>
      <c r="F31" s="49">
        <f>(C31-$B$6)/($B$5-$B$6)</f>
        <v>3.9800796015920315E-3</v>
      </c>
      <c r="G31" s="44">
        <f>(D31-$C$6)/($C$5-$C$6)</f>
        <v>2.4415384987082497E-3</v>
      </c>
      <c r="H31" s="45">
        <f>(E31-$D$6)/($D$5-$D$6)</f>
        <v>0.72463768115942029</v>
      </c>
      <c r="I31" s="49">
        <f>(C31-$B$7)/$B$8</f>
        <v>-0.64927400801342738</v>
      </c>
      <c r="J31" s="44">
        <f>(D31-$C$7)/$C$8</f>
        <v>-0.61517588732405193</v>
      </c>
      <c r="K31" s="44">
        <f>(E31-$D$7)/$D$8</f>
        <v>0.7616301483642729</v>
      </c>
      <c r="L31" s="86">
        <f>'init old quick'!D31/D31</f>
        <v>0.52928656543275188</v>
      </c>
      <c r="M31" s="23"/>
    </row>
    <row r="32" spans="1:13" x14ac:dyDescent="0.25">
      <c r="A32" s="46">
        <v>21</v>
      </c>
      <c r="B32" s="64">
        <f t="shared" si="2"/>
        <v>5.6200699999999992E-2</v>
      </c>
      <c r="C32" s="89">
        <v>30000</v>
      </c>
      <c r="D32" s="47">
        <v>7.0414999999999996E-4</v>
      </c>
      <c r="E32" s="58">
        <v>80</v>
      </c>
      <c r="F32" s="49">
        <f>(C32-$B$6)/($B$5-$B$6)</f>
        <v>5.9801196023920476E-3</v>
      </c>
      <c r="G32" s="44">
        <f>(D32-$C$6)/($C$5-$C$6)</f>
        <v>4.1836431580218846E-3</v>
      </c>
      <c r="H32" s="45">
        <f>(E32-$D$6)/($D$5-$D$6)</f>
        <v>0.71014492753623193</v>
      </c>
      <c r="I32" s="49">
        <f>(C32-$B$7)/$B$8</f>
        <v>-0.64193751933136534</v>
      </c>
      <c r="J32" s="44">
        <f>(D32-$C$7)/$C$8</f>
        <v>-0.60760889959461573</v>
      </c>
      <c r="K32" s="44">
        <f>(E32-$D$7)/$D$8</f>
        <v>0.71249271943754555</v>
      </c>
      <c r="L32" s="86">
        <f>'init old quick'!D32/D32</f>
        <v>0.46331747496982184</v>
      </c>
    </row>
    <row r="33" spans="1:12" x14ac:dyDescent="0.25">
      <c r="A33" s="46">
        <v>22</v>
      </c>
      <c r="B33" s="64">
        <f t="shared" si="2"/>
        <v>8.1852529999999993E-2</v>
      </c>
      <c r="C33" s="89">
        <v>40000</v>
      </c>
      <c r="D33" s="47">
        <v>1.0377699999999999E-3</v>
      </c>
      <c r="E33" s="58">
        <v>79</v>
      </c>
      <c r="F33" s="49">
        <f>(C33-$B$6)/($B$5-$B$6)</f>
        <v>7.9801596031920646E-3</v>
      </c>
      <c r="G33" s="44">
        <f>(D33-$C$6)/($C$5-$C$6)</f>
        <v>6.1733691652598429E-3</v>
      </c>
      <c r="H33" s="45">
        <f>(E33-$D$6)/($D$5-$D$6)</f>
        <v>0.69565217391304346</v>
      </c>
      <c r="I33" s="49">
        <f>(C33-$B$7)/$B$8</f>
        <v>-0.6346010306493034</v>
      </c>
      <c r="J33" s="44">
        <f>(D33-$C$7)/$C$8</f>
        <v>-0.59896634634661405</v>
      </c>
      <c r="K33" s="44">
        <f>(E33-$D$7)/$D$8</f>
        <v>0.66335529051081832</v>
      </c>
      <c r="L33" s="86">
        <f>'init old quick'!D33/D33</f>
        <v>0.42192393304874876</v>
      </c>
    </row>
    <row r="34" spans="1:12" x14ac:dyDescent="0.25">
      <c r="A34" s="46">
        <v>23</v>
      </c>
      <c r="B34" s="64">
        <f t="shared" si="2"/>
        <v>8.7264579999999994E-2</v>
      </c>
      <c r="C34" s="89">
        <v>50000</v>
      </c>
      <c r="D34" s="47">
        <v>1.12046E-3</v>
      </c>
      <c r="E34" s="58">
        <v>78</v>
      </c>
      <c r="F34" s="49">
        <f>(C34-$B$6)/($B$5-$B$6)</f>
        <v>9.9801996039920807E-3</v>
      </c>
      <c r="G34" s="44">
        <f>(D34-$C$6)/($C$5-$C$6)</f>
        <v>6.6665363720775006E-3</v>
      </c>
      <c r="H34" s="45">
        <f>(E34-$D$6)/($D$5-$D$6)</f>
        <v>0.6811594202898551</v>
      </c>
      <c r="I34" s="49">
        <f>(C34-$B$7)/$B$8</f>
        <v>-0.62726454196724135</v>
      </c>
      <c r="J34" s="44">
        <f>(D34-$C$7)/$C$8</f>
        <v>-0.59682423038211174</v>
      </c>
      <c r="K34" s="44">
        <f>(E34-$D$7)/$D$8</f>
        <v>0.61421786158409097</v>
      </c>
      <c r="L34" s="86">
        <f>'init old quick'!D34/D34</f>
        <v>0.48756403619941813</v>
      </c>
    </row>
    <row r="35" spans="1:12" x14ac:dyDescent="0.25">
      <c r="A35" s="46">
        <v>24</v>
      </c>
      <c r="B35" s="64">
        <f t="shared" si="2"/>
        <v>4.5534705000000002E-2</v>
      </c>
      <c r="C35" s="89">
        <v>60000</v>
      </c>
      <c r="D35" s="47">
        <v>5.9306500000000004E-4</v>
      </c>
      <c r="E35" s="58">
        <v>77</v>
      </c>
      <c r="F35" s="49">
        <f>(C35-$B$6)/($B$5-$B$6)</f>
        <v>1.1980239604792095E-2</v>
      </c>
      <c r="G35" s="44">
        <f>(D35-$C$6)/($C$5-$C$6)</f>
        <v>3.5211267815635533E-3</v>
      </c>
      <c r="H35" s="45">
        <f>(E35-$D$6)/($D$5-$D$6)</f>
        <v>0.66666666666666663</v>
      </c>
      <c r="I35" s="49">
        <f>(C35-$B$7)/$B$8</f>
        <v>-0.61992805328517941</v>
      </c>
      <c r="J35" s="44">
        <f>(D35-$C$7)/$C$8</f>
        <v>-0.61048659885591372</v>
      </c>
      <c r="K35" s="44">
        <f>(E35-$D$7)/$D$8</f>
        <v>0.56508043265736374</v>
      </c>
      <c r="L35" s="86">
        <f>'init old quick'!D35/D35</f>
        <v>1.1201318573849408</v>
      </c>
    </row>
    <row r="36" spans="1:12" x14ac:dyDescent="0.25">
      <c r="A36" s="46">
        <v>25</v>
      </c>
      <c r="B36" s="64">
        <f t="shared" si="2"/>
        <v>0.11793090000000001</v>
      </c>
      <c r="C36" s="89">
        <v>70000</v>
      </c>
      <c r="D36" s="47">
        <v>1.5534500000000001E-3</v>
      </c>
      <c r="E36" s="58">
        <v>76</v>
      </c>
      <c r="F36" s="49">
        <f>(C36-$B$6)/($B$5-$B$6)</f>
        <v>1.3980279605592111E-2</v>
      </c>
      <c r="G36" s="44">
        <f>(D36-$C$6)/($C$5-$C$6)</f>
        <v>9.248909922446074E-3</v>
      </c>
      <c r="H36" s="45">
        <f>(E36-$D$6)/($D$5-$D$6)</f>
        <v>0.65217391304347827</v>
      </c>
      <c r="I36" s="49">
        <f>(C36-$B$7)/$B$8</f>
        <v>-0.61259156460311737</v>
      </c>
      <c r="J36" s="44">
        <f>(D36-$C$7)/$C$8</f>
        <v>-0.58560745941258885</v>
      </c>
      <c r="K36" s="44">
        <f>(E36-$D$7)/$D$8</f>
        <v>0.5159430037306364</v>
      </c>
      <c r="L36" s="86">
        <f>'init old quick'!D36/D36</f>
        <v>0.49300589011554929</v>
      </c>
    </row>
    <row r="37" spans="1:12" x14ac:dyDescent="0.25">
      <c r="A37" s="46">
        <v>26</v>
      </c>
      <c r="B37" s="64">
        <f t="shared" si="2"/>
        <v>0.14544445</v>
      </c>
      <c r="C37" s="89">
        <v>80000</v>
      </c>
      <c r="D37" s="47">
        <v>1.94101E-3</v>
      </c>
      <c r="E37" s="58">
        <v>75</v>
      </c>
      <c r="F37" s="49">
        <f>(C37-$B$6)/($B$5-$B$6)</f>
        <v>1.5980319606392127E-2</v>
      </c>
      <c r="G37" s="44">
        <f>(D37-$C$6)/($C$5-$C$6)</f>
        <v>1.1560336729487447E-2</v>
      </c>
      <c r="H37" s="45">
        <f>(E37-$D$6)/($D$5-$D$6)</f>
        <v>0.6376811594202898</v>
      </c>
      <c r="I37" s="49">
        <f>(C37-$B$7)/$B$8</f>
        <v>-0.60525507592105543</v>
      </c>
      <c r="J37" s="44">
        <f>(D37-$C$7)/$C$8</f>
        <v>-0.57556756990717706</v>
      </c>
      <c r="K37" s="44">
        <f>(E37-$D$7)/$D$8</f>
        <v>0.46680557480390916</v>
      </c>
      <c r="L37" s="86">
        <f>'init old quick'!D37/D37</f>
        <v>0.45126506303419356</v>
      </c>
    </row>
    <row r="38" spans="1:12" x14ac:dyDescent="0.25">
      <c r="A38" s="46">
        <v>27</v>
      </c>
      <c r="B38" s="64">
        <f t="shared" si="2"/>
        <v>0.13108402</v>
      </c>
      <c r="C38" s="89">
        <v>90000</v>
      </c>
      <c r="D38" s="47">
        <v>1.7731800000000001E-3</v>
      </c>
      <c r="E38" s="58">
        <v>74</v>
      </c>
      <c r="F38" s="49">
        <f>(C38-$B$6)/($B$5-$B$6)</f>
        <v>1.7980359607192145E-2</v>
      </c>
      <c r="G38" s="44">
        <f>(D38-$C$6)/($C$5-$C$6)</f>
        <v>1.0559390395950051E-2</v>
      </c>
      <c r="H38" s="45">
        <f>(E38-$D$6)/($D$5-$D$6)</f>
        <v>0.62318840579710144</v>
      </c>
      <c r="I38" s="49">
        <f>(C38-$B$7)/$B$8</f>
        <v>-0.59791858723899338</v>
      </c>
      <c r="J38" s="44">
        <f>(D38-$C$7)/$C$8</f>
        <v>-0.57991527001991638</v>
      </c>
      <c r="K38" s="44">
        <f>(E38-$D$7)/$D$8</f>
        <v>0.41766814587718187</v>
      </c>
      <c r="L38" s="86">
        <f>'init old quick'!D38/D38</f>
        <v>0.55738898476184029</v>
      </c>
    </row>
    <row r="39" spans="1:12" x14ac:dyDescent="0.25">
      <c r="A39" s="46">
        <v>28</v>
      </c>
      <c r="B39" s="64">
        <f t="shared" si="2"/>
        <v>0.21585672</v>
      </c>
      <c r="C39" s="89">
        <v>100000</v>
      </c>
      <c r="D39" s="47">
        <v>2.9587400000000001E-3</v>
      </c>
      <c r="E39" s="58">
        <v>73</v>
      </c>
      <c r="F39" s="49">
        <f>(C39-$B$6)/($B$5-$B$6)</f>
        <v>1.9980399607992159E-2</v>
      </c>
      <c r="G39" s="44">
        <f>(D39-$C$6)/($C$5-$C$6)</f>
        <v>1.7630128256812809E-2</v>
      </c>
      <c r="H39" s="45">
        <f>(E39-$D$6)/($D$5-$D$6)</f>
        <v>0.60869565217391308</v>
      </c>
      <c r="I39" s="49">
        <f>(C39-$B$7)/$B$8</f>
        <v>-0.59058209855693145</v>
      </c>
      <c r="J39" s="44">
        <f>(D39-$C$7)/$C$8</f>
        <v>-0.54920288638374104</v>
      </c>
      <c r="K39" s="44">
        <f>(E39-$D$7)/$D$8</f>
        <v>0.36853071695045458</v>
      </c>
      <c r="L39" s="86">
        <f>'init old quick'!D39/D39</f>
        <v>0.37355090342510661</v>
      </c>
    </row>
    <row r="40" spans="1:12" x14ac:dyDescent="0.25">
      <c r="A40" s="46">
        <v>29</v>
      </c>
      <c r="B40" s="64">
        <f t="shared" si="2"/>
        <v>0.48360789999999998</v>
      </c>
      <c r="C40" s="89">
        <v>125000</v>
      </c>
      <c r="D40" s="47">
        <v>6.7185999999999999E-3</v>
      </c>
      <c r="E40" s="58">
        <v>72</v>
      </c>
      <c r="F40" s="49">
        <f>(C40-$B$6)/($B$5-$B$6)</f>
        <v>2.4980499609992199E-2</v>
      </c>
      <c r="G40" s="44">
        <f>(D40-$C$6)/($C$5-$C$6)</f>
        <v>4.0054117302954252E-2</v>
      </c>
      <c r="H40" s="45">
        <f>(E40-$D$6)/($D$5-$D$6)</f>
        <v>0.59420289855072461</v>
      </c>
      <c r="I40" s="49">
        <f>(C40-$B$7)/$B$8</f>
        <v>-0.57224087685177649</v>
      </c>
      <c r="J40" s="44">
        <f>(D40-$C$7)/$C$8</f>
        <v>-0.45180228014001655</v>
      </c>
      <c r="K40" s="44">
        <f>(E40-$D$7)/$D$8</f>
        <v>0.31939328802372735</v>
      </c>
      <c r="L40" s="86">
        <f>'init old quick'!D40/D40</f>
        <v>0.20325514244038939</v>
      </c>
    </row>
    <row r="41" spans="1:12" x14ac:dyDescent="0.25">
      <c r="A41" s="46">
        <v>30</v>
      </c>
      <c r="B41" s="64">
        <f t="shared" si="2"/>
        <v>0.59925212000000005</v>
      </c>
      <c r="C41" s="89">
        <v>150000</v>
      </c>
      <c r="D41" s="47">
        <v>8.4420199999999997E-3</v>
      </c>
      <c r="E41" s="58">
        <v>71</v>
      </c>
      <c r="F41" s="49">
        <f>(C41-$B$6)/($B$5-$B$6)</f>
        <v>2.9980599611992238E-2</v>
      </c>
      <c r="G41" s="44">
        <f>(D41-$C$6)/($C$5-$C$6)</f>
        <v>5.033267852648414E-2</v>
      </c>
      <c r="H41" s="45">
        <f>(E41-$D$6)/($D$5-$D$6)</f>
        <v>0.57971014492753625</v>
      </c>
      <c r="I41" s="49">
        <f>(C41-$B$7)/$B$8</f>
        <v>-0.55389965514662154</v>
      </c>
      <c r="J41" s="44">
        <f>(D41-$C$7)/$C$8</f>
        <v>-0.40715642821665765</v>
      </c>
      <c r="K41" s="44">
        <f>(E41-$D$7)/$D$8</f>
        <v>0.27025585909700006</v>
      </c>
      <c r="L41" s="86">
        <f>'init old quick'!D41/D41</f>
        <v>0.19692443277793706</v>
      </c>
    </row>
    <row r="42" spans="1:12" x14ac:dyDescent="0.25">
      <c r="A42" s="46">
        <v>31</v>
      </c>
      <c r="B42" s="64">
        <f t="shared" si="2"/>
        <v>0.7734877</v>
      </c>
      <c r="C42" s="89">
        <v>175000</v>
      </c>
      <c r="D42" s="47">
        <v>1.1051699999999999E-2</v>
      </c>
      <c r="E42" s="58">
        <v>70</v>
      </c>
      <c r="F42" s="49">
        <f>(C42-$B$6)/($B$5-$B$6)</f>
        <v>3.4980699613992278E-2</v>
      </c>
      <c r="G42" s="44">
        <f>(D42-$C$6)/($C$5-$C$6)</f>
        <v>6.5896937763246788E-2</v>
      </c>
      <c r="H42" s="45">
        <f>(E42-$D$6)/($D$5-$D$6)</f>
        <v>0.56521739130434778</v>
      </c>
      <c r="I42" s="49">
        <f>(C42-$B$7)/$B$8</f>
        <v>-0.53555843344146647</v>
      </c>
      <c r="J42" s="44">
        <f>(D42-$C$7)/$C$8</f>
        <v>-0.33955167322521568</v>
      </c>
      <c r="K42" s="44">
        <f>(E42-$D$7)/$D$8</f>
        <v>0.22111843017027277</v>
      </c>
      <c r="L42" s="86">
        <f>'init old quick'!D42/D42</f>
        <v>0.17565080485355195</v>
      </c>
    </row>
    <row r="43" spans="1:12" x14ac:dyDescent="0.25">
      <c r="A43" s="46">
        <v>32</v>
      </c>
      <c r="B43" s="64">
        <f t="shared" si="2"/>
        <v>0.34978081</v>
      </c>
      <c r="C43" s="89">
        <v>200000</v>
      </c>
      <c r="D43" s="47">
        <v>5.0711899999999997E-3</v>
      </c>
      <c r="E43" s="58">
        <v>69</v>
      </c>
      <c r="F43" s="49">
        <f>(C43-$B$6)/($B$5-$B$6)</f>
        <v>3.9980799615992317E-2</v>
      </c>
      <c r="G43" s="44">
        <f>(D43-$C$6)/($C$5-$C$6)</f>
        <v>3.0228883439325321E-2</v>
      </c>
      <c r="H43" s="45">
        <f>(E43-$D$6)/($D$5-$D$6)</f>
        <v>0.55072463768115942</v>
      </c>
      <c r="I43" s="49">
        <f>(C43-$B$7)/$B$8</f>
        <v>-0.51721721173631152</v>
      </c>
      <c r="J43" s="44">
        <f>(D43-$C$7)/$C$8</f>
        <v>-0.49447906404472952</v>
      </c>
      <c r="K43" s="44">
        <f>(E43-$D$7)/$D$8</f>
        <v>0.17198100124354548</v>
      </c>
      <c r="L43" s="86">
        <f>'init old quick'!D43/D43</f>
        <v>0.43526470118453464</v>
      </c>
    </row>
    <row r="44" spans="1:12" x14ac:dyDescent="0.25">
      <c r="A44" s="46">
        <v>33</v>
      </c>
      <c r="B44" s="64">
        <f t="shared" si="2"/>
        <v>0.34546102000000001</v>
      </c>
      <c r="C44" s="89">
        <v>225000</v>
      </c>
      <c r="D44" s="47">
        <v>5.08224E-3</v>
      </c>
      <c r="E44" s="58">
        <v>68</v>
      </c>
      <c r="F44" s="49">
        <f>(C44-$B$6)/($B$5-$B$6)</f>
        <v>4.4980899617992356E-2</v>
      </c>
      <c r="G44" s="44">
        <f>(D44-$C$6)/($C$5-$C$6)</f>
        <v>3.0294786180108186E-2</v>
      </c>
      <c r="H44" s="45">
        <f>(E44-$D$6)/($D$5-$D$6)</f>
        <v>0.53623188405797106</v>
      </c>
      <c r="I44" s="49">
        <f>(C44-$B$7)/$B$8</f>
        <v>-0.49887599003115657</v>
      </c>
      <c r="J44" s="44">
        <f>(D44-$C$7)/$C$8</f>
        <v>-0.49419280958339495</v>
      </c>
      <c r="K44" s="44">
        <f>(E44-$D$7)/$D$8</f>
        <v>0.12284357231681821</v>
      </c>
      <c r="L44" s="86">
        <f>'init old quick'!D44/D44</f>
        <v>0.487782946102506</v>
      </c>
    </row>
    <row r="45" spans="1:12" x14ac:dyDescent="0.25">
      <c r="A45" s="46">
        <v>34</v>
      </c>
      <c r="B45" s="64">
        <f t="shared" si="2"/>
        <v>0.24869866000000002</v>
      </c>
      <c r="C45" s="89">
        <v>250000</v>
      </c>
      <c r="D45" s="47">
        <v>3.7138800000000001E-3</v>
      </c>
      <c r="E45" s="58">
        <v>67</v>
      </c>
      <c r="F45" s="49">
        <f>(C45-$B$6)/($B$5-$B$6)</f>
        <v>4.9980999619992403E-2</v>
      </c>
      <c r="G45" s="44">
        <f>(D45-$C$6)/($C$5-$C$6)</f>
        <v>2.2133820173081832E-2</v>
      </c>
      <c r="H45" s="45">
        <f>(E45-$D$6)/($D$5-$D$6)</f>
        <v>0.52173913043478259</v>
      </c>
      <c r="I45" s="49">
        <f>(C45-$B$7)/$B$8</f>
        <v>-0.48053476832600162</v>
      </c>
      <c r="J45" s="44">
        <f>(D45-$C$7)/$C$8</f>
        <v>-0.52964069688761994</v>
      </c>
      <c r="K45" s="44">
        <f>(E45-$D$7)/$D$8</f>
        <v>7.370614339009092E-2</v>
      </c>
      <c r="L45" s="86">
        <f>'init old quick'!D45/D45</f>
        <v>0.74275959374023925</v>
      </c>
    </row>
    <row r="46" spans="1:12" x14ac:dyDescent="0.25">
      <c r="A46" s="46">
        <v>35</v>
      </c>
      <c r="B46" s="64">
        <f t="shared" si="2"/>
        <v>0.59003212000000005</v>
      </c>
      <c r="C46" s="89">
        <v>275000</v>
      </c>
      <c r="D46" s="47">
        <v>8.9418699999999993E-3</v>
      </c>
      <c r="E46" s="58">
        <v>66</v>
      </c>
      <c r="F46" s="49">
        <f>(C46-$B$6)/($B$5-$B$6)</f>
        <v>5.4981099621992442E-2</v>
      </c>
      <c r="G46" s="44">
        <f>(D46-$C$6)/($C$5-$C$6)</f>
        <v>5.3313808388956094E-2</v>
      </c>
      <c r="H46" s="45">
        <f>(E46-$D$6)/($D$5-$D$6)</f>
        <v>0.50724637681159424</v>
      </c>
      <c r="I46" s="49">
        <f>(C46-$B$7)/$B$8</f>
        <v>-0.46219354662084666</v>
      </c>
      <c r="J46" s="44">
        <f>(D46-$C$7)/$C$8</f>
        <v>-0.39420762346570265</v>
      </c>
      <c r="K46" s="44">
        <f>(E46-$D$7)/$D$8</f>
        <v>2.4568714463363641E-2</v>
      </c>
      <c r="L46" s="86">
        <f>'init old quick'!D46/D46</f>
        <v>0.33900067882892504</v>
      </c>
    </row>
    <row r="47" spans="1:12" x14ac:dyDescent="0.25">
      <c r="A47" s="46">
        <v>36</v>
      </c>
      <c r="B47" s="64">
        <f t="shared" si="2"/>
        <v>1.0432032</v>
      </c>
      <c r="C47" s="89">
        <v>300000</v>
      </c>
      <c r="D47" s="47">
        <v>1.6051300000000001E-2</v>
      </c>
      <c r="E47" s="58">
        <v>65</v>
      </c>
      <c r="F47" s="49">
        <f>(C47-$B$6)/($B$5-$B$6)</f>
        <v>5.9981199623992482E-2</v>
      </c>
      <c r="G47" s="44">
        <f>(D47-$C$6)/($C$5-$C$6)</f>
        <v>9.5714796841799912E-2</v>
      </c>
      <c r="H47" s="45">
        <f>(E47-$D$6)/($D$5-$D$6)</f>
        <v>0.49275362318840582</v>
      </c>
      <c r="I47" s="49">
        <f>(C47-$B$7)/$B$8</f>
        <v>-0.44385232491569165</v>
      </c>
      <c r="J47" s="44">
        <f>(D47-$C$7)/$C$8</f>
        <v>-0.21003512979643757</v>
      </c>
      <c r="K47" s="44">
        <f>(E47-$D$7)/$D$8</f>
        <v>-2.4568714463363641E-2</v>
      </c>
      <c r="L47" s="86">
        <f>'init old quick'!D47/D47</f>
        <v>0.20677889018334961</v>
      </c>
    </row>
    <row r="48" spans="1:12" x14ac:dyDescent="0.25">
      <c r="A48" s="46">
        <v>37</v>
      </c>
      <c r="B48" s="64">
        <f t="shared" si="2"/>
        <v>0.71547190000000005</v>
      </c>
      <c r="C48" s="89">
        <v>325000</v>
      </c>
      <c r="D48" s="47">
        <v>1.11813E-2</v>
      </c>
      <c r="E48" s="58">
        <v>64</v>
      </c>
      <c r="F48" s="49">
        <f>(C48-$B$6)/($B$5-$B$6)</f>
        <v>6.4981299625992514E-2</v>
      </c>
      <c r="G48" s="44">
        <f>(D48-$C$6)/($C$5-$C$6)</f>
        <v>6.6669878505822289E-2</v>
      </c>
      <c r="H48" s="45">
        <f>(E48-$D$6)/($D$5-$D$6)</f>
        <v>0.47826086956521741</v>
      </c>
      <c r="I48" s="49">
        <f>(C48-$B$7)/$B$8</f>
        <v>-0.4255111032105367</v>
      </c>
      <c r="J48" s="44">
        <f>(D48-$C$7)/$C$8</f>
        <v>-0.33619433583255032</v>
      </c>
      <c r="K48" s="44">
        <f>(E48-$D$7)/$D$8</f>
        <v>-7.370614339009092E-2</v>
      </c>
      <c r="L48" s="86">
        <f>'init old quick'!D48/D48</f>
        <v>0.31792188743706007</v>
      </c>
    </row>
    <row r="49" spans="1:12" x14ac:dyDescent="0.25">
      <c r="A49" s="46">
        <v>38</v>
      </c>
      <c r="B49" s="64">
        <f t="shared" si="2"/>
        <v>0.39276316</v>
      </c>
      <c r="C49" s="89">
        <v>350000</v>
      </c>
      <c r="D49" s="47">
        <v>6.2364200000000003E-3</v>
      </c>
      <c r="E49" s="58">
        <v>63</v>
      </c>
      <c r="F49" s="49">
        <f>(C49-$B$6)/($B$5-$B$6)</f>
        <v>6.998139962799256E-2</v>
      </c>
      <c r="G49" s="44">
        <f>(D49-$C$6)/($C$5-$C$6)</f>
        <v>3.7178372185245487E-2</v>
      </c>
      <c r="H49" s="45">
        <f>(E49-$D$6)/($D$5-$D$6)</f>
        <v>0.46376811594202899</v>
      </c>
      <c r="I49" s="49">
        <f>(C49-$B$7)/$B$8</f>
        <v>-0.40716988150538175</v>
      </c>
      <c r="J49" s="44">
        <f>(D49-$C$7)/$C$8</f>
        <v>-0.46429333680664747</v>
      </c>
      <c r="K49" s="44">
        <f>(E49-$D$7)/$D$8</f>
        <v>-0.12284357231681821</v>
      </c>
      <c r="L49" s="86">
        <f>'init old quick'!D49/D49</f>
        <v>0.61747925893381128</v>
      </c>
    </row>
    <row r="50" spans="1:12" x14ac:dyDescent="0.25">
      <c r="A50" s="46">
        <v>39</v>
      </c>
      <c r="B50" s="64">
        <f t="shared" si="2"/>
        <v>0.54175180000000001</v>
      </c>
      <c r="C50" s="89">
        <v>375000</v>
      </c>
      <c r="D50" s="47">
        <v>8.7400499999999992E-3</v>
      </c>
      <c r="E50" s="58">
        <v>62</v>
      </c>
      <c r="F50" s="49">
        <f>(C50-$B$6)/($B$5-$B$6)</f>
        <v>7.4981499629992607E-2</v>
      </c>
      <c r="G50" s="44">
        <f>(D50-$C$6)/($C$5-$C$6)</f>
        <v>5.2110144031960813E-2</v>
      </c>
      <c r="H50" s="45">
        <f>(E50-$D$6)/($D$5-$D$6)</f>
        <v>0.44927536231884058</v>
      </c>
      <c r="I50" s="49">
        <f>(C50-$B$7)/$B$8</f>
        <v>-0.38882865980022674</v>
      </c>
      <c r="J50" s="44">
        <f>(D50-$C$7)/$C$8</f>
        <v>-0.39943584748258321</v>
      </c>
      <c r="K50" s="44">
        <f>(E50-$D$7)/$D$8</f>
        <v>-0.17198100124354548</v>
      </c>
      <c r="L50" s="86">
        <f>'init old quick'!D50/D50</f>
        <v>0.48294918221291644</v>
      </c>
    </row>
    <row r="51" spans="1:12" x14ac:dyDescent="0.25">
      <c r="A51" s="46">
        <v>40</v>
      </c>
      <c r="B51" s="64">
        <f t="shared" si="2"/>
        <v>1.073121</v>
      </c>
      <c r="C51" s="89">
        <v>400000</v>
      </c>
      <c r="D51" s="47">
        <v>1.75943E-2</v>
      </c>
      <c r="E51" s="58">
        <v>61</v>
      </c>
      <c r="F51" s="49">
        <f>(C51-$B$6)/($B$5-$B$6)</f>
        <v>7.9981599631992639E-2</v>
      </c>
      <c r="G51" s="44">
        <f>(D51-$C$6)/($C$5-$C$6)</f>
        <v>0.10491732435564252</v>
      </c>
      <c r="H51" s="45">
        <f>(E51-$D$6)/($D$5-$D$6)</f>
        <v>0.43478260869565216</v>
      </c>
      <c r="I51" s="49">
        <f>(C51-$B$7)/$B$8</f>
        <v>-0.37048743809507179</v>
      </c>
      <c r="J51" s="44">
        <f>(D51-$C$7)/$C$8</f>
        <v>-0.17006312673407167</v>
      </c>
      <c r="K51" s="44">
        <f>(E51-$D$7)/$D$8</f>
        <v>-0.22111843017027277</v>
      </c>
      <c r="L51" s="86">
        <f>'init old quick'!D51/D51</f>
        <v>0.25672518940793326</v>
      </c>
    </row>
    <row r="52" spans="1:12" x14ac:dyDescent="0.25">
      <c r="A52" s="46">
        <v>41</v>
      </c>
      <c r="B52" s="64">
        <f t="shared" si="2"/>
        <v>0.64344670000000004</v>
      </c>
      <c r="C52" s="89">
        <v>425000</v>
      </c>
      <c r="D52" s="47">
        <v>1.0726299999999999E-2</v>
      </c>
      <c r="E52" s="58">
        <v>60</v>
      </c>
      <c r="F52" s="49">
        <f>(C52-$B$6)/($B$5-$B$6)</f>
        <v>8.4981699633992686E-2</v>
      </c>
      <c r="G52" s="44">
        <f>(D52-$C$6)/($C$5-$C$6)</f>
        <v>6.3956236238292552E-2</v>
      </c>
      <c r="H52" s="45">
        <f>(E52-$D$6)/($D$5-$D$6)</f>
        <v>0.42028985507246375</v>
      </c>
      <c r="I52" s="49">
        <f>(C52-$B$7)/$B$8</f>
        <v>-0.35214621638991683</v>
      </c>
      <c r="J52" s="44">
        <f>(D52-$C$7)/$C$8</f>
        <v>-0.34798128424044178</v>
      </c>
      <c r="K52" s="44">
        <f>(E52-$D$7)/$D$8</f>
        <v>-0.27025585909700006</v>
      </c>
      <c r="L52" s="86">
        <f>'init old quick'!D52/D52</f>
        <v>0.4886885505719587</v>
      </c>
    </row>
    <row r="53" spans="1:12" x14ac:dyDescent="0.25">
      <c r="A53" s="46">
        <v>42</v>
      </c>
      <c r="B53" s="64">
        <f t="shared" si="2"/>
        <v>0.26518108000000001</v>
      </c>
      <c r="C53" s="89">
        <v>450000</v>
      </c>
      <c r="D53" s="47">
        <v>4.4968200000000003E-3</v>
      </c>
      <c r="E53" s="58">
        <v>59</v>
      </c>
      <c r="F53" s="49">
        <f>(C53-$B$6)/($B$5-$B$6)</f>
        <v>8.9981799635992718E-2</v>
      </c>
      <c r="G53" s="44">
        <f>(D53-$C$6)/($C$5-$C$6)</f>
        <v>2.6803312649872454E-2</v>
      </c>
      <c r="H53" s="45">
        <f>(E53-$D$6)/($D$5-$D$6)</f>
        <v>0.40579710144927539</v>
      </c>
      <c r="I53" s="49">
        <f>(C53-$B$7)/$B$8</f>
        <v>-0.33380499468476182</v>
      </c>
      <c r="J53" s="44">
        <f>(D53-$C$7)/$C$8</f>
        <v>-0.50935833779646711</v>
      </c>
      <c r="K53" s="44">
        <f>(E53-$D$7)/$D$8</f>
        <v>-0.31939328802372735</v>
      </c>
      <c r="L53" s="86">
        <f>'init old quick'!D53/D53</f>
        <v>1.728328018466383</v>
      </c>
    </row>
    <row r="54" spans="1:12" x14ac:dyDescent="0.25">
      <c r="A54" s="46">
        <v>43</v>
      </c>
      <c r="B54" s="64">
        <f t="shared" si="2"/>
        <v>0.12599550000000001</v>
      </c>
      <c r="C54" s="89">
        <v>475000</v>
      </c>
      <c r="D54" s="47">
        <v>2.1746000000000001E-3</v>
      </c>
      <c r="E54" s="58">
        <v>58</v>
      </c>
      <c r="F54" s="49">
        <f>(C54-$B$6)/($B$5-$B$6)</f>
        <v>9.4981899637992764E-2</v>
      </c>
      <c r="G54" s="44">
        <f>(D54-$C$6)/($C$5-$C$6)</f>
        <v>1.2953478921294637E-2</v>
      </c>
      <c r="H54" s="45">
        <f>(E54-$D$6)/($D$5-$D$6)</f>
        <v>0.39130434782608697</v>
      </c>
      <c r="I54" s="49">
        <f>(C54-$B$7)/$B$8</f>
        <v>-0.31546377297960687</v>
      </c>
      <c r="J54" s="44">
        <f>(D54-$C$7)/$C$8</f>
        <v>-0.56951633193223339</v>
      </c>
      <c r="K54" s="44">
        <f>(E54-$D$7)/$D$8</f>
        <v>-0.36853071695045458</v>
      </c>
      <c r="L54" s="86">
        <f>'init old quick'!D54/D54</f>
        <v>6.1331739170422148</v>
      </c>
    </row>
    <row r="55" spans="1:12" x14ac:dyDescent="0.25">
      <c r="A55" s="46">
        <v>44</v>
      </c>
      <c r="B55" s="64">
        <f t="shared" si="2"/>
        <v>1.7163609999999998</v>
      </c>
      <c r="C55" s="89">
        <v>500000</v>
      </c>
      <c r="D55" s="47">
        <v>3.0113899999999999E-2</v>
      </c>
      <c r="E55" s="58">
        <v>57</v>
      </c>
      <c r="F55" s="49">
        <f>(C55-$B$6)/($B$5-$B$6)</f>
        <v>9.9981999639992797E-2</v>
      </c>
      <c r="G55" s="44">
        <f>(D55-$C$6)/($C$5-$C$6)</f>
        <v>0.17958483146018162</v>
      </c>
      <c r="H55" s="45">
        <f>(E55-$D$6)/($D$5-$D$6)</f>
        <v>0.37681159420289856</v>
      </c>
      <c r="I55" s="49">
        <f>(C55-$B$7)/$B$8</f>
        <v>-0.29712255127445192</v>
      </c>
      <c r="J55" s="44">
        <f>(D55-$C$7)/$C$8</f>
        <v>0.15426188268886812</v>
      </c>
      <c r="K55" s="44">
        <f>(E55-$D$7)/$D$8</f>
        <v>-0.41766814587718187</v>
      </c>
      <c r="L55" s="86">
        <f>'init old quick'!D55/D55</f>
        <v>0.18837679609748323</v>
      </c>
    </row>
    <row r="56" spans="1:12" x14ac:dyDescent="0.25">
      <c r="A56" s="46">
        <v>45</v>
      </c>
      <c r="B56" s="64">
        <f t="shared" si="2"/>
        <v>0.7844791000000001</v>
      </c>
      <c r="C56" s="89">
        <v>550000</v>
      </c>
      <c r="D56" s="47">
        <v>1.40109E-2</v>
      </c>
      <c r="E56" s="58">
        <v>56</v>
      </c>
      <c r="F56" s="49">
        <f>(C56-$B$6)/($B$5-$B$6)</f>
        <v>0.10998219964399288</v>
      </c>
      <c r="G56" s="44">
        <f>(D56-$C$6)/($C$5-$C$6)</f>
        <v>8.3545751385387446E-2</v>
      </c>
      <c r="H56" s="45">
        <f>(E56-$D$6)/($D$5-$D$6)</f>
        <v>0.36231884057971014</v>
      </c>
      <c r="I56" s="49">
        <f>(C56-$B$7)/$B$8</f>
        <v>-0.26044010786414196</v>
      </c>
      <c r="J56" s="44">
        <f>(D56-$C$7)/$C$8</f>
        <v>-0.26289246942602373</v>
      </c>
      <c r="K56" s="44">
        <f>(E56-$D$7)/$D$8</f>
        <v>-0.46680557480390916</v>
      </c>
      <c r="L56" s="86">
        <f>'init old quick'!D56/D56</f>
        <v>0.43535604422271235</v>
      </c>
    </row>
    <row r="57" spans="1:12" x14ac:dyDescent="0.25">
      <c r="A57" s="46">
        <v>46</v>
      </c>
      <c r="B57" s="64">
        <f t="shared" si="2"/>
        <v>0.68921120000000002</v>
      </c>
      <c r="C57" s="89">
        <v>600000</v>
      </c>
      <c r="D57" s="47">
        <v>1.25335E-2</v>
      </c>
      <c r="E57" s="58">
        <v>55</v>
      </c>
      <c r="F57" s="49">
        <f>(C57-$B$6)/($B$5-$B$6)</f>
        <v>0.11998239964799295</v>
      </c>
      <c r="G57" s="44">
        <f>(D57-$C$6)/($C$5-$C$6)</f>
        <v>7.47344654819843E-2</v>
      </c>
      <c r="H57" s="45">
        <f>(E57-$D$6)/($D$5-$D$6)</f>
        <v>0.34782608695652173</v>
      </c>
      <c r="I57" s="49">
        <f>(C57-$B$7)/$B$8</f>
        <v>-0.22375766445383202</v>
      </c>
      <c r="J57" s="44">
        <f>(D57-$C$7)/$C$8</f>
        <v>-0.30116507948716398</v>
      </c>
      <c r="K57" s="44">
        <f>(E57-$D$7)/$D$8</f>
        <v>-0.5159430037306364</v>
      </c>
      <c r="L57" s="86">
        <f>'init old quick'!D57/D57</f>
        <v>0.68301432161806364</v>
      </c>
    </row>
    <row r="58" spans="1:12" x14ac:dyDescent="0.25">
      <c r="A58" s="46">
        <v>47</v>
      </c>
      <c r="B58" s="64">
        <f t="shared" si="2"/>
        <v>1.3846824999999998</v>
      </c>
      <c r="C58" s="89">
        <v>650000</v>
      </c>
      <c r="D58" s="47">
        <v>2.5644699999999999E-2</v>
      </c>
      <c r="E58" s="58">
        <v>54</v>
      </c>
      <c r="F58" s="49">
        <f>(C58-$B$6)/($B$5-$B$6)</f>
        <v>0.12998259965199305</v>
      </c>
      <c r="G58" s="44">
        <f>(D58-$C$6)/($C$5-$C$6)</f>
        <v>0.15293030393920601</v>
      </c>
      <c r="H58" s="45">
        <f>(E58-$D$6)/($D$5-$D$6)</f>
        <v>0.33333333333333331</v>
      </c>
      <c r="I58" s="49">
        <f>(C58-$B$7)/$B$8</f>
        <v>-0.18707522104352209</v>
      </c>
      <c r="J58" s="44">
        <f>(D58-$C$7)/$C$8</f>
        <v>3.8485553404146354E-2</v>
      </c>
      <c r="K58" s="44">
        <f>(E58-$D$7)/$D$8</f>
        <v>-0.56508043265736374</v>
      </c>
      <c r="L58" s="86">
        <f>'init old quick'!D58/D58</f>
        <v>0.6216294205040418</v>
      </c>
    </row>
    <row r="59" spans="1:12" x14ac:dyDescent="0.25">
      <c r="A59" s="46">
        <v>48</v>
      </c>
      <c r="B59" s="64">
        <f t="shared" si="2"/>
        <v>0.78547180000000005</v>
      </c>
      <c r="C59" s="89">
        <v>700000</v>
      </c>
      <c r="D59" s="47">
        <v>1.4822699999999999E-2</v>
      </c>
      <c r="E59" s="58">
        <v>53</v>
      </c>
      <c r="F59" s="49">
        <f>(C59-$B$6)/($B$5-$B$6)</f>
        <v>0.13998279965599311</v>
      </c>
      <c r="G59" s="44">
        <f>(D59-$C$6)/($C$5-$C$6)</f>
        <v>8.8387366314575666E-2</v>
      </c>
      <c r="H59" s="45">
        <f>(E59-$D$6)/($D$5-$D$6)</f>
        <v>0.3188405797101449</v>
      </c>
      <c r="I59" s="49">
        <f>(C59-$B$7)/$B$8</f>
        <v>-0.15039277763321215</v>
      </c>
      <c r="J59" s="44">
        <f>(D59-$C$7)/$C$8</f>
        <v>-0.24186248103585611</v>
      </c>
      <c r="K59" s="44">
        <f>(E59-$D$7)/$D$8</f>
        <v>-0.61421786158409097</v>
      </c>
      <c r="L59" s="86">
        <f>'init old quick'!D59/D59</f>
        <v>0.52333110701828955</v>
      </c>
    </row>
    <row r="60" spans="1:12" x14ac:dyDescent="0.25">
      <c r="A60" s="46">
        <v>49</v>
      </c>
      <c r="B60" s="64">
        <f t="shared" si="2"/>
        <v>1.1986038999999999</v>
      </c>
      <c r="C60" s="89">
        <v>750000</v>
      </c>
      <c r="D60" s="47">
        <v>2.3052599999999999E-2</v>
      </c>
      <c r="E60" s="58">
        <v>52</v>
      </c>
      <c r="F60" s="49">
        <f>(C60-$B$6)/($B$5-$B$6)</f>
        <v>0.1499829996599932</v>
      </c>
      <c r="G60" s="44">
        <f>(D60-$C$6)/($C$5-$C$6)</f>
        <v>0.13747089268280199</v>
      </c>
      <c r="H60" s="45">
        <f>(E60-$D$6)/($D$5-$D$6)</f>
        <v>0.30434782608695654</v>
      </c>
      <c r="I60" s="49">
        <f>(C60-$B$7)/$B$8</f>
        <v>-0.11371033422290221</v>
      </c>
      <c r="J60" s="44">
        <f>(D60-$C$7)/$C$8</f>
        <v>-2.8663784987272088E-2</v>
      </c>
      <c r="K60" s="44">
        <f>(E60-$D$7)/$D$8</f>
        <v>-0.66335529051081832</v>
      </c>
      <c r="L60" s="86">
        <f>'init old quick'!D60/D60</f>
        <v>0.36594744193713513</v>
      </c>
    </row>
    <row r="61" spans="1:12" x14ac:dyDescent="0.25">
      <c r="A61" s="46">
        <v>50</v>
      </c>
      <c r="B61" s="64">
        <f t="shared" si="2"/>
        <v>0.6504196000000001</v>
      </c>
      <c r="C61" s="89">
        <v>800000</v>
      </c>
      <c r="D61" s="47">
        <v>1.2755900000000001E-2</v>
      </c>
      <c r="E61" s="58">
        <v>51</v>
      </c>
      <c r="F61" s="49">
        <f>(C61-$B$6)/($B$5-$B$6)</f>
        <v>0.15998319966399327</v>
      </c>
      <c r="G61" s="44">
        <f>(D61-$C$6)/($C$5-$C$6)</f>
        <v>7.6060869966157074E-2</v>
      </c>
      <c r="H61" s="45">
        <f>(E61-$D$6)/($D$5-$D$6)</f>
        <v>0.28985507246376813</v>
      </c>
      <c r="I61" s="49">
        <f>(C61-$B$7)/$B$8</f>
        <v>-7.7027890812592273E-2</v>
      </c>
      <c r="J61" s="44">
        <f>(D61-$C$7)/$C$8</f>
        <v>-0.29540372272691107</v>
      </c>
      <c r="K61" s="44">
        <f>(E61-$D$7)/$D$8</f>
        <v>-0.71249271943754555</v>
      </c>
      <c r="L61" s="86">
        <f>'init old quick'!D61/D61</f>
        <v>1.3233170532851464</v>
      </c>
    </row>
    <row r="62" spans="1:12" x14ac:dyDescent="0.25">
      <c r="A62" s="46">
        <v>51</v>
      </c>
      <c r="B62" s="64">
        <f t="shared" si="2"/>
        <v>0.93787369999999992</v>
      </c>
      <c r="C62" s="89">
        <v>850000</v>
      </c>
      <c r="D62" s="47">
        <v>1.8760099999999998E-2</v>
      </c>
      <c r="E62" s="58">
        <v>50</v>
      </c>
      <c r="F62" s="49">
        <f>(C62-$B$6)/($B$5-$B$6)</f>
        <v>0.16998339966799336</v>
      </c>
      <c r="G62" s="44">
        <f>(D62-$C$6)/($C$5-$C$6)</f>
        <v>0.11187021260945826</v>
      </c>
      <c r="H62" s="45">
        <f>(E62-$D$6)/($D$5-$D$6)</f>
        <v>0.27536231884057971</v>
      </c>
      <c r="I62" s="49">
        <f>(C62-$B$7)/$B$8</f>
        <v>-4.0345447402282332E-2</v>
      </c>
      <c r="J62" s="44">
        <f>(D62-$C$7)/$C$8</f>
        <v>-0.13986263342875341</v>
      </c>
      <c r="K62" s="44">
        <f>(E62-$D$7)/$D$8</f>
        <v>-0.7616301483642729</v>
      </c>
      <c r="L62" s="86">
        <f>'init old quick'!D62/D62</f>
        <v>0.67721920458846174</v>
      </c>
    </row>
    <row r="63" spans="1:12" x14ac:dyDescent="0.25">
      <c r="A63" s="46">
        <v>52</v>
      </c>
      <c r="B63" s="64">
        <f t="shared" si="2"/>
        <v>1.1661421999999999</v>
      </c>
      <c r="C63" s="89">
        <v>900000</v>
      </c>
      <c r="D63" s="47">
        <v>2.38015E-2</v>
      </c>
      <c r="E63" s="58">
        <v>49</v>
      </c>
      <c r="F63" s="49">
        <f>(C63-$B$6)/($B$5-$B$6)</f>
        <v>0.17998359967199343</v>
      </c>
      <c r="G63" s="44">
        <f>(D63-$C$6)/($C$5-$C$6)</f>
        <v>0.14193736893368775</v>
      </c>
      <c r="H63" s="45">
        <f>(E63-$D$6)/($D$5-$D$6)</f>
        <v>0.2608695652173913</v>
      </c>
      <c r="I63" s="49">
        <f>(C63-$B$7)/$B$8</f>
        <v>-3.6630039919723903E-3</v>
      </c>
      <c r="J63" s="44">
        <f>(D63-$C$7)/$C$8</f>
        <v>-9.2632450693162661E-3</v>
      </c>
      <c r="K63" s="44">
        <f>(E63-$D$7)/$D$8</f>
        <v>-0.81076757729100013</v>
      </c>
      <c r="L63" s="86">
        <f>'init old quick'!D63/D63</f>
        <v>0.42488498624036297</v>
      </c>
    </row>
    <row r="64" spans="1:12" x14ac:dyDescent="0.25">
      <c r="A64" s="46">
        <v>53</v>
      </c>
      <c r="B64" s="64">
        <f t="shared" si="2"/>
        <v>0.6892543000000001</v>
      </c>
      <c r="C64" s="89">
        <v>950000</v>
      </c>
      <c r="D64" s="47">
        <v>1.43622E-2</v>
      </c>
      <c r="E64" s="58">
        <v>48</v>
      </c>
      <c r="F64" s="49">
        <f>(C64-$B$6)/($B$5-$B$6)</f>
        <v>0.18998379967599352</v>
      </c>
      <c r="G64" s="44">
        <f>(D64-$C$6)/($C$5-$C$6)</f>
        <v>8.5640921777877993E-2</v>
      </c>
      <c r="H64" s="45">
        <f>(E64-$D$6)/($D$5-$D$6)</f>
        <v>0.24637681159420291</v>
      </c>
      <c r="I64" s="49">
        <f>(C64-$B$7)/$B$8</f>
        <v>3.301943941833755E-2</v>
      </c>
      <c r="J64" s="44">
        <f>(D64-$C$7)/$C$8</f>
        <v>-0.25379190903988685</v>
      </c>
      <c r="K64" s="44">
        <f>(E64-$D$7)/$D$8</f>
        <v>-0.85990500621772736</v>
      </c>
      <c r="L64" s="86">
        <f>'init old quick'!D64/D64</f>
        <v>0.74262995919845143</v>
      </c>
    </row>
    <row r="65" spans="1:12" x14ac:dyDescent="0.25">
      <c r="A65" s="46">
        <v>54</v>
      </c>
      <c r="B65" s="64">
        <f t="shared" si="2"/>
        <v>0.37846732999999999</v>
      </c>
      <c r="C65" s="89">
        <v>1000000</v>
      </c>
      <c r="D65" s="47">
        <v>8.0552899999999997E-3</v>
      </c>
      <c r="E65" s="58">
        <v>47</v>
      </c>
      <c r="F65" s="49">
        <f>(C65-$B$6)/($B$5-$B$6)</f>
        <v>0.19998399967999361</v>
      </c>
      <c r="G65" s="44">
        <f>(D65-$C$6)/($C$5-$C$6)</f>
        <v>4.8026201880062659E-2</v>
      </c>
      <c r="H65" s="45">
        <f>(E65-$D$6)/($D$5-$D$6)</f>
        <v>0.2318840579710145</v>
      </c>
      <c r="I65" s="49">
        <f>(C65-$B$7)/$B$8</f>
        <v>6.9701882828647491E-2</v>
      </c>
      <c r="J65" s="44">
        <f>(D65-$C$7)/$C$8</f>
        <v>-0.4171748162557431</v>
      </c>
      <c r="K65" s="44">
        <f>(E65-$D$7)/$D$8</f>
        <v>-0.90904243514445471</v>
      </c>
      <c r="L65" s="86">
        <f>'init old quick'!D65/D65</f>
        <v>1.4046918236339101</v>
      </c>
    </row>
    <row r="66" spans="1:12" x14ac:dyDescent="0.25">
      <c r="A66" s="46">
        <v>55</v>
      </c>
      <c r="B66" s="64">
        <f t="shared" si="2"/>
        <v>1.7377210999999999</v>
      </c>
      <c r="C66" s="89">
        <v>1250000</v>
      </c>
      <c r="D66" s="47">
        <v>3.7779399999999998E-2</v>
      </c>
      <c r="E66" s="58">
        <v>46</v>
      </c>
      <c r="F66" s="49">
        <f>(C66-$B$6)/($B$5-$B$6)</f>
        <v>0.24998499969999399</v>
      </c>
      <c r="G66" s="44">
        <f>(D66-$C$6)/($C$5-$C$6)</f>
        <v>0.22530224860688317</v>
      </c>
      <c r="H66" s="45">
        <f>(E66-$D$6)/($D$5-$D$6)</f>
        <v>0.21739130434782608</v>
      </c>
      <c r="I66" s="49">
        <f>(C66-$B$7)/$B$8</f>
        <v>0.25311409988019717</v>
      </c>
      <c r="J66" s="44">
        <f>(D66-$C$7)/$C$8</f>
        <v>0.35283958163544343</v>
      </c>
      <c r="K66" s="44">
        <f>(E66-$D$7)/$D$8</f>
        <v>-0.95817986407118194</v>
      </c>
      <c r="L66" s="86">
        <f>'init old quick'!D66/D66</f>
        <v>0.73864592873364854</v>
      </c>
    </row>
    <row r="67" spans="1:12" x14ac:dyDescent="0.25">
      <c r="A67" s="46">
        <v>56</v>
      </c>
      <c r="B67" s="64">
        <f t="shared" si="2"/>
        <v>1.9415737</v>
      </c>
      <c r="C67" s="89">
        <v>1500000</v>
      </c>
      <c r="D67" s="47">
        <v>4.3149E-2</v>
      </c>
      <c r="E67" s="58">
        <v>45</v>
      </c>
      <c r="F67" s="49">
        <f>(C67-$B$6)/($B$5-$B$6)</f>
        <v>0.2999859997199944</v>
      </c>
      <c r="G67" s="44">
        <f>(D67-$C$6)/($C$5-$C$6)</f>
        <v>0.25732680579309786</v>
      </c>
      <c r="H67" s="45">
        <f>(E67-$D$6)/($D$5-$D$6)</f>
        <v>0.20289855072463769</v>
      </c>
      <c r="I67" s="49">
        <f>(C67-$B$7)/$B$8</f>
        <v>0.43652631693174687</v>
      </c>
      <c r="J67" s="44">
        <f>(D67-$C$7)/$C$8</f>
        <v>0.49194111607723218</v>
      </c>
      <c r="K67" s="44">
        <f>(E67-$D$7)/$D$8</f>
        <v>-1.0073172929979093</v>
      </c>
      <c r="L67" s="86">
        <f>'init old quick'!D67/D67</f>
        <v>0.64485387842128439</v>
      </c>
    </row>
    <row r="68" spans="1:12" x14ac:dyDescent="0.25">
      <c r="A68" s="46">
        <v>57</v>
      </c>
      <c r="B68" s="64">
        <f t="shared" si="2"/>
        <v>2.2648962999999998</v>
      </c>
      <c r="C68" s="89">
        <v>1750000</v>
      </c>
      <c r="D68" s="47">
        <v>5.14779E-2</v>
      </c>
      <c r="E68" s="58">
        <v>44</v>
      </c>
      <c r="F68" s="49">
        <f>(C68-$B$6)/($B$5-$B$6)</f>
        <v>0.34998699973999481</v>
      </c>
      <c r="G68" s="44">
        <f>(D68-$C$6)/($C$5-$C$6)</f>
        <v>0.30700077300634715</v>
      </c>
      <c r="H68" s="45">
        <f>(E68-$D$6)/($D$5-$D$6)</f>
        <v>0.18840579710144928</v>
      </c>
      <c r="I68" s="49">
        <f>(C68-$B$7)/$B$8</f>
        <v>0.61993853398329657</v>
      </c>
      <c r="J68" s="44">
        <f>(D68-$C$7)/$C$8</f>
        <v>0.70770444485632444</v>
      </c>
      <c r="K68" s="44">
        <f>(E68-$D$7)/$D$8</f>
        <v>-1.0564547219246365</v>
      </c>
      <c r="L68" s="86">
        <f>'init old quick'!D68/D68</f>
        <v>0.39696840780218312</v>
      </c>
    </row>
    <row r="69" spans="1:12" x14ac:dyDescent="0.25">
      <c r="A69" s="46">
        <v>58</v>
      </c>
      <c r="B69" s="64">
        <f t="shared" si="2"/>
        <v>2.5362753000000002</v>
      </c>
      <c r="C69" s="89">
        <v>2000000</v>
      </c>
      <c r="D69" s="47">
        <v>5.8986200000000003E-2</v>
      </c>
      <c r="E69" s="58">
        <v>43</v>
      </c>
      <c r="F69" s="49">
        <f>(C69-$B$6)/($B$5-$B$6)</f>
        <v>0.39998799975999522</v>
      </c>
      <c r="G69" s="44">
        <f>(D69-$C$6)/($C$5-$C$6)</f>
        <v>0.35178064165973955</v>
      </c>
      <c r="H69" s="45">
        <f>(E69-$D$6)/($D$5-$D$6)</f>
        <v>0.17391304347826086</v>
      </c>
      <c r="I69" s="49">
        <f>(C69-$B$7)/$B$8</f>
        <v>0.80335075103484621</v>
      </c>
      <c r="J69" s="44">
        <f>(D69-$C$7)/$C$8</f>
        <v>0.90220981789142618</v>
      </c>
      <c r="K69" s="44">
        <f>(E69-$D$7)/$D$8</f>
        <v>-1.1055921508513638</v>
      </c>
      <c r="L69" s="86">
        <f>'init old quick'!D69/D69</f>
        <v>0.50789506698176856</v>
      </c>
    </row>
    <row r="70" spans="1:12" x14ac:dyDescent="0.25">
      <c r="A70" s="46">
        <v>59</v>
      </c>
      <c r="B70" s="64">
        <f t="shared" si="2"/>
        <v>1.0683654999999999</v>
      </c>
      <c r="C70" s="89">
        <v>2250000</v>
      </c>
      <c r="D70" s="47">
        <v>2.5440399999999998E-2</v>
      </c>
      <c r="E70" s="58">
        <v>42</v>
      </c>
      <c r="F70" s="49">
        <f>(C70-$B$6)/($B$5-$B$6)</f>
        <v>0.44998899977999562</v>
      </c>
      <c r="G70" s="44">
        <f>(D70-$C$6)/($C$5-$C$6)</f>
        <v>0.15171184874084045</v>
      </c>
      <c r="H70" s="45">
        <f>(E70-$D$6)/($D$5-$D$6)</f>
        <v>0.15942028985507245</v>
      </c>
      <c r="I70" s="49">
        <f>(C70-$B$7)/$B$8</f>
        <v>0.98676296808639585</v>
      </c>
      <c r="J70" s="44">
        <f>(D70-$C$7)/$C$8</f>
        <v>3.319308404209749E-2</v>
      </c>
      <c r="K70" s="44">
        <f>(E70-$D$7)/$D$8</f>
        <v>-1.1547295797780912</v>
      </c>
      <c r="L70" s="86">
        <f>'init old quick'!D70/D70</f>
        <v>1.7691152654832472</v>
      </c>
    </row>
    <row r="71" spans="1:12" x14ac:dyDescent="0.25">
      <c r="A71" s="46">
        <v>60</v>
      </c>
      <c r="B71" s="64">
        <f t="shared" si="2"/>
        <v>3.4422204999999999</v>
      </c>
      <c r="C71" s="89">
        <v>2500000</v>
      </c>
      <c r="D71" s="47">
        <v>8.3959800000000001E-2</v>
      </c>
      <c r="E71" s="58">
        <v>41</v>
      </c>
      <c r="F71" s="49">
        <f>(C71-$B$6)/($B$5-$B$6)</f>
        <v>0.49998999979999598</v>
      </c>
      <c r="G71" s="44">
        <f>(D71-$C$6)/($C$5-$C$6)</f>
        <v>0.50072441425837833</v>
      </c>
      <c r="H71" s="45">
        <f>(E71-$D$6)/($D$5-$D$6)</f>
        <v>0.14492753623188406</v>
      </c>
      <c r="I71" s="49">
        <f>(C71-$B$7)/$B$8</f>
        <v>1.1701751851379456</v>
      </c>
      <c r="J71" s="44">
        <f>(D71-$C$7)/$C$8</f>
        <v>1.5491604437360802</v>
      </c>
      <c r="K71" s="44">
        <f>(E71-$D$7)/$D$8</f>
        <v>-1.2038670087048184</v>
      </c>
      <c r="L71" s="86">
        <f>'init old quick'!D71/D71</f>
        <v>0.34972331996979505</v>
      </c>
    </row>
    <row r="72" spans="1:12" x14ac:dyDescent="0.25">
      <c r="A72" s="46">
        <v>61</v>
      </c>
      <c r="B72" s="64">
        <f t="shared" si="2"/>
        <v>3.2808886999999998</v>
      </c>
      <c r="C72" s="89">
        <v>2750000</v>
      </c>
      <c r="D72" s="47">
        <v>8.2025500000000001E-2</v>
      </c>
      <c r="E72" s="58">
        <v>40</v>
      </c>
      <c r="F72" s="49">
        <f>(C72-$B$6)/($B$5-$B$6)</f>
        <v>0.54999099981999644</v>
      </c>
      <c r="G72" s="44">
        <f>(D72-$C$6)/($C$5-$C$6)</f>
        <v>0.48918815439446017</v>
      </c>
      <c r="H72" s="45">
        <f>(E72-$D$6)/($D$5-$D$6)</f>
        <v>0.13043478260869565</v>
      </c>
      <c r="I72" s="49">
        <f>(C72-$B$7)/$B$8</f>
        <v>1.3535874021894954</v>
      </c>
      <c r="J72" s="44">
        <f>(D72-$C$7)/$C$8</f>
        <v>1.4990516650429275</v>
      </c>
      <c r="K72" s="44">
        <f>(E72-$D$7)/$D$8</f>
        <v>-1.2530044376315457</v>
      </c>
      <c r="L72" s="86">
        <f>'init old quick'!D72/D72</f>
        <v>0.38930210727151926</v>
      </c>
    </row>
    <row r="73" spans="1:12" x14ac:dyDescent="0.25">
      <c r="A73" s="46">
        <v>62</v>
      </c>
      <c r="B73" s="64">
        <f t="shared" si="2"/>
        <v>3.2159841999999998</v>
      </c>
      <c r="C73" s="89">
        <v>3000000</v>
      </c>
      <c r="D73" s="47">
        <v>8.2464499999999996E-2</v>
      </c>
      <c r="E73" s="58">
        <v>39</v>
      </c>
      <c r="F73" s="49">
        <f>(C73-$B$6)/($B$5-$B$6)</f>
        <v>0.59999199983999685</v>
      </c>
      <c r="G73" s="44">
        <f>(D73-$C$6)/($C$5-$C$6)</f>
        <v>0.49180637187895587</v>
      </c>
      <c r="H73" s="45">
        <f>(E73-$D$6)/($D$5-$D$6)</f>
        <v>0.11594202898550725</v>
      </c>
      <c r="I73" s="49">
        <f>(C73-$B$7)/$B$8</f>
        <v>1.5369996192410449</v>
      </c>
      <c r="J73" s="44">
        <f>(D73-$C$7)/$C$8</f>
        <v>1.5104241273529591</v>
      </c>
      <c r="K73" s="44">
        <f>(E73-$D$7)/$D$8</f>
        <v>-1.3021418665582729</v>
      </c>
      <c r="L73" s="86">
        <f>'init old quick'!D73/D73</f>
        <v>0.75156461265150465</v>
      </c>
    </row>
    <row r="74" spans="1:12" x14ac:dyDescent="0.25">
      <c r="A74" s="46">
        <v>63</v>
      </c>
      <c r="B74" s="64">
        <f t="shared" si="2"/>
        <v>3.3654489000000001</v>
      </c>
      <c r="C74" s="89">
        <v>3250000</v>
      </c>
      <c r="D74" s="47">
        <v>8.8567900000000005E-2</v>
      </c>
      <c r="E74" s="58">
        <v>38</v>
      </c>
      <c r="F74" s="49">
        <f>(C74-$B$6)/($B$5-$B$6)</f>
        <v>0.64999299985999714</v>
      </c>
      <c r="G74" s="44">
        <f>(D74-$C$6)/($C$5-$C$6)</f>
        <v>0.52820734817706794</v>
      </c>
      <c r="H74" s="45">
        <f>(E74-$D$6)/($D$5-$D$6)</f>
        <v>0.10144927536231885</v>
      </c>
      <c r="I74" s="49">
        <f>(C74-$B$7)/$B$8</f>
        <v>1.7204118362925946</v>
      </c>
      <c r="J74" s="44">
        <f>(D74-$C$7)/$C$8</f>
        <v>1.6685350304578483</v>
      </c>
      <c r="K74" s="44">
        <f>(E74-$D$7)/$D$8</f>
        <v>-1.3512792954850001</v>
      </c>
      <c r="L74" s="86">
        <f>'init old quick'!D74/D74</f>
        <v>0.42550743553815767</v>
      </c>
    </row>
    <row r="75" spans="1:12" x14ac:dyDescent="0.25">
      <c r="A75" s="46">
        <v>64</v>
      </c>
      <c r="B75" s="64">
        <f t="shared" si="2"/>
        <v>2.3506415000000001</v>
      </c>
      <c r="C75" s="89">
        <v>3500000</v>
      </c>
      <c r="D75" s="47">
        <v>6.3534400000000005E-2</v>
      </c>
      <c r="E75" s="58">
        <v>37</v>
      </c>
      <c r="F75" s="49">
        <f>(C75-$B$6)/($B$5-$B$6)</f>
        <v>0.69999399987999755</v>
      </c>
      <c r="G75" s="44">
        <f>(D75-$C$6)/($C$5-$C$6)</f>
        <v>0.3789063290469456</v>
      </c>
      <c r="H75" s="45">
        <f>(E75-$D$6)/($D$5-$D$6)</f>
        <v>8.6956521739130432E-2</v>
      </c>
      <c r="I75" s="49">
        <f>(C75-$B$7)/$B$8</f>
        <v>1.9038240533441444</v>
      </c>
      <c r="J75" s="44">
        <f>(D75-$C$7)/$C$8</f>
        <v>1.0200326722843314</v>
      </c>
      <c r="K75" s="44">
        <f>(E75-$D$7)/$D$8</f>
        <v>-1.4004167244117276</v>
      </c>
      <c r="L75" s="86">
        <f>'init old quick'!D75/D75</f>
        <v>0.87274925079956678</v>
      </c>
    </row>
    <row r="76" spans="1:12" x14ac:dyDescent="0.25">
      <c r="A76" s="46">
        <v>65</v>
      </c>
      <c r="B76" s="64">
        <f t="shared" si="2"/>
        <v>3.3877999000000001</v>
      </c>
      <c r="C76" s="89">
        <v>3750000</v>
      </c>
      <c r="D76" s="47">
        <v>9.4109200000000004E-2</v>
      </c>
      <c r="E76" s="58">
        <v>36</v>
      </c>
      <c r="F76" s="49">
        <f>(C76-$B$6)/($B$5-$B$6)</f>
        <v>0.74999499989999796</v>
      </c>
      <c r="G76" s="44">
        <f>(D76-$C$6)/($C$5-$C$6)</f>
        <v>0.56125593256621642</v>
      </c>
      <c r="H76" s="45">
        <f>(E76-$D$6)/($D$5-$D$6)</f>
        <v>7.2463768115942032E-2</v>
      </c>
      <c r="I76" s="49">
        <f>(C76-$B$7)/$B$8</f>
        <v>2.0872362703956941</v>
      </c>
      <c r="J76" s="44">
        <f>(D76-$C$7)/$C$8</f>
        <v>1.812084518837296</v>
      </c>
      <c r="K76" s="44">
        <f>(E76-$D$7)/$D$8</f>
        <v>-1.4495541533384548</v>
      </c>
      <c r="L76" s="86">
        <f>'init old quick'!D76/D76</f>
        <v>0.61479855317014698</v>
      </c>
    </row>
    <row r="77" spans="1:12" x14ac:dyDescent="0.25">
      <c r="A77" s="46">
        <v>66</v>
      </c>
      <c r="B77" s="64">
        <f t="shared" ref="B77:B81" si="3">D77*E77 - (100 * $B$3 + $B$3)</f>
        <v>2.8037641999999998</v>
      </c>
      <c r="C77" s="89">
        <v>4000000</v>
      </c>
      <c r="D77" s="47">
        <v>8.0111299999999996E-2</v>
      </c>
      <c r="E77" s="58">
        <v>35</v>
      </c>
      <c r="F77" s="49">
        <f>(C77-$B$6)/($B$5-$B$6)</f>
        <v>0.79999599991999837</v>
      </c>
      <c r="G77" s="44">
        <f>(D77-$C$6)/($C$5-$C$6)</f>
        <v>0.47777177191422843</v>
      </c>
      <c r="H77" s="45">
        <f>(E77-$D$6)/($D$5-$D$6)</f>
        <v>5.7971014492753624E-2</v>
      </c>
      <c r="I77" s="49">
        <f>(C77-$B$7)/$B$8</f>
        <v>2.2706484874472439</v>
      </c>
      <c r="J77" s="44">
        <f>(D77-$C$7)/$C$8</f>
        <v>1.4494635845102115</v>
      </c>
      <c r="K77" s="44">
        <f>(E77-$D$7)/$D$8</f>
        <v>-1.4986915822651821</v>
      </c>
      <c r="L77" s="86">
        <f>'init old quick'!D77/D77</f>
        <v>0.77133562930572841</v>
      </c>
    </row>
    <row r="78" spans="1:12" x14ac:dyDescent="0.25">
      <c r="A78" s="46">
        <v>67</v>
      </c>
      <c r="B78" s="64">
        <f t="shared" si="3"/>
        <v>4.3190587000000011</v>
      </c>
      <c r="C78" s="89">
        <v>4250000</v>
      </c>
      <c r="D78" s="47">
        <v>0.12703500000000001</v>
      </c>
      <c r="E78" s="58">
        <v>34</v>
      </c>
      <c r="F78" s="49">
        <f>(C78-$B$6)/($B$5-$B$6)</f>
        <v>0.84999699993999878</v>
      </c>
      <c r="G78" s="44">
        <f>(D78-$C$6)/($C$5-$C$6)</f>
        <v>0.75762701514254738</v>
      </c>
      <c r="H78" s="45">
        <f>(E78-$D$6)/($D$5-$D$6)</f>
        <v>4.3478260869565216E-2</v>
      </c>
      <c r="I78" s="49">
        <f>(C78-$B$7)/$B$8</f>
        <v>2.4540607044987937</v>
      </c>
      <c r="J78" s="44">
        <f>(D78-$C$7)/$C$8</f>
        <v>2.6650399163945528</v>
      </c>
      <c r="K78" s="44">
        <f>(E78-$D$7)/$D$8</f>
        <v>-1.5478290111919093</v>
      </c>
      <c r="L78" s="86">
        <f>'init old quick'!D78/D78</f>
        <v>0.50949108513401808</v>
      </c>
    </row>
    <row r="79" spans="1:12" x14ac:dyDescent="0.25">
      <c r="A79" s="46">
        <v>68</v>
      </c>
      <c r="B79" s="64">
        <f t="shared" si="3"/>
        <v>3.8801076999999995</v>
      </c>
      <c r="C79" s="89">
        <v>4500000</v>
      </c>
      <c r="D79" s="47">
        <v>0.11758299999999999</v>
      </c>
      <c r="E79" s="58">
        <v>33</v>
      </c>
      <c r="F79" s="49">
        <f>(C79-$B$6)/($B$5-$B$6)</f>
        <v>0.89999799995999918</v>
      </c>
      <c r="G79" s="44">
        <f>(D79-$C$6)/($C$5-$C$6)</f>
        <v>0.70125482456520438</v>
      </c>
      <c r="H79" s="45">
        <f>(E79-$D$6)/($D$5-$D$6)</f>
        <v>2.8985507246376812E-2</v>
      </c>
      <c r="I79" s="49">
        <f>(C79-$B$7)/$B$8</f>
        <v>2.637472921550343</v>
      </c>
      <c r="J79" s="44">
        <f>(D79-$C$7)/$C$8</f>
        <v>2.4201822540838056</v>
      </c>
      <c r="K79" s="44">
        <f>(E79-$D$7)/$D$8</f>
        <v>-1.5969664401186365</v>
      </c>
      <c r="L79" s="86">
        <f>'init old quick'!D79/D79</f>
        <v>0.61080513339513376</v>
      </c>
    </row>
    <row r="80" spans="1:12" x14ac:dyDescent="0.25">
      <c r="A80" s="46">
        <v>69</v>
      </c>
      <c r="B80" s="64">
        <f t="shared" si="3"/>
        <v>5.3654367000000001</v>
      </c>
      <c r="C80" s="89">
        <v>4750000</v>
      </c>
      <c r="D80" s="47">
        <v>0.16767399999999999</v>
      </c>
      <c r="E80" s="58">
        <v>32</v>
      </c>
      <c r="F80" s="49">
        <f>(C80-$B$6)/($B$5-$B$6)</f>
        <v>0.94999899997999959</v>
      </c>
      <c r="G80" s="44">
        <f>(D80-$C$6)/($C$5-$C$6)</f>
        <v>1</v>
      </c>
      <c r="H80" s="45">
        <f>(E80-$D$6)/($D$5-$D$6)</f>
        <v>1.4492753623188406E-2</v>
      </c>
      <c r="I80" s="49">
        <f>(C80-$B$7)/$B$8</f>
        <v>2.8208851386018927</v>
      </c>
      <c r="J80" s="44">
        <f>(D80-$C$7)/$C$8</f>
        <v>3.7178086995776294</v>
      </c>
      <c r="K80" s="44">
        <f>(E80-$D$7)/$D$8</f>
        <v>-1.646103869045364</v>
      </c>
      <c r="L80" s="86">
        <f>'init old quick'!D80/D80</f>
        <v>0.39505051468921837</v>
      </c>
    </row>
    <row r="81" spans="1:12" ht="15.75" thickBot="1" x14ac:dyDescent="0.3">
      <c r="A81" s="50">
        <v>70</v>
      </c>
      <c r="B81" s="80">
        <f t="shared" si="3"/>
        <v>4.6419017</v>
      </c>
      <c r="C81" s="90">
        <v>5000000</v>
      </c>
      <c r="D81" s="51">
        <v>0.14974299999999999</v>
      </c>
      <c r="E81" s="59">
        <v>31</v>
      </c>
      <c r="F81" s="52">
        <f>(C81-$B$6)/($B$5-$B$6)</f>
        <v>1</v>
      </c>
      <c r="G81" s="53">
        <f>(D81-$C$6)/($C$5-$C$6)</f>
        <v>0.89305863846356981</v>
      </c>
      <c r="H81" s="54">
        <f>(E81-$D$6)/($D$5-$D$6)</f>
        <v>0</v>
      </c>
      <c r="I81" s="52">
        <f>(C81-$B$7)/$B$8</f>
        <v>3.0042973556534425</v>
      </c>
      <c r="J81" s="53">
        <f>(D81-$C$7)/$C$8</f>
        <v>3.2532993107822419</v>
      </c>
      <c r="K81" s="53">
        <f>(E81-$D$7)/$D$8</f>
        <v>-1.6952412979720912</v>
      </c>
      <c r="L81" s="87">
        <f>'init old quick'!D81/D81</f>
        <v>0.57625932430898275</v>
      </c>
    </row>
    <row r="82" spans="1:12" x14ac:dyDescent="0.25">
      <c r="C82" s="36"/>
      <c r="D82" s="21"/>
      <c r="E82" s="33"/>
      <c r="F82" s="14"/>
      <c r="G82" s="14"/>
      <c r="H82" s="14"/>
      <c r="I82" s="14"/>
      <c r="J82" s="14"/>
      <c r="K82" s="14"/>
    </row>
    <row r="83" spans="1:12" x14ac:dyDescent="0.25">
      <c r="C83" s="36"/>
      <c r="D83" s="13"/>
      <c r="E83" s="33"/>
      <c r="F83" s="14"/>
      <c r="G83" s="14"/>
      <c r="H83" s="14"/>
      <c r="I83" s="14"/>
      <c r="J83" s="14"/>
      <c r="K83" s="14"/>
    </row>
    <row r="84" spans="1:12" x14ac:dyDescent="0.25">
      <c r="C84" s="36"/>
      <c r="D84" s="13"/>
      <c r="E84" s="33"/>
      <c r="F84" s="14"/>
      <c r="G84" s="14"/>
      <c r="H84" s="14"/>
      <c r="I84" s="14"/>
      <c r="J84" s="14"/>
      <c r="K84" s="14"/>
    </row>
    <row r="85" spans="1:12" x14ac:dyDescent="0.25">
      <c r="C85" s="36"/>
      <c r="D85" s="13"/>
      <c r="E85" s="33"/>
      <c r="F85" s="14"/>
      <c r="G85" s="14"/>
      <c r="H85" s="14"/>
      <c r="I85" s="14"/>
      <c r="J85" s="14"/>
      <c r="K85" s="14"/>
    </row>
    <row r="86" spans="1:12" x14ac:dyDescent="0.25">
      <c r="C86" s="36"/>
      <c r="D86" s="13"/>
      <c r="E86" s="33"/>
      <c r="F86" s="14"/>
      <c r="G86" s="14"/>
      <c r="H86" s="14"/>
      <c r="I86" s="14"/>
      <c r="J86" s="14"/>
      <c r="K86" s="14"/>
    </row>
    <row r="87" spans="1:12" x14ac:dyDescent="0.25">
      <c r="C87" s="36"/>
      <c r="D87" s="13"/>
      <c r="E87" s="33"/>
      <c r="F87" s="14"/>
      <c r="G87" s="14"/>
      <c r="H87" s="14"/>
      <c r="I87" s="14"/>
      <c r="J87" s="14"/>
      <c r="K87" s="14"/>
    </row>
    <row r="88" spans="1:12" x14ac:dyDescent="0.25">
      <c r="C88" s="36"/>
      <c r="D88" s="13"/>
      <c r="E88" s="33"/>
      <c r="F88" s="14"/>
      <c r="G88" s="14"/>
      <c r="H88" s="14"/>
      <c r="I88" s="14"/>
      <c r="J88" s="14"/>
      <c r="K88" s="14"/>
    </row>
    <row r="89" spans="1:12" x14ac:dyDescent="0.25">
      <c r="C89" s="36"/>
      <c r="D89" s="13"/>
      <c r="E89" s="33"/>
      <c r="F89" s="14"/>
      <c r="G89" s="14"/>
      <c r="H89" s="14"/>
      <c r="I89" s="14"/>
      <c r="J89" s="14"/>
      <c r="K89" s="14"/>
    </row>
    <row r="90" spans="1:12" x14ac:dyDescent="0.25">
      <c r="C90" s="36"/>
      <c r="D90" s="13"/>
      <c r="E90" s="33"/>
      <c r="F90" s="14"/>
      <c r="G90" s="14"/>
      <c r="H90" s="14"/>
      <c r="I90" s="14"/>
      <c r="J90" s="14"/>
      <c r="K90" s="14"/>
    </row>
    <row r="91" spans="1:12" x14ac:dyDescent="0.25">
      <c r="C91" s="36"/>
      <c r="D91" s="13"/>
      <c r="E91" s="33"/>
      <c r="F91" s="14"/>
      <c r="G91" s="14"/>
      <c r="H91" s="14"/>
      <c r="I91" s="14"/>
      <c r="J91" s="14"/>
      <c r="K91" s="14"/>
    </row>
    <row r="92" spans="1:12" x14ac:dyDescent="0.25">
      <c r="C92" s="36"/>
      <c r="D92" s="13"/>
      <c r="E92" s="33"/>
      <c r="F92" s="14"/>
      <c r="G92" s="14"/>
      <c r="H92" s="14"/>
      <c r="I92" s="14"/>
      <c r="J92" s="14"/>
      <c r="K92" s="14"/>
    </row>
    <row r="93" spans="1:12" x14ac:dyDescent="0.25">
      <c r="C93" s="36"/>
      <c r="D93" s="13"/>
      <c r="E93" s="33"/>
      <c r="F93" s="14"/>
      <c r="G93" s="14"/>
      <c r="H93" s="14"/>
      <c r="I93" s="14"/>
      <c r="J93" s="14"/>
      <c r="K93" s="14"/>
    </row>
    <row r="94" spans="1:12" x14ac:dyDescent="0.25">
      <c r="C94" s="36"/>
      <c r="D94" s="13"/>
      <c r="E94" s="33"/>
      <c r="F94" s="14"/>
      <c r="G94" s="14"/>
      <c r="H94" s="14"/>
      <c r="I94" s="14"/>
      <c r="J94" s="14"/>
      <c r="K94" s="14"/>
    </row>
    <row r="95" spans="1:12" x14ac:dyDescent="0.25">
      <c r="C95" s="36"/>
      <c r="D95" s="13"/>
      <c r="E95" s="33"/>
      <c r="F95" s="14"/>
      <c r="G95" s="14"/>
      <c r="H95" s="14"/>
      <c r="I95" s="14"/>
      <c r="J95" s="14"/>
      <c r="K95" s="14"/>
    </row>
    <row r="96" spans="1:12" x14ac:dyDescent="0.25">
      <c r="C96" s="36"/>
      <c r="D96" s="13"/>
      <c r="E96" s="33"/>
      <c r="F96" s="14"/>
      <c r="G96" s="14"/>
      <c r="H96" s="14"/>
      <c r="I96" s="14"/>
      <c r="J96" s="14"/>
      <c r="K96" s="14"/>
    </row>
    <row r="97" spans="3:11" x14ac:dyDescent="0.25">
      <c r="C97" s="36"/>
      <c r="D97" s="13"/>
      <c r="E97" s="33"/>
      <c r="F97" s="14"/>
      <c r="G97" s="14"/>
      <c r="H97" s="14"/>
      <c r="I97" s="14"/>
      <c r="J97" s="14"/>
      <c r="K97" s="14"/>
    </row>
    <row r="98" spans="3:11" x14ac:dyDescent="0.25">
      <c r="C98" s="36"/>
      <c r="D98" s="13"/>
      <c r="E98" s="33"/>
      <c r="F98" s="14"/>
      <c r="G98" s="14"/>
      <c r="H98" s="14"/>
      <c r="I98" s="14"/>
      <c r="J98" s="14"/>
      <c r="K98" s="14"/>
    </row>
    <row r="99" spans="3:11" x14ac:dyDescent="0.25">
      <c r="C99" s="36"/>
      <c r="D99" s="13"/>
      <c r="E99" s="33"/>
      <c r="F99" s="14"/>
      <c r="G99" s="14"/>
      <c r="H99" s="14"/>
      <c r="I99" s="14"/>
      <c r="J99" s="14"/>
      <c r="K99" s="14"/>
    </row>
    <row r="100" spans="3:11" x14ac:dyDescent="0.25">
      <c r="C100" s="36"/>
      <c r="D100" s="13"/>
      <c r="E100" s="33"/>
      <c r="F100" s="14"/>
      <c r="G100" s="14"/>
      <c r="H100" s="14"/>
      <c r="I100" s="14"/>
      <c r="J100" s="14"/>
      <c r="K100" s="14"/>
    </row>
    <row r="101" spans="3:11" x14ac:dyDescent="0.25">
      <c r="C101" s="36"/>
      <c r="D101" s="13"/>
      <c r="E101" s="33"/>
      <c r="F101" s="14"/>
      <c r="G101" s="14"/>
      <c r="H101" s="14"/>
      <c r="I101" s="14"/>
      <c r="J101" s="14"/>
      <c r="K101" s="14"/>
    </row>
    <row r="102" spans="3:11" x14ac:dyDescent="0.25">
      <c r="C102" s="36"/>
      <c r="D102" s="13"/>
      <c r="E102" s="33"/>
      <c r="F102" s="14"/>
      <c r="G102" s="14"/>
      <c r="H102" s="14"/>
      <c r="I102" s="14"/>
      <c r="J102" s="14"/>
      <c r="K102" s="14"/>
    </row>
    <row r="103" spans="3:11" x14ac:dyDescent="0.25">
      <c r="C103" s="36"/>
      <c r="D103" s="13"/>
      <c r="E103" s="33"/>
      <c r="F103" s="14"/>
      <c r="G103" s="14"/>
      <c r="H103" s="14"/>
      <c r="I103" s="14"/>
      <c r="J103" s="14"/>
      <c r="K103" s="14"/>
    </row>
    <row r="104" spans="3:11" x14ac:dyDescent="0.25">
      <c r="C104" s="36"/>
      <c r="D104" s="13"/>
      <c r="E104" s="33"/>
      <c r="F104" s="14"/>
      <c r="G104" s="14"/>
      <c r="H104" s="14"/>
      <c r="I104" s="14"/>
      <c r="J104" s="14"/>
      <c r="K104" s="14"/>
    </row>
    <row r="105" spans="3:11" x14ac:dyDescent="0.25">
      <c r="C105" s="36"/>
      <c r="D105" s="13"/>
      <c r="E105" s="33"/>
      <c r="F105" s="14"/>
      <c r="G105" s="14"/>
      <c r="H105" s="14"/>
      <c r="I105" s="14"/>
      <c r="J105" s="14"/>
      <c r="K105" s="14"/>
    </row>
    <row r="106" spans="3:11" x14ac:dyDescent="0.25">
      <c r="C106" s="36"/>
      <c r="D106" s="13"/>
      <c r="E106" s="33"/>
      <c r="F106" s="14"/>
      <c r="G106" s="14"/>
      <c r="H106" s="14"/>
      <c r="I106" s="14"/>
      <c r="J106" s="14"/>
      <c r="K106" s="14"/>
    </row>
    <row r="107" spans="3:11" x14ac:dyDescent="0.25">
      <c r="C107" s="36"/>
      <c r="D107" s="13"/>
      <c r="E107" s="33"/>
      <c r="F107" s="14"/>
      <c r="G107" s="14"/>
      <c r="H107" s="14"/>
      <c r="I107" s="14"/>
      <c r="J107" s="14"/>
      <c r="K107" s="14"/>
    </row>
    <row r="108" spans="3:11" x14ac:dyDescent="0.25">
      <c r="C108" s="36"/>
      <c r="D108" s="13"/>
      <c r="E108" s="33"/>
      <c r="F108" s="14"/>
      <c r="G108" s="14"/>
      <c r="H108" s="14"/>
      <c r="I108" s="14"/>
      <c r="J108" s="14"/>
      <c r="K108" s="14"/>
    </row>
    <row r="109" spans="3:11" x14ac:dyDescent="0.25">
      <c r="C109" s="36"/>
      <c r="D109" s="13"/>
      <c r="E109" s="33"/>
      <c r="F109" s="14"/>
      <c r="G109" s="14"/>
      <c r="H109" s="14"/>
      <c r="I109" s="14"/>
      <c r="J109" s="14"/>
      <c r="K109" s="14"/>
    </row>
    <row r="110" spans="3:11" x14ac:dyDescent="0.25">
      <c r="C110" s="36"/>
      <c r="D110" s="13"/>
      <c r="E110" s="33"/>
      <c r="F110" s="14"/>
      <c r="G110" s="14"/>
      <c r="H110" s="14"/>
      <c r="I110" s="14"/>
      <c r="J110" s="14"/>
      <c r="K110" s="14"/>
    </row>
    <row r="111" spans="3:11" x14ac:dyDescent="0.25">
      <c r="C111" s="36"/>
      <c r="D111" s="13"/>
      <c r="E111" s="33"/>
      <c r="F111" s="14"/>
      <c r="G111" s="14"/>
      <c r="H111" s="14"/>
      <c r="I111" s="14"/>
      <c r="J111" s="14"/>
      <c r="K111" s="14"/>
    </row>
    <row r="112" spans="3:11" x14ac:dyDescent="0.25">
      <c r="C112" s="36"/>
      <c r="D112" s="13"/>
      <c r="E112" s="33"/>
      <c r="F112" s="14"/>
      <c r="G112" s="14"/>
      <c r="H112" s="14"/>
      <c r="I112" s="14"/>
      <c r="J112" s="14"/>
      <c r="K112" s="14"/>
    </row>
    <row r="113" spans="3:11" x14ac:dyDescent="0.25">
      <c r="C113" s="36"/>
      <c r="D113" s="13"/>
      <c r="E113" s="33"/>
      <c r="F113" s="14"/>
      <c r="G113" s="14"/>
      <c r="H113" s="14"/>
      <c r="I113" s="14"/>
      <c r="J113" s="14"/>
      <c r="K113" s="14"/>
    </row>
    <row r="114" spans="3:11" x14ac:dyDescent="0.25">
      <c r="C114" s="36"/>
      <c r="D114" s="13"/>
      <c r="E114" s="33"/>
      <c r="F114" s="14"/>
      <c r="G114" s="14"/>
      <c r="H114" s="14"/>
      <c r="I114" s="14"/>
      <c r="J114" s="14"/>
      <c r="K114" s="14"/>
    </row>
    <row r="115" spans="3:11" x14ac:dyDescent="0.25">
      <c r="C115" s="36"/>
      <c r="D115" s="13"/>
      <c r="E115" s="33"/>
      <c r="F115" s="14"/>
      <c r="G115" s="14"/>
      <c r="H115" s="14"/>
      <c r="I115" s="14"/>
      <c r="J115" s="14"/>
      <c r="K115" s="14"/>
    </row>
    <row r="116" spans="3:11" x14ac:dyDescent="0.25">
      <c r="C116" s="36"/>
      <c r="D116" s="13"/>
      <c r="E116" s="33"/>
      <c r="F116" s="14"/>
      <c r="G116" s="14"/>
      <c r="H116" s="14"/>
      <c r="I116" s="14"/>
      <c r="J116" s="14"/>
      <c r="K116" s="14"/>
    </row>
    <row r="117" spans="3:11" x14ac:dyDescent="0.25">
      <c r="C117" s="36"/>
      <c r="D117" s="13"/>
      <c r="E117" s="33"/>
      <c r="F117" s="14"/>
      <c r="G117" s="14"/>
      <c r="H117" s="14"/>
      <c r="I117" s="14"/>
      <c r="J117" s="14"/>
      <c r="K117" s="14"/>
    </row>
    <row r="118" spans="3:11" x14ac:dyDescent="0.25">
      <c r="C118" s="36"/>
      <c r="D118" s="13"/>
      <c r="E118" s="33"/>
      <c r="F118" s="14"/>
      <c r="G118" s="14"/>
      <c r="H118" s="14"/>
      <c r="I118" s="14"/>
      <c r="J118" s="14"/>
      <c r="K118" s="14"/>
    </row>
    <row r="119" spans="3:11" x14ac:dyDescent="0.25">
      <c r="C119" s="36"/>
      <c r="D119" s="13"/>
      <c r="E119" s="33"/>
      <c r="F119" s="14"/>
      <c r="G119" s="14"/>
      <c r="H119" s="14"/>
      <c r="I119" s="14"/>
      <c r="J119" s="14"/>
      <c r="K119" s="14"/>
    </row>
    <row r="120" spans="3:11" x14ac:dyDescent="0.25">
      <c r="C120" s="36"/>
      <c r="D120" s="13"/>
      <c r="E120" s="33"/>
      <c r="F120" s="14"/>
      <c r="G120" s="14"/>
      <c r="H120" s="14"/>
      <c r="I120" s="14"/>
      <c r="J120" s="14"/>
      <c r="K120" s="14"/>
    </row>
    <row r="121" spans="3:11" x14ac:dyDescent="0.25">
      <c r="C121" s="36"/>
      <c r="D121" s="13"/>
      <c r="E121" s="33"/>
      <c r="F121" s="14"/>
      <c r="G121" s="14"/>
      <c r="H121" s="14"/>
      <c r="I121" s="14"/>
      <c r="J121" s="14"/>
      <c r="K121" s="14"/>
    </row>
    <row r="122" spans="3:11" x14ac:dyDescent="0.25">
      <c r="C122" s="36"/>
      <c r="D122" s="13"/>
      <c r="E122" s="33"/>
      <c r="F122" s="14"/>
      <c r="G122" s="14"/>
      <c r="H122" s="14"/>
      <c r="I122" s="14"/>
      <c r="J122" s="14"/>
      <c r="K122" s="14"/>
    </row>
    <row r="123" spans="3:11" x14ac:dyDescent="0.25">
      <c r="C123" s="36"/>
      <c r="D123" s="13"/>
      <c r="E123" s="33"/>
      <c r="F123" s="14"/>
      <c r="G123" s="14"/>
      <c r="H123" s="14"/>
      <c r="I123" s="14"/>
      <c r="J123" s="14"/>
      <c r="K123" s="14"/>
    </row>
    <row r="124" spans="3:11" x14ac:dyDescent="0.25">
      <c r="C124" s="36"/>
      <c r="D124" s="13"/>
      <c r="E124" s="33"/>
      <c r="F124" s="14"/>
      <c r="G124" s="14"/>
      <c r="H124" s="14"/>
      <c r="I124" s="14"/>
      <c r="J124" s="14"/>
      <c r="K124" s="14"/>
    </row>
    <row r="125" spans="3:11" x14ac:dyDescent="0.25">
      <c r="C125" s="36"/>
      <c r="D125" s="13"/>
      <c r="E125" s="33"/>
      <c r="F125" s="14"/>
      <c r="G125" s="14"/>
      <c r="H125" s="14"/>
      <c r="I125" s="14"/>
      <c r="J125" s="14"/>
      <c r="K125" s="14"/>
    </row>
    <row r="126" spans="3:11" x14ac:dyDescent="0.25">
      <c r="C126" s="36"/>
      <c r="D126" s="13"/>
      <c r="E126" s="33"/>
      <c r="F126" s="14"/>
      <c r="G126" s="14"/>
      <c r="H126" s="14"/>
      <c r="I126" s="14"/>
      <c r="J126" s="14"/>
      <c r="K126" s="14"/>
    </row>
    <row r="127" spans="3:11" x14ac:dyDescent="0.25">
      <c r="C127" s="36"/>
      <c r="D127" s="13"/>
      <c r="E127" s="33"/>
      <c r="F127" s="14"/>
      <c r="G127" s="14"/>
      <c r="H127" s="14"/>
      <c r="I127" s="14"/>
      <c r="J127" s="14"/>
      <c r="K127" s="14"/>
    </row>
    <row r="128" spans="3:11" x14ac:dyDescent="0.25">
      <c r="C128" s="36"/>
      <c r="D128" s="13"/>
      <c r="E128" s="33"/>
      <c r="F128" s="14"/>
      <c r="G128" s="14"/>
      <c r="H128" s="14"/>
      <c r="I128" s="14"/>
      <c r="J128" s="14"/>
      <c r="K128" s="14"/>
    </row>
    <row r="129" spans="3:11" x14ac:dyDescent="0.25">
      <c r="C129" s="36"/>
      <c r="D129" s="13"/>
      <c r="E129" s="33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12" priority="3" operator="lessThan">
      <formula>0</formula>
    </cfRule>
  </conditionalFormatting>
  <conditionalFormatting sqref="L12:L81">
    <cfRule type="cellIs" dxfId="0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33" customWidth="1"/>
    <col min="2" max="2" width="11.85546875" style="33" customWidth="1"/>
    <col min="3" max="3" width="13.7109375" style="25" customWidth="1"/>
    <col min="4" max="4" width="13.140625" style="33" bestFit="1" customWidth="1"/>
    <col min="5" max="5" width="10.28515625" style="34" bestFit="1" customWidth="1"/>
    <col min="6" max="6" width="14.7109375" style="33" customWidth="1"/>
    <col min="7" max="7" width="14.42578125" style="33" customWidth="1"/>
    <col min="8" max="8" width="13.28515625" style="33" customWidth="1"/>
    <col min="9" max="16384" width="12.28515625" style="33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2"/>
      <c r="G2" s="6"/>
      <c r="H2" s="22"/>
      <c r="J2" s="23"/>
    </row>
    <row r="3" spans="1:11" customFormat="1" x14ac:dyDescent="0.25">
      <c r="A3" s="1" t="s">
        <v>14</v>
      </c>
      <c r="B3" s="27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8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8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4"/>
      <c r="C10" s="30" t="s">
        <v>6</v>
      </c>
      <c r="D10" s="31"/>
      <c r="E10" s="32"/>
      <c r="F10" s="30" t="s">
        <v>7</v>
      </c>
      <c r="G10" s="31"/>
      <c r="H10" s="32"/>
      <c r="I10" s="30" t="s">
        <v>8</v>
      </c>
      <c r="J10" s="31"/>
      <c r="K10" s="32"/>
    </row>
    <row r="11" spans="1:11" s="3" customFormat="1" ht="40.5" customHeight="1" thickBot="1" x14ac:dyDescent="0.3">
      <c r="A11" s="16" t="s">
        <v>3</v>
      </c>
      <c r="B11" s="26" t="s">
        <v>15</v>
      </c>
      <c r="C11" s="40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42">
        <v>1</v>
      </c>
      <c r="B12" s="64">
        <f>D12*E12 - (100 * $B$3 + $B$3)</f>
        <v>2.018E-4</v>
      </c>
      <c r="C12" s="81">
        <v>100</v>
      </c>
      <c r="D12" s="43">
        <v>3.331E-6</v>
      </c>
      <c r="E12" s="65">
        <v>100</v>
      </c>
      <c r="F12" s="66">
        <f t="shared" ref="F12:F43" si="0">(C12-$B$6)/($B$5-$B$6)</f>
        <v>0</v>
      </c>
      <c r="G12" s="67">
        <f t="shared" ref="G12:G43" si="1">(D12-$C$6)/($C$5-$C$6)</f>
        <v>0</v>
      </c>
      <c r="H12" s="68">
        <f t="shared" ref="H12:H43" si="2">(E12-$D$6)/($D$5-$D$6)</f>
        <v>1</v>
      </c>
      <c r="I12" s="66">
        <f t="shared" ref="I12:I43" si="3">(C12-$B$7)/$B$8</f>
        <v>-0.66387362049073073</v>
      </c>
      <c r="J12" s="67">
        <f t="shared" ref="J12:J43" si="4">(D12-$C$7)/$C$8</f>
        <v>-0.63511765780534668</v>
      </c>
      <c r="K12" s="68">
        <f t="shared" ref="K12:K43" si="5">(E12-$D$7)/$D$8</f>
        <v>1.6952412979720912</v>
      </c>
    </row>
    <row r="13" spans="1:11" customFormat="1" x14ac:dyDescent="0.25">
      <c r="A13" s="46">
        <v>2</v>
      </c>
      <c r="B13" s="64">
        <f t="shared" ref="B12:B43" si="6">D13*E13 - (100 * $B$3 + $B$3)</f>
        <v>2.9449899999999993E-4</v>
      </c>
      <c r="C13" s="82">
        <v>200</v>
      </c>
      <c r="D13" s="47">
        <v>4.301E-6</v>
      </c>
      <c r="E13" s="70">
        <v>99</v>
      </c>
      <c r="F13" s="71">
        <f t="shared" si="0"/>
        <v>2.0000400008000161E-5</v>
      </c>
      <c r="G13" s="72">
        <f t="shared" si="1"/>
        <v>1.1241493246255722E-5</v>
      </c>
      <c r="H13" s="73">
        <f t="shared" si="2"/>
        <v>0.98550724637681164</v>
      </c>
      <c r="I13" s="71">
        <f t="shared" si="3"/>
        <v>-0.66380025560391009</v>
      </c>
      <c r="J13" s="72">
        <f t="shared" si="4"/>
        <v>-0.6350726449195</v>
      </c>
      <c r="K13" s="73">
        <f t="shared" si="5"/>
        <v>1.646103869045364</v>
      </c>
    </row>
    <row r="14" spans="1:11" customFormat="1" x14ac:dyDescent="0.25">
      <c r="A14" s="46">
        <v>3</v>
      </c>
      <c r="B14" s="64">
        <f t="shared" si="6"/>
        <v>4.7923999999999992E-4</v>
      </c>
      <c r="C14" s="82">
        <v>300</v>
      </c>
      <c r="D14" s="47">
        <v>6.2299999999999996E-6</v>
      </c>
      <c r="E14" s="70">
        <v>98</v>
      </c>
      <c r="F14" s="71">
        <f t="shared" si="0"/>
        <v>4.0000800016000322E-5</v>
      </c>
      <c r="G14" s="72">
        <f t="shared" si="1"/>
        <v>3.3596998887520964E-5</v>
      </c>
      <c r="H14" s="73">
        <f t="shared" si="2"/>
        <v>0.97101449275362317</v>
      </c>
      <c r="I14" s="71">
        <f t="shared" si="3"/>
        <v>-0.66372689071708946</v>
      </c>
      <c r="J14" s="72">
        <f t="shared" si="4"/>
        <v>-0.63498312960321313</v>
      </c>
      <c r="K14" s="73">
        <f t="shared" si="5"/>
        <v>1.5969664401186365</v>
      </c>
    </row>
    <row r="15" spans="1:11" customFormat="1" x14ac:dyDescent="0.25">
      <c r="A15" s="46">
        <v>4</v>
      </c>
      <c r="B15" s="64">
        <f t="shared" si="6"/>
        <v>4.9240999999999998E-4</v>
      </c>
      <c r="C15" s="82">
        <v>400</v>
      </c>
      <c r="D15" s="47">
        <v>6.4300000000000003E-6</v>
      </c>
      <c r="E15" s="70">
        <v>97</v>
      </c>
      <c r="F15" s="71">
        <f t="shared" si="0"/>
        <v>6.0001200024000479E-5</v>
      </c>
      <c r="G15" s="72">
        <f t="shared" si="1"/>
        <v>3.5914832546542769E-5</v>
      </c>
      <c r="H15" s="73">
        <f t="shared" si="2"/>
        <v>0.95652173913043481</v>
      </c>
      <c r="I15" s="71">
        <f t="shared" si="3"/>
        <v>-0.66365352583026882</v>
      </c>
      <c r="J15" s="72">
        <f t="shared" si="4"/>
        <v>-0.63497384859582207</v>
      </c>
      <c r="K15" s="73">
        <f t="shared" si="5"/>
        <v>1.5478290111919093</v>
      </c>
    </row>
    <row r="16" spans="1:11" customFormat="1" x14ac:dyDescent="0.25">
      <c r="A16" s="46">
        <v>5</v>
      </c>
      <c r="B16" s="64">
        <f t="shared" si="6"/>
        <v>7.1503600000000006E-4</v>
      </c>
      <c r="C16" s="82">
        <v>500</v>
      </c>
      <c r="D16" s="47">
        <v>8.816E-6</v>
      </c>
      <c r="E16" s="70">
        <v>96</v>
      </c>
      <c r="F16" s="71">
        <f t="shared" si="0"/>
        <v>8.0001600032000644E-5</v>
      </c>
      <c r="G16" s="72">
        <f t="shared" si="1"/>
        <v>6.3566588098672822E-5</v>
      </c>
      <c r="H16" s="73">
        <f t="shared" si="2"/>
        <v>0.94202898550724634</v>
      </c>
      <c r="I16" s="71">
        <f t="shared" si="3"/>
        <v>-0.66358016094344818</v>
      </c>
      <c r="J16" s="72">
        <f t="shared" si="4"/>
        <v>-0.63486312617764651</v>
      </c>
      <c r="K16" s="73">
        <f t="shared" si="5"/>
        <v>1.4986915822651821</v>
      </c>
    </row>
    <row r="17" spans="1:11" customFormat="1" x14ac:dyDescent="0.25">
      <c r="A17" s="46">
        <v>6</v>
      </c>
      <c r="B17" s="64">
        <f t="shared" si="6"/>
        <v>6.8503500000000007E-4</v>
      </c>
      <c r="C17" s="82">
        <v>600</v>
      </c>
      <c r="D17" s="47">
        <v>8.5930000000000006E-6</v>
      </c>
      <c r="E17" s="70">
        <v>95</v>
      </c>
      <c r="F17" s="71">
        <f t="shared" si="0"/>
        <v>1.0000200004000079E-4</v>
      </c>
      <c r="G17" s="72">
        <f t="shared" si="1"/>
        <v>6.0982203568863521E-5</v>
      </c>
      <c r="H17" s="73">
        <f t="shared" si="2"/>
        <v>0.92753623188405798</v>
      </c>
      <c r="I17" s="71">
        <f t="shared" si="3"/>
        <v>-0.66350679605662755</v>
      </c>
      <c r="J17" s="72">
        <f t="shared" si="4"/>
        <v>-0.6348734745008876</v>
      </c>
      <c r="K17" s="73">
        <f t="shared" si="5"/>
        <v>1.4495541533384548</v>
      </c>
    </row>
    <row r="18" spans="1:11" customFormat="1" x14ac:dyDescent="0.25">
      <c r="A18" s="46">
        <v>7</v>
      </c>
      <c r="B18" s="64">
        <f t="shared" si="6"/>
        <v>7.7063000000000001E-4</v>
      </c>
      <c r="C18" s="82">
        <v>700</v>
      </c>
      <c r="D18" s="47">
        <v>9.5950000000000005E-6</v>
      </c>
      <c r="E18" s="70">
        <v>94</v>
      </c>
      <c r="F18" s="71">
        <f t="shared" si="0"/>
        <v>1.2000240004800096E-4</v>
      </c>
      <c r="G18" s="72">
        <f t="shared" si="1"/>
        <v>7.2594550200562726E-5</v>
      </c>
      <c r="H18" s="73">
        <f t="shared" si="2"/>
        <v>0.91304347826086951</v>
      </c>
      <c r="I18" s="71">
        <f t="shared" si="3"/>
        <v>-0.66343343116980702</v>
      </c>
      <c r="J18" s="72">
        <f t="shared" si="4"/>
        <v>-0.63482697665385834</v>
      </c>
      <c r="K18" s="73">
        <f t="shared" si="5"/>
        <v>1.4004167244117276</v>
      </c>
    </row>
    <row r="19" spans="1:11" customFormat="1" x14ac:dyDescent="0.25">
      <c r="A19" s="46">
        <v>8</v>
      </c>
      <c r="B19" s="64">
        <f t="shared" si="6"/>
        <v>8.6519500000000003E-4</v>
      </c>
      <c r="C19" s="82">
        <v>800</v>
      </c>
      <c r="D19" s="47">
        <v>1.0715E-5</v>
      </c>
      <c r="E19" s="70">
        <v>93</v>
      </c>
      <c r="F19" s="71">
        <f t="shared" si="0"/>
        <v>1.4000280005600112E-4</v>
      </c>
      <c r="G19" s="72">
        <f t="shared" si="1"/>
        <v>8.5574418691084791E-5</v>
      </c>
      <c r="H19" s="73">
        <f t="shared" si="2"/>
        <v>0.89855072463768115</v>
      </c>
      <c r="I19" s="71">
        <f t="shared" si="3"/>
        <v>-0.66336006628298638</v>
      </c>
      <c r="J19" s="72">
        <f t="shared" si="4"/>
        <v>-0.63477500301246836</v>
      </c>
      <c r="K19" s="73">
        <f t="shared" si="5"/>
        <v>1.3512792954850001</v>
      </c>
    </row>
    <row r="20" spans="1:11" customFormat="1" x14ac:dyDescent="0.25">
      <c r="A20" s="46">
        <v>9</v>
      </c>
      <c r="B20" s="64">
        <f t="shared" si="6"/>
        <v>1.0001159999999999E-3</v>
      </c>
      <c r="C20" s="82">
        <v>900</v>
      </c>
      <c r="D20" s="47">
        <v>1.2298E-5</v>
      </c>
      <c r="E20" s="70">
        <v>92</v>
      </c>
      <c r="F20" s="71">
        <f t="shared" si="0"/>
        <v>1.6000320006400129E-4</v>
      </c>
      <c r="G20" s="72">
        <f t="shared" si="1"/>
        <v>1.0392007210224233E-4</v>
      </c>
      <c r="H20" s="73">
        <f t="shared" si="2"/>
        <v>0.88405797101449279</v>
      </c>
      <c r="I20" s="71">
        <f t="shared" si="3"/>
        <v>-0.66328670139616575</v>
      </c>
      <c r="J20" s="72">
        <f t="shared" si="4"/>
        <v>-0.63470154383896804</v>
      </c>
      <c r="K20" s="73">
        <f t="shared" si="5"/>
        <v>1.3021418665582729</v>
      </c>
    </row>
    <row r="21" spans="1:11" customFormat="1" x14ac:dyDescent="0.25">
      <c r="A21" s="46">
        <v>10</v>
      </c>
      <c r="B21" s="64">
        <f t="shared" si="6"/>
        <v>1.0349560000000001E-3</v>
      </c>
      <c r="C21" s="82">
        <v>1000</v>
      </c>
      <c r="D21" s="47">
        <v>1.2816000000000001E-5</v>
      </c>
      <c r="E21" s="70">
        <v>91</v>
      </c>
      <c r="F21" s="71">
        <f t="shared" si="0"/>
        <v>1.8000360007200145E-4</v>
      </c>
      <c r="G21" s="72">
        <f t="shared" si="1"/>
        <v>1.0992326127910881E-4</v>
      </c>
      <c r="H21" s="73">
        <f t="shared" si="2"/>
        <v>0.86956521739130432</v>
      </c>
      <c r="I21" s="71">
        <f t="shared" si="3"/>
        <v>-0.66321333650934511</v>
      </c>
      <c r="J21" s="72">
        <f t="shared" si="4"/>
        <v>-0.63467750602982509</v>
      </c>
      <c r="K21" s="73">
        <f t="shared" si="5"/>
        <v>1.2530044376315457</v>
      </c>
    </row>
    <row r="22" spans="1:11" customFormat="1" x14ac:dyDescent="0.25">
      <c r="A22" s="46">
        <v>11</v>
      </c>
      <c r="B22" s="64">
        <f t="shared" si="6"/>
        <v>2.0346399999999999E-3</v>
      </c>
      <c r="C22" s="82">
        <v>2000</v>
      </c>
      <c r="D22" s="47">
        <v>2.4066E-5</v>
      </c>
      <c r="E22" s="70">
        <v>90</v>
      </c>
      <c r="F22" s="71">
        <f t="shared" si="0"/>
        <v>3.8000760015200304E-4</v>
      </c>
      <c r="G22" s="72">
        <f t="shared" si="1"/>
        <v>2.4030140459908495E-4</v>
      </c>
      <c r="H22" s="73">
        <f t="shared" si="2"/>
        <v>0.85507246376811596</v>
      </c>
      <c r="I22" s="71">
        <f t="shared" si="3"/>
        <v>-0.66247968764113896</v>
      </c>
      <c r="J22" s="72">
        <f t="shared" si="4"/>
        <v>-0.63415544936407753</v>
      </c>
      <c r="K22" s="73">
        <f t="shared" si="5"/>
        <v>1.2038670087048184</v>
      </c>
    </row>
    <row r="23" spans="1:11" customFormat="1" x14ac:dyDescent="0.25">
      <c r="A23" s="46">
        <v>12</v>
      </c>
      <c r="B23" s="64">
        <f t="shared" si="6"/>
        <v>3.0116460000000002E-3</v>
      </c>
      <c r="C23" s="82">
        <v>3000</v>
      </c>
      <c r="D23" s="47">
        <v>3.5314000000000001E-5</v>
      </c>
      <c r="E23" s="70">
        <v>89</v>
      </c>
      <c r="F23" s="71">
        <f t="shared" si="0"/>
        <v>5.8001160023200468E-4</v>
      </c>
      <c r="G23" s="72">
        <f t="shared" si="1"/>
        <v>3.7065636958247088E-4</v>
      </c>
      <c r="H23" s="73">
        <f t="shared" si="2"/>
        <v>0.84057971014492749</v>
      </c>
      <c r="I23" s="71">
        <f t="shared" si="3"/>
        <v>-0.6617460387729327</v>
      </c>
      <c r="J23" s="72">
        <f t="shared" si="4"/>
        <v>-0.6336334855084037</v>
      </c>
      <c r="K23" s="73">
        <f t="shared" si="5"/>
        <v>1.1547295797780912</v>
      </c>
    </row>
    <row r="24" spans="1:11" customFormat="1" x14ac:dyDescent="0.25">
      <c r="A24" s="46">
        <v>13</v>
      </c>
      <c r="B24" s="64">
        <f t="shared" si="6"/>
        <v>3.8153240000000001E-3</v>
      </c>
      <c r="C24" s="82">
        <v>4000</v>
      </c>
      <c r="D24" s="47">
        <v>4.4848000000000002E-5</v>
      </c>
      <c r="E24" s="70">
        <v>88</v>
      </c>
      <c r="F24" s="71">
        <f t="shared" si="0"/>
        <v>7.8001560031200627E-4</v>
      </c>
      <c r="G24" s="72">
        <f t="shared" si="1"/>
        <v>4.8114750010804002E-4</v>
      </c>
      <c r="H24" s="73">
        <f t="shared" si="2"/>
        <v>0.82608695652173914</v>
      </c>
      <c r="I24" s="71">
        <f t="shared" si="3"/>
        <v>-0.66101238990472655</v>
      </c>
      <c r="J24" s="72">
        <f t="shared" si="4"/>
        <v>-0.63319105988607149</v>
      </c>
      <c r="K24" s="73">
        <f t="shared" si="5"/>
        <v>1.1055921508513638</v>
      </c>
    </row>
    <row r="25" spans="1:11" customFormat="1" x14ac:dyDescent="0.25">
      <c r="A25" s="46">
        <v>14</v>
      </c>
      <c r="B25" s="64">
        <f t="shared" si="6"/>
        <v>4.7070309999999995E-3</v>
      </c>
      <c r="C25" s="82">
        <v>5000</v>
      </c>
      <c r="D25" s="47">
        <v>5.5612999999999998E-5</v>
      </c>
      <c r="E25" s="70">
        <v>87</v>
      </c>
      <c r="F25" s="71">
        <f t="shared" si="0"/>
        <v>9.8001960039200775E-4</v>
      </c>
      <c r="G25" s="72">
        <f t="shared" si="1"/>
        <v>6.0590489680488826E-4</v>
      </c>
      <c r="H25" s="73">
        <f t="shared" si="2"/>
        <v>0.81159420289855078</v>
      </c>
      <c r="I25" s="71">
        <f t="shared" si="3"/>
        <v>-0.66027874103652029</v>
      </c>
      <c r="J25" s="72">
        <f t="shared" si="4"/>
        <v>-0.63269150966324716</v>
      </c>
      <c r="K25" s="73">
        <f t="shared" si="5"/>
        <v>1.0564547219246365</v>
      </c>
    </row>
    <row r="26" spans="1:11" customFormat="1" x14ac:dyDescent="0.25">
      <c r="A26" s="46">
        <v>15</v>
      </c>
      <c r="B26" s="64">
        <f t="shared" si="6"/>
        <v>5.6061900000000005E-3</v>
      </c>
      <c r="C26" s="82">
        <v>6000</v>
      </c>
      <c r="D26" s="47">
        <v>6.6715000000000001E-5</v>
      </c>
      <c r="E26" s="70">
        <v>86</v>
      </c>
      <c r="F26" s="71">
        <f t="shared" si="0"/>
        <v>1.1800236004720095E-3</v>
      </c>
      <c r="G26" s="72">
        <f t="shared" si="1"/>
        <v>7.3456784321718834E-4</v>
      </c>
      <c r="H26" s="73">
        <f t="shared" si="2"/>
        <v>0.79710144927536231</v>
      </c>
      <c r="I26" s="71">
        <f t="shared" si="3"/>
        <v>-0.65954509216831414</v>
      </c>
      <c r="J26" s="72">
        <f t="shared" si="4"/>
        <v>-0.63217632094296883</v>
      </c>
      <c r="K26" s="73">
        <f t="shared" si="5"/>
        <v>1.0073172929979093</v>
      </c>
    </row>
    <row r="27" spans="1:11" customFormat="1" x14ac:dyDescent="0.25">
      <c r="A27" s="46">
        <v>16</v>
      </c>
      <c r="B27" s="64">
        <f t="shared" si="6"/>
        <v>6.4508450000000002E-3</v>
      </c>
      <c r="C27" s="82">
        <v>7000</v>
      </c>
      <c r="D27" s="47">
        <v>7.7436999999999997E-5</v>
      </c>
      <c r="E27" s="70">
        <v>85</v>
      </c>
      <c r="F27" s="71">
        <f t="shared" si="0"/>
        <v>1.3800276005520109E-3</v>
      </c>
      <c r="G27" s="72">
        <f t="shared" si="1"/>
        <v>8.5882690567734685E-4</v>
      </c>
      <c r="H27" s="73">
        <f t="shared" si="2"/>
        <v>0.78260869565217395</v>
      </c>
      <c r="I27" s="71">
        <f t="shared" si="3"/>
        <v>-0.65881144330010788</v>
      </c>
      <c r="J27" s="72">
        <f t="shared" si="4"/>
        <v>-0.63167876613673357</v>
      </c>
      <c r="K27" s="73">
        <f t="shared" si="5"/>
        <v>0.95817986407118194</v>
      </c>
    </row>
    <row r="28" spans="1:11" customFormat="1" x14ac:dyDescent="0.25">
      <c r="A28" s="46">
        <v>17</v>
      </c>
      <c r="B28" s="64">
        <f t="shared" si="6"/>
        <v>7.202572E-3</v>
      </c>
      <c r="C28" s="82">
        <v>8000</v>
      </c>
      <c r="D28" s="47">
        <v>8.7307999999999998E-5</v>
      </c>
      <c r="E28" s="70">
        <v>84</v>
      </c>
      <c r="F28" s="71">
        <f t="shared" si="0"/>
        <v>1.5800316006320126E-3</v>
      </c>
      <c r="G28" s="72">
        <f t="shared" si="1"/>
        <v>9.732235859183677E-4</v>
      </c>
      <c r="H28" s="73">
        <f t="shared" si="2"/>
        <v>0.76811594202898548</v>
      </c>
      <c r="I28" s="71">
        <f t="shared" si="3"/>
        <v>-0.65807779443190173</v>
      </c>
      <c r="J28" s="72">
        <f t="shared" si="4"/>
        <v>-0.63122070201694735</v>
      </c>
      <c r="K28" s="73">
        <f t="shared" si="5"/>
        <v>0.90904243514445471</v>
      </c>
    </row>
    <row r="29" spans="1:11" customFormat="1" x14ac:dyDescent="0.25">
      <c r="A29" s="46">
        <v>18</v>
      </c>
      <c r="B29" s="64">
        <f t="shared" si="6"/>
        <v>8.0376429999999988E-3</v>
      </c>
      <c r="C29" s="82">
        <v>9000</v>
      </c>
      <c r="D29" s="47">
        <v>9.8420999999999998E-5</v>
      </c>
      <c r="E29" s="70">
        <v>83</v>
      </c>
      <c r="F29" s="71">
        <f t="shared" si="0"/>
        <v>1.7800356007120143E-3</v>
      </c>
      <c r="G29" s="72">
        <f t="shared" si="1"/>
        <v>1.102014013181914E-3</v>
      </c>
      <c r="H29" s="73">
        <f t="shared" si="2"/>
        <v>0.75362318840579712</v>
      </c>
      <c r="I29" s="71">
        <f t="shared" si="3"/>
        <v>-0.65734414556369547</v>
      </c>
      <c r="J29" s="72">
        <f t="shared" si="4"/>
        <v>-0.63070500284126263</v>
      </c>
      <c r="K29" s="73">
        <f t="shared" si="5"/>
        <v>0.85990500621772736</v>
      </c>
    </row>
    <row r="30" spans="1:11" customFormat="1" x14ac:dyDescent="0.25">
      <c r="A30" s="46">
        <v>19</v>
      </c>
      <c r="B30" s="64">
        <f t="shared" si="6"/>
        <v>8.838351999999999E-3</v>
      </c>
      <c r="C30" s="82">
        <v>10000</v>
      </c>
      <c r="D30" s="47">
        <v>1.09386E-4</v>
      </c>
      <c r="E30" s="70">
        <v>82</v>
      </c>
      <c r="F30" s="71">
        <f t="shared" si="0"/>
        <v>1.9800396007920158E-3</v>
      </c>
      <c r="G30" s="72">
        <f t="shared" si="1"/>
        <v>1.2290892435377842E-3</v>
      </c>
      <c r="H30" s="73">
        <f t="shared" si="2"/>
        <v>0.73913043478260865</v>
      </c>
      <c r="I30" s="71">
        <f t="shared" si="3"/>
        <v>-0.65661049669548932</v>
      </c>
      <c r="J30" s="72">
        <f t="shared" si="4"/>
        <v>-0.63019617161104724</v>
      </c>
      <c r="K30" s="73">
        <f t="shared" si="5"/>
        <v>0.81076757729100013</v>
      </c>
    </row>
    <row r="31" spans="1:11" customFormat="1" x14ac:dyDescent="0.25">
      <c r="A31" s="46">
        <v>20</v>
      </c>
      <c r="B31" s="64">
        <f t="shared" si="6"/>
        <v>1.7534151999999997E-2</v>
      </c>
      <c r="C31" s="82">
        <v>20000</v>
      </c>
      <c r="D31" s="47">
        <v>2.18092E-4</v>
      </c>
      <c r="E31" s="70">
        <v>81</v>
      </c>
      <c r="F31" s="71">
        <f t="shared" si="0"/>
        <v>3.9800796015920315E-3</v>
      </c>
      <c r="G31" s="72">
        <f t="shared" si="1"/>
        <v>2.488901372225902E-3</v>
      </c>
      <c r="H31" s="73">
        <f t="shared" si="2"/>
        <v>0.72463768115942029</v>
      </c>
      <c r="I31" s="71">
        <f t="shared" si="3"/>
        <v>-0.64927400801342738</v>
      </c>
      <c r="J31" s="72">
        <f t="shared" si="4"/>
        <v>-0.62515166566377911</v>
      </c>
      <c r="K31" s="73">
        <f t="shared" si="5"/>
        <v>0.7616301483642729</v>
      </c>
    </row>
    <row r="32" spans="1:11" customFormat="1" x14ac:dyDescent="0.25">
      <c r="A32" s="46">
        <v>21</v>
      </c>
      <c r="B32" s="64">
        <f t="shared" si="6"/>
        <v>2.59683E-2</v>
      </c>
      <c r="C32" s="82">
        <v>30000</v>
      </c>
      <c r="D32" s="47">
        <v>3.2624500000000002E-4</v>
      </c>
      <c r="E32" s="70">
        <v>80</v>
      </c>
      <c r="F32" s="71">
        <f t="shared" si="0"/>
        <v>5.9801196023920476E-3</v>
      </c>
      <c r="G32" s="72">
        <f t="shared" si="1"/>
        <v>3.7423046908468247E-3</v>
      </c>
      <c r="H32" s="73">
        <f t="shared" si="2"/>
        <v>0.71014492753623193</v>
      </c>
      <c r="I32" s="71">
        <f t="shared" si="3"/>
        <v>-0.64193751933136534</v>
      </c>
      <c r="J32" s="72">
        <f t="shared" si="4"/>
        <v>-0.62013282170194728</v>
      </c>
      <c r="K32" s="73">
        <f t="shared" si="5"/>
        <v>0.71249271943754555</v>
      </c>
    </row>
    <row r="33" spans="1:11" customFormat="1" x14ac:dyDescent="0.25">
      <c r="A33" s="46">
        <v>22</v>
      </c>
      <c r="B33" s="64">
        <f t="shared" si="6"/>
        <v>3.445964E-2</v>
      </c>
      <c r="C33" s="82">
        <v>40000</v>
      </c>
      <c r="D33" s="47">
        <v>4.3785999999999999E-4</v>
      </c>
      <c r="E33" s="70">
        <v>79</v>
      </c>
      <c r="F33" s="71">
        <f t="shared" si="0"/>
        <v>7.9801596031920646E-3</v>
      </c>
      <c r="G33" s="72">
        <f t="shared" si="1"/>
        <v>5.0358297101054141E-3</v>
      </c>
      <c r="H33" s="73">
        <f t="shared" si="2"/>
        <v>0.69565217391304346</v>
      </c>
      <c r="I33" s="71">
        <f t="shared" si="3"/>
        <v>-0.6346010306493034</v>
      </c>
      <c r="J33" s="72">
        <f t="shared" si="4"/>
        <v>-0.61495332350217602</v>
      </c>
      <c r="K33" s="73">
        <f t="shared" si="5"/>
        <v>0.66335529051081832</v>
      </c>
    </row>
    <row r="34" spans="1:11" customFormat="1" x14ac:dyDescent="0.25">
      <c r="A34" s="46">
        <v>23</v>
      </c>
      <c r="B34" s="64">
        <f t="shared" si="6"/>
        <v>4.2479788000000004E-2</v>
      </c>
      <c r="C34" s="82">
        <v>50000</v>
      </c>
      <c r="D34" s="47">
        <v>5.4629600000000004E-4</v>
      </c>
      <c r="E34" s="70">
        <v>78</v>
      </c>
      <c r="F34" s="71">
        <f t="shared" si="0"/>
        <v>9.9801996039920807E-3</v>
      </c>
      <c r="G34" s="72">
        <f t="shared" si="1"/>
        <v>6.2925127633538542E-3</v>
      </c>
      <c r="H34" s="73">
        <f t="shared" si="2"/>
        <v>0.6811594202898551</v>
      </c>
      <c r="I34" s="71">
        <f t="shared" si="3"/>
        <v>-0.62726454196724135</v>
      </c>
      <c r="J34" s="72">
        <f t="shared" si="4"/>
        <v>-0.60992134691488586</v>
      </c>
      <c r="K34" s="73">
        <f t="shared" si="5"/>
        <v>0.61421786158409097</v>
      </c>
    </row>
    <row r="35" spans="1:11" customFormat="1" x14ac:dyDescent="0.25">
      <c r="A35" s="46">
        <v>24</v>
      </c>
      <c r="B35" s="64">
        <f t="shared" si="6"/>
        <v>5.1020647000000002E-2</v>
      </c>
      <c r="C35" s="82">
        <v>60000</v>
      </c>
      <c r="D35" s="47">
        <v>6.64311E-4</v>
      </c>
      <c r="E35" s="70">
        <v>77</v>
      </c>
      <c r="F35" s="71">
        <f t="shared" si="0"/>
        <v>1.1980239604792095E-2</v>
      </c>
      <c r="G35" s="72">
        <f t="shared" si="1"/>
        <v>7.6602084597011417E-3</v>
      </c>
      <c r="H35" s="73">
        <f t="shared" si="2"/>
        <v>0.66666666666666663</v>
      </c>
      <c r="I35" s="71">
        <f t="shared" si="3"/>
        <v>-0.61992805328517941</v>
      </c>
      <c r="J35" s="72">
        <f t="shared" si="4"/>
        <v>-0.60444485647860047</v>
      </c>
      <c r="K35" s="73">
        <f t="shared" si="5"/>
        <v>0.56508043265736374</v>
      </c>
    </row>
    <row r="36" spans="1:11" customFormat="1" x14ac:dyDescent="0.25">
      <c r="A36" s="46">
        <v>25</v>
      </c>
      <c r="B36" s="64">
        <f t="shared" si="6"/>
        <v>5.8074060000000004E-2</v>
      </c>
      <c r="C36" s="82">
        <v>70000</v>
      </c>
      <c r="D36" s="47">
        <v>7.6586000000000004E-4</v>
      </c>
      <c r="E36" s="70">
        <v>76</v>
      </c>
      <c r="F36" s="71">
        <f t="shared" si="0"/>
        <v>1.3980279605592111E-2</v>
      </c>
      <c r="G36" s="72">
        <f t="shared" si="1"/>
        <v>8.8370769109011645E-3</v>
      </c>
      <c r="H36" s="73">
        <f t="shared" si="2"/>
        <v>0.65217391304347827</v>
      </c>
      <c r="I36" s="71">
        <f t="shared" si="3"/>
        <v>-0.61259156460311737</v>
      </c>
      <c r="J36" s="72">
        <f t="shared" si="4"/>
        <v>-0.59973247138082175</v>
      </c>
      <c r="K36" s="73">
        <f t="shared" si="5"/>
        <v>0.5159430037306364</v>
      </c>
    </row>
    <row r="37" spans="1:11" customFormat="1" x14ac:dyDescent="0.25">
      <c r="A37" s="46">
        <v>26</v>
      </c>
      <c r="B37" s="64">
        <f t="shared" si="6"/>
        <v>6.5561950000000008E-2</v>
      </c>
      <c r="C37" s="82">
        <v>80000</v>
      </c>
      <c r="D37" s="47">
        <v>8.7591000000000003E-4</v>
      </c>
      <c r="E37" s="70">
        <v>75</v>
      </c>
      <c r="F37" s="71">
        <f t="shared" si="0"/>
        <v>1.5980319606392127E-2</v>
      </c>
      <c r="G37" s="72">
        <f t="shared" si="1"/>
        <v>1.0112464881777909E-2</v>
      </c>
      <c r="H37" s="73">
        <f t="shared" si="2"/>
        <v>0.6376811594202898</v>
      </c>
      <c r="I37" s="71">
        <f t="shared" si="3"/>
        <v>-0.60525507592105543</v>
      </c>
      <c r="J37" s="72">
        <f t="shared" si="4"/>
        <v>-0.59462559706388562</v>
      </c>
      <c r="K37" s="73">
        <f t="shared" si="5"/>
        <v>0.46680557480390916</v>
      </c>
    </row>
    <row r="38" spans="1:11" customFormat="1" x14ac:dyDescent="0.25">
      <c r="A38" s="46">
        <v>27</v>
      </c>
      <c r="B38" s="64">
        <f t="shared" si="6"/>
        <v>7.3006673999999994E-2</v>
      </c>
      <c r="C38" s="82">
        <v>90000</v>
      </c>
      <c r="D38" s="47">
        <v>9.8835099999999994E-4</v>
      </c>
      <c r="E38" s="70">
        <v>74</v>
      </c>
      <c r="F38" s="71">
        <f t="shared" si="0"/>
        <v>1.7980359607192145E-2</v>
      </c>
      <c r="G38" s="72">
        <f t="shared" si="1"/>
        <v>1.1415562554048258E-2</v>
      </c>
      <c r="H38" s="73">
        <f t="shared" si="2"/>
        <v>0.62318840579710144</v>
      </c>
      <c r="I38" s="71">
        <f t="shared" si="3"/>
        <v>-0.59791858723899338</v>
      </c>
      <c r="J38" s="72">
        <f t="shared" si="4"/>
        <v>-0.58940776830358932</v>
      </c>
      <c r="K38" s="73">
        <f t="shared" si="5"/>
        <v>0.41766814587718187</v>
      </c>
    </row>
    <row r="39" spans="1:11" customFormat="1" x14ac:dyDescent="0.25">
      <c r="A39" s="46">
        <v>28</v>
      </c>
      <c r="B39" s="64">
        <f t="shared" si="6"/>
        <v>8.0551219999999993E-2</v>
      </c>
      <c r="C39" s="82">
        <v>100000</v>
      </c>
      <c r="D39" s="47">
        <v>1.10524E-3</v>
      </c>
      <c r="E39" s="70">
        <v>73</v>
      </c>
      <c r="F39" s="71">
        <f t="shared" si="0"/>
        <v>1.9980399607992159E-2</v>
      </c>
      <c r="G39" s="72">
        <f t="shared" si="1"/>
        <v>1.2770208846895252E-2</v>
      </c>
      <c r="H39" s="73">
        <f t="shared" si="2"/>
        <v>0.60869565217391308</v>
      </c>
      <c r="I39" s="71">
        <f t="shared" si="3"/>
        <v>-0.59058209855693145</v>
      </c>
      <c r="J39" s="72">
        <f t="shared" si="4"/>
        <v>-0.58398352993891567</v>
      </c>
      <c r="K39" s="73">
        <f t="shared" si="5"/>
        <v>0.36853071695045458</v>
      </c>
    </row>
    <row r="40" spans="1:11" customFormat="1" x14ac:dyDescent="0.25">
      <c r="A40" s="46">
        <v>29</v>
      </c>
      <c r="B40" s="64">
        <f t="shared" si="6"/>
        <v>9.8191180000000003E-2</v>
      </c>
      <c r="C40" s="82">
        <v>125000</v>
      </c>
      <c r="D40" s="47">
        <v>1.3655900000000001E-3</v>
      </c>
      <c r="E40" s="70">
        <v>72</v>
      </c>
      <c r="F40" s="71">
        <f t="shared" si="0"/>
        <v>2.4980499609992199E-2</v>
      </c>
      <c r="G40" s="72">
        <f t="shared" si="1"/>
        <v>1.5787448812526878E-2</v>
      </c>
      <c r="H40" s="73">
        <f t="shared" si="2"/>
        <v>0.59420289855072461</v>
      </c>
      <c r="I40" s="71">
        <f t="shared" si="3"/>
        <v>-0.57224087685177649</v>
      </c>
      <c r="J40" s="72">
        <f t="shared" si="4"/>
        <v>-0.57190197856759073</v>
      </c>
      <c r="K40" s="73">
        <f t="shared" si="5"/>
        <v>0.31939328802372735</v>
      </c>
    </row>
    <row r="41" spans="1:11" customFormat="1" x14ac:dyDescent="0.25">
      <c r="A41" s="46">
        <v>30</v>
      </c>
      <c r="B41" s="64">
        <f t="shared" si="6"/>
        <v>0.11790194</v>
      </c>
      <c r="C41" s="82">
        <v>150000</v>
      </c>
      <c r="D41" s="47">
        <v>1.6624400000000001E-3</v>
      </c>
      <c r="E41" s="70">
        <v>71</v>
      </c>
      <c r="F41" s="71">
        <f t="shared" si="0"/>
        <v>2.9980599611992238E-2</v>
      </c>
      <c r="G41" s="72">
        <f t="shared" si="1"/>
        <v>1.9227693420929982E-2</v>
      </c>
      <c r="H41" s="73">
        <f t="shared" si="2"/>
        <v>0.57971014492753625</v>
      </c>
      <c r="I41" s="71">
        <f t="shared" si="3"/>
        <v>-0.55389965514662154</v>
      </c>
      <c r="J41" s="72">
        <f t="shared" si="4"/>
        <v>-0.55812664334739548</v>
      </c>
      <c r="K41" s="73">
        <f t="shared" si="5"/>
        <v>0.27025585909700006</v>
      </c>
    </row>
    <row r="42" spans="1:11" customFormat="1" x14ac:dyDescent="0.25">
      <c r="A42" s="46">
        <v>31</v>
      </c>
      <c r="B42" s="64">
        <f t="shared" si="6"/>
        <v>0.1357555</v>
      </c>
      <c r="C42" s="82">
        <v>175000</v>
      </c>
      <c r="D42" s="47">
        <v>1.9412399999999999E-3</v>
      </c>
      <c r="E42" s="70">
        <v>70</v>
      </c>
      <c r="F42" s="71">
        <f t="shared" si="0"/>
        <v>3.4980699613992278E-2</v>
      </c>
      <c r="G42" s="72">
        <f t="shared" si="1"/>
        <v>2.2458753541606369E-2</v>
      </c>
      <c r="H42" s="73">
        <f t="shared" si="2"/>
        <v>0.56521739130434778</v>
      </c>
      <c r="I42" s="71">
        <f t="shared" si="3"/>
        <v>-0.53555843344146647</v>
      </c>
      <c r="J42" s="72">
        <f t="shared" si="4"/>
        <v>-0.54518891904424438</v>
      </c>
      <c r="K42" s="73">
        <f t="shared" si="5"/>
        <v>0.22111843017027277</v>
      </c>
    </row>
    <row r="43" spans="1:11" customFormat="1" x14ac:dyDescent="0.25">
      <c r="A43" s="46">
        <v>32</v>
      </c>
      <c r="B43" s="64">
        <f t="shared" si="6"/>
        <v>0.15217309000000001</v>
      </c>
      <c r="C43" s="82">
        <v>200000</v>
      </c>
      <c r="D43" s="47">
        <v>2.2073100000000001E-3</v>
      </c>
      <c r="E43" s="70">
        <v>69</v>
      </c>
      <c r="F43" s="71">
        <f t="shared" si="0"/>
        <v>3.9980799615992317E-2</v>
      </c>
      <c r="G43" s="72">
        <f t="shared" si="1"/>
        <v>2.5542283549886021E-2</v>
      </c>
      <c r="H43" s="73">
        <f t="shared" si="2"/>
        <v>0.55072463768115942</v>
      </c>
      <c r="I43" s="71">
        <f t="shared" si="3"/>
        <v>-0.51721721173631152</v>
      </c>
      <c r="J43" s="72">
        <f t="shared" si="4"/>
        <v>-0.53284193086153475</v>
      </c>
      <c r="K43" s="73">
        <f t="shared" si="5"/>
        <v>0.17198100124354548</v>
      </c>
    </row>
    <row r="44" spans="1:11" customFormat="1" x14ac:dyDescent="0.25">
      <c r="A44" s="46">
        <v>33</v>
      </c>
      <c r="B44" s="64">
        <f t="shared" ref="B44:B75" si="7">D44*E44 - (100 * $B$3 + $B$3)</f>
        <v>0.16844274000000001</v>
      </c>
      <c r="C44" s="82">
        <v>225000</v>
      </c>
      <c r="D44" s="47">
        <v>2.4790300000000001E-3</v>
      </c>
      <c r="E44" s="70">
        <v>68</v>
      </c>
      <c r="F44" s="71">
        <f t="shared" ref="F44:F75" si="8">(C44-$B$6)/($B$5-$B$6)</f>
        <v>4.4980899617992356E-2</v>
      </c>
      <c r="G44" s="72">
        <f t="shared" ref="G44:G75" si="9">(D44-$C$6)/($C$5-$C$6)</f>
        <v>2.8691292359033036E-2</v>
      </c>
      <c r="H44" s="73">
        <f t="shared" ref="H44:H75" si="10">(E44-$D$6)/($D$5-$D$6)</f>
        <v>0.53623188405797106</v>
      </c>
      <c r="I44" s="71">
        <f t="shared" ref="I44:I75" si="11">(C44-$B$7)/$B$8</f>
        <v>-0.49887599003115657</v>
      </c>
      <c r="J44" s="72">
        <f t="shared" ref="J44:J75" si="12">(D44-$C$7)/$C$8</f>
        <v>-0.52023275422002757</v>
      </c>
      <c r="K44" s="73">
        <f t="shared" ref="K44:K75" si="13">(E44-$D$7)/$D$8</f>
        <v>0.12284357231681821</v>
      </c>
    </row>
    <row r="45" spans="1:11" customFormat="1" x14ac:dyDescent="0.25">
      <c r="A45" s="46">
        <v>34</v>
      </c>
      <c r="B45" s="64">
        <f t="shared" si="7"/>
        <v>0.18468953999999999</v>
      </c>
      <c r="C45" s="82">
        <v>250000</v>
      </c>
      <c r="D45" s="47">
        <v>2.75852E-3</v>
      </c>
      <c r="E45" s="70">
        <v>67</v>
      </c>
      <c r="F45" s="71">
        <f t="shared" si="8"/>
        <v>4.9980999619992403E-2</v>
      </c>
      <c r="G45" s="72">
        <f t="shared" si="9"/>
        <v>3.1930349005833046E-2</v>
      </c>
      <c r="H45" s="73">
        <f t="shared" si="10"/>
        <v>0.52173913043478259</v>
      </c>
      <c r="I45" s="71">
        <f t="shared" si="11"/>
        <v>-0.48053476832600162</v>
      </c>
      <c r="J45" s="72">
        <f t="shared" si="12"/>
        <v>-0.50726301044137723</v>
      </c>
      <c r="K45" s="73">
        <f t="shared" si="13"/>
        <v>7.370614339009092E-2</v>
      </c>
    </row>
    <row r="46" spans="1:11" customFormat="1" x14ac:dyDescent="0.25">
      <c r="A46" s="46">
        <v>35</v>
      </c>
      <c r="B46" s="64">
        <f t="shared" si="7"/>
        <v>0.19993449999999999</v>
      </c>
      <c r="C46" s="82">
        <v>275000</v>
      </c>
      <c r="D46" s="47">
        <v>3.0312999999999998E-3</v>
      </c>
      <c r="E46" s="70">
        <v>66</v>
      </c>
      <c r="F46" s="71">
        <f t="shared" si="8"/>
        <v>5.4981099621992442E-2</v>
      </c>
      <c r="G46" s="72">
        <f t="shared" si="9"/>
        <v>3.5091642333372877E-2</v>
      </c>
      <c r="H46" s="73">
        <f t="shared" si="10"/>
        <v>0.50724637681159424</v>
      </c>
      <c r="I46" s="71">
        <f t="shared" si="11"/>
        <v>-0.46219354662084666</v>
      </c>
      <c r="J46" s="72">
        <f t="shared" si="12"/>
        <v>-0.49460464446069724</v>
      </c>
      <c r="K46" s="73">
        <f t="shared" si="13"/>
        <v>2.4568714463363641E-2</v>
      </c>
    </row>
    <row r="47" spans="1:11" customFormat="1" x14ac:dyDescent="0.25">
      <c r="A47" s="46">
        <v>36</v>
      </c>
      <c r="B47" s="64">
        <f t="shared" si="7"/>
        <v>0.21560825</v>
      </c>
      <c r="C47" s="82">
        <v>300000</v>
      </c>
      <c r="D47" s="47">
        <v>3.3190699999999999E-3</v>
      </c>
      <c r="E47" s="70">
        <v>65</v>
      </c>
      <c r="F47" s="71">
        <f t="shared" si="8"/>
        <v>5.9981199623992482E-2</v>
      </c>
      <c r="G47" s="72">
        <f t="shared" si="9"/>
        <v>3.8426657293656387E-2</v>
      </c>
      <c r="H47" s="73">
        <f t="shared" si="10"/>
        <v>0.49275362318840582</v>
      </c>
      <c r="I47" s="71">
        <f t="shared" si="11"/>
        <v>-0.44385232491569165</v>
      </c>
      <c r="J47" s="72">
        <f t="shared" si="12"/>
        <v>-0.48125066697605662</v>
      </c>
      <c r="K47" s="73">
        <f t="shared" si="13"/>
        <v>-2.4568714463363641E-2</v>
      </c>
    </row>
    <row r="48" spans="1:11" customFormat="1" x14ac:dyDescent="0.25">
      <c r="A48" s="46">
        <v>37</v>
      </c>
      <c r="B48" s="64">
        <f t="shared" si="7"/>
        <v>0.22737462</v>
      </c>
      <c r="C48" s="82">
        <v>325000</v>
      </c>
      <c r="D48" s="47">
        <v>3.55478E-3</v>
      </c>
      <c r="E48" s="70">
        <v>64</v>
      </c>
      <c r="F48" s="71">
        <f t="shared" si="8"/>
        <v>6.4981299625992514E-2</v>
      </c>
      <c r="G48" s="72">
        <f t="shared" si="9"/>
        <v>4.1158340152496531E-2</v>
      </c>
      <c r="H48" s="73">
        <f t="shared" si="10"/>
        <v>0.47826086956521741</v>
      </c>
      <c r="I48" s="71">
        <f t="shared" si="11"/>
        <v>-0.4255111032105367</v>
      </c>
      <c r="J48" s="72">
        <f t="shared" si="12"/>
        <v>-0.47031253571531145</v>
      </c>
      <c r="K48" s="73">
        <f t="shared" si="13"/>
        <v>-7.370614339009092E-2</v>
      </c>
    </row>
    <row r="49" spans="1:11" customFormat="1" x14ac:dyDescent="0.25">
      <c r="A49" s="46">
        <v>38</v>
      </c>
      <c r="B49" s="64">
        <f t="shared" si="7"/>
        <v>0.24247287999999997</v>
      </c>
      <c r="C49" s="82">
        <v>350000</v>
      </c>
      <c r="D49" s="47">
        <v>3.8508599999999998E-3</v>
      </c>
      <c r="E49" s="70">
        <v>63</v>
      </c>
      <c r="F49" s="71">
        <f t="shared" si="8"/>
        <v>6.998139962799256E-2</v>
      </c>
      <c r="G49" s="72">
        <f t="shared" si="9"/>
        <v>4.4589661101312399E-2</v>
      </c>
      <c r="H49" s="73">
        <f t="shared" si="10"/>
        <v>0.46376811594202899</v>
      </c>
      <c r="I49" s="71">
        <f t="shared" si="11"/>
        <v>-0.40716988150538175</v>
      </c>
      <c r="J49" s="72">
        <f t="shared" si="12"/>
        <v>-0.45657293237357194</v>
      </c>
      <c r="K49" s="73">
        <f t="shared" si="13"/>
        <v>-0.12284357231681821</v>
      </c>
    </row>
    <row r="50" spans="1:11" customFormat="1" x14ac:dyDescent="0.25">
      <c r="A50" s="46">
        <v>39</v>
      </c>
      <c r="B50" s="64">
        <f t="shared" si="7"/>
        <v>0.26157069999999999</v>
      </c>
      <c r="C50" s="82">
        <v>375000</v>
      </c>
      <c r="D50" s="47">
        <v>4.2209999999999999E-3</v>
      </c>
      <c r="E50" s="70">
        <v>62</v>
      </c>
      <c r="F50" s="71">
        <f t="shared" si="8"/>
        <v>7.4981499629992607E-2</v>
      </c>
      <c r="G50" s="72">
        <f t="shared" si="9"/>
        <v>4.8879275854064048E-2</v>
      </c>
      <c r="H50" s="73">
        <f t="shared" si="10"/>
        <v>0.44927536231884058</v>
      </c>
      <c r="I50" s="71">
        <f t="shared" si="11"/>
        <v>-0.38882865980022674</v>
      </c>
      <c r="J50" s="72">
        <f t="shared" si="12"/>
        <v>-0.43939657199491927</v>
      </c>
      <c r="K50" s="73">
        <f t="shared" si="13"/>
        <v>-0.17198100124354548</v>
      </c>
    </row>
    <row r="51" spans="1:11" customFormat="1" x14ac:dyDescent="0.25">
      <c r="A51" s="46">
        <v>40</v>
      </c>
      <c r="B51" s="64">
        <f t="shared" si="7"/>
        <v>0.27539959999999997</v>
      </c>
      <c r="C51" s="82">
        <v>400000</v>
      </c>
      <c r="D51" s="47">
        <v>4.5168999999999999E-3</v>
      </c>
      <c r="E51" s="70">
        <v>61</v>
      </c>
      <c r="F51" s="71">
        <f t="shared" si="8"/>
        <v>7.9981599631992639E-2</v>
      </c>
      <c r="G51" s="72">
        <f t="shared" si="9"/>
        <v>5.2308510752586801E-2</v>
      </c>
      <c r="H51" s="73">
        <f t="shared" si="10"/>
        <v>0.43478260869565216</v>
      </c>
      <c r="I51" s="71">
        <f t="shared" si="11"/>
        <v>-0.37048743809507179</v>
      </c>
      <c r="J51" s="72">
        <f t="shared" si="12"/>
        <v>-0.42566532155983161</v>
      </c>
      <c r="K51" s="73">
        <f t="shared" si="13"/>
        <v>-0.22111843017027277</v>
      </c>
    </row>
    <row r="52" spans="1:11" customFormat="1" x14ac:dyDescent="0.25">
      <c r="A52" s="46">
        <v>41</v>
      </c>
      <c r="B52" s="64">
        <f t="shared" si="7"/>
        <v>0.31437790000000004</v>
      </c>
      <c r="C52" s="82">
        <v>425000</v>
      </c>
      <c r="D52" s="47">
        <v>5.2418200000000003E-3</v>
      </c>
      <c r="E52" s="70">
        <v>60</v>
      </c>
      <c r="F52" s="71">
        <f t="shared" si="8"/>
        <v>8.4981699633992686E-2</v>
      </c>
      <c r="G52" s="72">
        <f t="shared" si="9"/>
        <v>6.0709730633077212E-2</v>
      </c>
      <c r="H52" s="73">
        <f t="shared" si="10"/>
        <v>0.42028985507246375</v>
      </c>
      <c r="I52" s="71">
        <f t="shared" si="11"/>
        <v>-0.35214621638991683</v>
      </c>
      <c r="J52" s="72">
        <f t="shared" si="12"/>
        <v>-0.39202538217016042</v>
      </c>
      <c r="K52" s="73">
        <f t="shared" si="13"/>
        <v>-0.27025585909700006</v>
      </c>
    </row>
    <row r="53" spans="1:11" customFormat="1" x14ac:dyDescent="0.25">
      <c r="A53" s="46">
        <v>42</v>
      </c>
      <c r="B53" s="64">
        <f t="shared" si="7"/>
        <v>0.45841552000000002</v>
      </c>
      <c r="C53" s="82">
        <v>450000</v>
      </c>
      <c r="D53" s="47">
        <v>7.7719800000000004E-3</v>
      </c>
      <c r="E53" s="70">
        <v>59</v>
      </c>
      <c r="F53" s="71">
        <f t="shared" si="8"/>
        <v>8.9981799635992718E-2</v>
      </c>
      <c r="G53" s="72">
        <f t="shared" si="9"/>
        <v>9.0032180686630173E-2</v>
      </c>
      <c r="H53" s="73">
        <f t="shared" si="10"/>
        <v>0.40579710144927539</v>
      </c>
      <c r="I53" s="71">
        <f t="shared" si="11"/>
        <v>-0.33380499468476182</v>
      </c>
      <c r="J53" s="72">
        <f t="shared" si="12"/>
        <v>-0.2746132138672161</v>
      </c>
      <c r="K53" s="73">
        <f t="shared" si="13"/>
        <v>-0.31939328802372735</v>
      </c>
    </row>
    <row r="54" spans="1:11" customFormat="1" x14ac:dyDescent="0.25">
      <c r="A54" s="46">
        <v>43</v>
      </c>
      <c r="B54" s="64">
        <f t="shared" si="7"/>
        <v>0.77342630000000012</v>
      </c>
      <c r="C54" s="82">
        <v>475000</v>
      </c>
      <c r="D54" s="47">
        <v>1.33372E-2</v>
      </c>
      <c r="E54" s="70">
        <v>58</v>
      </c>
      <c r="F54" s="71">
        <f t="shared" si="8"/>
        <v>9.4981899637992764E-2</v>
      </c>
      <c r="G54" s="72">
        <f t="shared" si="9"/>
        <v>0.15452845186593664</v>
      </c>
      <c r="H54" s="73">
        <f t="shared" si="10"/>
        <v>0.39130434782608697</v>
      </c>
      <c r="I54" s="71">
        <f t="shared" si="11"/>
        <v>-0.31546377297960687</v>
      </c>
      <c r="J54" s="72">
        <f t="shared" si="12"/>
        <v>-1.6358974102572012E-2</v>
      </c>
      <c r="K54" s="73">
        <f t="shared" si="13"/>
        <v>-0.36853071695045458</v>
      </c>
    </row>
    <row r="55" spans="1:11" customFormat="1" x14ac:dyDescent="0.25">
      <c r="A55" s="46">
        <v>44</v>
      </c>
      <c r="B55" s="64">
        <f t="shared" si="7"/>
        <v>0.32321601999999999</v>
      </c>
      <c r="C55" s="82">
        <v>500000</v>
      </c>
      <c r="D55" s="47">
        <v>5.6727599999999998E-3</v>
      </c>
      <c r="E55" s="70">
        <v>57</v>
      </c>
      <c r="F55" s="71">
        <f t="shared" si="8"/>
        <v>9.9981999639992797E-2</v>
      </c>
      <c r="G55" s="72">
        <f t="shared" si="9"/>
        <v>6.5703966818171478E-2</v>
      </c>
      <c r="H55" s="73">
        <f t="shared" si="10"/>
        <v>0.37681159420289856</v>
      </c>
      <c r="I55" s="71">
        <f t="shared" si="11"/>
        <v>-0.29712255127445192</v>
      </c>
      <c r="J55" s="72">
        <f t="shared" si="12"/>
        <v>-0.37202759554462267</v>
      </c>
      <c r="K55" s="73">
        <f t="shared" si="13"/>
        <v>-0.41766814587718187</v>
      </c>
    </row>
    <row r="56" spans="1:11" customFormat="1" x14ac:dyDescent="0.25">
      <c r="A56" s="46">
        <v>45</v>
      </c>
      <c r="B56" s="64">
        <f t="shared" si="7"/>
        <v>0.34145358000000003</v>
      </c>
      <c r="C56" s="82">
        <v>550000</v>
      </c>
      <c r="D56" s="47">
        <v>6.0997300000000003E-3</v>
      </c>
      <c r="E56" s="70">
        <v>56</v>
      </c>
      <c r="F56" s="71">
        <f t="shared" si="8"/>
        <v>0.10998219964399288</v>
      </c>
      <c r="G56" s="72">
        <f t="shared" si="9"/>
        <v>7.0652194005134172E-2</v>
      </c>
      <c r="H56" s="73">
        <f t="shared" si="10"/>
        <v>0.36231884057971014</v>
      </c>
      <c r="I56" s="71">
        <f t="shared" si="11"/>
        <v>-0.26044010786414196</v>
      </c>
      <c r="J56" s="72">
        <f t="shared" si="12"/>
        <v>-0.3522140369157975</v>
      </c>
      <c r="K56" s="73">
        <f t="shared" si="13"/>
        <v>-0.46680557480390916</v>
      </c>
    </row>
    <row r="57" spans="1:11" customFormat="1" x14ac:dyDescent="0.25">
      <c r="A57" s="46">
        <v>46</v>
      </c>
      <c r="B57" s="64">
        <f t="shared" si="7"/>
        <v>0.47069949999999999</v>
      </c>
      <c r="C57" s="82">
        <v>600000</v>
      </c>
      <c r="D57" s="47">
        <v>8.56056E-3</v>
      </c>
      <c r="E57" s="70">
        <v>55</v>
      </c>
      <c r="F57" s="71">
        <f t="shared" si="8"/>
        <v>0.11998239964799295</v>
      </c>
      <c r="G57" s="72">
        <f t="shared" si="9"/>
        <v>9.917116702078721E-2</v>
      </c>
      <c r="H57" s="73">
        <f t="shared" si="10"/>
        <v>0.34782608695652173</v>
      </c>
      <c r="I57" s="71">
        <f t="shared" si="11"/>
        <v>-0.22375766445383202</v>
      </c>
      <c r="J57" s="72">
        <f t="shared" si="12"/>
        <v>-0.23801912982496748</v>
      </c>
      <c r="K57" s="73">
        <f t="shared" si="13"/>
        <v>-0.5159430037306364</v>
      </c>
    </row>
    <row r="58" spans="1:11" customFormat="1" x14ac:dyDescent="0.25">
      <c r="A58" s="46">
        <v>47</v>
      </c>
      <c r="B58" s="64">
        <f t="shared" si="7"/>
        <v>0.86070970000000013</v>
      </c>
      <c r="C58" s="82">
        <v>650000</v>
      </c>
      <c r="D58" s="47">
        <v>1.5941500000000001E-2</v>
      </c>
      <c r="E58" s="70">
        <v>54</v>
      </c>
      <c r="F58" s="71">
        <f t="shared" si="8"/>
        <v>0.12998259965199305</v>
      </c>
      <c r="G58" s="72">
        <f t="shared" si="9"/>
        <v>0.18471012285688901</v>
      </c>
      <c r="H58" s="73">
        <f t="shared" si="10"/>
        <v>0.33333333333333331</v>
      </c>
      <c r="I58" s="71">
        <f t="shared" si="11"/>
        <v>-0.18707522104352209</v>
      </c>
      <c r="J58" s="72">
        <f t="shared" si="12"/>
        <v>0.10449366364024189</v>
      </c>
      <c r="K58" s="73">
        <f t="shared" si="13"/>
        <v>-0.56508043265736374</v>
      </c>
    </row>
    <row r="59" spans="1:11" customFormat="1" x14ac:dyDescent="0.25">
      <c r="A59" s="46">
        <v>48</v>
      </c>
      <c r="B59" s="64">
        <f t="shared" si="7"/>
        <v>0.41099923999999999</v>
      </c>
      <c r="C59" s="82">
        <v>700000</v>
      </c>
      <c r="D59" s="47">
        <v>7.7571799999999998E-3</v>
      </c>
      <c r="E59" s="70">
        <v>53</v>
      </c>
      <c r="F59" s="71">
        <f t="shared" si="8"/>
        <v>0.13998279965599311</v>
      </c>
      <c r="G59" s="72">
        <f t="shared" si="9"/>
        <v>8.9860660995862554E-2</v>
      </c>
      <c r="H59" s="73">
        <f t="shared" si="10"/>
        <v>0.3188405797101449</v>
      </c>
      <c r="I59" s="71">
        <f t="shared" si="11"/>
        <v>-0.15039277763321215</v>
      </c>
      <c r="J59" s="72">
        <f t="shared" si="12"/>
        <v>-0.27530000841415531</v>
      </c>
      <c r="K59" s="73">
        <f t="shared" si="13"/>
        <v>-0.61421786158409097</v>
      </c>
    </row>
    <row r="60" spans="1:11" customFormat="1" x14ac:dyDescent="0.25">
      <c r="A60" s="46">
        <v>49</v>
      </c>
      <c r="B60" s="64">
        <f t="shared" si="7"/>
        <v>0.43854278000000002</v>
      </c>
      <c r="C60" s="82">
        <v>750000</v>
      </c>
      <c r="D60" s="47">
        <v>8.4360400000000006E-3</v>
      </c>
      <c r="E60" s="70">
        <v>52</v>
      </c>
      <c r="F60" s="71">
        <f t="shared" si="8"/>
        <v>0.1499829996599932</v>
      </c>
      <c r="G60" s="72">
        <f t="shared" si="9"/>
        <v>9.7728083784680245E-2</v>
      </c>
      <c r="H60" s="73">
        <f t="shared" si="10"/>
        <v>0.30434782608695654</v>
      </c>
      <c r="I60" s="71">
        <f t="shared" si="11"/>
        <v>-0.11371033422290221</v>
      </c>
      <c r="J60" s="72">
        <f t="shared" si="12"/>
        <v>-0.24379748502664744</v>
      </c>
      <c r="K60" s="73">
        <f t="shared" si="13"/>
        <v>-0.66335529051081832</v>
      </c>
    </row>
    <row r="61" spans="1:11" customFormat="1" x14ac:dyDescent="0.25">
      <c r="A61" s="46">
        <v>50</v>
      </c>
      <c r="B61" s="64">
        <f t="shared" si="7"/>
        <v>0.86075380000000001</v>
      </c>
      <c r="C61" s="82">
        <v>800000</v>
      </c>
      <c r="D61" s="47">
        <v>1.6880099999999999E-2</v>
      </c>
      <c r="E61" s="70">
        <v>51</v>
      </c>
      <c r="F61" s="71">
        <f t="shared" si="8"/>
        <v>0.15998319966399327</v>
      </c>
      <c r="G61" s="72">
        <f t="shared" si="9"/>
        <v>0.19558771621867826</v>
      </c>
      <c r="H61" s="73">
        <f t="shared" si="10"/>
        <v>0.28985507246376813</v>
      </c>
      <c r="I61" s="71">
        <f t="shared" si="11"/>
        <v>-7.7027890812592273E-2</v>
      </c>
      <c r="J61" s="72">
        <f t="shared" si="12"/>
        <v>0.14804943132653181</v>
      </c>
      <c r="K61" s="73">
        <f t="shared" si="13"/>
        <v>-0.71249271943754555</v>
      </c>
    </row>
    <row r="62" spans="1:11" customFormat="1" x14ac:dyDescent="0.25">
      <c r="A62" s="46">
        <v>51</v>
      </c>
      <c r="B62" s="64">
        <f t="shared" si="7"/>
        <v>0.63510370000000005</v>
      </c>
      <c r="C62" s="82">
        <v>850000</v>
      </c>
      <c r="D62" s="47">
        <v>1.2704699999999999E-2</v>
      </c>
      <c r="E62" s="70">
        <v>50</v>
      </c>
      <c r="F62" s="71">
        <f t="shared" si="8"/>
        <v>0.16998339966799336</v>
      </c>
      <c r="G62" s="72">
        <f t="shared" si="9"/>
        <v>0.14719830291928018</v>
      </c>
      <c r="H62" s="73">
        <f t="shared" si="10"/>
        <v>0.27536231884057971</v>
      </c>
      <c r="I62" s="71">
        <f t="shared" si="11"/>
        <v>-4.0345447402282332E-2</v>
      </c>
      <c r="J62" s="72">
        <f t="shared" si="12"/>
        <v>-4.5710159976829937E-2</v>
      </c>
      <c r="K62" s="73">
        <f t="shared" si="13"/>
        <v>-0.7616301483642729</v>
      </c>
    </row>
    <row r="63" spans="1:11" customFormat="1" x14ac:dyDescent="0.25">
      <c r="A63" s="46">
        <v>52</v>
      </c>
      <c r="B63" s="64">
        <f t="shared" si="7"/>
        <v>0.49540079999999997</v>
      </c>
      <c r="C63" s="82">
        <v>900000</v>
      </c>
      <c r="D63" s="47">
        <v>1.0112899999999999E-2</v>
      </c>
      <c r="E63" s="70">
        <v>49</v>
      </c>
      <c r="F63" s="71">
        <f t="shared" si="8"/>
        <v>0.17998359967199343</v>
      </c>
      <c r="G63" s="72">
        <f t="shared" si="9"/>
        <v>0.1171614965320167</v>
      </c>
      <c r="H63" s="73">
        <f t="shared" si="10"/>
        <v>0.2608695652173913</v>
      </c>
      <c r="I63" s="71">
        <f t="shared" si="11"/>
        <v>-3.6630039919723903E-3</v>
      </c>
      <c r="J63" s="72">
        <f t="shared" si="12"/>
        <v>-0.16598273475770195</v>
      </c>
      <c r="K63" s="73">
        <f t="shared" si="13"/>
        <v>-0.81076757729100013</v>
      </c>
    </row>
    <row r="64" spans="1:11" customFormat="1" x14ac:dyDescent="0.25">
      <c r="A64" s="46">
        <v>53</v>
      </c>
      <c r="B64" s="64">
        <f t="shared" si="7"/>
        <v>0.51182709999999998</v>
      </c>
      <c r="C64" s="82">
        <v>950000</v>
      </c>
      <c r="D64" s="47">
        <v>1.06658E-2</v>
      </c>
      <c r="E64" s="70">
        <v>48</v>
      </c>
      <c r="F64" s="71">
        <f t="shared" si="8"/>
        <v>0.18998379967599352</v>
      </c>
      <c r="G64" s="72">
        <f t="shared" si="9"/>
        <v>0.12356914768238246</v>
      </c>
      <c r="H64" s="73">
        <f t="shared" si="10"/>
        <v>0.24637681159420291</v>
      </c>
      <c r="I64" s="71">
        <f t="shared" si="11"/>
        <v>3.301943941833755E-2</v>
      </c>
      <c r="J64" s="72">
        <f t="shared" si="12"/>
        <v>-0.1403253898250898</v>
      </c>
      <c r="K64" s="73">
        <f t="shared" si="13"/>
        <v>-0.85990500621772736</v>
      </c>
    </row>
    <row r="65" spans="1:11" customFormat="1" x14ac:dyDescent="0.25">
      <c r="A65" s="46">
        <v>54</v>
      </c>
      <c r="B65" s="64">
        <f t="shared" si="7"/>
        <v>0.53168309999999996</v>
      </c>
      <c r="C65" s="82">
        <v>1000000</v>
      </c>
      <c r="D65" s="47">
        <v>1.1315199999999999E-2</v>
      </c>
      <c r="E65" s="70">
        <v>47</v>
      </c>
      <c r="F65" s="71">
        <f t="shared" si="8"/>
        <v>0.19998399967999361</v>
      </c>
      <c r="G65" s="72">
        <f t="shared" si="9"/>
        <v>0.13109515357322624</v>
      </c>
      <c r="H65" s="73">
        <f t="shared" si="10"/>
        <v>0.2318840579710145</v>
      </c>
      <c r="I65" s="71">
        <f t="shared" si="11"/>
        <v>6.9701882828647491E-2</v>
      </c>
      <c r="J65" s="72">
        <f t="shared" si="12"/>
        <v>-0.11018995882628656</v>
      </c>
      <c r="K65" s="73">
        <f t="shared" si="13"/>
        <v>-0.90904243514445471</v>
      </c>
    </row>
    <row r="66" spans="1:11" customFormat="1" x14ac:dyDescent="0.25">
      <c r="A66" s="46">
        <v>55</v>
      </c>
      <c r="B66" s="64">
        <f t="shared" si="7"/>
        <v>1.2835262999999999</v>
      </c>
      <c r="C66" s="82">
        <v>1250000</v>
      </c>
      <c r="D66" s="47">
        <v>2.7905599999999999E-2</v>
      </c>
      <c r="E66" s="70">
        <v>46</v>
      </c>
      <c r="F66" s="71">
        <f t="shared" si="8"/>
        <v>0.24998499969999399</v>
      </c>
      <c r="G66" s="72">
        <f t="shared" si="9"/>
        <v>0.32336409125640247</v>
      </c>
      <c r="H66" s="73">
        <f t="shared" si="10"/>
        <v>0.21739130434782608</v>
      </c>
      <c r="I66" s="71">
        <f t="shared" si="11"/>
        <v>0.25311409988019717</v>
      </c>
      <c r="J66" s="72">
        <f t="shared" si="12"/>
        <v>0.65968816627772575</v>
      </c>
      <c r="K66" s="73">
        <f t="shared" si="13"/>
        <v>-0.95817986407118194</v>
      </c>
    </row>
    <row r="67" spans="1:11" customFormat="1" x14ac:dyDescent="0.25">
      <c r="A67" s="46">
        <v>56</v>
      </c>
      <c r="B67" s="64">
        <f t="shared" si="7"/>
        <v>1.2519847</v>
      </c>
      <c r="C67" s="82">
        <v>1500000</v>
      </c>
      <c r="D67" s="47">
        <v>2.78248E-2</v>
      </c>
      <c r="E67" s="70">
        <v>45</v>
      </c>
      <c r="F67" s="71">
        <f t="shared" si="8"/>
        <v>0.2999859997199944</v>
      </c>
      <c r="G67" s="72">
        <f t="shared" si="9"/>
        <v>0.32242768645815767</v>
      </c>
      <c r="H67" s="73">
        <f t="shared" si="10"/>
        <v>0.20289855072463769</v>
      </c>
      <c r="I67" s="71">
        <f t="shared" si="11"/>
        <v>0.43652631693174687</v>
      </c>
      <c r="J67" s="72">
        <f t="shared" si="12"/>
        <v>0.65593863929173368</v>
      </c>
      <c r="K67" s="73">
        <f t="shared" si="13"/>
        <v>-1.0073172929979093</v>
      </c>
    </row>
    <row r="68" spans="1:11" customFormat="1" x14ac:dyDescent="0.25">
      <c r="A68" s="46">
        <v>57</v>
      </c>
      <c r="B68" s="64">
        <f t="shared" si="7"/>
        <v>0.89901310000000012</v>
      </c>
      <c r="C68" s="82">
        <v>1750000</v>
      </c>
      <c r="D68" s="47">
        <v>2.0435100000000001E-2</v>
      </c>
      <c r="E68" s="70">
        <v>44</v>
      </c>
      <c r="F68" s="71">
        <f t="shared" si="8"/>
        <v>0.34998699973999481</v>
      </c>
      <c r="G68" s="72">
        <f t="shared" si="9"/>
        <v>0.23678720950779078</v>
      </c>
      <c r="H68" s="73">
        <f t="shared" si="10"/>
        <v>0.18840579710144928</v>
      </c>
      <c r="I68" s="71">
        <f t="shared" si="11"/>
        <v>0.61993853398329657</v>
      </c>
      <c r="J68" s="72">
        <f t="shared" si="12"/>
        <v>0.31301933770279555</v>
      </c>
      <c r="K68" s="73">
        <f t="shared" si="13"/>
        <v>-1.0564547219246365</v>
      </c>
    </row>
    <row r="69" spans="1:11" customFormat="1" x14ac:dyDescent="0.25">
      <c r="A69" s="46">
        <v>58</v>
      </c>
      <c r="B69" s="64">
        <f t="shared" si="7"/>
        <v>1.2880970999999999</v>
      </c>
      <c r="C69" s="82">
        <v>2000000</v>
      </c>
      <c r="D69" s="47">
        <v>2.9958800000000001E-2</v>
      </c>
      <c r="E69" s="70">
        <v>43</v>
      </c>
      <c r="F69" s="71">
        <f t="shared" si="8"/>
        <v>0.39998799975999522</v>
      </c>
      <c r="G69" s="72">
        <f t="shared" si="9"/>
        <v>0.34715897159992026</v>
      </c>
      <c r="H69" s="73">
        <f t="shared" si="10"/>
        <v>0.17391304347826086</v>
      </c>
      <c r="I69" s="71">
        <f t="shared" si="11"/>
        <v>0.80335075103484621</v>
      </c>
      <c r="J69" s="72">
        <f t="shared" si="12"/>
        <v>0.75496698815444718</v>
      </c>
      <c r="K69" s="73">
        <f t="shared" si="13"/>
        <v>-1.1055921508513638</v>
      </c>
    </row>
    <row r="70" spans="1:11" customFormat="1" x14ac:dyDescent="0.25">
      <c r="A70" s="46">
        <v>59</v>
      </c>
      <c r="B70" s="64">
        <f t="shared" si="7"/>
        <v>1.8901626999999999</v>
      </c>
      <c r="C70" s="82">
        <v>2250000</v>
      </c>
      <c r="D70" s="47">
        <v>4.5006999999999998E-2</v>
      </c>
      <c r="E70" s="70">
        <v>42</v>
      </c>
      <c r="F70" s="71">
        <f t="shared" si="8"/>
        <v>0.44998899977999562</v>
      </c>
      <c r="G70" s="72">
        <f t="shared" si="9"/>
        <v>0.52155509393837929</v>
      </c>
      <c r="H70" s="73">
        <f t="shared" si="10"/>
        <v>0.15942028985507245</v>
      </c>
      <c r="I70" s="71">
        <f t="shared" si="11"/>
        <v>0.98676296808639585</v>
      </c>
      <c r="J70" s="72">
        <f t="shared" si="12"/>
        <v>1.4532792652659212</v>
      </c>
      <c r="K70" s="73">
        <f t="shared" si="13"/>
        <v>-1.1547295797780912</v>
      </c>
    </row>
    <row r="71" spans="1:11" customFormat="1" x14ac:dyDescent="0.25">
      <c r="A71" s="46">
        <v>60</v>
      </c>
      <c r="B71" s="64">
        <f t="shared" si="7"/>
        <v>1.2037393999999999</v>
      </c>
      <c r="C71" s="82">
        <v>2500000</v>
      </c>
      <c r="D71" s="47">
        <v>2.9362699999999999E-2</v>
      </c>
      <c r="E71" s="70">
        <v>41</v>
      </c>
      <c r="F71" s="71">
        <f t="shared" si="8"/>
        <v>0.49998999979999598</v>
      </c>
      <c r="G71" s="72">
        <f t="shared" si="9"/>
        <v>0.34025066837920576</v>
      </c>
      <c r="H71" s="73">
        <f t="shared" si="10"/>
        <v>0.14492753623188406</v>
      </c>
      <c r="I71" s="71">
        <f t="shared" si="11"/>
        <v>1.1701751851379456</v>
      </c>
      <c r="J71" s="72">
        <f t="shared" si="12"/>
        <v>0.72730494562536396</v>
      </c>
      <c r="K71" s="73">
        <f t="shared" si="13"/>
        <v>-1.2038670087048184</v>
      </c>
    </row>
    <row r="72" spans="1:11" customFormat="1" x14ac:dyDescent="0.25">
      <c r="A72" s="46">
        <v>61</v>
      </c>
      <c r="B72" s="64">
        <f t="shared" si="7"/>
        <v>1.2771767000000001</v>
      </c>
      <c r="C72" s="82">
        <v>2750000</v>
      </c>
      <c r="D72" s="47">
        <v>3.1932700000000001E-2</v>
      </c>
      <c r="E72" s="70">
        <v>40</v>
      </c>
      <c r="F72" s="71">
        <f t="shared" si="8"/>
        <v>0.54999099981999644</v>
      </c>
      <c r="G72" s="72">
        <f t="shared" si="9"/>
        <v>0.37003483089763589</v>
      </c>
      <c r="H72" s="73">
        <f t="shared" si="10"/>
        <v>0.13043478260869565</v>
      </c>
      <c r="I72" s="71">
        <f t="shared" si="11"/>
        <v>1.3535874021894954</v>
      </c>
      <c r="J72" s="72">
        <f t="shared" si="12"/>
        <v>0.84656589060060949</v>
      </c>
      <c r="K72" s="73">
        <f t="shared" si="13"/>
        <v>-1.2530044376315457</v>
      </c>
    </row>
    <row r="73" spans="1:11" customFormat="1" x14ac:dyDescent="0.25">
      <c r="A73" s="46">
        <v>62</v>
      </c>
      <c r="B73" s="64">
        <f t="shared" si="7"/>
        <v>2.4169873000000002</v>
      </c>
      <c r="C73" s="82">
        <v>3000000</v>
      </c>
      <c r="D73" s="47">
        <v>6.1977400000000002E-2</v>
      </c>
      <c r="E73" s="70">
        <v>39</v>
      </c>
      <c r="F73" s="71">
        <f t="shared" si="8"/>
        <v>0.59999199983999685</v>
      </c>
      <c r="G73" s="72">
        <f t="shared" si="9"/>
        <v>0.71822791557369703</v>
      </c>
      <c r="H73" s="73">
        <f t="shared" si="10"/>
        <v>0.11594202898550725</v>
      </c>
      <c r="I73" s="71">
        <f t="shared" si="11"/>
        <v>1.5369996192410449</v>
      </c>
      <c r="J73" s="72">
        <f t="shared" si="12"/>
        <v>2.2407913044129657</v>
      </c>
      <c r="K73" s="73">
        <f t="shared" si="13"/>
        <v>-1.3021418665582729</v>
      </c>
    </row>
    <row r="74" spans="1:11" customFormat="1" x14ac:dyDescent="0.25">
      <c r="A74" s="46">
        <v>63</v>
      </c>
      <c r="B74" s="64">
        <f t="shared" si="7"/>
        <v>1.4319480999999998</v>
      </c>
      <c r="C74" s="82">
        <v>3250000</v>
      </c>
      <c r="D74" s="47">
        <v>3.7686299999999999E-2</v>
      </c>
      <c r="E74" s="70">
        <v>38</v>
      </c>
      <c r="F74" s="71">
        <f t="shared" si="8"/>
        <v>0.64999299985999714</v>
      </c>
      <c r="G74" s="72">
        <f t="shared" si="9"/>
        <v>0.4367142696003749</v>
      </c>
      <c r="H74" s="73">
        <f t="shared" si="10"/>
        <v>0.10144927536231885</v>
      </c>
      <c r="I74" s="71">
        <f t="shared" si="11"/>
        <v>1.7204118362925946</v>
      </c>
      <c r="J74" s="72">
        <f t="shared" si="12"/>
        <v>1.113561911226902</v>
      </c>
      <c r="K74" s="73">
        <f t="shared" si="13"/>
        <v>-1.3512792954850001</v>
      </c>
    </row>
    <row r="75" spans="1:11" customFormat="1" x14ac:dyDescent="0.25">
      <c r="A75" s="46">
        <v>64</v>
      </c>
      <c r="B75" s="64">
        <f t="shared" si="7"/>
        <v>2.0515039000000002</v>
      </c>
      <c r="C75" s="82">
        <v>3500000</v>
      </c>
      <c r="D75" s="47">
        <v>5.5449600000000002E-2</v>
      </c>
      <c r="E75" s="70">
        <v>37</v>
      </c>
      <c r="F75" s="71">
        <f t="shared" si="8"/>
        <v>0.69999399987999755</v>
      </c>
      <c r="G75" s="72">
        <f t="shared" si="9"/>
        <v>0.64257614277688446</v>
      </c>
      <c r="H75" s="73">
        <f t="shared" si="10"/>
        <v>8.6956521739130432E-2</v>
      </c>
      <c r="I75" s="71">
        <f t="shared" si="11"/>
        <v>1.9038240533441444</v>
      </c>
      <c r="J75" s="72">
        <f t="shared" si="12"/>
        <v>1.9378685041758426</v>
      </c>
      <c r="K75" s="73">
        <f t="shared" si="13"/>
        <v>-1.4004167244117276</v>
      </c>
    </row>
    <row r="76" spans="1:11" customFormat="1" x14ac:dyDescent="0.25">
      <c r="A76" s="46">
        <v>65</v>
      </c>
      <c r="B76" s="64">
        <f t="shared" ref="B76:B81" si="14">D76*E76 - (100 * $B$3 + $B$3)</f>
        <v>2.0827638999999998</v>
      </c>
      <c r="C76" s="82">
        <v>3750000</v>
      </c>
      <c r="D76" s="47">
        <v>5.7858199999999999E-2</v>
      </c>
      <c r="E76" s="70">
        <v>36</v>
      </c>
      <c r="F76" s="71">
        <f t="shared" ref="F76:F81" si="15">(C76-$B$6)/($B$5-$B$6)</f>
        <v>0.74999499989999796</v>
      </c>
      <c r="G76" s="72">
        <f t="shared" ref="G76:G81" si="16">(D76-$C$6)/($C$5-$C$6)</f>
        <v>0.67048981353248394</v>
      </c>
      <c r="H76" s="73">
        <f t="shared" ref="H76:H81" si="17">(E76-$D$6)/($D$5-$D$6)</f>
        <v>7.2463768115942032E-2</v>
      </c>
      <c r="I76" s="71">
        <f t="shared" ref="I76:I81" si="18">(C76-$B$7)/$B$8</f>
        <v>2.0872362703956941</v>
      </c>
      <c r="J76" s="72">
        <f t="shared" ref="J76:J81" si="19">(D76-$C$7)/$C$8</f>
        <v>2.0496396761864943</v>
      </c>
      <c r="K76" s="73">
        <f t="shared" ref="K76:K81" si="20">(E76-$D$7)/$D$8</f>
        <v>-1.4495541533384548</v>
      </c>
    </row>
    <row r="77" spans="1:11" customFormat="1" x14ac:dyDescent="0.25">
      <c r="A77" s="46">
        <v>66</v>
      </c>
      <c r="B77" s="64">
        <f t="shared" si="14"/>
        <v>2.1626132</v>
      </c>
      <c r="C77" s="82">
        <v>4000000</v>
      </c>
      <c r="D77" s="47">
        <v>6.1792699999999999E-2</v>
      </c>
      <c r="E77" s="70">
        <v>35</v>
      </c>
      <c r="F77" s="71">
        <f t="shared" si="15"/>
        <v>0.79999599991999837</v>
      </c>
      <c r="G77" s="72">
        <f t="shared" si="16"/>
        <v>0.71608739618959028</v>
      </c>
      <c r="H77" s="73">
        <f t="shared" si="17"/>
        <v>5.7971014492753624E-2</v>
      </c>
      <c r="I77" s="71">
        <f t="shared" si="18"/>
        <v>2.2706484874472439</v>
      </c>
      <c r="J77" s="72">
        <f t="shared" si="19"/>
        <v>2.232220294087313</v>
      </c>
      <c r="K77" s="73">
        <f t="shared" si="20"/>
        <v>-1.4986915822651821</v>
      </c>
    </row>
    <row r="78" spans="1:11" customFormat="1" x14ac:dyDescent="0.25">
      <c r="A78" s="46">
        <v>67</v>
      </c>
      <c r="B78" s="64">
        <f t="shared" si="14"/>
        <v>2.2004574999999997</v>
      </c>
      <c r="C78" s="82">
        <v>4250000</v>
      </c>
      <c r="D78" s="47">
        <v>6.4723199999999995E-2</v>
      </c>
      <c r="E78" s="70">
        <v>34</v>
      </c>
      <c r="F78" s="71">
        <f t="shared" si="15"/>
        <v>0.84999699993999878</v>
      </c>
      <c r="G78" s="72">
        <f t="shared" si="16"/>
        <v>0.75004945387840727</v>
      </c>
      <c r="H78" s="73">
        <f t="shared" si="17"/>
        <v>4.3478260869565216E-2</v>
      </c>
      <c r="I78" s="71">
        <f t="shared" si="18"/>
        <v>2.4540607044987937</v>
      </c>
      <c r="J78" s="72">
        <f t="shared" si="19"/>
        <v>2.3682102548849611</v>
      </c>
      <c r="K78" s="73">
        <f t="shared" si="20"/>
        <v>-1.5478290111919093</v>
      </c>
    </row>
    <row r="79" spans="1:11" customFormat="1" x14ac:dyDescent="0.25">
      <c r="A79" s="46">
        <v>68</v>
      </c>
      <c r="B79" s="64">
        <f t="shared" si="14"/>
        <v>2.3699386000000002</v>
      </c>
      <c r="C79" s="82">
        <v>4500000</v>
      </c>
      <c r="D79" s="47">
        <v>7.1820300000000004E-2</v>
      </c>
      <c r="E79" s="70">
        <v>33</v>
      </c>
      <c r="F79" s="71">
        <f t="shared" si="15"/>
        <v>0.89999799995999918</v>
      </c>
      <c r="G79" s="72">
        <f t="shared" si="16"/>
        <v>0.83229894018562534</v>
      </c>
      <c r="H79" s="73">
        <f t="shared" si="17"/>
        <v>2.8985507246376812E-2</v>
      </c>
      <c r="I79" s="71">
        <f t="shared" si="18"/>
        <v>2.637472921550343</v>
      </c>
      <c r="J79" s="72">
        <f t="shared" si="19"/>
        <v>2.6975514426607647</v>
      </c>
      <c r="K79" s="73">
        <f t="shared" si="20"/>
        <v>-1.5969664401186365</v>
      </c>
    </row>
    <row r="80" spans="1:11" customFormat="1" x14ac:dyDescent="0.25">
      <c r="A80" s="46">
        <v>69</v>
      </c>
      <c r="B80" s="64">
        <f t="shared" si="14"/>
        <v>2.1195390999999999</v>
      </c>
      <c r="C80" s="82">
        <v>4750000</v>
      </c>
      <c r="D80" s="47">
        <v>6.6239699999999999E-2</v>
      </c>
      <c r="E80" s="70">
        <v>32</v>
      </c>
      <c r="F80" s="71">
        <f t="shared" si="15"/>
        <v>0.94999899997999959</v>
      </c>
      <c r="G80" s="72">
        <f t="shared" si="16"/>
        <v>0.76762442759794003</v>
      </c>
      <c r="H80" s="73">
        <f t="shared" si="17"/>
        <v>1.4492753623188406E-2</v>
      </c>
      <c r="I80" s="71">
        <f t="shared" si="18"/>
        <v>2.8208851386018927</v>
      </c>
      <c r="J80" s="72">
        <f t="shared" si="19"/>
        <v>2.4385834934277475</v>
      </c>
      <c r="K80" s="73">
        <f t="shared" si="20"/>
        <v>-1.646103869045364</v>
      </c>
    </row>
    <row r="81" spans="1:11" customFormat="1" ht="15.75" thickBot="1" x14ac:dyDescent="0.3">
      <c r="A81" s="50">
        <v>70</v>
      </c>
      <c r="B81" s="80">
        <f t="shared" si="14"/>
        <v>2.6748835</v>
      </c>
      <c r="C81" s="83">
        <v>5000000</v>
      </c>
      <c r="D81" s="51">
        <v>8.6290800000000001E-2</v>
      </c>
      <c r="E81" s="75">
        <v>31</v>
      </c>
      <c r="F81" s="76">
        <f t="shared" si="15"/>
        <v>1</v>
      </c>
      <c r="G81" s="77">
        <f t="shared" si="16"/>
        <v>1</v>
      </c>
      <c r="H81" s="78">
        <f t="shared" si="17"/>
        <v>0</v>
      </c>
      <c r="I81" s="76">
        <f t="shared" si="18"/>
        <v>3.0042973556534425</v>
      </c>
      <c r="J81" s="77">
        <f t="shared" si="19"/>
        <v>3.3690555299231342</v>
      </c>
      <c r="K81" s="78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 new quick</vt:lpstr>
      <vt:lpstr>exec new quick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2020-04-19T20:15:37Z</dcterms:modified>
</cp:coreProperties>
</file>