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ax\progetti\ProjectASD_1\"/>
    </mc:Choice>
  </mc:AlternateContent>
  <xr:revisionPtr revIDLastSave="0" documentId="13_ncr:1_{B56BA18B-88EB-4240-A1AE-38509A3A7AEA}" xr6:coauthVersionLast="45" xr6:coauthVersionMax="45" xr10:uidLastSave="{00000000-0000-0000-0000-000000000000}"/>
  <bookViews>
    <workbookView xWindow="-120" yWindow="-120" windowWidth="38640" windowHeight="15840" activeTab="3" xr2:uid="{95BBCDBD-A815-4FA9-8097-1911A5993D3A}"/>
  </bookViews>
  <sheets>
    <sheet name="init" sheetId="16" r:id="rId1"/>
    <sheet name="heap select" sheetId="19" r:id="rId2"/>
    <sheet name="heap graphs" sheetId="20" r:id="rId3"/>
    <sheet name="mom select" sheetId="17" r:id="rId4"/>
    <sheet name="mom graphs" sheetId="18" r:id="rId5"/>
    <sheet name="quick select" sheetId="13" r:id="rId6"/>
    <sheet name="quick graph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7" l="1"/>
  <c r="B2" i="13"/>
  <c r="H83" i="19"/>
  <c r="G83" i="19"/>
  <c r="B83" i="19"/>
  <c r="H82" i="19"/>
  <c r="G82" i="19"/>
  <c r="B82" i="19"/>
  <c r="H81" i="19"/>
  <c r="G81" i="19"/>
  <c r="B81" i="19"/>
  <c r="J80" i="19"/>
  <c r="H80" i="19"/>
  <c r="G80" i="19"/>
  <c r="B80" i="19"/>
  <c r="P79" i="19"/>
  <c r="H79" i="19"/>
  <c r="G79" i="19"/>
  <c r="B79" i="19"/>
  <c r="M78" i="19"/>
  <c r="H78" i="19"/>
  <c r="G78" i="19"/>
  <c r="B78" i="19"/>
  <c r="K77" i="19"/>
  <c r="H77" i="19"/>
  <c r="G77" i="19"/>
  <c r="B77" i="19"/>
  <c r="H76" i="19"/>
  <c r="G76" i="19"/>
  <c r="B76" i="19"/>
  <c r="H75" i="19"/>
  <c r="G75" i="19"/>
  <c r="B75" i="19"/>
  <c r="H74" i="19"/>
  <c r="G74" i="19"/>
  <c r="B74" i="19"/>
  <c r="S73" i="19"/>
  <c r="J73" i="19"/>
  <c r="H73" i="19"/>
  <c r="G73" i="19"/>
  <c r="B73" i="19"/>
  <c r="J72" i="19"/>
  <c r="H72" i="19"/>
  <c r="G72" i="19"/>
  <c r="B72" i="19"/>
  <c r="H71" i="19"/>
  <c r="G71" i="19"/>
  <c r="B71" i="19"/>
  <c r="J70" i="19"/>
  <c r="H70" i="19"/>
  <c r="G70" i="19"/>
  <c r="B70" i="19"/>
  <c r="K69" i="19"/>
  <c r="H69" i="19"/>
  <c r="G69" i="19"/>
  <c r="B69" i="19"/>
  <c r="H68" i="19"/>
  <c r="G68" i="19"/>
  <c r="B68" i="19"/>
  <c r="H67" i="19"/>
  <c r="G67" i="19"/>
  <c r="B67" i="19"/>
  <c r="H66" i="19"/>
  <c r="G66" i="19"/>
  <c r="B66" i="19"/>
  <c r="H65" i="19"/>
  <c r="G65" i="19"/>
  <c r="B65" i="19"/>
  <c r="P64" i="19"/>
  <c r="H64" i="19"/>
  <c r="G64" i="19"/>
  <c r="B64" i="19"/>
  <c r="H63" i="19"/>
  <c r="G63" i="19"/>
  <c r="B63" i="19"/>
  <c r="M62" i="19"/>
  <c r="H62" i="19"/>
  <c r="G62" i="19"/>
  <c r="B62" i="19"/>
  <c r="P61" i="19"/>
  <c r="J61" i="19"/>
  <c r="H61" i="19"/>
  <c r="G61" i="19"/>
  <c r="B61" i="19"/>
  <c r="J60" i="19"/>
  <c r="H60" i="19"/>
  <c r="G60" i="19"/>
  <c r="B60" i="19"/>
  <c r="P59" i="19"/>
  <c r="H59" i="19"/>
  <c r="G59" i="19"/>
  <c r="B59" i="19"/>
  <c r="J58" i="19"/>
  <c r="H58" i="19"/>
  <c r="G58" i="19"/>
  <c r="B58" i="19"/>
  <c r="K57" i="19"/>
  <c r="H57" i="19"/>
  <c r="G57" i="19"/>
  <c r="B57" i="19"/>
  <c r="H56" i="19"/>
  <c r="G56" i="19"/>
  <c r="B56" i="19"/>
  <c r="H55" i="19"/>
  <c r="G55" i="19"/>
  <c r="B55" i="19"/>
  <c r="H54" i="19"/>
  <c r="G54" i="19"/>
  <c r="B54" i="19"/>
  <c r="S53" i="19"/>
  <c r="H53" i="19"/>
  <c r="G53" i="19"/>
  <c r="B53" i="19"/>
  <c r="P52" i="19"/>
  <c r="H52" i="19"/>
  <c r="G52" i="19"/>
  <c r="B52" i="19"/>
  <c r="H51" i="19"/>
  <c r="G51" i="19"/>
  <c r="B51" i="19"/>
  <c r="M50" i="19"/>
  <c r="H50" i="19"/>
  <c r="G50" i="19"/>
  <c r="B50" i="19"/>
  <c r="P49" i="19"/>
  <c r="H49" i="19"/>
  <c r="G49" i="19"/>
  <c r="B49" i="19"/>
  <c r="H48" i="19"/>
  <c r="G48" i="19"/>
  <c r="B48" i="19"/>
  <c r="P47" i="19"/>
  <c r="H47" i="19"/>
  <c r="G47" i="19"/>
  <c r="B47" i="19"/>
  <c r="H46" i="19"/>
  <c r="G46" i="19"/>
  <c r="B46" i="19"/>
  <c r="H45" i="19"/>
  <c r="G45" i="19"/>
  <c r="B45" i="19"/>
  <c r="H44" i="19"/>
  <c r="G44" i="19"/>
  <c r="B44" i="19"/>
  <c r="H43" i="19"/>
  <c r="G43" i="19"/>
  <c r="B43" i="19"/>
  <c r="H42" i="19"/>
  <c r="G42" i="19"/>
  <c r="B42" i="19"/>
  <c r="S41" i="19"/>
  <c r="J41" i="19"/>
  <c r="H41" i="19"/>
  <c r="G41" i="19"/>
  <c r="B41" i="19"/>
  <c r="J40" i="19"/>
  <c r="H40" i="19"/>
  <c r="G40" i="19"/>
  <c r="B40" i="19"/>
  <c r="H39" i="19"/>
  <c r="G39" i="19"/>
  <c r="B39" i="19"/>
  <c r="J38" i="19"/>
  <c r="H38" i="19"/>
  <c r="G38" i="19"/>
  <c r="B38" i="19"/>
  <c r="K37" i="19"/>
  <c r="H37" i="19"/>
  <c r="G37" i="19"/>
  <c r="B37" i="19"/>
  <c r="P36" i="19"/>
  <c r="J36" i="19"/>
  <c r="H36" i="19"/>
  <c r="G36" i="19"/>
  <c r="B36" i="19"/>
  <c r="P35" i="19"/>
  <c r="M35" i="19"/>
  <c r="H35" i="19"/>
  <c r="G35" i="19"/>
  <c r="B35" i="19"/>
  <c r="S34" i="19"/>
  <c r="M34" i="19"/>
  <c r="H34" i="19"/>
  <c r="G34" i="19"/>
  <c r="B34" i="19"/>
  <c r="J33" i="19"/>
  <c r="H33" i="19"/>
  <c r="G33" i="19"/>
  <c r="B33" i="19"/>
  <c r="H32" i="19"/>
  <c r="G32" i="19"/>
  <c r="B32" i="19"/>
  <c r="L31" i="19"/>
  <c r="H31" i="19"/>
  <c r="G31" i="19"/>
  <c r="B31" i="19"/>
  <c r="L30" i="19"/>
  <c r="H30" i="19"/>
  <c r="G30" i="19"/>
  <c r="B30" i="19"/>
  <c r="K29" i="19"/>
  <c r="H29" i="19"/>
  <c r="G29" i="19"/>
  <c r="B29" i="19"/>
  <c r="P28" i="19"/>
  <c r="M28" i="19"/>
  <c r="H28" i="19"/>
  <c r="G28" i="19"/>
  <c r="B28" i="19"/>
  <c r="H27" i="19"/>
  <c r="G27" i="19"/>
  <c r="B27" i="19"/>
  <c r="K26" i="19"/>
  <c r="H26" i="19"/>
  <c r="G26" i="19"/>
  <c r="B26" i="19"/>
  <c r="K25" i="19"/>
  <c r="H25" i="19"/>
  <c r="G25" i="19"/>
  <c r="B25" i="19"/>
  <c r="H24" i="19"/>
  <c r="G24" i="19"/>
  <c r="B24" i="19"/>
  <c r="S23" i="19"/>
  <c r="M23" i="19"/>
  <c r="H23" i="19"/>
  <c r="G23" i="19"/>
  <c r="B23" i="19"/>
  <c r="H22" i="19"/>
  <c r="G22" i="19"/>
  <c r="B22" i="19"/>
  <c r="K21" i="19"/>
  <c r="H21" i="19"/>
  <c r="G21" i="19"/>
  <c r="B21" i="19"/>
  <c r="H20" i="19"/>
  <c r="G20" i="19"/>
  <c r="B20" i="19"/>
  <c r="K19" i="19"/>
  <c r="J19" i="19"/>
  <c r="H19" i="19"/>
  <c r="G19" i="19"/>
  <c r="B19" i="19"/>
  <c r="P18" i="19"/>
  <c r="M18" i="19"/>
  <c r="H18" i="19"/>
  <c r="G18" i="19"/>
  <c r="B18" i="19"/>
  <c r="S17" i="19"/>
  <c r="K17" i="19"/>
  <c r="H17" i="19"/>
  <c r="G17" i="19"/>
  <c r="B17" i="19"/>
  <c r="H16" i="19"/>
  <c r="G16" i="19"/>
  <c r="B16" i="19"/>
  <c r="S15" i="19"/>
  <c r="K15" i="19"/>
  <c r="J15" i="19"/>
  <c r="H15" i="19"/>
  <c r="G15" i="19"/>
  <c r="B15" i="19"/>
  <c r="P14" i="19"/>
  <c r="M14" i="19"/>
  <c r="H14" i="19"/>
  <c r="G14" i="19"/>
  <c r="B14" i="19"/>
  <c r="R13" i="19"/>
  <c r="Q13" i="19"/>
  <c r="P13" i="19"/>
  <c r="O13" i="19"/>
  <c r="M13" i="19"/>
  <c r="L13" i="19"/>
  <c r="K13" i="19"/>
  <c r="J13" i="19"/>
  <c r="I13" i="19"/>
  <c r="N13" i="19" s="1"/>
  <c r="F10" i="19"/>
  <c r="E10" i="19"/>
  <c r="D10" i="19"/>
  <c r="C10" i="19"/>
  <c r="E9" i="19"/>
  <c r="Q64" i="19" s="1"/>
  <c r="D9" i="19"/>
  <c r="P73" i="19" s="1"/>
  <c r="F8" i="19"/>
  <c r="M58" i="19" s="1"/>
  <c r="E8" i="19"/>
  <c r="L67" i="19" s="1"/>
  <c r="D8" i="19"/>
  <c r="K61" i="19" s="1"/>
  <c r="C8" i="19"/>
  <c r="B8" i="19"/>
  <c r="F7" i="19"/>
  <c r="E7" i="19"/>
  <c r="D7" i="19"/>
  <c r="C7" i="19"/>
  <c r="J21" i="19" s="1"/>
  <c r="F6" i="19"/>
  <c r="E6" i="19"/>
  <c r="D6" i="19"/>
  <c r="C6" i="19"/>
  <c r="B5" i="19"/>
  <c r="S61" i="19" s="1"/>
  <c r="B2" i="19"/>
  <c r="C9" i="19" s="1"/>
  <c r="H83" i="17"/>
  <c r="G83" i="17"/>
  <c r="B83" i="17"/>
  <c r="H82" i="17"/>
  <c r="G82" i="17"/>
  <c r="B82" i="17"/>
  <c r="H81" i="17"/>
  <c r="G81" i="17"/>
  <c r="B81" i="17"/>
  <c r="H80" i="17"/>
  <c r="G80" i="17"/>
  <c r="B80" i="17"/>
  <c r="H79" i="17"/>
  <c r="G79" i="17"/>
  <c r="B79" i="17"/>
  <c r="H78" i="17"/>
  <c r="G78" i="17"/>
  <c r="B78" i="17"/>
  <c r="H77" i="17"/>
  <c r="G77" i="17"/>
  <c r="B77" i="17"/>
  <c r="H76" i="17"/>
  <c r="G76" i="17"/>
  <c r="B76" i="17"/>
  <c r="H75" i="17"/>
  <c r="G75" i="17"/>
  <c r="B75" i="17"/>
  <c r="H74" i="17"/>
  <c r="G74" i="17"/>
  <c r="B74" i="17"/>
  <c r="H73" i="17"/>
  <c r="G73" i="17"/>
  <c r="B73" i="17"/>
  <c r="H72" i="17"/>
  <c r="G72" i="17"/>
  <c r="B72" i="17"/>
  <c r="H71" i="17"/>
  <c r="G71" i="17"/>
  <c r="B71" i="17"/>
  <c r="H70" i="17"/>
  <c r="G70" i="17"/>
  <c r="B70" i="17"/>
  <c r="H69" i="17"/>
  <c r="G69" i="17"/>
  <c r="B69" i="17"/>
  <c r="H68" i="17"/>
  <c r="G68" i="17"/>
  <c r="B68" i="17"/>
  <c r="H67" i="17"/>
  <c r="G67" i="17"/>
  <c r="B67" i="17"/>
  <c r="H66" i="17"/>
  <c r="G66" i="17"/>
  <c r="B66" i="17"/>
  <c r="H65" i="17"/>
  <c r="G65" i="17"/>
  <c r="B65" i="17"/>
  <c r="H64" i="17"/>
  <c r="G64" i="17"/>
  <c r="B64" i="17"/>
  <c r="H63" i="17"/>
  <c r="G63" i="17"/>
  <c r="B63" i="17"/>
  <c r="H62" i="17"/>
  <c r="G62" i="17"/>
  <c r="B62" i="17"/>
  <c r="H61" i="17"/>
  <c r="G61" i="17"/>
  <c r="B61" i="17"/>
  <c r="H60" i="17"/>
  <c r="G60" i="17"/>
  <c r="B60" i="17"/>
  <c r="H59" i="17"/>
  <c r="G59" i="17"/>
  <c r="B59" i="17"/>
  <c r="H58" i="17"/>
  <c r="G58" i="17"/>
  <c r="B58" i="17"/>
  <c r="H57" i="17"/>
  <c r="G57" i="17"/>
  <c r="B57" i="17"/>
  <c r="H56" i="17"/>
  <c r="G56" i="17"/>
  <c r="B56" i="17"/>
  <c r="H55" i="17"/>
  <c r="G55" i="17"/>
  <c r="B55" i="17"/>
  <c r="H54" i="17"/>
  <c r="G54" i="17"/>
  <c r="B54" i="17"/>
  <c r="H53" i="17"/>
  <c r="G53" i="17"/>
  <c r="B53" i="17"/>
  <c r="H52" i="17"/>
  <c r="G52" i="17"/>
  <c r="B52" i="17"/>
  <c r="H51" i="17"/>
  <c r="G51" i="17"/>
  <c r="B51" i="17"/>
  <c r="H50" i="17"/>
  <c r="G50" i="17"/>
  <c r="B50" i="17"/>
  <c r="H49" i="17"/>
  <c r="G49" i="17"/>
  <c r="B49" i="17"/>
  <c r="H48" i="17"/>
  <c r="G48" i="17"/>
  <c r="B48" i="17"/>
  <c r="H47" i="17"/>
  <c r="G47" i="17"/>
  <c r="B47" i="17"/>
  <c r="H46" i="17"/>
  <c r="G46" i="17"/>
  <c r="B46" i="17"/>
  <c r="H45" i="17"/>
  <c r="G45" i="17"/>
  <c r="B45" i="17"/>
  <c r="H44" i="17"/>
  <c r="G44" i="17"/>
  <c r="B44" i="17"/>
  <c r="H43" i="17"/>
  <c r="G43" i="17"/>
  <c r="B43" i="17"/>
  <c r="H42" i="17"/>
  <c r="G42" i="17"/>
  <c r="B42" i="17"/>
  <c r="H41" i="17"/>
  <c r="G41" i="17"/>
  <c r="B41" i="17"/>
  <c r="H40" i="17"/>
  <c r="G40" i="17"/>
  <c r="B40" i="17"/>
  <c r="H39" i="17"/>
  <c r="G39" i="17"/>
  <c r="B39" i="17"/>
  <c r="H38" i="17"/>
  <c r="G38" i="17"/>
  <c r="B38" i="17"/>
  <c r="H37" i="17"/>
  <c r="G37" i="17"/>
  <c r="B37" i="17"/>
  <c r="H36" i="17"/>
  <c r="G36" i="17"/>
  <c r="B36" i="17"/>
  <c r="H35" i="17"/>
  <c r="G35" i="17"/>
  <c r="B35" i="17"/>
  <c r="H34" i="17"/>
  <c r="G34" i="17"/>
  <c r="B34" i="17"/>
  <c r="S33" i="17"/>
  <c r="H33" i="17"/>
  <c r="G33" i="17"/>
  <c r="B33" i="17"/>
  <c r="H32" i="17"/>
  <c r="G32" i="17"/>
  <c r="B32" i="17"/>
  <c r="H31" i="17"/>
  <c r="G31" i="17"/>
  <c r="B31" i="17"/>
  <c r="H30" i="17"/>
  <c r="G30" i="17"/>
  <c r="B30" i="17"/>
  <c r="H29" i="17"/>
  <c r="G29" i="17"/>
  <c r="B29" i="17"/>
  <c r="S28" i="17"/>
  <c r="H28" i="17"/>
  <c r="G28" i="17"/>
  <c r="B28" i="17"/>
  <c r="H27" i="17"/>
  <c r="G27" i="17"/>
  <c r="B27" i="17"/>
  <c r="H26" i="17"/>
  <c r="G26" i="17"/>
  <c r="B26" i="17"/>
  <c r="H25" i="17"/>
  <c r="G25" i="17"/>
  <c r="B25" i="17"/>
  <c r="H24" i="17"/>
  <c r="G24" i="17"/>
  <c r="B24" i="17"/>
  <c r="S23" i="17"/>
  <c r="H23" i="17"/>
  <c r="G23" i="17"/>
  <c r="B23" i="17"/>
  <c r="S22" i="17"/>
  <c r="H22" i="17"/>
  <c r="G22" i="17"/>
  <c r="B22" i="17"/>
  <c r="H21" i="17"/>
  <c r="G21" i="17"/>
  <c r="B21" i="17"/>
  <c r="H20" i="17"/>
  <c r="G20" i="17"/>
  <c r="B20" i="17"/>
  <c r="H19" i="17"/>
  <c r="G19" i="17"/>
  <c r="B19" i="17"/>
  <c r="H18" i="17"/>
  <c r="G18" i="17"/>
  <c r="B18" i="17"/>
  <c r="S17" i="17"/>
  <c r="H17" i="17"/>
  <c r="G17" i="17"/>
  <c r="B17" i="17"/>
  <c r="H16" i="17"/>
  <c r="G16" i="17"/>
  <c r="B16" i="17"/>
  <c r="H15" i="17"/>
  <c r="G15" i="17"/>
  <c r="B15" i="17"/>
  <c r="H14" i="17"/>
  <c r="G14" i="17"/>
  <c r="B14" i="17"/>
  <c r="R13" i="17"/>
  <c r="Q13" i="17"/>
  <c r="P13" i="17"/>
  <c r="O13" i="17"/>
  <c r="N13" i="17"/>
  <c r="M13" i="17"/>
  <c r="L13" i="17"/>
  <c r="K13" i="17"/>
  <c r="J13" i="17"/>
  <c r="I13" i="17"/>
  <c r="F10" i="17"/>
  <c r="E10" i="17"/>
  <c r="D10" i="17"/>
  <c r="C10" i="17"/>
  <c r="F8" i="17"/>
  <c r="E8" i="17"/>
  <c r="D8" i="17"/>
  <c r="K27" i="17" s="1"/>
  <c r="C8" i="17"/>
  <c r="F7" i="17"/>
  <c r="E7" i="17"/>
  <c r="L40" i="17" s="1"/>
  <c r="D7" i="17"/>
  <c r="C7" i="17"/>
  <c r="J60" i="17" s="1"/>
  <c r="F6" i="17"/>
  <c r="E6" i="17"/>
  <c r="D6" i="17"/>
  <c r="C6" i="17"/>
  <c r="S48" i="17"/>
  <c r="B2" i="17"/>
  <c r="B19" i="13"/>
  <c r="B8" i="13"/>
  <c r="B14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15" i="13"/>
  <c r="S14" i="13"/>
  <c r="B15" i="13"/>
  <c r="B16" i="13"/>
  <c r="B17" i="13"/>
  <c r="B18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5" i="13"/>
  <c r="M48" i="17" l="1"/>
  <c r="J83" i="17"/>
  <c r="M24" i="17"/>
  <c r="M28" i="17"/>
  <c r="M65" i="17"/>
  <c r="M72" i="17"/>
  <c r="J14" i="17"/>
  <c r="J15" i="17"/>
  <c r="J17" i="17"/>
  <c r="M29" i="17"/>
  <c r="M30" i="17"/>
  <c r="M31" i="17"/>
  <c r="J32" i="17"/>
  <c r="J33" i="17"/>
  <c r="J52" i="17"/>
  <c r="J59" i="17"/>
  <c r="L44" i="17"/>
  <c r="M15" i="17"/>
  <c r="M18" i="17"/>
  <c r="J27" i="17"/>
  <c r="M33" i="17"/>
  <c r="M35" i="17"/>
  <c r="M40" i="17"/>
  <c r="M52" i="17"/>
  <c r="M57" i="17"/>
  <c r="M68" i="17"/>
  <c r="M69" i="17"/>
  <c r="J75" i="17"/>
  <c r="J23" i="17"/>
  <c r="J28" i="17"/>
  <c r="M44" i="17"/>
  <c r="M49" i="17"/>
  <c r="O81" i="19"/>
  <c r="O77" i="19"/>
  <c r="O73" i="19"/>
  <c r="O69" i="19"/>
  <c r="O65" i="19"/>
  <c r="O61" i="19"/>
  <c r="O57" i="19"/>
  <c r="O53" i="19"/>
  <c r="O49" i="19"/>
  <c r="O45" i="19"/>
  <c r="O41" i="19"/>
  <c r="O37" i="19"/>
  <c r="O33" i="19"/>
  <c r="O82" i="19"/>
  <c r="O78" i="19"/>
  <c r="O74" i="19"/>
  <c r="O70" i="19"/>
  <c r="O66" i="19"/>
  <c r="O62" i="19"/>
  <c r="O58" i="19"/>
  <c r="O54" i="19"/>
  <c r="O50" i="19"/>
  <c r="O46" i="19"/>
  <c r="O42" i="19"/>
  <c r="O38" i="19"/>
  <c r="O34" i="19"/>
  <c r="O30" i="19"/>
  <c r="O80" i="19"/>
  <c r="O76" i="19"/>
  <c r="O72" i="19"/>
  <c r="O68" i="19"/>
  <c r="O64" i="19"/>
  <c r="O60" i="19"/>
  <c r="O56" i="19"/>
  <c r="O52" i="19"/>
  <c r="O48" i="19"/>
  <c r="O44" i="19"/>
  <c r="O40" i="19"/>
  <c r="O47" i="19"/>
  <c r="O63" i="19"/>
  <c r="O32" i="19"/>
  <c r="O19" i="19"/>
  <c r="O83" i="19"/>
  <c r="O75" i="19"/>
  <c r="O43" i="19"/>
  <c r="O25" i="19"/>
  <c r="O20" i="19"/>
  <c r="O16" i="19"/>
  <c r="O71" i="19"/>
  <c r="O39" i="19"/>
  <c r="O29" i="19"/>
  <c r="O23" i="19"/>
  <c r="O31" i="19"/>
  <c r="O67" i="19"/>
  <c r="O26" i="19"/>
  <c r="O17" i="19"/>
  <c r="O21" i="19"/>
  <c r="O79" i="19"/>
  <c r="O59" i="19"/>
  <c r="O36" i="19"/>
  <c r="O35" i="19"/>
  <c r="O28" i="19"/>
  <c r="O18" i="19"/>
  <c r="O14" i="19"/>
  <c r="O55" i="19"/>
  <c r="O24" i="19"/>
  <c r="O22" i="19"/>
  <c r="O51" i="19"/>
  <c r="O27" i="19"/>
  <c r="O15" i="19"/>
  <c r="I28" i="19"/>
  <c r="I73" i="19"/>
  <c r="I41" i="19"/>
  <c r="Q48" i="19"/>
  <c r="L54" i="19"/>
  <c r="I71" i="19"/>
  <c r="J83" i="19"/>
  <c r="J79" i="19"/>
  <c r="J75" i="19"/>
  <c r="J71" i="19"/>
  <c r="J67" i="19"/>
  <c r="J63" i="19"/>
  <c r="J59" i="19"/>
  <c r="J55" i="19"/>
  <c r="J51" i="19"/>
  <c r="J47" i="19"/>
  <c r="J43" i="19"/>
  <c r="J39" i="19"/>
  <c r="J35" i="19"/>
  <c r="J31" i="19"/>
  <c r="J27" i="19"/>
  <c r="J23" i="19"/>
  <c r="J81" i="19"/>
  <c r="J77" i="19"/>
  <c r="F9" i="19"/>
  <c r="P15" i="19"/>
  <c r="J16" i="19"/>
  <c r="L17" i="19"/>
  <c r="P19" i="19"/>
  <c r="J20" i="19"/>
  <c r="L21" i="19"/>
  <c r="K23" i="19"/>
  <c r="L26" i="19"/>
  <c r="P27" i="19"/>
  <c r="I29" i="19"/>
  <c r="S29" i="19"/>
  <c r="M30" i="19"/>
  <c r="M31" i="19"/>
  <c r="J32" i="19"/>
  <c r="S33" i="19"/>
  <c r="I42" i="19"/>
  <c r="S45" i="19"/>
  <c r="P51" i="19"/>
  <c r="Q52" i="19"/>
  <c r="P53" i="19"/>
  <c r="M54" i="19"/>
  <c r="P56" i="19"/>
  <c r="L57" i="19"/>
  <c r="L58" i="19"/>
  <c r="J62" i="19"/>
  <c r="L63" i="19"/>
  <c r="J64" i="19"/>
  <c r="J65" i="19"/>
  <c r="I74" i="19"/>
  <c r="L79" i="19"/>
  <c r="P81" i="19"/>
  <c r="L53" i="19"/>
  <c r="L59" i="19"/>
  <c r="L81" i="19"/>
  <c r="K83" i="19"/>
  <c r="K79" i="19"/>
  <c r="K75" i="19"/>
  <c r="K71" i="19"/>
  <c r="K67" i="19"/>
  <c r="K63" i="19"/>
  <c r="K59" i="19"/>
  <c r="K55" i="19"/>
  <c r="K51" i="19"/>
  <c r="K47" i="19"/>
  <c r="K43" i="19"/>
  <c r="K39" i="19"/>
  <c r="K35" i="19"/>
  <c r="K31" i="19"/>
  <c r="K80" i="19"/>
  <c r="K76" i="19"/>
  <c r="K72" i="19"/>
  <c r="K68" i="19"/>
  <c r="K64" i="19"/>
  <c r="K60" i="19"/>
  <c r="K56" i="19"/>
  <c r="K52" i="19"/>
  <c r="K48" i="19"/>
  <c r="K44" i="19"/>
  <c r="K40" i="19"/>
  <c r="K36" i="19"/>
  <c r="K32" i="19"/>
  <c r="K28" i="19"/>
  <c r="K82" i="19"/>
  <c r="K78" i="19"/>
  <c r="K74" i="19"/>
  <c r="K70" i="19"/>
  <c r="K66" i="19"/>
  <c r="K62" i="19"/>
  <c r="K58" i="19"/>
  <c r="K54" i="19"/>
  <c r="K50" i="19"/>
  <c r="K46" i="19"/>
  <c r="K42" i="19"/>
  <c r="K38" i="19"/>
  <c r="B10" i="19"/>
  <c r="Q15" i="19"/>
  <c r="K16" i="19"/>
  <c r="S16" i="19"/>
  <c r="M17" i="19"/>
  <c r="Q19" i="19"/>
  <c r="K20" i="19"/>
  <c r="S20" i="19"/>
  <c r="M21" i="19"/>
  <c r="Q22" i="19"/>
  <c r="L23" i="19"/>
  <c r="P24" i="19"/>
  <c r="J25" i="19"/>
  <c r="S25" i="19"/>
  <c r="M26" i="19"/>
  <c r="S27" i="19"/>
  <c r="J29" i="19"/>
  <c r="I33" i="19"/>
  <c r="J37" i="19"/>
  <c r="S49" i="19"/>
  <c r="P55" i="19"/>
  <c r="Q56" i="19"/>
  <c r="P57" i="19"/>
  <c r="P60" i="19"/>
  <c r="L61" i="19"/>
  <c r="L62" i="19"/>
  <c r="K65" i="19"/>
  <c r="J66" i="19"/>
  <c r="J68" i="19"/>
  <c r="J69" i="19"/>
  <c r="J78" i="19"/>
  <c r="Q80" i="19"/>
  <c r="S81" i="19"/>
  <c r="L80" i="19"/>
  <c r="L76" i="19"/>
  <c r="L72" i="19"/>
  <c r="L68" i="19"/>
  <c r="L64" i="19"/>
  <c r="L60" i="19"/>
  <c r="L56" i="19"/>
  <c r="L52" i="19"/>
  <c r="L48" i="19"/>
  <c r="L44" i="19"/>
  <c r="L40" i="19"/>
  <c r="L36" i="19"/>
  <c r="L32" i="19"/>
  <c r="L28" i="19"/>
  <c r="L24" i="19"/>
  <c r="L82" i="19"/>
  <c r="L78" i="19"/>
  <c r="I44" i="19"/>
  <c r="L66" i="19"/>
  <c r="M80" i="19"/>
  <c r="M76" i="19"/>
  <c r="M72" i="19"/>
  <c r="M68" i="19"/>
  <c r="M64" i="19"/>
  <c r="M60" i="19"/>
  <c r="M56" i="19"/>
  <c r="M52" i="19"/>
  <c r="M48" i="19"/>
  <c r="M44" i="19"/>
  <c r="M40" i="19"/>
  <c r="M36" i="19"/>
  <c r="M32" i="19"/>
  <c r="M81" i="19"/>
  <c r="M77" i="19"/>
  <c r="M73" i="19"/>
  <c r="M69" i="19"/>
  <c r="M65" i="19"/>
  <c r="M61" i="19"/>
  <c r="M57" i="19"/>
  <c r="M53" i="19"/>
  <c r="M49" i="19"/>
  <c r="M45" i="19"/>
  <c r="M41" i="19"/>
  <c r="M37" i="19"/>
  <c r="M33" i="19"/>
  <c r="M29" i="19"/>
  <c r="M83" i="19"/>
  <c r="M79" i="19"/>
  <c r="M75" i="19"/>
  <c r="M71" i="19"/>
  <c r="M67" i="19"/>
  <c r="M63" i="19"/>
  <c r="M59" i="19"/>
  <c r="M55" i="19"/>
  <c r="M51" i="19"/>
  <c r="M47" i="19"/>
  <c r="M43" i="19"/>
  <c r="M39" i="19"/>
  <c r="Q14" i="19"/>
  <c r="M16" i="19"/>
  <c r="Q18" i="19"/>
  <c r="S19" i="19"/>
  <c r="M20" i="19"/>
  <c r="P21" i="19"/>
  <c r="J22" i="19"/>
  <c r="S22" i="19"/>
  <c r="L25" i="19"/>
  <c r="K27" i="19"/>
  <c r="Q28" i="19"/>
  <c r="L29" i="19"/>
  <c r="S30" i="19"/>
  <c r="P31" i="19"/>
  <c r="P32" i="19"/>
  <c r="K33" i="19"/>
  <c r="Q36" i="19"/>
  <c r="L37" i="19"/>
  <c r="L38" i="19"/>
  <c r="K41" i="19"/>
  <c r="J42" i="19"/>
  <c r="L43" i="19"/>
  <c r="J44" i="19"/>
  <c r="J45" i="19"/>
  <c r="I54" i="19"/>
  <c r="S57" i="19"/>
  <c r="P63" i="19"/>
  <c r="P65" i="19"/>
  <c r="M66" i="19"/>
  <c r="P68" i="19"/>
  <c r="L69" i="19"/>
  <c r="L70" i="19"/>
  <c r="K73" i="19"/>
  <c r="J74" i="19"/>
  <c r="L75" i="19"/>
  <c r="J76" i="19"/>
  <c r="L77" i="19"/>
  <c r="Q82" i="19"/>
  <c r="Q78" i="19"/>
  <c r="Q74" i="19"/>
  <c r="Q70" i="19"/>
  <c r="Q66" i="19"/>
  <c r="Q62" i="19"/>
  <c r="Q58" i="19"/>
  <c r="Q54" i="19"/>
  <c r="Q50" i="19"/>
  <c r="Q46" i="19"/>
  <c r="Q42" i="19"/>
  <c r="Q38" i="19"/>
  <c r="Q34" i="19"/>
  <c r="Q30" i="19"/>
  <c r="Q83" i="19"/>
  <c r="Q79" i="19"/>
  <c r="Q75" i="19"/>
  <c r="Q71" i="19"/>
  <c r="Q67" i="19"/>
  <c r="Q63" i="19"/>
  <c r="Q59" i="19"/>
  <c r="Q55" i="19"/>
  <c r="Q51" i="19"/>
  <c r="Q47" i="19"/>
  <c r="Q43" i="19"/>
  <c r="Q39" i="19"/>
  <c r="Q35" i="19"/>
  <c r="Q31" i="19"/>
  <c r="Q27" i="19"/>
  <c r="Q81" i="19"/>
  <c r="Q77" i="19"/>
  <c r="Q73" i="19"/>
  <c r="Q69" i="19"/>
  <c r="Q65" i="19"/>
  <c r="Q61" i="19"/>
  <c r="Q57" i="19"/>
  <c r="Q53" i="19"/>
  <c r="Q49" i="19"/>
  <c r="Q45" i="19"/>
  <c r="Q41" i="19"/>
  <c r="Q37" i="19"/>
  <c r="Q16" i="19"/>
  <c r="B7" i="19"/>
  <c r="I76" i="19" s="1"/>
  <c r="L20" i="19"/>
  <c r="I27" i="19"/>
  <c r="B9" i="19"/>
  <c r="J14" i="19"/>
  <c r="L15" i="19"/>
  <c r="P17" i="19"/>
  <c r="J18" i="19"/>
  <c r="L19" i="19"/>
  <c r="Q21" i="19"/>
  <c r="K22" i="19"/>
  <c r="J24" i="19"/>
  <c r="S24" i="19"/>
  <c r="M25" i="19"/>
  <c r="Q26" i="19"/>
  <c r="L27" i="19"/>
  <c r="I31" i="19"/>
  <c r="Q32" i="19"/>
  <c r="L33" i="19"/>
  <c r="J34" i="19"/>
  <c r="P37" i="19"/>
  <c r="M38" i="19"/>
  <c r="P40" i="19"/>
  <c r="L41" i="19"/>
  <c r="L42" i="19"/>
  <c r="K45" i="19"/>
  <c r="J46" i="19"/>
  <c r="L47" i="19"/>
  <c r="J48" i="19"/>
  <c r="J49" i="19"/>
  <c r="I58" i="19"/>
  <c r="I59" i="19"/>
  <c r="P67" i="19"/>
  <c r="Q68" i="19"/>
  <c r="P69" i="19"/>
  <c r="M70" i="19"/>
  <c r="P72" i="19"/>
  <c r="L73" i="19"/>
  <c r="L74" i="19"/>
  <c r="P77" i="19"/>
  <c r="L83" i="19"/>
  <c r="Q20" i="19"/>
  <c r="Q24" i="19"/>
  <c r="S83" i="19"/>
  <c r="S79" i="19"/>
  <c r="S75" i="19"/>
  <c r="S71" i="19"/>
  <c r="S67" i="19"/>
  <c r="S63" i="19"/>
  <c r="S59" i="19"/>
  <c r="S55" i="19"/>
  <c r="S51" i="19"/>
  <c r="S47" i="19"/>
  <c r="S43" i="19"/>
  <c r="S39" i="19"/>
  <c r="S35" i="19"/>
  <c r="S31" i="19"/>
  <c r="S80" i="19"/>
  <c r="S76" i="19"/>
  <c r="S72" i="19"/>
  <c r="S68" i="19"/>
  <c r="S64" i="19"/>
  <c r="S60" i="19"/>
  <c r="S56" i="19"/>
  <c r="S52" i="19"/>
  <c r="S48" i="19"/>
  <c r="S44" i="19"/>
  <c r="S40" i="19"/>
  <c r="S36" i="19"/>
  <c r="S32" i="19"/>
  <c r="S28" i="19"/>
  <c r="S82" i="19"/>
  <c r="S78" i="19"/>
  <c r="S74" i="19"/>
  <c r="S70" i="19"/>
  <c r="S66" i="19"/>
  <c r="S62" i="19"/>
  <c r="S58" i="19"/>
  <c r="S54" i="19"/>
  <c r="S50" i="19"/>
  <c r="S46" i="19"/>
  <c r="S42" i="19"/>
  <c r="S38" i="19"/>
  <c r="K14" i="19"/>
  <c r="S14" i="19"/>
  <c r="M15" i="19"/>
  <c r="Q17" i="19"/>
  <c r="K18" i="19"/>
  <c r="S18" i="19"/>
  <c r="M19" i="19"/>
  <c r="L22" i="19"/>
  <c r="P23" i="19"/>
  <c r="K24" i="19"/>
  <c r="M27" i="19"/>
  <c r="P29" i="19"/>
  <c r="J30" i="19"/>
  <c r="P33" i="19"/>
  <c r="K34" i="19"/>
  <c r="P39" i="19"/>
  <c r="Q40" i="19"/>
  <c r="P41" i="19"/>
  <c r="M42" i="19"/>
  <c r="P44" i="19"/>
  <c r="L45" i="19"/>
  <c r="L46" i="19"/>
  <c r="K49" i="19"/>
  <c r="J50" i="19"/>
  <c r="L51" i="19"/>
  <c r="J52" i="19"/>
  <c r="J53" i="19"/>
  <c r="I62" i="19"/>
  <c r="I63" i="19"/>
  <c r="S65" i="19"/>
  <c r="P71" i="19"/>
  <c r="Q72" i="19"/>
  <c r="M74" i="19"/>
  <c r="Q76" i="19"/>
  <c r="S77" i="19"/>
  <c r="I79" i="19"/>
  <c r="J82" i="19"/>
  <c r="I16" i="19"/>
  <c r="Q25" i="19"/>
  <c r="L16" i="19"/>
  <c r="L39" i="19"/>
  <c r="I50" i="19"/>
  <c r="Q60" i="19"/>
  <c r="L65" i="19"/>
  <c r="L71" i="19"/>
  <c r="P82" i="19"/>
  <c r="P78" i="19"/>
  <c r="P74" i="19"/>
  <c r="P70" i="19"/>
  <c r="P66" i="19"/>
  <c r="P62" i="19"/>
  <c r="P58" i="19"/>
  <c r="P54" i="19"/>
  <c r="P50" i="19"/>
  <c r="P46" i="19"/>
  <c r="P42" i="19"/>
  <c r="P38" i="19"/>
  <c r="P34" i="19"/>
  <c r="P30" i="19"/>
  <c r="P26" i="19"/>
  <c r="P22" i="19"/>
  <c r="P80" i="19"/>
  <c r="P76" i="19"/>
  <c r="L14" i="19"/>
  <c r="P16" i="19"/>
  <c r="J17" i="19"/>
  <c r="L18" i="19"/>
  <c r="P20" i="19"/>
  <c r="S21" i="19"/>
  <c r="M22" i="19"/>
  <c r="Q23" i="19"/>
  <c r="M24" i="19"/>
  <c r="P25" i="19"/>
  <c r="J26" i="19"/>
  <c r="S26" i="19"/>
  <c r="J28" i="19"/>
  <c r="Q29" i="19"/>
  <c r="K30" i="19"/>
  <c r="Q33" i="19"/>
  <c r="L34" i="19"/>
  <c r="L35" i="19"/>
  <c r="S37" i="19"/>
  <c r="P43" i="19"/>
  <c r="Q44" i="19"/>
  <c r="P45" i="19"/>
  <c r="M46" i="19"/>
  <c r="P48" i="19"/>
  <c r="L49" i="19"/>
  <c r="L50" i="19"/>
  <c r="K53" i="19"/>
  <c r="J54" i="19"/>
  <c r="L55" i="19"/>
  <c r="J56" i="19"/>
  <c r="J57" i="19"/>
  <c r="I60" i="19"/>
  <c r="I66" i="19"/>
  <c r="I67" i="19"/>
  <c r="S69" i="19"/>
  <c r="P75" i="19"/>
  <c r="I78" i="19"/>
  <c r="K81" i="19"/>
  <c r="M82" i="19"/>
  <c r="P83" i="19"/>
  <c r="L26" i="17"/>
  <c r="L36" i="17"/>
  <c r="L15" i="17"/>
  <c r="K16" i="17"/>
  <c r="K21" i="17"/>
  <c r="K32" i="17"/>
  <c r="K76" i="17"/>
  <c r="K41" i="17"/>
  <c r="K20" i="17"/>
  <c r="S27" i="17"/>
  <c r="N37" i="17"/>
  <c r="S41" i="17"/>
  <c r="L48" i="17"/>
  <c r="B9" i="17"/>
  <c r="N60" i="17" s="1"/>
  <c r="S14" i="17"/>
  <c r="F9" i="17"/>
  <c r="E9" i="17"/>
  <c r="D9" i="17"/>
  <c r="C9" i="17"/>
  <c r="B8" i="17"/>
  <c r="L20" i="17"/>
  <c r="K25" i="17"/>
  <c r="S32" i="17"/>
  <c r="L57" i="17"/>
  <c r="L25" i="17"/>
  <c r="L30" i="17"/>
  <c r="S83" i="17"/>
  <c r="S79" i="17"/>
  <c r="S80" i="17"/>
  <c r="S81" i="17"/>
  <c r="S77" i="17"/>
  <c r="S73" i="17"/>
  <c r="S69" i="17"/>
  <c r="S65" i="17"/>
  <c r="S61" i="17"/>
  <c r="S57" i="17"/>
  <c r="S53" i="17"/>
  <c r="S49" i="17"/>
  <c r="S82" i="17"/>
  <c r="S78" i="17"/>
  <c r="S74" i="17"/>
  <c r="S70" i="17"/>
  <c r="S66" i="17"/>
  <c r="S62" i="17"/>
  <c r="S58" i="17"/>
  <c r="S54" i="17"/>
  <c r="S50" i="17"/>
  <c r="S46" i="17"/>
  <c r="S42" i="17"/>
  <c r="S38" i="17"/>
  <c r="S75" i="17"/>
  <c r="S64" i="17"/>
  <c r="S56" i="17"/>
  <c r="S44" i="17"/>
  <c r="S40" i="17"/>
  <c r="S21" i="17"/>
  <c r="S16" i="17"/>
  <c r="S76" i="17"/>
  <c r="S55" i="17"/>
  <c r="S36" i="17"/>
  <c r="S31" i="17"/>
  <c r="S26" i="17"/>
  <c r="S68" i="17"/>
  <c r="S43" i="17"/>
  <c r="S34" i="17"/>
  <c r="S67" i="17"/>
  <c r="S52" i="17"/>
  <c r="S29" i="17"/>
  <c r="S24" i="17"/>
  <c r="S19" i="17"/>
  <c r="S51" i="17"/>
  <c r="S39" i="17"/>
  <c r="S71" i="17"/>
  <c r="S47" i="17"/>
  <c r="S25" i="17"/>
  <c r="S20" i="17"/>
  <c r="S15" i="17"/>
  <c r="S72" i="17"/>
  <c r="S60" i="17"/>
  <c r="S35" i="17"/>
  <c r="S30" i="17"/>
  <c r="B10" i="17"/>
  <c r="N70" i="17" s="1"/>
  <c r="K37" i="17"/>
  <c r="K45" i="17"/>
  <c r="S59" i="17"/>
  <c r="S63" i="17"/>
  <c r="N83" i="17"/>
  <c r="S37" i="17"/>
  <c r="S45" i="17"/>
  <c r="N72" i="17"/>
  <c r="B7" i="17"/>
  <c r="K83" i="17"/>
  <c r="K79" i="17"/>
  <c r="K80" i="17"/>
  <c r="K81" i="17"/>
  <c r="K77" i="17"/>
  <c r="K73" i="17"/>
  <c r="K69" i="17"/>
  <c r="K65" i="17"/>
  <c r="K61" i="17"/>
  <c r="K57" i="17"/>
  <c r="K53" i="17"/>
  <c r="K49" i="17"/>
  <c r="K82" i="17"/>
  <c r="K78" i="17"/>
  <c r="K74" i="17"/>
  <c r="K70" i="17"/>
  <c r="K66" i="17"/>
  <c r="K62" i="17"/>
  <c r="K58" i="17"/>
  <c r="K54" i="17"/>
  <c r="K50" i="17"/>
  <c r="K46" i="17"/>
  <c r="K42" i="17"/>
  <c r="K38" i="17"/>
  <c r="K71" i="17"/>
  <c r="K48" i="17"/>
  <c r="K43" i="17"/>
  <c r="K39" i="17"/>
  <c r="K36" i="17"/>
  <c r="K31" i="17"/>
  <c r="K26" i="17"/>
  <c r="K75" i="17"/>
  <c r="K59" i="17"/>
  <c r="K72" i="17"/>
  <c r="K47" i="17"/>
  <c r="K29" i="17"/>
  <c r="K24" i="17"/>
  <c r="K19" i="17"/>
  <c r="K64" i="17"/>
  <c r="K63" i="17"/>
  <c r="K60" i="17"/>
  <c r="K34" i="17"/>
  <c r="K17" i="17"/>
  <c r="K67" i="17"/>
  <c r="K55" i="17"/>
  <c r="K44" i="17"/>
  <c r="K40" i="17"/>
  <c r="K35" i="17"/>
  <c r="K30" i="17"/>
  <c r="K15" i="17"/>
  <c r="K18" i="17"/>
  <c r="K68" i="17"/>
  <c r="K52" i="17"/>
  <c r="K33" i="17"/>
  <c r="K28" i="17"/>
  <c r="K23" i="17"/>
  <c r="K14" i="17"/>
  <c r="S18" i="17"/>
  <c r="K22" i="17"/>
  <c r="K51" i="17"/>
  <c r="K56" i="17"/>
  <c r="L81" i="17"/>
  <c r="L77" i="17"/>
  <c r="L73" i="17"/>
  <c r="L69" i="17"/>
  <c r="L65" i="17"/>
  <c r="L82" i="17"/>
  <c r="L78" i="17"/>
  <c r="L74" i="17"/>
  <c r="L70" i="17"/>
  <c r="L66" i="17"/>
  <c r="L62" i="17"/>
  <c r="L58" i="17"/>
  <c r="L54" i="17"/>
  <c r="L50" i="17"/>
  <c r="L46" i="17"/>
  <c r="L42" i="17"/>
  <c r="L38" i="17"/>
  <c r="L83" i="17"/>
  <c r="L79" i="17"/>
  <c r="L75" i="17"/>
  <c r="L71" i="17"/>
  <c r="L67" i="17"/>
  <c r="L63" i="17"/>
  <c r="L59" i="17"/>
  <c r="L55" i="17"/>
  <c r="L51" i="17"/>
  <c r="L47" i="17"/>
  <c r="L43" i="17"/>
  <c r="L39" i="17"/>
  <c r="L35" i="17"/>
  <c r="L31" i="17"/>
  <c r="L27" i="17"/>
  <c r="L23" i="17"/>
  <c r="L19" i="17"/>
  <c r="L16" i="17"/>
  <c r="L21" i="17"/>
  <c r="M26" i="17"/>
  <c r="J35" i="17"/>
  <c r="M36" i="17"/>
  <c r="J40" i="17"/>
  <c r="J44" i="17"/>
  <c r="L53" i="17"/>
  <c r="J55" i="17"/>
  <c r="N62" i="17"/>
  <c r="J67" i="17"/>
  <c r="M80" i="17"/>
  <c r="M81" i="17"/>
  <c r="M82" i="17"/>
  <c r="M78" i="17"/>
  <c r="M74" i="17"/>
  <c r="M70" i="17"/>
  <c r="M66" i="17"/>
  <c r="M62" i="17"/>
  <c r="M58" i="17"/>
  <c r="M54" i="17"/>
  <c r="M50" i="17"/>
  <c r="M46" i="17"/>
  <c r="M83" i="17"/>
  <c r="M79" i="17"/>
  <c r="M75" i="17"/>
  <c r="M71" i="17"/>
  <c r="M67" i="17"/>
  <c r="M63" i="17"/>
  <c r="M59" i="17"/>
  <c r="M55" i="17"/>
  <c r="M51" i="17"/>
  <c r="M47" i="17"/>
  <c r="M43" i="17"/>
  <c r="M39" i="17"/>
  <c r="M16" i="17"/>
  <c r="L18" i="17"/>
  <c r="J20" i="17"/>
  <c r="M21" i="17"/>
  <c r="M23" i="17"/>
  <c r="J25" i="17"/>
  <c r="L28" i="17"/>
  <c r="L33" i="17"/>
  <c r="J37" i="17"/>
  <c r="N43" i="17"/>
  <c r="L52" i="17"/>
  <c r="M53" i="17"/>
  <c r="J56" i="17"/>
  <c r="I61" i="17"/>
  <c r="L68" i="17"/>
  <c r="M77" i="17"/>
  <c r="L80" i="17"/>
  <c r="N33" i="17"/>
  <c r="L56" i="17"/>
  <c r="J63" i="17"/>
  <c r="L76" i="17"/>
  <c r="L14" i="17"/>
  <c r="J19" i="17"/>
  <c r="M20" i="17"/>
  <c r="L22" i="17"/>
  <c r="J24" i="17"/>
  <c r="M25" i="17"/>
  <c r="M27" i="17"/>
  <c r="J29" i="17"/>
  <c r="L32" i="17"/>
  <c r="M37" i="17"/>
  <c r="M38" i="17"/>
  <c r="M41" i="17"/>
  <c r="M42" i="17"/>
  <c r="M45" i="17"/>
  <c r="J47" i="17"/>
  <c r="M56" i="17"/>
  <c r="L61" i="17"/>
  <c r="L64" i="17"/>
  <c r="N67" i="17"/>
  <c r="M73" i="17"/>
  <c r="M76" i="17"/>
  <c r="J79" i="17"/>
  <c r="L37" i="17"/>
  <c r="L41" i="17"/>
  <c r="I49" i="17"/>
  <c r="M14" i="17"/>
  <c r="L17" i="17"/>
  <c r="M22" i="17"/>
  <c r="J31" i="17"/>
  <c r="M32" i="17"/>
  <c r="L34" i="17"/>
  <c r="J36" i="17"/>
  <c r="J39" i="17"/>
  <c r="J43" i="17"/>
  <c r="J48" i="17"/>
  <c r="L60" i="17"/>
  <c r="M61" i="17"/>
  <c r="M64" i="17"/>
  <c r="N66" i="17"/>
  <c r="J71" i="17"/>
  <c r="L45" i="17"/>
  <c r="J80" i="17"/>
  <c r="J76" i="17"/>
  <c r="J72" i="17"/>
  <c r="J68" i="17"/>
  <c r="J64" i="17"/>
  <c r="J81" i="17"/>
  <c r="J77" i="17"/>
  <c r="J73" i="17"/>
  <c r="J69" i="17"/>
  <c r="J65" i="17"/>
  <c r="J61" i="17"/>
  <c r="J57" i="17"/>
  <c r="J53" i="17"/>
  <c r="J49" i="17"/>
  <c r="J45" i="17"/>
  <c r="J41" i="17"/>
  <c r="J82" i="17"/>
  <c r="J78" i="17"/>
  <c r="J74" i="17"/>
  <c r="J70" i="17"/>
  <c r="J66" i="17"/>
  <c r="J62" i="17"/>
  <c r="J58" i="17"/>
  <c r="J54" i="17"/>
  <c r="J50" i="17"/>
  <c r="J46" i="17"/>
  <c r="J42" i="17"/>
  <c r="J38" i="17"/>
  <c r="J34" i="17"/>
  <c r="J30" i="17"/>
  <c r="J26" i="17"/>
  <c r="J22" i="17"/>
  <c r="J18" i="17"/>
  <c r="J16" i="17"/>
  <c r="M17" i="17"/>
  <c r="M19" i="17"/>
  <c r="J21" i="17"/>
  <c r="L24" i="17"/>
  <c r="L29" i="17"/>
  <c r="M34" i="17"/>
  <c r="L49" i="17"/>
  <c r="J51" i="17"/>
  <c r="M60" i="17"/>
  <c r="N61" i="17"/>
  <c r="L72" i="17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14" i="16"/>
  <c r="B5" i="16"/>
  <c r="N82" i="17" l="1"/>
  <c r="N40" i="17"/>
  <c r="N81" i="17"/>
  <c r="N80" i="17"/>
  <c r="N56" i="17"/>
  <c r="N73" i="17"/>
  <c r="N44" i="17"/>
  <c r="N79" i="17"/>
  <c r="I16" i="17"/>
  <c r="N74" i="19"/>
  <c r="N52" i="19"/>
  <c r="N42" i="19"/>
  <c r="N67" i="19"/>
  <c r="N78" i="19"/>
  <c r="N62" i="19"/>
  <c r="N23" i="19"/>
  <c r="N68" i="19"/>
  <c r="N58" i="19"/>
  <c r="N64" i="19"/>
  <c r="N63" i="19"/>
  <c r="N56" i="19"/>
  <c r="N55" i="19"/>
  <c r="N59" i="19"/>
  <c r="N34" i="19"/>
  <c r="N46" i="19"/>
  <c r="N24" i="19"/>
  <c r="N79" i="19"/>
  <c r="N51" i="19"/>
  <c r="I55" i="19"/>
  <c r="N39" i="19"/>
  <c r="I51" i="19"/>
  <c r="I34" i="19"/>
  <c r="I64" i="19"/>
  <c r="I75" i="19"/>
  <c r="I43" i="19"/>
  <c r="N77" i="19"/>
  <c r="I20" i="19"/>
  <c r="I69" i="19"/>
  <c r="N35" i="19"/>
  <c r="N20" i="19"/>
  <c r="N60" i="19"/>
  <c r="N66" i="19"/>
  <c r="N47" i="19"/>
  <c r="N31" i="19"/>
  <c r="N44" i="19"/>
  <c r="N37" i="19"/>
  <c r="N75" i="19"/>
  <c r="N61" i="19"/>
  <c r="N43" i="19"/>
  <c r="I82" i="19"/>
  <c r="I48" i="19"/>
  <c r="I68" i="19"/>
  <c r="I37" i="19"/>
  <c r="N28" i="19"/>
  <c r="I45" i="19"/>
  <c r="I77" i="19"/>
  <c r="N27" i="19"/>
  <c r="I80" i="19"/>
  <c r="N32" i="19"/>
  <c r="I83" i="19"/>
  <c r="N49" i="19"/>
  <c r="I15" i="19"/>
  <c r="N41" i="19"/>
  <c r="N36" i="19"/>
  <c r="I49" i="19"/>
  <c r="I81" i="19"/>
  <c r="N72" i="19"/>
  <c r="I56" i="19"/>
  <c r="N30" i="19"/>
  <c r="N76" i="19"/>
  <c r="N33" i="19"/>
  <c r="N21" i="19"/>
  <c r="I30" i="19"/>
  <c r="N26" i="19"/>
  <c r="I35" i="19"/>
  <c r="I18" i="19"/>
  <c r="I47" i="19"/>
  <c r="I39" i="19"/>
  <c r="I38" i="19"/>
  <c r="I53" i="19"/>
  <c r="N48" i="19"/>
  <c r="N54" i="19"/>
  <c r="N40" i="19"/>
  <c r="I26" i="19"/>
  <c r="N15" i="19"/>
  <c r="N17" i="19"/>
  <c r="I24" i="19"/>
  <c r="I46" i="19"/>
  <c r="I25" i="19"/>
  <c r="R83" i="19"/>
  <c r="R79" i="19"/>
  <c r="R75" i="19"/>
  <c r="R71" i="19"/>
  <c r="R67" i="19"/>
  <c r="R63" i="19"/>
  <c r="R59" i="19"/>
  <c r="R55" i="19"/>
  <c r="R51" i="19"/>
  <c r="R47" i="19"/>
  <c r="R43" i="19"/>
  <c r="R39" i="19"/>
  <c r="R35" i="19"/>
  <c r="R31" i="19"/>
  <c r="R27" i="19"/>
  <c r="R23" i="19"/>
  <c r="R81" i="19"/>
  <c r="R77" i="19"/>
  <c r="R76" i="19"/>
  <c r="R73" i="19"/>
  <c r="R72" i="19"/>
  <c r="R70" i="19"/>
  <c r="R41" i="19"/>
  <c r="R40" i="19"/>
  <c r="R38" i="19"/>
  <c r="R17" i="19"/>
  <c r="R57" i="19"/>
  <c r="R54" i="19"/>
  <c r="R30" i="19"/>
  <c r="R22" i="19"/>
  <c r="R69" i="19"/>
  <c r="R68" i="19"/>
  <c r="R66" i="19"/>
  <c r="R37" i="19"/>
  <c r="R32" i="19"/>
  <c r="R26" i="19"/>
  <c r="R21" i="19"/>
  <c r="R80" i="19"/>
  <c r="R19" i="19"/>
  <c r="R15" i="19"/>
  <c r="R29" i="19"/>
  <c r="R78" i="19"/>
  <c r="R65" i="19"/>
  <c r="R64" i="19"/>
  <c r="R62" i="19"/>
  <c r="R36" i="19"/>
  <c r="R28" i="19"/>
  <c r="R18" i="19"/>
  <c r="R14" i="19"/>
  <c r="R61" i="19"/>
  <c r="R60" i="19"/>
  <c r="R58" i="19"/>
  <c r="R24" i="19"/>
  <c r="R56" i="19"/>
  <c r="R53" i="19"/>
  <c r="R52" i="19"/>
  <c r="R50" i="19"/>
  <c r="R34" i="19"/>
  <c r="R44" i="19"/>
  <c r="R42" i="19"/>
  <c r="R82" i="19"/>
  <c r="R49" i="19"/>
  <c r="R48" i="19"/>
  <c r="R46" i="19"/>
  <c r="R25" i="19"/>
  <c r="R20" i="19"/>
  <c r="R16" i="19"/>
  <c r="R74" i="19"/>
  <c r="R45" i="19"/>
  <c r="R33" i="19"/>
  <c r="I32" i="19"/>
  <c r="I57" i="19"/>
  <c r="I21" i="19"/>
  <c r="I52" i="19"/>
  <c r="I36" i="19"/>
  <c r="N18" i="19"/>
  <c r="N65" i="19"/>
  <c r="N25" i="19"/>
  <c r="I40" i="19"/>
  <c r="I19" i="19"/>
  <c r="N73" i="19"/>
  <c r="N80" i="19"/>
  <c r="I23" i="19"/>
  <c r="I61" i="19"/>
  <c r="N19" i="19"/>
  <c r="I17" i="19"/>
  <c r="I22" i="19"/>
  <c r="N16" i="19"/>
  <c r="N53" i="19"/>
  <c r="N38" i="19"/>
  <c r="N81" i="19"/>
  <c r="N83" i="19"/>
  <c r="N69" i="19"/>
  <c r="N70" i="19"/>
  <c r="N29" i="19"/>
  <c r="N71" i="19"/>
  <c r="N57" i="19"/>
  <c r="I14" i="19"/>
  <c r="I72" i="19"/>
  <c r="I70" i="19"/>
  <c r="N45" i="19"/>
  <c r="N22" i="19"/>
  <c r="I65" i="19"/>
  <c r="N50" i="19"/>
  <c r="N82" i="19"/>
  <c r="N14" i="19"/>
  <c r="N55" i="17"/>
  <c r="N25" i="17"/>
  <c r="N29" i="17"/>
  <c r="N75" i="17"/>
  <c r="N52" i="17"/>
  <c r="N71" i="17"/>
  <c r="N38" i="17"/>
  <c r="I77" i="17"/>
  <c r="N39" i="17"/>
  <c r="N24" i="17"/>
  <c r="N48" i="17"/>
  <c r="N32" i="17"/>
  <c r="N20" i="17"/>
  <c r="N36" i="17"/>
  <c r="N47" i="17"/>
  <c r="N57" i="17"/>
  <c r="N59" i="17"/>
  <c r="N68" i="17"/>
  <c r="N78" i="17"/>
  <c r="N64" i="17"/>
  <c r="I31" i="17"/>
  <c r="I37" i="17"/>
  <c r="N65" i="17"/>
  <c r="I82" i="17"/>
  <c r="I78" i="17"/>
  <c r="I83" i="17"/>
  <c r="I80" i="17"/>
  <c r="I76" i="17"/>
  <c r="I72" i="17"/>
  <c r="I68" i="17"/>
  <c r="I64" i="17"/>
  <c r="I60" i="17"/>
  <c r="I56" i="17"/>
  <c r="I52" i="17"/>
  <c r="I48" i="17"/>
  <c r="I28" i="17"/>
  <c r="I70" i="17"/>
  <c r="I51" i="17"/>
  <c r="I62" i="17"/>
  <c r="I46" i="17"/>
  <c r="I42" i="17"/>
  <c r="I34" i="17"/>
  <c r="I71" i="17"/>
  <c r="I43" i="17"/>
  <c r="I39" i="17"/>
  <c r="I36" i="17"/>
  <c r="I47" i="17"/>
  <c r="I38" i="17"/>
  <c r="I79" i="17"/>
  <c r="I75" i="17"/>
  <c r="I59" i="17"/>
  <c r="I58" i="17"/>
  <c r="I32" i="17"/>
  <c r="I27" i="17"/>
  <c r="I14" i="17"/>
  <c r="I66" i="17"/>
  <c r="I30" i="17"/>
  <c r="I25" i="17"/>
  <c r="I20" i="17"/>
  <c r="I44" i="17"/>
  <c r="I22" i="17"/>
  <c r="I15" i="17"/>
  <c r="I74" i="17"/>
  <c r="I54" i="17"/>
  <c r="I29" i="17"/>
  <c r="I67" i="17"/>
  <c r="I63" i="17"/>
  <c r="I24" i="17"/>
  <c r="I18" i="17"/>
  <c r="I40" i="17"/>
  <c r="I19" i="17"/>
  <c r="I55" i="17"/>
  <c r="I35" i="17"/>
  <c r="I81" i="17"/>
  <c r="N41" i="17"/>
  <c r="N76" i="17"/>
  <c r="I65" i="17"/>
  <c r="N42" i="17"/>
  <c r="N16" i="17"/>
  <c r="N35" i="17"/>
  <c r="N27" i="17"/>
  <c r="N69" i="17"/>
  <c r="N54" i="17"/>
  <c r="N31" i="17"/>
  <c r="N23" i="17"/>
  <c r="N18" i="17"/>
  <c r="N34" i="17"/>
  <c r="N77" i="17"/>
  <c r="N19" i="17"/>
  <c r="N53" i="17"/>
  <c r="N21" i="17"/>
  <c r="N58" i="17"/>
  <c r="I23" i="17"/>
  <c r="R80" i="17"/>
  <c r="R76" i="17"/>
  <c r="R72" i="17"/>
  <c r="R68" i="17"/>
  <c r="R64" i="17"/>
  <c r="R81" i="17"/>
  <c r="R77" i="17"/>
  <c r="R73" i="17"/>
  <c r="R69" i="17"/>
  <c r="R65" i="17"/>
  <c r="R61" i="17"/>
  <c r="R57" i="17"/>
  <c r="R53" i="17"/>
  <c r="R49" i="17"/>
  <c r="R45" i="17"/>
  <c r="R41" i="17"/>
  <c r="R37" i="17"/>
  <c r="R82" i="17"/>
  <c r="R78" i="17"/>
  <c r="R74" i="17"/>
  <c r="R70" i="17"/>
  <c r="R66" i="17"/>
  <c r="R62" i="17"/>
  <c r="R58" i="17"/>
  <c r="R54" i="17"/>
  <c r="R50" i="17"/>
  <c r="R46" i="17"/>
  <c r="R42" i="17"/>
  <c r="R38" i="17"/>
  <c r="R34" i="17"/>
  <c r="R30" i="17"/>
  <c r="R26" i="17"/>
  <c r="R22" i="17"/>
  <c r="R18" i="17"/>
  <c r="R83" i="17"/>
  <c r="R63" i="17"/>
  <c r="R59" i="17"/>
  <c r="R33" i="17"/>
  <c r="R28" i="17"/>
  <c r="R23" i="17"/>
  <c r="R79" i="17"/>
  <c r="R75" i="17"/>
  <c r="R56" i="17"/>
  <c r="R44" i="17"/>
  <c r="R40" i="17"/>
  <c r="R21" i="17"/>
  <c r="R16" i="17"/>
  <c r="R67" i="17"/>
  <c r="R55" i="17"/>
  <c r="R36" i="17"/>
  <c r="R31" i="17"/>
  <c r="R52" i="17"/>
  <c r="R48" i="17"/>
  <c r="R32" i="17"/>
  <c r="R27" i="17"/>
  <c r="R71" i="17"/>
  <c r="R47" i="17"/>
  <c r="R25" i="17"/>
  <c r="R20" i="17"/>
  <c r="R15" i="17"/>
  <c r="R39" i="17"/>
  <c r="R24" i="17"/>
  <c r="R17" i="17"/>
  <c r="R51" i="17"/>
  <c r="R19" i="17"/>
  <c r="R60" i="17"/>
  <c r="R35" i="17"/>
  <c r="R43" i="17"/>
  <c r="R14" i="17"/>
  <c r="R29" i="17"/>
  <c r="I53" i="17"/>
  <c r="I41" i="17"/>
  <c r="N74" i="17"/>
  <c r="N51" i="17"/>
  <c r="N15" i="17"/>
  <c r="N30" i="17"/>
  <c r="I73" i="17"/>
  <c r="N63" i="17"/>
  <c r="N49" i="17"/>
  <c r="N28" i="17"/>
  <c r="N14" i="17"/>
  <c r="N45" i="17"/>
  <c r="I50" i="17"/>
  <c r="I57" i="17"/>
  <c r="I17" i="17"/>
  <c r="N26" i="17"/>
  <c r="I33" i="17"/>
  <c r="O81" i="17"/>
  <c r="O77" i="17"/>
  <c r="O82" i="17"/>
  <c r="O83" i="17"/>
  <c r="O79" i="17"/>
  <c r="O75" i="17"/>
  <c r="O71" i="17"/>
  <c r="O67" i="17"/>
  <c r="O63" i="17"/>
  <c r="O59" i="17"/>
  <c r="O55" i="17"/>
  <c r="O51" i="17"/>
  <c r="O47" i="17"/>
  <c r="O80" i="17"/>
  <c r="O76" i="17"/>
  <c r="O72" i="17"/>
  <c r="O68" i="17"/>
  <c r="O64" i="17"/>
  <c r="O60" i="17"/>
  <c r="O56" i="17"/>
  <c r="O52" i="17"/>
  <c r="O48" i="17"/>
  <c r="O44" i="17"/>
  <c r="O40" i="17"/>
  <c r="O78" i="17"/>
  <c r="O73" i="17"/>
  <c r="O70" i="17"/>
  <c r="O45" i="17"/>
  <c r="O42" i="17"/>
  <c r="O41" i="17"/>
  <c r="O38" i="17"/>
  <c r="O37" i="17"/>
  <c r="O32" i="17"/>
  <c r="O27" i="17"/>
  <c r="O25" i="17"/>
  <c r="O53" i="17"/>
  <c r="O57" i="17"/>
  <c r="O46" i="17"/>
  <c r="O30" i="17"/>
  <c r="O20" i="17"/>
  <c r="O15" i="17"/>
  <c r="O74" i="17"/>
  <c r="O65" i="17"/>
  <c r="O62" i="17"/>
  <c r="O35" i="17"/>
  <c r="O33" i="17"/>
  <c r="O18" i="17"/>
  <c r="O58" i="17"/>
  <c r="O69" i="17"/>
  <c r="O66" i="17"/>
  <c r="O54" i="17"/>
  <c r="O49" i="17"/>
  <c r="O36" i="17"/>
  <c r="O31" i="17"/>
  <c r="O29" i="17"/>
  <c r="O34" i="17"/>
  <c r="O24" i="17"/>
  <c r="O19" i="17"/>
  <c r="O17" i="17"/>
  <c r="O23" i="17"/>
  <c r="O16" i="17"/>
  <c r="O14" i="17"/>
  <c r="O39" i="17"/>
  <c r="O28" i="17"/>
  <c r="O61" i="17"/>
  <c r="O22" i="17"/>
  <c r="O50" i="17"/>
  <c r="O43" i="17"/>
  <c r="O26" i="17"/>
  <c r="O21" i="17"/>
  <c r="I45" i="17"/>
  <c r="N50" i="17"/>
  <c r="Q82" i="17"/>
  <c r="Q78" i="17"/>
  <c r="Q83" i="17"/>
  <c r="Q79" i="17"/>
  <c r="Q80" i="17"/>
  <c r="Q76" i="17"/>
  <c r="Q72" i="17"/>
  <c r="Q68" i="17"/>
  <c r="Q64" i="17"/>
  <c r="Q60" i="17"/>
  <c r="Q56" i="17"/>
  <c r="Q52" i="17"/>
  <c r="Q48" i="17"/>
  <c r="Q81" i="17"/>
  <c r="Q77" i="17"/>
  <c r="Q73" i="17"/>
  <c r="Q69" i="17"/>
  <c r="Q65" i="17"/>
  <c r="Q61" i="17"/>
  <c r="Q57" i="17"/>
  <c r="Q53" i="17"/>
  <c r="Q49" i="17"/>
  <c r="Q45" i="17"/>
  <c r="Q41" i="17"/>
  <c r="Q37" i="17"/>
  <c r="Q62" i="17"/>
  <c r="Q35" i="17"/>
  <c r="Q18" i="17"/>
  <c r="Q36" i="17"/>
  <c r="Q74" i="17"/>
  <c r="Q63" i="17"/>
  <c r="Q59" i="17"/>
  <c r="Q58" i="17"/>
  <c r="Q33" i="17"/>
  <c r="Q28" i="17"/>
  <c r="Q23" i="17"/>
  <c r="Q66" i="17"/>
  <c r="Q75" i="17"/>
  <c r="Q44" i="17"/>
  <c r="Q40" i="17"/>
  <c r="Q26" i="17"/>
  <c r="Q21" i="17"/>
  <c r="Q16" i="17"/>
  <c r="Q55" i="17"/>
  <c r="Q54" i="17"/>
  <c r="Q51" i="17"/>
  <c r="Q50" i="17"/>
  <c r="Q43" i="17"/>
  <c r="Q39" i="17"/>
  <c r="Q22" i="17"/>
  <c r="Q17" i="17"/>
  <c r="Q14" i="17"/>
  <c r="Q70" i="17"/>
  <c r="Q42" i="17"/>
  <c r="Q38" i="17"/>
  <c r="Q32" i="17"/>
  <c r="Q27" i="17"/>
  <c r="Q29" i="17"/>
  <c r="Q47" i="17"/>
  <c r="Q34" i="17"/>
  <c r="Q30" i="17"/>
  <c r="Q24" i="17"/>
  <c r="Q71" i="17"/>
  <c r="Q67" i="17"/>
  <c r="Q25" i="17"/>
  <c r="Q19" i="17"/>
  <c r="Q31" i="17"/>
  <c r="Q20" i="17"/>
  <c r="Q15" i="17"/>
  <c r="Q46" i="17"/>
  <c r="I21" i="17"/>
  <c r="I69" i="17"/>
  <c r="N46" i="17"/>
  <c r="I26" i="17"/>
  <c r="N22" i="17"/>
  <c r="P83" i="17"/>
  <c r="P79" i="17"/>
  <c r="P75" i="17"/>
  <c r="P71" i="17"/>
  <c r="P67" i="17"/>
  <c r="P63" i="17"/>
  <c r="P80" i="17"/>
  <c r="P76" i="17"/>
  <c r="P72" i="17"/>
  <c r="P68" i="17"/>
  <c r="P64" i="17"/>
  <c r="P60" i="17"/>
  <c r="P56" i="17"/>
  <c r="P52" i="17"/>
  <c r="P48" i="17"/>
  <c r="P44" i="17"/>
  <c r="P40" i="17"/>
  <c r="P81" i="17"/>
  <c r="P77" i="17"/>
  <c r="P73" i="17"/>
  <c r="P69" i="17"/>
  <c r="P65" i="17"/>
  <c r="P61" i="17"/>
  <c r="P57" i="17"/>
  <c r="P53" i="17"/>
  <c r="P49" i="17"/>
  <c r="P45" i="17"/>
  <c r="P41" i="17"/>
  <c r="P37" i="17"/>
  <c r="P33" i="17"/>
  <c r="P29" i="17"/>
  <c r="P25" i="17"/>
  <c r="P21" i="17"/>
  <c r="P17" i="17"/>
  <c r="P47" i="17"/>
  <c r="P46" i="17"/>
  <c r="P30" i="17"/>
  <c r="P20" i="17"/>
  <c r="P15" i="17"/>
  <c r="P62" i="17"/>
  <c r="P35" i="17"/>
  <c r="P18" i="17"/>
  <c r="P74" i="17"/>
  <c r="P59" i="17"/>
  <c r="P58" i="17"/>
  <c r="P28" i="17"/>
  <c r="P23" i="17"/>
  <c r="P82" i="17"/>
  <c r="P34" i="17"/>
  <c r="P24" i="17"/>
  <c r="P19" i="17"/>
  <c r="P51" i="17"/>
  <c r="P50" i="17"/>
  <c r="P43" i="17"/>
  <c r="P39" i="17"/>
  <c r="P22" i="17"/>
  <c r="P14" i="17"/>
  <c r="P36" i="17"/>
  <c r="P54" i="17"/>
  <c r="P42" i="17"/>
  <c r="P78" i="17"/>
  <c r="P55" i="17"/>
  <c r="P31" i="17"/>
  <c r="P26" i="17"/>
  <c r="P27" i="17"/>
  <c r="P38" i="17"/>
  <c r="P32" i="17"/>
  <c r="P70" i="17"/>
  <c r="P66" i="17"/>
  <c r="P16" i="17"/>
  <c r="N17" i="17"/>
  <c r="J13" i="13"/>
  <c r="L13" i="13"/>
  <c r="I13" i="13"/>
  <c r="N13" i="13" s="1"/>
  <c r="C8" i="13"/>
  <c r="G14" i="13" l="1"/>
  <c r="H15" i="13" l="1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14" i="13"/>
  <c r="G15" i="13" l="1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D10" i="16"/>
  <c r="C10" i="16"/>
  <c r="B10" i="16"/>
  <c r="I41" i="16" s="1"/>
  <c r="D9" i="16"/>
  <c r="C9" i="16"/>
  <c r="B9" i="16"/>
  <c r="D8" i="16"/>
  <c r="C8" i="16"/>
  <c r="B8" i="16"/>
  <c r="D7" i="16"/>
  <c r="C7" i="16"/>
  <c r="B7" i="16"/>
  <c r="F8" i="13"/>
  <c r="E8" i="13"/>
  <c r="E7" i="13"/>
  <c r="D7" i="13"/>
  <c r="F10" i="13"/>
  <c r="F7" i="13"/>
  <c r="E10" i="13"/>
  <c r="F6" i="13"/>
  <c r="D6" i="13"/>
  <c r="E6" i="13"/>
  <c r="C6" i="13"/>
  <c r="Q13" i="13"/>
  <c r="R13" i="13"/>
  <c r="P13" i="13"/>
  <c r="O13" i="13"/>
  <c r="M13" i="13"/>
  <c r="K13" i="13"/>
  <c r="D10" i="13"/>
  <c r="C10" i="13"/>
  <c r="D8" i="13"/>
  <c r="C7" i="13"/>
  <c r="D9" i="13"/>
  <c r="H64" i="16" l="1"/>
  <c r="F22" i="16"/>
  <c r="K46" i="16"/>
  <c r="F31" i="16"/>
  <c r="J45" i="16"/>
  <c r="L14" i="13"/>
  <c r="L22" i="13"/>
  <c r="L30" i="13"/>
  <c r="L38" i="13"/>
  <c r="L46" i="13"/>
  <c r="L54" i="13"/>
  <c r="L62" i="13"/>
  <c r="L70" i="13"/>
  <c r="L78" i="13"/>
  <c r="L15" i="13"/>
  <c r="L23" i="13"/>
  <c r="L31" i="13"/>
  <c r="L39" i="13"/>
  <c r="L47" i="13"/>
  <c r="L55" i="13"/>
  <c r="L63" i="13"/>
  <c r="L71" i="13"/>
  <c r="L79" i="13"/>
  <c r="L56" i="13"/>
  <c r="L72" i="13"/>
  <c r="L81" i="13"/>
  <c r="L35" i="13"/>
  <c r="L59" i="13"/>
  <c r="L20" i="13"/>
  <c r="L60" i="13"/>
  <c r="L16" i="13"/>
  <c r="L24" i="13"/>
  <c r="L32" i="13"/>
  <c r="L40" i="13"/>
  <c r="L48" i="13"/>
  <c r="L64" i="13"/>
  <c r="L80" i="13"/>
  <c r="L43" i="13"/>
  <c r="L75" i="13"/>
  <c r="L28" i="13"/>
  <c r="L52" i="13"/>
  <c r="L17" i="13"/>
  <c r="L25" i="13"/>
  <c r="L33" i="13"/>
  <c r="L41" i="13"/>
  <c r="L49" i="13"/>
  <c r="L57" i="13"/>
  <c r="L65" i="13"/>
  <c r="L73" i="13"/>
  <c r="L27" i="13"/>
  <c r="L67" i="13"/>
  <c r="L36" i="13"/>
  <c r="L68" i="13"/>
  <c r="L18" i="13"/>
  <c r="L26" i="13"/>
  <c r="L34" i="13"/>
  <c r="L42" i="13"/>
  <c r="L50" i="13"/>
  <c r="L58" i="13"/>
  <c r="L66" i="13"/>
  <c r="L74" i="13"/>
  <c r="L82" i="13"/>
  <c r="L19" i="13"/>
  <c r="L51" i="13"/>
  <c r="L83" i="13"/>
  <c r="L44" i="13"/>
  <c r="L76" i="13"/>
  <c r="L21" i="13"/>
  <c r="L29" i="13"/>
  <c r="L37" i="13"/>
  <c r="L45" i="13"/>
  <c r="L53" i="13"/>
  <c r="L61" i="13"/>
  <c r="L69" i="13"/>
  <c r="L77" i="13"/>
  <c r="J37" i="16"/>
  <c r="K27" i="16"/>
  <c r="M16" i="13"/>
  <c r="J22" i="13"/>
  <c r="J38" i="13"/>
  <c r="J46" i="13"/>
  <c r="J70" i="13"/>
  <c r="J21" i="13"/>
  <c r="J29" i="13"/>
  <c r="J37" i="13"/>
  <c r="J45" i="13"/>
  <c r="J53" i="13"/>
  <c r="J61" i="13"/>
  <c r="J69" i="13"/>
  <c r="J77" i="13"/>
  <c r="J14" i="13"/>
  <c r="J30" i="13"/>
  <c r="J54" i="13"/>
  <c r="J62" i="13"/>
  <c r="J78" i="13"/>
  <c r="J36" i="13"/>
  <c r="J43" i="13"/>
  <c r="J50" i="13"/>
  <c r="J57" i="13"/>
  <c r="J64" i="13"/>
  <c r="J71" i="13"/>
  <c r="J15" i="13"/>
  <c r="J27" i="13"/>
  <c r="J41" i="13"/>
  <c r="J55" i="13"/>
  <c r="J83" i="13"/>
  <c r="J26" i="13"/>
  <c r="J40" i="13"/>
  <c r="J68" i="13"/>
  <c r="J82" i="13"/>
  <c r="J25" i="13"/>
  <c r="J39" i="13"/>
  <c r="J67" i="13"/>
  <c r="J74" i="13"/>
  <c r="J17" i="13"/>
  <c r="J31" i="13"/>
  <c r="J59" i="13"/>
  <c r="J73" i="13"/>
  <c r="J16" i="13"/>
  <c r="J44" i="13"/>
  <c r="J58" i="13"/>
  <c r="J72" i="13"/>
  <c r="J28" i="13"/>
  <c r="J35" i="13"/>
  <c r="J42" i="13"/>
  <c r="J49" i="13"/>
  <c r="J56" i="13"/>
  <c r="J63" i="13"/>
  <c r="J20" i="13"/>
  <c r="J34" i="13"/>
  <c r="J48" i="13"/>
  <c r="J76" i="13"/>
  <c r="J19" i="13"/>
  <c r="J33" i="13"/>
  <c r="J47" i="13"/>
  <c r="J75" i="13"/>
  <c r="J18" i="13"/>
  <c r="J32" i="13"/>
  <c r="J60" i="13"/>
  <c r="J81" i="13"/>
  <c r="J24" i="13"/>
  <c r="J52" i="13"/>
  <c r="J66" i="13"/>
  <c r="J80" i="13"/>
  <c r="J23" i="13"/>
  <c r="J51" i="13"/>
  <c r="J65" i="13"/>
  <c r="J79" i="13"/>
  <c r="M39" i="13"/>
  <c r="M47" i="13"/>
  <c r="M30" i="13"/>
  <c r="M14" i="13"/>
  <c r="M28" i="13"/>
  <c r="M71" i="13"/>
  <c r="M20" i="13"/>
  <c r="B7" i="13"/>
  <c r="I14" i="13" s="1"/>
  <c r="B9" i="13"/>
  <c r="B10" i="13"/>
  <c r="M70" i="13"/>
  <c r="M62" i="13"/>
  <c r="M52" i="13"/>
  <c r="M68" i="13"/>
  <c r="M46" i="13"/>
  <c r="M23" i="13"/>
  <c r="M63" i="13"/>
  <c r="M44" i="13"/>
  <c r="M22" i="13"/>
  <c r="M79" i="13"/>
  <c r="M60" i="13"/>
  <c r="M38" i="13"/>
  <c r="M15" i="13"/>
  <c r="M78" i="13"/>
  <c r="M55" i="13"/>
  <c r="M36" i="13"/>
  <c r="M76" i="13"/>
  <c r="M54" i="13"/>
  <c r="M31" i="13"/>
  <c r="J51" i="16"/>
  <c r="F80" i="16"/>
  <c r="G64" i="16"/>
  <c r="F46" i="16"/>
  <c r="J59" i="16"/>
  <c r="K44" i="16"/>
  <c r="F71" i="16"/>
  <c r="H41" i="16"/>
  <c r="K43" i="16"/>
  <c r="F49" i="16"/>
  <c r="K18" i="16"/>
  <c r="I25" i="16"/>
  <c r="H15" i="16"/>
  <c r="J67" i="16"/>
  <c r="J42" i="16"/>
  <c r="K14" i="13"/>
  <c r="P14" i="13"/>
  <c r="M77" i="13"/>
  <c r="M69" i="13"/>
  <c r="M61" i="13"/>
  <c r="M53" i="13"/>
  <c r="M45" i="13"/>
  <c r="M37" i="13"/>
  <c r="M29" i="13"/>
  <c r="M21" i="13"/>
  <c r="M19" i="13"/>
  <c r="M75" i="13"/>
  <c r="M59" i="13"/>
  <c r="M51" i="13"/>
  <c r="M27" i="13"/>
  <c r="M82" i="13"/>
  <c r="M74" i="13"/>
  <c r="M66" i="13"/>
  <c r="M58" i="13"/>
  <c r="M50" i="13"/>
  <c r="M42" i="13"/>
  <c r="M34" i="13"/>
  <c r="M26" i="13"/>
  <c r="M18" i="13"/>
  <c r="M83" i="13"/>
  <c r="M43" i="13"/>
  <c r="M81" i="13"/>
  <c r="M73" i="13"/>
  <c r="M65" i="13"/>
  <c r="M57" i="13"/>
  <c r="M49" i="13"/>
  <c r="M41" i="13"/>
  <c r="M33" i="13"/>
  <c r="M25" i="13"/>
  <c r="M17" i="13"/>
  <c r="M67" i="13"/>
  <c r="M35" i="13"/>
  <c r="M80" i="13"/>
  <c r="M72" i="13"/>
  <c r="M64" i="13"/>
  <c r="M56" i="13"/>
  <c r="M48" i="13"/>
  <c r="M40" i="13"/>
  <c r="M32" i="13"/>
  <c r="M24" i="13"/>
  <c r="I33" i="16"/>
  <c r="I74" i="16"/>
  <c r="J15" i="16"/>
  <c r="K26" i="16"/>
  <c r="F30" i="16"/>
  <c r="F55" i="16"/>
  <c r="G80" i="16"/>
  <c r="K19" i="16"/>
  <c r="F23" i="16"/>
  <c r="K34" i="16"/>
  <c r="F38" i="16"/>
  <c r="I42" i="16"/>
  <c r="K60" i="16"/>
  <c r="I65" i="16"/>
  <c r="J75" i="16"/>
  <c r="H80" i="16"/>
  <c r="F14" i="16"/>
  <c r="F17" i="16"/>
  <c r="K35" i="16"/>
  <c r="F39" i="16"/>
  <c r="I57" i="16"/>
  <c r="K76" i="16"/>
  <c r="I81" i="16"/>
  <c r="I14" i="16"/>
  <c r="H17" i="16"/>
  <c r="F21" i="16"/>
  <c r="F25" i="16"/>
  <c r="J43" i="16"/>
  <c r="K52" i="16"/>
  <c r="J76" i="16"/>
  <c r="I17" i="16"/>
  <c r="J21" i="16"/>
  <c r="H25" i="16"/>
  <c r="F29" i="16"/>
  <c r="F33" i="16"/>
  <c r="I58" i="16"/>
  <c r="I73" i="16"/>
  <c r="F79" i="16"/>
  <c r="K83" i="16"/>
  <c r="G15" i="16"/>
  <c r="J29" i="16"/>
  <c r="H33" i="16"/>
  <c r="F37" i="16"/>
  <c r="K68" i="16"/>
  <c r="J83" i="16"/>
  <c r="G81" i="16"/>
  <c r="G73" i="16"/>
  <c r="G65" i="16"/>
  <c r="G57" i="16"/>
  <c r="G49" i="16"/>
  <c r="G41" i="16"/>
  <c r="G33" i="16"/>
  <c r="G25" i="16"/>
  <c r="G17" i="16"/>
  <c r="G82" i="16"/>
  <c r="G74" i="16"/>
  <c r="G66" i="16"/>
  <c r="G58" i="16"/>
  <c r="G83" i="16"/>
  <c r="G75" i="16"/>
  <c r="G67" i="16"/>
  <c r="G59" i="16"/>
  <c r="G51" i="16"/>
  <c r="G43" i="16"/>
  <c r="G35" i="16"/>
  <c r="G27" i="16"/>
  <c r="G19" i="16"/>
  <c r="G44" i="16"/>
  <c r="G36" i="16"/>
  <c r="G20" i="16"/>
  <c r="G76" i="16"/>
  <c r="G68" i="16"/>
  <c r="G60" i="16"/>
  <c r="G52" i="16"/>
  <c r="G28" i="16"/>
  <c r="G77" i="16"/>
  <c r="G69" i="16"/>
  <c r="G61" i="16"/>
  <c r="G53" i="16"/>
  <c r="G45" i="16"/>
  <c r="G37" i="16"/>
  <c r="G29" i="16"/>
  <c r="G21" i="16"/>
  <c r="G78" i="16"/>
  <c r="G70" i="16"/>
  <c r="G62" i="16"/>
  <c r="G54" i="16"/>
  <c r="G46" i="16"/>
  <c r="H82" i="16"/>
  <c r="H74" i="16"/>
  <c r="H66" i="16"/>
  <c r="H58" i="16"/>
  <c r="H50" i="16"/>
  <c r="H42" i="16"/>
  <c r="H34" i="16"/>
  <c r="H26" i="16"/>
  <c r="H18" i="16"/>
  <c r="H83" i="16"/>
  <c r="H75" i="16"/>
  <c r="H67" i="16"/>
  <c r="H59" i="16"/>
  <c r="H51" i="16"/>
  <c r="H76" i="16"/>
  <c r="H68" i="16"/>
  <c r="H60" i="16"/>
  <c r="H52" i="16"/>
  <c r="H44" i="16"/>
  <c r="H36" i="16"/>
  <c r="H28" i="16"/>
  <c r="H20" i="16"/>
  <c r="H29" i="16"/>
  <c r="H77" i="16"/>
  <c r="H69" i="16"/>
  <c r="H61" i="16"/>
  <c r="H53" i="16"/>
  <c r="H45" i="16"/>
  <c r="H37" i="16"/>
  <c r="H21" i="16"/>
  <c r="H78" i="16"/>
  <c r="H70" i="16"/>
  <c r="H62" i="16"/>
  <c r="H54" i="16"/>
  <c r="H46" i="16"/>
  <c r="H38" i="16"/>
  <c r="H30" i="16"/>
  <c r="H22" i="16"/>
  <c r="H14" i="16"/>
  <c r="H79" i="16"/>
  <c r="H71" i="16"/>
  <c r="H63" i="16"/>
  <c r="H55" i="16"/>
  <c r="H47" i="16"/>
  <c r="H19" i="16"/>
  <c r="H23" i="16"/>
  <c r="H27" i="16"/>
  <c r="H31" i="16"/>
  <c r="H35" i="16"/>
  <c r="H39" i="16"/>
  <c r="H49" i="16"/>
  <c r="K51" i="16"/>
  <c r="G55" i="16"/>
  <c r="K67" i="16"/>
  <c r="G71" i="16"/>
  <c r="I83" i="16"/>
  <c r="I75" i="16"/>
  <c r="I67" i="16"/>
  <c r="I59" i="16"/>
  <c r="I51" i="16"/>
  <c r="I43" i="16"/>
  <c r="I35" i="16"/>
  <c r="I27" i="16"/>
  <c r="I19" i="16"/>
  <c r="I76" i="16"/>
  <c r="I68" i="16"/>
  <c r="I60" i="16"/>
  <c r="I52" i="16"/>
  <c r="I77" i="16"/>
  <c r="I69" i="16"/>
  <c r="I61" i="16"/>
  <c r="I53" i="16"/>
  <c r="I45" i="16"/>
  <c r="I37" i="16"/>
  <c r="I29" i="16"/>
  <c r="I21" i="16"/>
  <c r="I46" i="16"/>
  <c r="I22" i="16"/>
  <c r="I78" i="16"/>
  <c r="I70" i="16"/>
  <c r="I62" i="16"/>
  <c r="I54" i="16"/>
  <c r="I38" i="16"/>
  <c r="I30" i="16"/>
  <c r="I79" i="16"/>
  <c r="I71" i="16"/>
  <c r="I63" i="16"/>
  <c r="I55" i="16"/>
  <c r="I47" i="16"/>
  <c r="I39" i="16"/>
  <c r="I31" i="16"/>
  <c r="I23" i="16"/>
  <c r="I15" i="16"/>
  <c r="I80" i="16"/>
  <c r="I72" i="16"/>
  <c r="I64" i="16"/>
  <c r="I56" i="16"/>
  <c r="I48" i="16"/>
  <c r="I40" i="16"/>
  <c r="G14" i="16"/>
  <c r="J17" i="16"/>
  <c r="J19" i="16"/>
  <c r="J25" i="16"/>
  <c r="J27" i="16"/>
  <c r="J33" i="16"/>
  <c r="J35" i="16"/>
  <c r="G42" i="16"/>
  <c r="I44" i="16"/>
  <c r="F47" i="16"/>
  <c r="I49" i="16"/>
  <c r="J58" i="16"/>
  <c r="F62" i="16"/>
  <c r="H65" i="16"/>
  <c r="J74" i="16"/>
  <c r="F78" i="16"/>
  <c r="H81" i="16"/>
  <c r="G23" i="16"/>
  <c r="G31" i="16"/>
  <c r="G47" i="16"/>
  <c r="G56" i="16"/>
  <c r="K77" i="16"/>
  <c r="K69" i="16"/>
  <c r="K61" i="16"/>
  <c r="K53" i="16"/>
  <c r="K45" i="16"/>
  <c r="K37" i="16"/>
  <c r="K29" i="16"/>
  <c r="K21" i="16"/>
  <c r="K78" i="16"/>
  <c r="K70" i="16"/>
  <c r="K62" i="16"/>
  <c r="K54" i="16"/>
  <c r="K79" i="16"/>
  <c r="K71" i="16"/>
  <c r="K63" i="16"/>
  <c r="K55" i="16"/>
  <c r="K47" i="16"/>
  <c r="K39" i="16"/>
  <c r="K31" i="16"/>
  <c r="K23" i="16"/>
  <c r="K15" i="16"/>
  <c r="K56" i="16"/>
  <c r="K24" i="16"/>
  <c r="K16" i="16"/>
  <c r="K80" i="16"/>
  <c r="K72" i="16"/>
  <c r="K64" i="16"/>
  <c r="K48" i="16"/>
  <c r="K40" i="16"/>
  <c r="K32" i="16"/>
  <c r="K81" i="16"/>
  <c r="K73" i="16"/>
  <c r="K65" i="16"/>
  <c r="K57" i="16"/>
  <c r="K49" i="16"/>
  <c r="K41" i="16"/>
  <c r="K33" i="16"/>
  <c r="K25" i="16"/>
  <c r="K17" i="16"/>
  <c r="K82" i="16"/>
  <c r="K74" i="16"/>
  <c r="K66" i="16"/>
  <c r="K58" i="16"/>
  <c r="K50" i="16"/>
  <c r="K42" i="16"/>
  <c r="H16" i="16"/>
  <c r="G18" i="16"/>
  <c r="H32" i="16"/>
  <c r="G38" i="16"/>
  <c r="H40" i="16"/>
  <c r="H56" i="16"/>
  <c r="F63" i="16"/>
  <c r="H72" i="16"/>
  <c r="I16" i="16"/>
  <c r="I18" i="16"/>
  <c r="I20" i="16"/>
  <c r="K22" i="16"/>
  <c r="I24" i="16"/>
  <c r="I26" i="16"/>
  <c r="I28" i="16"/>
  <c r="K30" i="16"/>
  <c r="I32" i="16"/>
  <c r="I34" i="16"/>
  <c r="I36" i="16"/>
  <c r="K38" i="16"/>
  <c r="G48" i="16"/>
  <c r="I50" i="16"/>
  <c r="K59" i="16"/>
  <c r="G63" i="16"/>
  <c r="I66" i="16"/>
  <c r="K75" i="16"/>
  <c r="G79" i="16"/>
  <c r="I82" i="16"/>
  <c r="G39" i="16"/>
  <c r="G16" i="16"/>
  <c r="G24" i="16"/>
  <c r="G32" i="16"/>
  <c r="G40" i="16"/>
  <c r="G72" i="16"/>
  <c r="F81" i="16"/>
  <c r="F73" i="16"/>
  <c r="F65" i="16"/>
  <c r="F57" i="16"/>
  <c r="F27" i="16"/>
  <c r="F19" i="16"/>
  <c r="F67" i="16"/>
  <c r="F59" i="16"/>
  <c r="F51" i="16"/>
  <c r="F43" i="16"/>
  <c r="F35" i="16"/>
  <c r="F77" i="16"/>
  <c r="F69" i="16"/>
  <c r="F61" i="16"/>
  <c r="F53" i="16"/>
  <c r="F45" i="16"/>
  <c r="K14" i="16"/>
  <c r="G22" i="16"/>
  <c r="H24" i="16"/>
  <c r="G26" i="16"/>
  <c r="G30" i="16"/>
  <c r="G34" i="16"/>
  <c r="G50" i="16"/>
  <c r="J77" i="16"/>
  <c r="J69" i="16"/>
  <c r="J61" i="16"/>
  <c r="J53" i="16"/>
  <c r="J39" i="16"/>
  <c r="J31" i="16"/>
  <c r="J23" i="16"/>
  <c r="J79" i="16"/>
  <c r="J71" i="16"/>
  <c r="J63" i="16"/>
  <c r="J55" i="16"/>
  <c r="J47" i="16"/>
  <c r="J81" i="16"/>
  <c r="J73" i="16"/>
  <c r="J65" i="16"/>
  <c r="J57" i="16"/>
  <c r="J49" i="16"/>
  <c r="J41" i="16"/>
  <c r="F15" i="16"/>
  <c r="J18" i="16"/>
  <c r="K20" i="16"/>
  <c r="J26" i="16"/>
  <c r="K28" i="16"/>
  <c r="J34" i="16"/>
  <c r="K36" i="16"/>
  <c r="F41" i="16"/>
  <c r="H43" i="16"/>
  <c r="H48" i="16"/>
  <c r="J50" i="16"/>
  <c r="F54" i="16"/>
  <c r="H57" i="16"/>
  <c r="J66" i="16"/>
  <c r="F70" i="16"/>
  <c r="H73" i="16"/>
  <c r="J82" i="16"/>
  <c r="J16" i="16"/>
  <c r="F20" i="16"/>
  <c r="J24" i="16"/>
  <c r="F28" i="16"/>
  <c r="J32" i="16"/>
  <c r="F36" i="16"/>
  <c r="J40" i="16"/>
  <c r="F44" i="16"/>
  <c r="J48" i="16"/>
  <c r="F52" i="16"/>
  <c r="J56" i="16"/>
  <c r="F60" i="16"/>
  <c r="J64" i="16"/>
  <c r="F68" i="16"/>
  <c r="J72" i="16"/>
  <c r="F76" i="16"/>
  <c r="J80" i="16"/>
  <c r="F75" i="16"/>
  <c r="F83" i="16"/>
  <c r="J14" i="16"/>
  <c r="F18" i="16"/>
  <c r="J22" i="16"/>
  <c r="F26" i="16"/>
  <c r="J30" i="16"/>
  <c r="F34" i="16"/>
  <c r="J38" i="16"/>
  <c r="F42" i="16"/>
  <c r="J46" i="16"/>
  <c r="F50" i="16"/>
  <c r="J54" i="16"/>
  <c r="F58" i="16"/>
  <c r="J62" i="16"/>
  <c r="F66" i="16"/>
  <c r="J70" i="16"/>
  <c r="F74" i="16"/>
  <c r="J78" i="16"/>
  <c r="F82" i="16"/>
  <c r="F16" i="16"/>
  <c r="J20" i="16"/>
  <c r="F24" i="16"/>
  <c r="J28" i="16"/>
  <c r="F32" i="16"/>
  <c r="J36" i="16"/>
  <c r="F40" i="16"/>
  <c r="J44" i="16"/>
  <c r="F48" i="16"/>
  <c r="J52" i="16"/>
  <c r="F56" i="16"/>
  <c r="J60" i="16"/>
  <c r="F64" i="16"/>
  <c r="J68" i="16"/>
  <c r="F72" i="16"/>
  <c r="E9" i="13"/>
  <c r="Q17" i="13" s="1"/>
  <c r="F9" i="13"/>
  <c r="R74" i="13" s="1"/>
  <c r="K72" i="13"/>
  <c r="P26" i="13"/>
  <c r="P38" i="13"/>
  <c r="P46" i="13"/>
  <c r="P30" i="13"/>
  <c r="K81" i="13"/>
  <c r="P18" i="13"/>
  <c r="P50" i="13"/>
  <c r="K56" i="13"/>
  <c r="P57" i="13"/>
  <c r="P45" i="13"/>
  <c r="P41" i="13"/>
  <c r="P82" i="13"/>
  <c r="P78" i="13"/>
  <c r="P74" i="13"/>
  <c r="P66" i="13"/>
  <c r="P62" i="13"/>
  <c r="P83" i="13"/>
  <c r="P79" i="13"/>
  <c r="P75" i="13"/>
  <c r="P71" i="13"/>
  <c r="P67" i="13"/>
  <c r="P63" i="13"/>
  <c r="P59" i="13"/>
  <c r="P55" i="13"/>
  <c r="P51" i="13"/>
  <c r="P47" i="13"/>
  <c r="P43" i="13"/>
  <c r="P39" i="13"/>
  <c r="P35" i="13"/>
  <c r="P31" i="13"/>
  <c r="P27" i="13"/>
  <c r="P23" i="13"/>
  <c r="P19" i="13"/>
  <c r="P15" i="13"/>
  <c r="P73" i="13"/>
  <c r="P65" i="13"/>
  <c r="P61" i="13"/>
  <c r="P37" i="13"/>
  <c r="P33" i="13"/>
  <c r="P81" i="13"/>
  <c r="P77" i="13"/>
  <c r="P49" i="13"/>
  <c r="P29" i="13"/>
  <c r="P25" i="13"/>
  <c r="P21" i="13"/>
  <c r="P17" i="13"/>
  <c r="P58" i="13"/>
  <c r="P80" i="13"/>
  <c r="P76" i="13"/>
  <c r="P72" i="13"/>
  <c r="P68" i="13"/>
  <c r="P64" i="13"/>
  <c r="P60" i="13"/>
  <c r="P56" i="13"/>
  <c r="P52" i="13"/>
  <c r="P48" i="13"/>
  <c r="P44" i="13"/>
  <c r="P40" i="13"/>
  <c r="P36" i="13"/>
  <c r="P32" i="13"/>
  <c r="P28" i="13"/>
  <c r="P24" i="13"/>
  <c r="P20" i="13"/>
  <c r="P16" i="13"/>
  <c r="P69" i="13"/>
  <c r="P53" i="13"/>
  <c r="P70" i="13"/>
  <c r="P42" i="13"/>
  <c r="P22" i="13"/>
  <c r="P54" i="13"/>
  <c r="P34" i="13"/>
  <c r="K68" i="13"/>
  <c r="K15" i="13"/>
  <c r="K19" i="13"/>
  <c r="K23" i="13"/>
  <c r="K27" i="13"/>
  <c r="K31" i="13"/>
  <c r="K35" i="13"/>
  <c r="K39" i="13"/>
  <c r="K43" i="13"/>
  <c r="K47" i="13"/>
  <c r="K51" i="13"/>
  <c r="K55" i="13"/>
  <c r="K59" i="13"/>
  <c r="K63" i="13"/>
  <c r="K67" i="13"/>
  <c r="K71" i="13"/>
  <c r="K75" i="13"/>
  <c r="K79" i="13"/>
  <c r="K83" i="13"/>
  <c r="K20" i="13"/>
  <c r="K44" i="13"/>
  <c r="K76" i="13"/>
  <c r="K80" i="13"/>
  <c r="K28" i="13"/>
  <c r="K32" i="13"/>
  <c r="K52" i="13"/>
  <c r="K64" i="13"/>
  <c r="K18" i="13"/>
  <c r="K22" i="13"/>
  <c r="K26" i="13"/>
  <c r="K30" i="13"/>
  <c r="K34" i="13"/>
  <c r="K38" i="13"/>
  <c r="K42" i="13"/>
  <c r="K46" i="13"/>
  <c r="K50" i="13"/>
  <c r="K54" i="13"/>
  <c r="K58" i="13"/>
  <c r="K62" i="13"/>
  <c r="K66" i="13"/>
  <c r="K70" i="13"/>
  <c r="K74" i="13"/>
  <c r="K78" i="13"/>
  <c r="K82" i="13"/>
  <c r="K24" i="13"/>
  <c r="C9" i="13"/>
  <c r="K16" i="13"/>
  <c r="K36" i="13"/>
  <c r="K40" i="13"/>
  <c r="K48" i="13"/>
  <c r="K60" i="13"/>
  <c r="K17" i="13"/>
  <c r="K21" i="13"/>
  <c r="K25" i="13"/>
  <c r="K29" i="13"/>
  <c r="K33" i="13"/>
  <c r="K37" i="13"/>
  <c r="K41" i="13"/>
  <c r="K45" i="13"/>
  <c r="K49" i="13"/>
  <c r="K53" i="13"/>
  <c r="K57" i="13"/>
  <c r="K61" i="13"/>
  <c r="K65" i="13"/>
  <c r="K69" i="13"/>
  <c r="K73" i="13"/>
  <c r="K77" i="13"/>
  <c r="N75" i="13" l="1"/>
  <c r="N25" i="13"/>
  <c r="N30" i="13"/>
  <c r="N56" i="13"/>
  <c r="N83" i="13"/>
  <c r="N37" i="13"/>
  <c r="N23" i="13"/>
  <c r="N15" i="13"/>
  <c r="N72" i="13"/>
  <c r="I56" i="13"/>
  <c r="I20" i="13"/>
  <c r="N45" i="13"/>
  <c r="N55" i="13"/>
  <c r="N47" i="13"/>
  <c r="I17" i="13"/>
  <c r="N21" i="13"/>
  <c r="N20" i="13"/>
  <c r="I69" i="13"/>
  <c r="I42" i="13"/>
  <c r="N79" i="13"/>
  <c r="N81" i="13"/>
  <c r="I52" i="13"/>
  <c r="N77" i="13"/>
  <c r="N58" i="13"/>
  <c r="I50" i="13"/>
  <c r="I49" i="13"/>
  <c r="N52" i="13"/>
  <c r="I46" i="13"/>
  <c r="I35" i="13"/>
  <c r="N66" i="13"/>
  <c r="N57" i="13"/>
  <c r="N14" i="13"/>
  <c r="N54" i="13"/>
  <c r="N43" i="13"/>
  <c r="N24" i="13"/>
  <c r="I81" i="13"/>
  <c r="I78" i="13"/>
  <c r="I67" i="13"/>
  <c r="N40" i="13"/>
  <c r="I71" i="13"/>
  <c r="I63" i="13"/>
  <c r="I32" i="13"/>
  <c r="I64" i="13"/>
  <c r="N28" i="13"/>
  <c r="N60" i="13"/>
  <c r="I45" i="13"/>
  <c r="I77" i="13"/>
  <c r="I54" i="13"/>
  <c r="I30" i="13"/>
  <c r="N71" i="13"/>
  <c r="I58" i="13"/>
  <c r="I43" i="13"/>
  <c r="I75" i="13"/>
  <c r="N63" i="13"/>
  <c r="I66" i="13"/>
  <c r="N32" i="13"/>
  <c r="N64" i="13"/>
  <c r="I25" i="13"/>
  <c r="I57" i="13"/>
  <c r="I28" i="13"/>
  <c r="I60" i="13"/>
  <c r="I21" i="13"/>
  <c r="N53" i="13"/>
  <c r="N22" i="13"/>
  <c r="N62" i="13"/>
  <c r="I23" i="13"/>
  <c r="N18" i="13"/>
  <c r="N74" i="13"/>
  <c r="N51" i="13"/>
  <c r="I15" i="13"/>
  <c r="I79" i="13"/>
  <c r="N82" i="13"/>
  <c r="I40" i="13"/>
  <c r="I72" i="13"/>
  <c r="N33" i="13"/>
  <c r="N65" i="13"/>
  <c r="I68" i="13"/>
  <c r="I53" i="13"/>
  <c r="I33" i="13"/>
  <c r="I83" i="13"/>
  <c r="N36" i="13"/>
  <c r="N68" i="13"/>
  <c r="N29" i="13"/>
  <c r="I61" i="13"/>
  <c r="N38" i="13"/>
  <c r="N70" i="13"/>
  <c r="I39" i="13"/>
  <c r="N34" i="13"/>
  <c r="N19" i="13"/>
  <c r="N59" i="13"/>
  <c r="I31" i="13"/>
  <c r="N26" i="13"/>
  <c r="I16" i="13"/>
  <c r="I48" i="13"/>
  <c r="I80" i="13"/>
  <c r="N41" i="13"/>
  <c r="N73" i="13"/>
  <c r="I36" i="13"/>
  <c r="I22" i="13"/>
  <c r="I62" i="13"/>
  <c r="I18" i="13"/>
  <c r="I74" i="13"/>
  <c r="I51" i="13"/>
  <c r="I65" i="13"/>
  <c r="N27" i="13"/>
  <c r="N44" i="13"/>
  <c r="I76" i="13"/>
  <c r="I29" i="13"/>
  <c r="N61" i="13"/>
  <c r="I38" i="13"/>
  <c r="I70" i="13"/>
  <c r="N39" i="13"/>
  <c r="I34" i="13"/>
  <c r="I19" i="13"/>
  <c r="I59" i="13"/>
  <c r="N31" i="13"/>
  <c r="I26" i="13"/>
  <c r="N16" i="13"/>
  <c r="N48" i="13"/>
  <c r="N80" i="13"/>
  <c r="I41" i="13"/>
  <c r="I73" i="13"/>
  <c r="I82" i="13"/>
  <c r="I27" i="13"/>
  <c r="I44" i="13"/>
  <c r="N76" i="13"/>
  <c r="I37" i="13"/>
  <c r="N69" i="13"/>
  <c r="N46" i="13"/>
  <c r="N78" i="13"/>
  <c r="I55" i="13"/>
  <c r="N42" i="13"/>
  <c r="N35" i="13"/>
  <c r="N67" i="13"/>
  <c r="I47" i="13"/>
  <c r="N50" i="13"/>
  <c r="I24" i="13"/>
  <c r="N17" i="13"/>
  <c r="N49" i="13"/>
  <c r="Q76" i="13"/>
  <c r="Q80" i="13"/>
  <c r="Q75" i="13"/>
  <c r="Q83" i="13"/>
  <c r="Q70" i="13"/>
  <c r="Q50" i="13"/>
  <c r="Q14" i="13"/>
  <c r="Q62" i="13"/>
  <c r="Q79" i="13"/>
  <c r="R19" i="13"/>
  <c r="R83" i="13"/>
  <c r="Q18" i="13"/>
  <c r="R18" i="13"/>
  <c r="R23" i="13"/>
  <c r="R36" i="13"/>
  <c r="R48" i="13"/>
  <c r="R61" i="13"/>
  <c r="R73" i="13"/>
  <c r="R53" i="13"/>
  <c r="R60" i="13"/>
  <c r="R24" i="13"/>
  <c r="R37" i="13"/>
  <c r="R49" i="13"/>
  <c r="R63" i="13"/>
  <c r="R76" i="13"/>
  <c r="R25" i="13"/>
  <c r="R39" i="13"/>
  <c r="R52" i="13"/>
  <c r="R64" i="13"/>
  <c r="R77" i="13"/>
  <c r="R15" i="13"/>
  <c r="R28" i="13"/>
  <c r="R40" i="13"/>
  <c r="R65" i="13"/>
  <c r="R79" i="13"/>
  <c r="R33" i="13"/>
  <c r="R16" i="13"/>
  <c r="R29" i="13"/>
  <c r="R41" i="13"/>
  <c r="R55" i="13"/>
  <c r="R68" i="13"/>
  <c r="R80" i="13"/>
  <c r="R17" i="13"/>
  <c r="R31" i="13"/>
  <c r="R44" i="13"/>
  <c r="R56" i="13"/>
  <c r="R69" i="13"/>
  <c r="R81" i="13"/>
  <c r="R20" i="13"/>
  <c r="R32" i="13"/>
  <c r="R45" i="13"/>
  <c r="R57" i="13"/>
  <c r="R71" i="13"/>
  <c r="R14" i="13"/>
  <c r="R21" i="13"/>
  <c r="R47" i="13"/>
  <c r="R72" i="13"/>
  <c r="R26" i="13"/>
  <c r="Q36" i="13"/>
  <c r="R35" i="13"/>
  <c r="Q45" i="13"/>
  <c r="Q32" i="13"/>
  <c r="R34" i="13"/>
  <c r="Q34" i="13"/>
  <c r="Q19" i="13"/>
  <c r="Q73" i="13"/>
  <c r="Q61" i="13"/>
  <c r="R46" i="13"/>
  <c r="Q39" i="13"/>
  <c r="Q40" i="13"/>
  <c r="Q57" i="13"/>
  <c r="R42" i="13"/>
  <c r="Q43" i="13"/>
  <c r="Q37" i="13"/>
  <c r="Q25" i="13"/>
  <c r="R51" i="13"/>
  <c r="Q44" i="13"/>
  <c r="Q77" i="13"/>
  <c r="Q54" i="13"/>
  <c r="R54" i="13"/>
  <c r="Q47" i="13"/>
  <c r="Q48" i="13"/>
  <c r="Q81" i="13"/>
  <c r="Q22" i="13"/>
  <c r="Q30" i="13"/>
  <c r="Q35" i="13"/>
  <c r="R50" i="13"/>
  <c r="Q51" i="13"/>
  <c r="Q53" i="13"/>
  <c r="Q42" i="13"/>
  <c r="R59" i="13"/>
  <c r="Q52" i="13"/>
  <c r="Q46" i="13"/>
  <c r="Q78" i="13"/>
  <c r="R62" i="13"/>
  <c r="Q55" i="13"/>
  <c r="Q56" i="13"/>
  <c r="Q33" i="13"/>
  <c r="Q23" i="13"/>
  <c r="R38" i="13"/>
  <c r="Q38" i="13"/>
  <c r="R58" i="13"/>
  <c r="Q59" i="13"/>
  <c r="Q69" i="13"/>
  <c r="Q58" i="13"/>
  <c r="R67" i="13"/>
  <c r="Q60" i="13"/>
  <c r="Q24" i="13"/>
  <c r="Q41" i="13"/>
  <c r="R70" i="13"/>
  <c r="Q63" i="13"/>
  <c r="Q64" i="13"/>
  <c r="Q66" i="13"/>
  <c r="R22" i="13"/>
  <c r="R82" i="13"/>
  <c r="R27" i="13"/>
  <c r="Q28" i="13"/>
  <c r="Q20" i="13"/>
  <c r="R30" i="13"/>
  <c r="Q15" i="13"/>
  <c r="Q26" i="13"/>
  <c r="Q49" i="13"/>
  <c r="Q27" i="13"/>
  <c r="Q21" i="13"/>
  <c r="Q31" i="13"/>
  <c r="R43" i="13"/>
  <c r="R66" i="13"/>
  <c r="Q67" i="13"/>
  <c r="Q29" i="13"/>
  <c r="Q74" i="13"/>
  <c r="R75" i="13"/>
  <c r="Q68" i="13"/>
  <c r="Q16" i="13"/>
  <c r="Q65" i="13"/>
  <c r="R78" i="13"/>
  <c r="Q71" i="13"/>
  <c r="Q72" i="13"/>
  <c r="Q82" i="13"/>
  <c r="O82" i="13"/>
  <c r="O78" i="13"/>
  <c r="O74" i="13"/>
  <c r="O70" i="13"/>
  <c r="O66" i="13"/>
  <c r="O62" i="13"/>
  <c r="O58" i="13"/>
  <c r="O54" i="13"/>
  <c r="O50" i="13"/>
  <c r="O46" i="13"/>
  <c r="O42" i="13"/>
  <c r="O38" i="13"/>
  <c r="O34" i="13"/>
  <c r="O30" i="13"/>
  <c r="O26" i="13"/>
  <c r="O22" i="13"/>
  <c r="O18" i="13"/>
  <c r="O14" i="13"/>
  <c r="O81" i="13"/>
  <c r="O29" i="13"/>
  <c r="O77" i="13"/>
  <c r="O57" i="13"/>
  <c r="O33" i="13"/>
  <c r="O83" i="13"/>
  <c r="O79" i="13"/>
  <c r="O75" i="13"/>
  <c r="O71" i="13"/>
  <c r="O67" i="13"/>
  <c r="O63" i="13"/>
  <c r="O59" i="13"/>
  <c r="O55" i="13"/>
  <c r="O51" i="13"/>
  <c r="O47" i="13"/>
  <c r="O43" i="13"/>
  <c r="O39" i="13"/>
  <c r="O35" i="13"/>
  <c r="O31" i="13"/>
  <c r="O27" i="13"/>
  <c r="O23" i="13"/>
  <c r="O19" i="13"/>
  <c r="O15" i="13"/>
  <c r="O45" i="13"/>
  <c r="O41" i="13"/>
  <c r="O37" i="13"/>
  <c r="O25" i="13"/>
  <c r="O21" i="13"/>
  <c r="O17" i="13"/>
  <c r="O73" i="13"/>
  <c r="O69" i="13"/>
  <c r="O65" i="13"/>
  <c r="O61" i="13"/>
  <c r="O53" i="13"/>
  <c r="O49" i="13"/>
  <c r="O80" i="13"/>
  <c r="O76" i="13"/>
  <c r="O72" i="13"/>
  <c r="O68" i="13"/>
  <c r="O64" i="13"/>
  <c r="O60" i="13"/>
  <c r="O56" i="13"/>
  <c r="O52" i="13"/>
  <c r="O48" i="13"/>
  <c r="O44" i="13"/>
  <c r="O40" i="13"/>
  <c r="O36" i="13"/>
  <c r="O32" i="13"/>
  <c r="O28" i="13"/>
  <c r="O24" i="13"/>
  <c r="O20" i="13"/>
  <c r="O16" i="13"/>
</calcChain>
</file>

<file path=xl/sharedStrings.xml><?xml version="1.0" encoding="utf-8"?>
<sst xmlns="http://schemas.openxmlformats.org/spreadsheetml/2006/main" count="199" uniqueCount="127">
  <si>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</si>
  <si>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</si>
  <si>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</si>
  <si>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</si>
  <si>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</si>
  <si>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</si>
  <si>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</si>
  <si>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</si>
  <si>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</si>
  <si>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normalization data</t>
  </si>
  <si>
    <t>n iter</t>
  </si>
  <si>
    <t>μ</t>
  </si>
  <si>
    <t>σ</t>
  </si>
  <si>
    <t>exec time</t>
  </si>
  <si>
    <t>res</t>
  </si>
  <si>
    <t>relative error</t>
  </si>
  <si>
    <t>std</t>
  </si>
  <si>
    <t>init time % on exec time</t>
  </si>
  <si>
    <t>percentage</t>
  </si>
  <si>
    <t>std % on exec time</t>
  </si>
  <si>
    <t>relative error ε</t>
  </si>
  <si>
    <t>ε</t>
  </si>
  <si>
    <t>ε max</t>
  </si>
  <si>
    <t>QUICK SELECT</t>
  </si>
  <si>
    <t>MEDIAN OF MEDIANS SELECT</t>
  </si>
  <si>
    <t>HEAP SELECT</t>
  </si>
  <si>
    <t>0.000148203</t>
  </si>
  <si>
    <t>0.000199451</t>
  </si>
  <si>
    <t>0.000231788</t>
  </si>
  <si>
    <t>0.000276451</t>
  </si>
  <si>
    <t>0.000334238</t>
  </si>
  <si>
    <t>0.000383813</t>
  </si>
  <si>
    <t>0.000429342</t>
  </si>
  <si>
    <t>0.000482106</t>
  </si>
  <si>
    <t>0.000993975</t>
  </si>
  <si>
    <t>0.00147622</t>
  </si>
  <si>
    <t>0.00199421</t>
  </si>
  <si>
    <t>0.00238537</t>
  </si>
  <si>
    <t>0.0028673</t>
  </si>
  <si>
    <t>0.00325283</t>
  </si>
  <si>
    <t>0.00376773</t>
  </si>
  <si>
    <t>0.00418064</t>
  </si>
  <si>
    <t>0.00459349</t>
  </si>
  <si>
    <t>0.0054162</t>
  </si>
  <si>
    <t>0.000175209</t>
  </si>
  <si>
    <t>0.0065289</t>
  </si>
  <si>
    <t>0.000193685</t>
  </si>
  <si>
    <t>0.00770442</t>
  </si>
  <si>
    <t>0.000207878</t>
  </si>
  <si>
    <t>0.00883085</t>
  </si>
  <si>
    <t>0.000256426</t>
  </si>
  <si>
    <t>0.00995695</t>
  </si>
  <si>
    <t>0.000225253</t>
  </si>
  <si>
    <t>0.0109495</t>
  </si>
  <si>
    <t>0.000226569</t>
  </si>
  <si>
    <t>0.0121777</t>
  </si>
  <si>
    <t>0.000813932</t>
  </si>
  <si>
    <t>0.0131153</t>
  </si>
  <si>
    <t>0.00022109</t>
  </si>
  <si>
    <t>0.0141227</t>
  </si>
  <si>
    <t>0.000384234</t>
  </si>
  <si>
    <t>0.0153985</t>
  </si>
  <si>
    <t>0.000340381</t>
  </si>
  <si>
    <t>0.0166037</t>
  </si>
  <si>
    <t>0.000264274</t>
  </si>
  <si>
    <t>0.0175449</t>
  </si>
  <si>
    <t>0.00042206</t>
  </si>
  <si>
    <t>0.0202952</t>
  </si>
  <si>
    <t>0.00132034</t>
  </si>
  <si>
    <t>0.0214821</t>
  </si>
  <si>
    <t>0.00161117</t>
  </si>
  <si>
    <t>0.0209388</t>
  </si>
  <si>
    <t>0.000379415</t>
  </si>
  <si>
    <t>0.0223986</t>
  </si>
  <si>
    <t>0.000395416</t>
  </si>
  <si>
    <t>0.0246723</t>
  </si>
  <si>
    <t>0.000323138</t>
  </si>
  <si>
    <t>0.0270346</t>
  </si>
  <si>
    <t>0.000546921</t>
  </si>
  <si>
    <t>0.0292076</t>
  </si>
  <si>
    <t>0.000599415</t>
  </si>
  <si>
    <t>0.0312724</t>
  </si>
  <si>
    <t>0.000407478</t>
  </si>
  <si>
    <t>0.0335154</t>
  </si>
  <si>
    <t>0.000641458</t>
  </si>
  <si>
    <t>0.0355593</t>
  </si>
  <si>
    <t>0.000473033</t>
  </si>
  <si>
    <t>0.0379186</t>
  </si>
  <si>
    <t>0.000614958</t>
  </si>
  <si>
    <t>0.0403231</t>
  </si>
  <si>
    <t>0.000578183</t>
  </si>
  <si>
    <t>0.0428785</t>
  </si>
  <si>
    <t>0.00251013</t>
  </si>
  <si>
    <t>0.0443195</t>
  </si>
  <si>
    <t>0.000306104</t>
  </si>
  <si>
    <t>0.0557497</t>
  </si>
  <si>
    <t>0.000595841</t>
  </si>
  <si>
    <t>0.0696462</t>
  </si>
  <si>
    <t>0.00291217</t>
  </si>
  <si>
    <t>0.07781</t>
  </si>
  <si>
    <t>0.000846581</t>
  </si>
  <si>
    <t>0.0904972</t>
  </si>
  <si>
    <t>0.00104593</t>
  </si>
  <si>
    <t>0.101449</t>
  </si>
  <si>
    <t>0.00136756</t>
  </si>
  <si>
    <t>0.112196</t>
  </si>
  <si>
    <t>0.00169559</t>
  </si>
  <si>
    <t>0.127636</t>
  </si>
  <si>
    <t>0.00438802</t>
  </si>
  <si>
    <t>0.135162</t>
  </si>
  <si>
    <t>0.00160972</t>
  </si>
  <si>
    <t>0.146745</t>
  </si>
  <si>
    <t>0.00197192</t>
  </si>
  <si>
    <t>0.15868</t>
  </si>
  <si>
    <t>0.00402703</t>
  </si>
  <si>
    <t>0.171036</t>
  </si>
  <si>
    <t>0.00460404</t>
  </si>
  <si>
    <t>0.180308</t>
  </si>
  <si>
    <t>0.00143191</t>
  </si>
  <si>
    <t>0.196149</t>
  </si>
  <si>
    <t>0.00711568</t>
  </si>
  <si>
    <t>0.20273</t>
  </si>
  <si>
    <t>0.00185891</t>
  </si>
  <si>
    <t>0.215156</t>
  </si>
  <si>
    <t>0.00320129</t>
  </si>
  <si>
    <t>0.236497</t>
  </si>
  <si>
    <t>0.00627079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</si>
</sst>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0"/>
    <numFmt numFmtId="167" formatCode="0.00000"/>
    <numFmt numFmtId="168" formatCode="0.0000000"/>
    <numFmt numFmtId="169" formatCode="#,##0.000000"/>
    <numFmt numFmtId="170" formatCode="0.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7" fontId="0" fillId="0" borderId="0" xfId="0" applyNumberFormat="1" applyBorder="1"/>
    <xf numFmtId="11" fontId="2" fillId="0" borderId="0" xfId="1" applyNumberFormat="1" applyFont="1" applyAlignment="1"/>
    <xf numFmtId="11" fontId="0" fillId="0" borderId="0" xfId="0" applyNumberFormat="1"/>
    <xf numFmtId="165" fontId="0" fillId="0" borderId="0" xfId="1" applyNumberFormat="1" applyFont="1" applyBorder="1"/>
    <xf numFmtId="0" fontId="2" fillId="0" borderId="1" xfId="0" applyFont="1" applyBorder="1" applyAlignment="1">
      <alignment horizontal="center" vertical="center" wrapText="1"/>
    </xf>
    <xf numFmtId="168" fontId="0" fillId="0" borderId="0" xfId="1" applyNumberFormat="1" applyFont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15" xfId="0" applyBorder="1"/>
    <xf numFmtId="165" fontId="2" fillId="0" borderId="3" xfId="1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" fontId="0" fillId="0" borderId="0" xfId="1" applyNumberFormat="1" applyFon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10" fontId="0" fillId="0" borderId="8" xfId="0" applyNumberFormat="1" applyBorder="1"/>
    <xf numFmtId="10" fontId="0" fillId="0" borderId="11" xfId="0" applyNumberFormat="1" applyBorder="1"/>
    <xf numFmtId="10" fontId="0" fillId="0" borderId="5" xfId="0" applyNumberFormat="1" applyBorder="1"/>
    <xf numFmtId="0" fontId="2" fillId="0" borderId="10" xfId="0" applyFont="1" applyBorder="1" applyAlignment="1">
      <alignment horizontal="center" vertical="center" wrapText="1"/>
    </xf>
    <xf numFmtId="10" fontId="0" fillId="0" borderId="10" xfId="0" applyNumberFormat="1" applyBorder="1"/>
    <xf numFmtId="10" fontId="0" fillId="0" borderId="12" xfId="0" applyNumberFormat="1" applyBorder="1"/>
    <xf numFmtId="10" fontId="0" fillId="0" borderId="7" xfId="0" applyNumberFormat="1" applyBorder="1"/>
    <xf numFmtId="168" fontId="0" fillId="0" borderId="9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169" fontId="0" fillId="0" borderId="0" xfId="1" applyNumberFormat="1" applyFont="1"/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5" fontId="2" fillId="0" borderId="9" xfId="1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9" fontId="0" fillId="0" borderId="0" xfId="2" applyFont="1"/>
    <xf numFmtId="170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11" fontId="0" fillId="0" borderId="15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1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1" fontId="0" fillId="0" borderId="1" xfId="1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19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2-40DB-85DD-B251BFE77E49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2-40DB-85DD-B251BFE77E49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42-40DB-85DD-B251BFE7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'mom select'!$I$14:$I$83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7-47E1-92D5-E0670A00F222}"/>
            </c:ext>
          </c:extLst>
        </c:ser>
        <c:ser>
          <c:idx val="1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'mom select'!$K$14:$K$83</c:f>
              <c:numCache>
                <c:formatCode>0.000000</c:formatCode>
                <c:ptCount val="70"/>
                <c:pt idx="0">
                  <c:v>4.2032664378413617E-2</c:v>
                </c:pt>
                <c:pt idx="1">
                  <c:v>0</c:v>
                </c:pt>
                <c:pt idx="2">
                  <c:v>3.2221276322341266E-3</c:v>
                </c:pt>
                <c:pt idx="3">
                  <c:v>0.1046745608996745</c:v>
                </c:pt>
                <c:pt idx="4">
                  <c:v>0.148842977358037</c:v>
                </c:pt>
                <c:pt idx="5">
                  <c:v>0.22066096431200369</c:v>
                </c:pt>
                <c:pt idx="6">
                  <c:v>1.9758476127597895E-2</c:v>
                </c:pt>
                <c:pt idx="7">
                  <c:v>0.23065734749118366</c:v>
                </c:pt>
                <c:pt idx="8">
                  <c:v>0.33512088101988807</c:v>
                </c:pt>
                <c:pt idx="9">
                  <c:v>3.7087091162162626E-2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7-47E1-92D5-E0670A00F222}"/>
            </c:ext>
          </c:extLst>
        </c:ser>
        <c:ser>
          <c:idx val="2"/>
          <c:order val="2"/>
          <c:tx>
            <c:strRef>
              <c:f>'mom select'!$L$13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'mom select'!$L$14:$L$83</c:f>
              <c:numCache>
                <c:formatCode>0.000000</c:formatCode>
                <c:ptCount val="70"/>
                <c:pt idx="0">
                  <c:v>7.7003397469971938E-3</c:v>
                </c:pt>
                <c:pt idx="1">
                  <c:v>1.4157948393077843E-2</c:v>
                </c:pt>
                <c:pt idx="2">
                  <c:v>1.2556653838183456E-2</c:v>
                </c:pt>
                <c:pt idx="3">
                  <c:v>1.5056090265262211E-2</c:v>
                </c:pt>
                <c:pt idx="4">
                  <c:v>1.2754784520154896E-2</c:v>
                </c:pt>
                <c:pt idx="5">
                  <c:v>1.8014617906225584E-2</c:v>
                </c:pt>
                <c:pt idx="6">
                  <c:v>3.6416072698902791E-2</c:v>
                </c:pt>
                <c:pt idx="7">
                  <c:v>2.3434234100337757E-2</c:v>
                </c:pt>
                <c:pt idx="8">
                  <c:v>2.867792671461307E-2</c:v>
                </c:pt>
                <c:pt idx="9">
                  <c:v>0</c:v>
                </c:pt>
                <c:pt idx="10">
                  <c:v>8.0438890333855068E-2</c:v>
                </c:pt>
                <c:pt idx="11">
                  <c:v>0.21909862780691003</c:v>
                </c:pt>
                <c:pt idx="12">
                  <c:v>6.5959426432799523E-3</c:v>
                </c:pt>
                <c:pt idx="13">
                  <c:v>9.4182595026627403E-2</c:v>
                </c:pt>
                <c:pt idx="14">
                  <c:v>7.3608744008550928E-2</c:v>
                </c:pt>
                <c:pt idx="15">
                  <c:v>6.7233355804031964E-3</c:v>
                </c:pt>
                <c:pt idx="16">
                  <c:v>0.11735760183229176</c:v>
                </c:pt>
                <c:pt idx="17">
                  <c:v>0.13628888558370178</c:v>
                </c:pt>
                <c:pt idx="18">
                  <c:v>1.2811981349067374E-2</c:v>
                </c:pt>
                <c:pt idx="19">
                  <c:v>0.30545609000527668</c:v>
                </c:pt>
                <c:pt idx="20">
                  <c:v>0.53614130043273522</c:v>
                </c:pt>
                <c:pt idx="21">
                  <c:v>0.68448690923827371</c:v>
                </c:pt>
                <c:pt idx="22">
                  <c:v>0.45024314610290822</c:v>
                </c:pt>
                <c:pt idx="23">
                  <c:v>0.72743111167345031</c:v>
                </c:pt>
                <c:pt idx="24">
                  <c:v>0.66992554987763886</c:v>
                </c:pt>
                <c:pt idx="25">
                  <c:v>0.96217859688162477</c:v>
                </c:pt>
                <c:pt idx="26">
                  <c:v>0.98650024844872575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7-47E1-92D5-E0670A00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'mom select'!$G$14:$G$83</c:f>
              <c:numCache>
                <c:formatCode>0.00%</c:formatCode>
                <c:ptCount val="70"/>
                <c:pt idx="0">
                  <c:v>7.6562691267624447E-6</c:v>
                </c:pt>
                <c:pt idx="1">
                  <c:v>6.4080727116581974E-5</c:v>
                </c:pt>
                <c:pt idx="2">
                  <c:v>5.6673942921820686E-5</c:v>
                </c:pt>
                <c:pt idx="3">
                  <c:v>6.7639610165650032E-6</c:v>
                </c:pt>
                <c:pt idx="4">
                  <c:v>5.7587141229987762E-6</c:v>
                </c:pt>
                <c:pt idx="5">
                  <c:v>4.7773094775029948E-6</c:v>
                </c:pt>
                <c:pt idx="6">
                  <c:v>4.6803367844337908E-5</c:v>
                </c:pt>
                <c:pt idx="7">
                  <c:v>5.9556612935452839E-6</c:v>
                </c:pt>
                <c:pt idx="8">
                  <c:v>6.4708942227851205E-6</c:v>
                </c:pt>
                <c:pt idx="9">
                  <c:v>4.0834280630652894E-5</c:v>
                </c:pt>
                <c:pt idx="10">
                  <c:v>3.2234342039742205E-6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1-405C-BEB5-D355C7CE1558}"/>
            </c:ext>
          </c:extLst>
        </c:ser>
        <c:ser>
          <c:idx val="1"/>
          <c:order val="1"/>
          <c:tx>
            <c:strRef>
              <c:f>'mom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'mom select'!$H$14:$H$83</c:f>
              <c:numCache>
                <c:formatCode>0.00%</c:formatCode>
                <c:ptCount val="70"/>
                <c:pt idx="0">
                  <c:v>0.22446445065156184</c:v>
                </c:pt>
                <c:pt idx="1">
                  <c:v>2.2967866599871183</c:v>
                </c:pt>
                <c:pt idx="2">
                  <c:v>1.4722592772253216</c:v>
                </c:pt>
                <c:pt idx="3">
                  <c:v>0.16629647513278606</c:v>
                </c:pt>
                <c:pt idx="4">
                  <c:v>0.10435865328154735</c:v>
                </c:pt>
                <c:pt idx="5">
                  <c:v>9.5093678916302507E-2</c:v>
                </c:pt>
                <c:pt idx="6">
                  <c:v>1.4741812029166497</c:v>
                </c:pt>
                <c:pt idx="7">
                  <c:v>0.11435362232641132</c:v>
                </c:pt>
                <c:pt idx="8">
                  <c:v>9.5151675718638237E-2</c:v>
                </c:pt>
                <c:pt idx="9">
                  <c:v>7.3565462363465617E-2</c:v>
                </c:pt>
                <c:pt idx="10">
                  <c:v>8.489743468544475E-2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1-405C-BEB5-D355C7CE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2-426F-B588-B5686F87363C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0.44930500000000001</c:v>
                </c:pt>
                <c:pt idx="1">
                  <c:v>6.9864999999999997E-2</c:v>
                </c:pt>
                <c:pt idx="2">
                  <c:v>9.8951999999999998E-2</c:v>
                </c:pt>
                <c:pt idx="3">
                  <c:v>1.0147900000000001</c:v>
                </c:pt>
                <c:pt idx="4">
                  <c:v>1.41351</c:v>
                </c:pt>
                <c:pt idx="5">
                  <c:v>2.0618300000000001</c:v>
                </c:pt>
                <c:pt idx="6">
                  <c:v>0.24823000000000001</c:v>
                </c:pt>
                <c:pt idx="7">
                  <c:v>2.1520700000000001</c:v>
                </c:pt>
                <c:pt idx="8">
                  <c:v>3.0950899999999999</c:v>
                </c:pt>
                <c:pt idx="9">
                  <c:v>0.40466000000000002</c:v>
                </c:pt>
                <c:pt idx="10">
                  <c:v>9.0971299999999999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2-426F-B588-B5686F87363C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0.100853</c:v>
                </c:pt>
                <c:pt idx="1">
                  <c:v>0.160465</c:v>
                </c:pt>
                <c:pt idx="2">
                  <c:v>0.14568300000000001</c:v>
                </c:pt>
                <c:pt idx="3">
                  <c:v>0.16875599999999999</c:v>
                </c:pt>
                <c:pt idx="4">
                  <c:v>0.147512</c:v>
                </c:pt>
                <c:pt idx="5">
                  <c:v>0.19606699999999999</c:v>
                </c:pt>
                <c:pt idx="6">
                  <c:v>0.36593599999999998</c:v>
                </c:pt>
                <c:pt idx="7">
                  <c:v>0.24609700000000001</c:v>
                </c:pt>
                <c:pt idx="8">
                  <c:v>0.29450300000000001</c:v>
                </c:pt>
                <c:pt idx="9">
                  <c:v>2.9769E-2</c:v>
                </c:pt>
                <c:pt idx="10">
                  <c:v>0.77232299999999998</c:v>
                </c:pt>
                <c:pt idx="11">
                  <c:v>2.05233</c:v>
                </c:pt>
                <c:pt idx="12">
                  <c:v>9.0658000000000002E-2</c:v>
                </c:pt>
                <c:pt idx="13">
                  <c:v>0.89919499999999997</c:v>
                </c:pt>
                <c:pt idx="14">
                  <c:v>0.70927200000000001</c:v>
                </c:pt>
                <c:pt idx="15">
                  <c:v>9.1833999999999999E-2</c:v>
                </c:pt>
                <c:pt idx="16">
                  <c:v>1.11313</c:v>
                </c:pt>
                <c:pt idx="17">
                  <c:v>1.28789</c:v>
                </c:pt>
                <c:pt idx="18">
                  <c:v>0.14804</c:v>
                </c:pt>
                <c:pt idx="19">
                  <c:v>2.8495200000000001</c:v>
                </c:pt>
                <c:pt idx="20">
                  <c:v>4.9790400000000004</c:v>
                </c:pt>
                <c:pt idx="21">
                  <c:v>6.3484600000000002</c:v>
                </c:pt>
                <c:pt idx="22">
                  <c:v>4.1860900000000001</c:v>
                </c:pt>
                <c:pt idx="23">
                  <c:v>6.7448899999999998</c:v>
                </c:pt>
                <c:pt idx="24">
                  <c:v>6.2140399999999998</c:v>
                </c:pt>
                <c:pt idx="25">
                  <c:v>8.9119100000000007</c:v>
                </c:pt>
                <c:pt idx="26">
                  <c:v>9.1364300000000007</c:v>
                </c:pt>
                <c:pt idx="27">
                  <c:v>9.2610499999999991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2-426F-B588-B5686F87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0-4F2E-977D-7B1DF3218FA1}"/>
            </c:ext>
          </c:extLst>
        </c:ser>
        <c:ser>
          <c:idx val="0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'mom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select'!$K$14:$K$83</c:f>
              <c:numCache>
                <c:formatCode>0.000000</c:formatCode>
                <c:ptCount val="70"/>
                <c:pt idx="0">
                  <c:v>4.2032664378413617E-2</c:v>
                </c:pt>
                <c:pt idx="1">
                  <c:v>0</c:v>
                </c:pt>
                <c:pt idx="2">
                  <c:v>3.2221276322341266E-3</c:v>
                </c:pt>
                <c:pt idx="3">
                  <c:v>0.1046745608996745</c:v>
                </c:pt>
                <c:pt idx="4">
                  <c:v>0.148842977358037</c:v>
                </c:pt>
                <c:pt idx="5">
                  <c:v>0.22066096431200369</c:v>
                </c:pt>
                <c:pt idx="6">
                  <c:v>1.9758476127597895E-2</c:v>
                </c:pt>
                <c:pt idx="7">
                  <c:v>0.23065734749118366</c:v>
                </c:pt>
                <c:pt idx="8">
                  <c:v>0.33512088101988807</c:v>
                </c:pt>
                <c:pt idx="9">
                  <c:v>3.7087091162162626E-2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0-4F2E-977D-7B1DF3218FA1}"/>
            </c:ext>
          </c:extLst>
        </c:ser>
        <c:ser>
          <c:idx val="1"/>
          <c:order val="2"/>
          <c:tx>
            <c:strRef>
              <c:f>'mom select'!$L$13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0.000000</c:formatCode>
                <c:ptCount val="70"/>
                <c:pt idx="0">
                  <c:v>7.7003397469971938E-3</c:v>
                </c:pt>
                <c:pt idx="1">
                  <c:v>1.4157948393077843E-2</c:v>
                </c:pt>
                <c:pt idx="2">
                  <c:v>1.2556653838183456E-2</c:v>
                </c:pt>
                <c:pt idx="3">
                  <c:v>1.5056090265262211E-2</c:v>
                </c:pt>
                <c:pt idx="4">
                  <c:v>1.2754784520154896E-2</c:v>
                </c:pt>
                <c:pt idx="5">
                  <c:v>1.8014617906225584E-2</c:v>
                </c:pt>
                <c:pt idx="6">
                  <c:v>3.6416072698902791E-2</c:v>
                </c:pt>
                <c:pt idx="7">
                  <c:v>2.3434234100337757E-2</c:v>
                </c:pt>
                <c:pt idx="8">
                  <c:v>2.867792671461307E-2</c:v>
                </c:pt>
                <c:pt idx="9">
                  <c:v>0</c:v>
                </c:pt>
                <c:pt idx="10">
                  <c:v>8.0438890333855068E-2</c:v>
                </c:pt>
                <c:pt idx="11">
                  <c:v>0.21909862780691003</c:v>
                </c:pt>
                <c:pt idx="12">
                  <c:v>6.5959426432799523E-3</c:v>
                </c:pt>
                <c:pt idx="13">
                  <c:v>9.4182595026627403E-2</c:v>
                </c:pt>
                <c:pt idx="14">
                  <c:v>7.3608744008550928E-2</c:v>
                </c:pt>
                <c:pt idx="15">
                  <c:v>6.7233355804031964E-3</c:v>
                </c:pt>
                <c:pt idx="16">
                  <c:v>0.11735760183229176</c:v>
                </c:pt>
                <c:pt idx="17">
                  <c:v>0.13628888558370178</c:v>
                </c:pt>
                <c:pt idx="18">
                  <c:v>1.2811981349067374E-2</c:v>
                </c:pt>
                <c:pt idx="19">
                  <c:v>0.30545609000527668</c:v>
                </c:pt>
                <c:pt idx="20">
                  <c:v>0.53614130043273522</c:v>
                </c:pt>
                <c:pt idx="21">
                  <c:v>0.68448690923827371</c:v>
                </c:pt>
                <c:pt idx="22">
                  <c:v>0.45024314610290822</c:v>
                </c:pt>
                <c:pt idx="23">
                  <c:v>0.72743111167345031</c:v>
                </c:pt>
                <c:pt idx="24">
                  <c:v>0.66992554987763886</c:v>
                </c:pt>
                <c:pt idx="25">
                  <c:v>0.96217859688162477</c:v>
                </c:pt>
                <c:pt idx="26">
                  <c:v>0.98650024844872575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0-4F2E-977D-7B1DF321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'quick select'!$B$14:$B$83</c:f>
              <c:numCache>
                <c:formatCode>0.00E+00</c:formatCode>
                <c:ptCount val="70"/>
                <c:pt idx="0">
                  <c:v>3.5846000000000001E-4</c:v>
                </c:pt>
                <c:pt idx="1">
                  <c:v>8.8566274999999999E-4</c:v>
                </c:pt>
                <c:pt idx="2">
                  <c:v>1.4386943E-3</c:v>
                </c:pt>
                <c:pt idx="3">
                  <c:v>1.02715025E-3</c:v>
                </c:pt>
                <c:pt idx="4">
                  <c:v>1.0878337999999999E-3</c:v>
                </c:pt>
                <c:pt idx="5">
                  <c:v>2.0463959999999998E-3</c:v>
                </c:pt>
                <c:pt idx="6">
                  <c:v>1.293747E-3</c:v>
                </c:pt>
                <c:pt idx="7">
                  <c:v>1.5066251000000002E-3</c:v>
                </c:pt>
                <c:pt idx="8">
                  <c:v>2.595912E-4</c:v>
                </c:pt>
                <c:pt idx="9">
                  <c:v>3.8608583000000001E-3</c:v>
                </c:pt>
                <c:pt idx="10">
                  <c:v>6.5988219999999998E-3</c:v>
                </c:pt>
                <c:pt idx="11">
                  <c:v>5.6040356999999992E-3</c:v>
                </c:pt>
                <c:pt idx="12">
                  <c:v>1.4908961199999999E-2</c:v>
                </c:pt>
                <c:pt idx="13">
                  <c:v>2.7460964999999997E-2</c:v>
                </c:pt>
                <c:pt idx="14">
                  <c:v>2.127312E-2</c:v>
                </c:pt>
                <c:pt idx="15">
                  <c:v>1.7784544999999999E-2</c:v>
                </c:pt>
                <c:pt idx="16">
                  <c:v>2.5158736000000001E-2</c:v>
                </c:pt>
                <c:pt idx="17">
                  <c:v>8.9315517000000001E-3</c:v>
                </c:pt>
                <c:pt idx="18">
                  <c:v>2.8164129999999999E-2</c:v>
                </c:pt>
                <c:pt idx="19">
                  <c:v>6.7929432999999997E-2</c:v>
                </c:pt>
                <c:pt idx="20">
                  <c:v>7.0699860000000003E-2</c:v>
                </c:pt>
                <c:pt idx="21">
                  <c:v>0.13378735</c:v>
                </c:pt>
                <c:pt idx="22">
                  <c:v>0.133833438</c:v>
                </c:pt>
                <c:pt idx="23">
                  <c:v>0.18526806000000001</c:v>
                </c:pt>
                <c:pt idx="24">
                  <c:v>0.19023999999999999</c:v>
                </c:pt>
                <c:pt idx="25">
                  <c:v>0.20122875000000001</c:v>
                </c:pt>
                <c:pt idx="26">
                  <c:v>0.19851962000000001</c:v>
                </c:pt>
                <c:pt idx="27">
                  <c:v>0.21185808</c:v>
                </c:pt>
                <c:pt idx="28">
                  <c:v>0.29547287999999999</c:v>
                </c:pt>
                <c:pt idx="29">
                  <c:v>0.40882156999999997</c:v>
                </c:pt>
                <c:pt idx="30">
                  <c:v>0.40071790000000002</c:v>
                </c:pt>
                <c:pt idx="31">
                  <c:v>0.51096993999999996</c:v>
                </c:pt>
                <c:pt idx="32">
                  <c:v>0.50989952000000005</c:v>
                </c:pt>
                <c:pt idx="33">
                  <c:v>0.55663119999999999</c:v>
                </c:pt>
                <c:pt idx="34">
                  <c:v>0.57441818</c:v>
                </c:pt>
                <c:pt idx="35">
                  <c:v>0.58272619999999997</c:v>
                </c:pt>
                <c:pt idx="36">
                  <c:v>0.59591620000000001</c:v>
                </c:pt>
                <c:pt idx="37">
                  <c:v>0.67088200000000009</c:v>
                </c:pt>
                <c:pt idx="38">
                  <c:v>0.73981758000000009</c:v>
                </c:pt>
                <c:pt idx="39">
                  <c:v>0.79966848000000001</c:v>
                </c:pt>
                <c:pt idx="40">
                  <c:v>0.74557600000000002</c:v>
                </c:pt>
                <c:pt idx="41">
                  <c:v>0.74922924999999996</c:v>
                </c:pt>
                <c:pt idx="42">
                  <c:v>0.74196100000000009</c:v>
                </c:pt>
                <c:pt idx="43">
                  <c:v>0.79606620000000006</c:v>
                </c:pt>
                <c:pt idx="44">
                  <c:v>0.78233320000000006</c:v>
                </c:pt>
                <c:pt idx="45">
                  <c:v>0.81252599999999997</c:v>
                </c:pt>
                <c:pt idx="46">
                  <c:v>0.90903159999999994</c:v>
                </c:pt>
                <c:pt idx="47">
                  <c:v>0.99055690000000007</c:v>
                </c:pt>
                <c:pt idx="48">
                  <c:v>0.92480639999999992</c:v>
                </c:pt>
                <c:pt idx="49">
                  <c:v>0.8369548</c:v>
                </c:pt>
                <c:pt idx="50">
                  <c:v>0.90199000000000007</c:v>
                </c:pt>
                <c:pt idx="51">
                  <c:v>0.93962400000000001</c:v>
                </c:pt>
                <c:pt idx="52">
                  <c:v>0.93554999999999999</c:v>
                </c:pt>
                <c:pt idx="53">
                  <c:v>0.78308770000000005</c:v>
                </c:pt>
                <c:pt idx="54">
                  <c:v>1.0109710000000001</c:v>
                </c:pt>
                <c:pt idx="55">
                  <c:v>1.086036</c:v>
                </c:pt>
                <c:pt idx="56">
                  <c:v>1.1632992</c:v>
                </c:pt>
                <c:pt idx="57">
                  <c:v>1.2249629</c:v>
                </c:pt>
                <c:pt idx="58">
                  <c:v>1.2204295999999999</c:v>
                </c:pt>
                <c:pt idx="59">
                  <c:v>1.1094096</c:v>
                </c:pt>
                <c:pt idx="60">
                  <c:v>1.08172</c:v>
                </c:pt>
                <c:pt idx="61">
                  <c:v>0.96450179999999996</c:v>
                </c:pt>
                <c:pt idx="62">
                  <c:v>0.88548040000000006</c:v>
                </c:pt>
                <c:pt idx="63">
                  <c:v>0.75306879999999998</c:v>
                </c:pt>
                <c:pt idx="64">
                  <c:v>0.67418500000000003</c:v>
                </c:pt>
                <c:pt idx="65">
                  <c:v>0.75661999999999996</c:v>
                </c:pt>
                <c:pt idx="66">
                  <c:v>0.84050700000000012</c:v>
                </c:pt>
                <c:pt idx="67">
                  <c:v>0.893814</c:v>
                </c:pt>
                <c:pt idx="68">
                  <c:v>0.93504500000000002</c:v>
                </c:pt>
                <c:pt idx="69">
                  <c:v>0.96904000000000001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6-445A-95E7-F3B0F5CE5DF8}"/>
            </c:ext>
          </c:extLst>
        </c:ser>
        <c:ser>
          <c:idx val="2"/>
          <c:order val="1"/>
          <c:tx>
            <c:strRef>
              <c:f>'mom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'mom select'!$S$14:$S$83</c:f>
              <c:numCache>
                <c:formatCode>0.00E+00</c:formatCode>
                <c:ptCount val="70"/>
                <c:pt idx="0">
                  <c:v>1.3130000000000002E-4</c:v>
                </c:pt>
                <c:pt idx="1">
                  <c:v>1.3130000000000002E-4</c:v>
                </c:pt>
                <c:pt idx="2">
                  <c:v>1.3130000000000002E-4</c:v>
                </c:pt>
                <c:pt idx="3">
                  <c:v>1.3130000000000002E-4</c:v>
                </c:pt>
                <c:pt idx="4">
                  <c:v>1.3130000000000002E-4</c:v>
                </c:pt>
                <c:pt idx="5">
                  <c:v>1.3130000000000002E-4</c:v>
                </c:pt>
                <c:pt idx="6">
                  <c:v>1.3130000000000002E-4</c:v>
                </c:pt>
                <c:pt idx="7">
                  <c:v>1.3130000000000002E-4</c:v>
                </c:pt>
                <c:pt idx="8">
                  <c:v>1.3130000000000002E-4</c:v>
                </c:pt>
                <c:pt idx="9">
                  <c:v>1.3130000000000002E-4</c:v>
                </c:pt>
                <c:pt idx="10">
                  <c:v>1.3130000000000002E-4</c:v>
                </c:pt>
                <c:pt idx="11">
                  <c:v>1.3130000000000002E-4</c:v>
                </c:pt>
                <c:pt idx="12">
                  <c:v>1.3130000000000002E-4</c:v>
                </c:pt>
                <c:pt idx="13">
                  <c:v>1.3130000000000002E-4</c:v>
                </c:pt>
                <c:pt idx="14">
                  <c:v>1.3130000000000002E-4</c:v>
                </c:pt>
                <c:pt idx="15">
                  <c:v>1.3130000000000002E-4</c:v>
                </c:pt>
                <c:pt idx="16">
                  <c:v>1.3130000000000002E-4</c:v>
                </c:pt>
                <c:pt idx="17">
                  <c:v>1.3130000000000002E-4</c:v>
                </c:pt>
                <c:pt idx="18">
                  <c:v>1.3130000000000002E-4</c:v>
                </c:pt>
                <c:pt idx="19">
                  <c:v>1.3130000000000002E-4</c:v>
                </c:pt>
                <c:pt idx="20">
                  <c:v>1.3130000000000002E-4</c:v>
                </c:pt>
                <c:pt idx="21">
                  <c:v>1.3130000000000002E-4</c:v>
                </c:pt>
                <c:pt idx="22">
                  <c:v>1.3130000000000002E-4</c:v>
                </c:pt>
                <c:pt idx="23">
                  <c:v>1.3130000000000002E-4</c:v>
                </c:pt>
                <c:pt idx="24">
                  <c:v>1.3130000000000002E-4</c:v>
                </c:pt>
                <c:pt idx="25">
                  <c:v>1.3130000000000002E-4</c:v>
                </c:pt>
                <c:pt idx="26">
                  <c:v>1.3130000000000002E-4</c:v>
                </c:pt>
                <c:pt idx="27">
                  <c:v>1.3130000000000002E-4</c:v>
                </c:pt>
                <c:pt idx="28">
                  <c:v>1.3130000000000002E-4</c:v>
                </c:pt>
                <c:pt idx="29">
                  <c:v>1.3130000000000002E-4</c:v>
                </c:pt>
                <c:pt idx="30">
                  <c:v>1.3130000000000002E-4</c:v>
                </c:pt>
                <c:pt idx="31">
                  <c:v>1.3130000000000002E-4</c:v>
                </c:pt>
                <c:pt idx="32">
                  <c:v>1.3130000000000002E-4</c:v>
                </c:pt>
                <c:pt idx="33">
                  <c:v>1.3130000000000002E-4</c:v>
                </c:pt>
                <c:pt idx="34">
                  <c:v>1.3130000000000002E-4</c:v>
                </c:pt>
                <c:pt idx="35">
                  <c:v>1.3130000000000002E-4</c:v>
                </c:pt>
                <c:pt idx="36">
                  <c:v>1.3130000000000002E-4</c:v>
                </c:pt>
                <c:pt idx="37">
                  <c:v>1.3130000000000002E-4</c:v>
                </c:pt>
                <c:pt idx="38">
                  <c:v>1.3130000000000002E-4</c:v>
                </c:pt>
                <c:pt idx="39">
                  <c:v>1.3130000000000002E-4</c:v>
                </c:pt>
                <c:pt idx="40">
                  <c:v>1.3130000000000002E-4</c:v>
                </c:pt>
                <c:pt idx="41">
                  <c:v>1.3130000000000002E-4</c:v>
                </c:pt>
                <c:pt idx="42">
                  <c:v>1.3130000000000002E-4</c:v>
                </c:pt>
                <c:pt idx="43">
                  <c:v>1.3130000000000002E-4</c:v>
                </c:pt>
                <c:pt idx="44">
                  <c:v>1.3130000000000002E-4</c:v>
                </c:pt>
                <c:pt idx="45">
                  <c:v>1.3130000000000002E-4</c:v>
                </c:pt>
                <c:pt idx="46">
                  <c:v>1.3130000000000002E-4</c:v>
                </c:pt>
                <c:pt idx="47">
                  <c:v>1.3130000000000002E-4</c:v>
                </c:pt>
                <c:pt idx="48">
                  <c:v>1.3130000000000002E-4</c:v>
                </c:pt>
                <c:pt idx="49">
                  <c:v>1.3130000000000002E-4</c:v>
                </c:pt>
                <c:pt idx="50">
                  <c:v>1.3130000000000002E-4</c:v>
                </c:pt>
                <c:pt idx="51">
                  <c:v>1.3130000000000002E-4</c:v>
                </c:pt>
                <c:pt idx="52">
                  <c:v>1.3130000000000002E-4</c:v>
                </c:pt>
                <c:pt idx="53">
                  <c:v>1.3130000000000002E-4</c:v>
                </c:pt>
                <c:pt idx="54">
                  <c:v>1.3130000000000002E-4</c:v>
                </c:pt>
                <c:pt idx="55">
                  <c:v>1.3130000000000002E-4</c:v>
                </c:pt>
                <c:pt idx="56">
                  <c:v>1.3130000000000002E-4</c:v>
                </c:pt>
                <c:pt idx="57">
                  <c:v>1.3130000000000002E-4</c:v>
                </c:pt>
                <c:pt idx="58">
                  <c:v>1.3130000000000002E-4</c:v>
                </c:pt>
                <c:pt idx="59">
                  <c:v>1.3130000000000002E-4</c:v>
                </c:pt>
                <c:pt idx="60">
                  <c:v>1.3130000000000002E-4</c:v>
                </c:pt>
                <c:pt idx="61">
                  <c:v>1.3130000000000002E-4</c:v>
                </c:pt>
                <c:pt idx="62">
                  <c:v>1.3130000000000002E-4</c:v>
                </c:pt>
                <c:pt idx="63">
                  <c:v>1.3130000000000002E-4</c:v>
                </c:pt>
                <c:pt idx="64">
                  <c:v>1.3130000000000002E-4</c:v>
                </c:pt>
                <c:pt idx="65">
                  <c:v>1.3130000000000002E-4</c:v>
                </c:pt>
                <c:pt idx="66">
                  <c:v>1.3130000000000002E-4</c:v>
                </c:pt>
                <c:pt idx="67">
                  <c:v>1.3130000000000002E-4</c:v>
                </c:pt>
                <c:pt idx="68">
                  <c:v>1.3130000000000002E-4</c:v>
                </c:pt>
                <c:pt idx="69">
                  <c:v>1.3130000000000002E-4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6-445A-95E7-F3B0F5CE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37-45A1-BD5A-E7814FF5FC0E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 formatCode="General">
                  <c:v>1.3464E-4</c:v>
                </c:pt>
                <c:pt idx="15" formatCode="General">
                  <c:v>1.14739E-4</c:v>
                </c:pt>
                <c:pt idx="16" formatCode="General">
                  <c:v>1.65518E-4</c:v>
                </c:pt>
                <c:pt idx="17">
                  <c:v>5.9943299999999999E-5</c:v>
                </c:pt>
                <c:pt idx="18" formatCode="General">
                  <c:v>1.92905E-4</c:v>
                </c:pt>
                <c:pt idx="19" formatCode="General">
                  <c:v>4.75031E-4</c:v>
                </c:pt>
                <c:pt idx="20" formatCode="General">
                  <c:v>5.0499900000000001E-4</c:v>
                </c:pt>
                <c:pt idx="21" formatCode="General">
                  <c:v>9.7654999999999997E-4</c:v>
                </c:pt>
                <c:pt idx="22" formatCode="General">
                  <c:v>9.9875700000000007E-4</c:v>
                </c:pt>
                <c:pt idx="23" formatCode="General">
                  <c:v>1.4142600000000001E-3</c:v>
                </c:pt>
                <c:pt idx="24" formatCode="General">
                  <c:v>1.4862499999999999E-3</c:v>
                </c:pt>
                <c:pt idx="25" formatCode="General">
                  <c:v>1.60983E-3</c:v>
                </c:pt>
                <c:pt idx="26" formatCode="General">
                  <c:v>1.62721E-3</c:v>
                </c:pt>
                <c:pt idx="27" formatCode="General">
                  <c:v>1.7803199999999999E-3</c:v>
                </c:pt>
                <c:pt idx="28" formatCode="General">
                  <c:v>2.54718E-3</c:v>
                </c:pt>
                <c:pt idx="29" formatCode="General">
                  <c:v>3.6178899999999999E-3</c:v>
                </c:pt>
                <c:pt idx="30" formatCode="General">
                  <c:v>3.6428900000000002E-3</c:v>
                </c:pt>
                <c:pt idx="31" formatCode="General">
                  <c:v>4.7754199999999998E-3</c:v>
                </c:pt>
                <c:pt idx="32" formatCode="General">
                  <c:v>4.9028800000000001E-3</c:v>
                </c:pt>
                <c:pt idx="33" formatCode="General">
                  <c:v>5.5112E-3</c:v>
                </c:pt>
                <c:pt idx="34" formatCode="General">
                  <c:v>5.8614100000000001E-3</c:v>
                </c:pt>
                <c:pt idx="35" formatCode="General">
                  <c:v>6.1339599999999999E-3</c:v>
                </c:pt>
                <c:pt idx="36" formatCode="General">
                  <c:v>6.4773499999999998E-3</c:v>
                </c:pt>
                <c:pt idx="37" formatCode="General">
                  <c:v>7.5380000000000004E-3</c:v>
                </c:pt>
                <c:pt idx="38" formatCode="General">
                  <c:v>8.6025300000000006E-3</c:v>
                </c:pt>
                <c:pt idx="39" formatCode="General">
                  <c:v>9.6345600000000003E-3</c:v>
                </c:pt>
                <c:pt idx="40" formatCode="General">
                  <c:v>9.3197000000000002E-3</c:v>
                </c:pt>
                <c:pt idx="41" formatCode="General">
                  <c:v>9.7302499999999993E-3</c:v>
                </c:pt>
                <c:pt idx="42" formatCode="General">
                  <c:v>1.0026500000000001E-2</c:v>
                </c:pt>
                <c:pt idx="43" formatCode="General">
                  <c:v>1.12122E-2</c:v>
                </c:pt>
                <c:pt idx="44" formatCode="General">
                  <c:v>1.15049E-2</c:v>
                </c:pt>
                <c:pt idx="45" formatCode="General">
                  <c:v>1.25004E-2</c:v>
                </c:pt>
                <c:pt idx="46" formatCode="General">
                  <c:v>1.4661799999999999E-2</c:v>
                </c:pt>
                <c:pt idx="47" formatCode="General">
                  <c:v>1.6789100000000001E-2</c:v>
                </c:pt>
                <c:pt idx="48" formatCode="General">
                  <c:v>1.6514399999999999E-2</c:v>
                </c:pt>
                <c:pt idx="49" formatCode="General">
                  <c:v>1.5791599999999999E-2</c:v>
                </c:pt>
                <c:pt idx="50" formatCode="General">
                  <c:v>1.8039800000000002E-2</c:v>
                </c:pt>
                <c:pt idx="51" formatCode="General">
                  <c:v>1.9991999999999999E-2</c:v>
                </c:pt>
                <c:pt idx="52" formatCode="General">
                  <c:v>2.12625E-2</c:v>
                </c:pt>
                <c:pt idx="53" formatCode="General">
                  <c:v>1.9099700000000001E-2</c:v>
                </c:pt>
                <c:pt idx="54" formatCode="General">
                  <c:v>2.66045E-2</c:v>
                </c:pt>
                <c:pt idx="55" formatCode="General">
                  <c:v>3.1029600000000001E-2</c:v>
                </c:pt>
                <c:pt idx="56" formatCode="General">
                  <c:v>3.6353099999999999E-2</c:v>
                </c:pt>
                <c:pt idx="57" formatCode="General">
                  <c:v>4.2240100000000003E-2</c:v>
                </c:pt>
                <c:pt idx="58" formatCode="General">
                  <c:v>4.6939599999999998E-2</c:v>
                </c:pt>
                <c:pt idx="59" formatCode="General">
                  <c:v>4.8235199999999999E-2</c:v>
                </c:pt>
                <c:pt idx="60" formatCode="General">
                  <c:v>5.4086000000000002E-2</c:v>
                </c:pt>
                <c:pt idx="61" formatCode="General">
                  <c:v>5.6735399999999998E-2</c:v>
                </c:pt>
                <c:pt idx="62" formatCode="General">
                  <c:v>6.3248600000000002E-2</c:v>
                </c:pt>
                <c:pt idx="63" formatCode="General">
                  <c:v>6.8460800000000002E-2</c:v>
                </c:pt>
                <c:pt idx="64" formatCode="General">
                  <c:v>6.7418500000000006E-2</c:v>
                </c:pt>
                <c:pt idx="65" formatCode="General">
                  <c:v>7.5661999999999993E-2</c:v>
                </c:pt>
                <c:pt idx="66" formatCode="General">
                  <c:v>8.4050700000000006E-2</c:v>
                </c:pt>
                <c:pt idx="67" formatCode="General">
                  <c:v>8.93814E-2</c:v>
                </c:pt>
                <c:pt idx="68" formatCode="General">
                  <c:v>9.3504500000000004E-2</c:v>
                </c:pt>
                <c:pt idx="69" formatCode="General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7-45A1-BD5A-E7814FF5FC0E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9.7876300000000009E-7</c:v>
                </c:pt>
                <c:pt idx="1">
                  <c:v>1.20693E-6</c:v>
                </c:pt>
                <c:pt idx="2">
                  <c:v>1.5235999999999999E-6</c:v>
                </c:pt>
                <c:pt idx="3">
                  <c:v>1.22782E-6</c:v>
                </c:pt>
                <c:pt idx="4">
                  <c:v>1.19806E-6</c:v>
                </c:pt>
                <c:pt idx="5">
                  <c:v>1.50599E-6</c:v>
                </c:pt>
                <c:pt idx="6">
                  <c:v>1.7084100000000001E-6</c:v>
                </c:pt>
                <c:pt idx="7">
                  <c:v>2.1146699999999999E-6</c:v>
                </c:pt>
                <c:pt idx="8">
                  <c:v>1.8917100000000001E-6</c:v>
                </c:pt>
                <c:pt idx="9">
                  <c:v>2.39393E-6</c:v>
                </c:pt>
                <c:pt idx="10">
                  <c:v>2.4610499999999999E-6</c:v>
                </c:pt>
                <c:pt idx="11">
                  <c:v>5.3521799999999996E-6</c:v>
                </c:pt>
                <c:pt idx="12">
                  <c:v>3.0467099999999998E-5</c:v>
                </c:pt>
                <c:pt idx="13">
                  <c:v>1.26172E-5</c:v>
                </c:pt>
                <c:pt idx="14">
                  <c:v>1.0971800000000001E-5</c:v>
                </c:pt>
                <c:pt idx="15">
                  <c:v>2.93724E-5</c:v>
                </c:pt>
                <c:pt idx="16">
                  <c:v>2.4071899999999999E-5</c:v>
                </c:pt>
                <c:pt idx="17">
                  <c:v>3.7524100000000002E-5</c:v>
                </c:pt>
                <c:pt idx="18">
                  <c:v>1.6739400000000001E-5</c:v>
                </c:pt>
                <c:pt idx="19" formatCode="General">
                  <c:v>1.6759000000000001E-4</c:v>
                </c:pt>
                <c:pt idx="20" formatCode="General">
                  <c:v>2.38187E-4</c:v>
                </c:pt>
                <c:pt idx="21" formatCode="General">
                  <c:v>1.80447E-4</c:v>
                </c:pt>
                <c:pt idx="22" formatCode="General">
                  <c:v>3.2014000000000001E-4</c:v>
                </c:pt>
                <c:pt idx="23" formatCode="General">
                  <c:v>2.6932099999999999E-4</c:v>
                </c:pt>
                <c:pt idx="24" formatCode="General">
                  <c:v>3.40632E-4</c:v>
                </c:pt>
                <c:pt idx="25" formatCode="General">
                  <c:v>2.5620299999999999E-4</c:v>
                </c:pt>
                <c:pt idx="26" formatCode="General">
                  <c:v>3.7216400000000002E-4</c:v>
                </c:pt>
                <c:pt idx="27" formatCode="General">
                  <c:v>6.9912299999999995E-4</c:v>
                </c:pt>
                <c:pt idx="28" formatCode="General">
                  <c:v>4.5947400000000003E-4</c:v>
                </c:pt>
                <c:pt idx="29" formatCode="General">
                  <c:v>8.8980799999999996E-4</c:v>
                </c:pt>
                <c:pt idx="30" formatCode="General">
                  <c:v>7.7467300000000003E-4</c:v>
                </c:pt>
                <c:pt idx="31" formatCode="General">
                  <c:v>6.1079099999999996E-4</c:v>
                </c:pt>
                <c:pt idx="32" formatCode="General">
                  <c:v>1.25271E-3</c:v>
                </c:pt>
                <c:pt idx="33" formatCode="General">
                  <c:v>1.3858E-3</c:v>
                </c:pt>
                <c:pt idx="34" formatCode="General">
                  <c:v>1.0711799999999999E-3</c:v>
                </c:pt>
                <c:pt idx="35" formatCode="General">
                  <c:v>1.66541E-3</c:v>
                </c:pt>
                <c:pt idx="36" formatCode="General">
                  <c:v>1.50719E-3</c:v>
                </c:pt>
                <c:pt idx="37" formatCode="General">
                  <c:v>1.0984E-3</c:v>
                </c:pt>
                <c:pt idx="38" formatCode="General">
                  <c:v>1.32646E-3</c:v>
                </c:pt>
                <c:pt idx="39" formatCode="General">
                  <c:v>1.9009299999999999E-3</c:v>
                </c:pt>
                <c:pt idx="40" formatCode="General">
                  <c:v>2.1417900000000002E-3</c:v>
                </c:pt>
                <c:pt idx="41" formatCode="General">
                  <c:v>3.0352999999999999E-3</c:v>
                </c:pt>
                <c:pt idx="42" formatCode="General">
                  <c:v>2.5391799999999998E-3</c:v>
                </c:pt>
                <c:pt idx="43" formatCode="General">
                  <c:v>1.50971E-3</c:v>
                </c:pt>
                <c:pt idx="44" formatCode="General">
                  <c:v>2.3463099999999999E-3</c:v>
                </c:pt>
                <c:pt idx="45" formatCode="General">
                  <c:v>3.0872899999999999E-3</c:v>
                </c:pt>
                <c:pt idx="46" formatCode="General">
                  <c:v>3.0684900000000001E-3</c:v>
                </c:pt>
                <c:pt idx="47" formatCode="General">
                  <c:v>2.5074400000000001E-3</c:v>
                </c:pt>
                <c:pt idx="48" formatCode="General">
                  <c:v>3.5007599999999999E-3</c:v>
                </c:pt>
                <c:pt idx="49" formatCode="General">
                  <c:v>2.6704799999999998E-3</c:v>
                </c:pt>
                <c:pt idx="50" formatCode="General">
                  <c:v>4.2785100000000001E-3</c:v>
                </c:pt>
                <c:pt idx="51" formatCode="General">
                  <c:v>4.0833099999999997E-3</c:v>
                </c:pt>
                <c:pt idx="52" formatCode="General">
                  <c:v>3.53484E-3</c:v>
                </c:pt>
                <c:pt idx="53" formatCode="General">
                  <c:v>5.3136499999999996E-3</c:v>
                </c:pt>
                <c:pt idx="54" formatCode="General">
                  <c:v>4.4864800000000002E-3</c:v>
                </c:pt>
                <c:pt idx="55" formatCode="General">
                  <c:v>7.6020599999999999E-3</c:v>
                </c:pt>
                <c:pt idx="56" formatCode="General">
                  <c:v>8.4153800000000001E-3</c:v>
                </c:pt>
                <c:pt idx="57" formatCode="General">
                  <c:v>9.09278E-3</c:v>
                </c:pt>
                <c:pt idx="58" formatCode="General">
                  <c:v>8.5796499999999994E-3</c:v>
                </c:pt>
                <c:pt idx="59" formatCode="General">
                  <c:v>9.6225300000000007E-3</c:v>
                </c:pt>
                <c:pt idx="60" formatCode="General">
                  <c:v>9.9134300000000009E-3</c:v>
                </c:pt>
                <c:pt idx="61" formatCode="General">
                  <c:v>1.20149E-2</c:v>
                </c:pt>
                <c:pt idx="62" formatCode="General">
                  <c:v>1.5052299999999999E-2</c:v>
                </c:pt>
                <c:pt idx="63" formatCode="General">
                  <c:v>1.4482399999999999E-2</c:v>
                </c:pt>
                <c:pt idx="64" formatCode="General">
                  <c:v>1.9738800000000001E-2</c:v>
                </c:pt>
                <c:pt idx="65" formatCode="General">
                  <c:v>1.82469E-2</c:v>
                </c:pt>
                <c:pt idx="66" formatCode="General">
                  <c:v>1.38765E-2</c:v>
                </c:pt>
                <c:pt idx="67" formatCode="General">
                  <c:v>1.4398599999999999E-2</c:v>
                </c:pt>
                <c:pt idx="68" formatCode="General">
                  <c:v>1.6852200000000001E-2</c:v>
                </c:pt>
                <c:pt idx="69" formatCode="General">
                  <c:v>2.48734E-2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7-45A1-BD5A-E7814FF5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select'!$K$14:$K$83</c:f>
              <c:numCache>
                <c:formatCode>0.000000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054-82F0-6B28B1B5ADDB}"/>
            </c:ext>
          </c:extLst>
        </c:ser>
        <c:ser>
          <c:idx val="1"/>
          <c:order val="1"/>
          <c:tx>
            <c:strRef>
              <c:f>'quick select'!$L$13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select'!$L$14:$L$83</c:f>
              <c:numCache>
                <c:formatCode>0.000000</c:formatCode>
                <c:ptCount val="70"/>
                <c:pt idx="0">
                  <c:v>0</c:v>
                </c:pt>
                <c:pt idx="1">
                  <c:v>9.1734937192435704E-6</c:v>
                </c:pt>
                <c:pt idx="2">
                  <c:v>2.1905265868909656E-5</c:v>
                </c:pt>
                <c:pt idx="3">
                  <c:v>1.0013379784252965E-5</c:v>
                </c:pt>
                <c:pt idx="4">
                  <c:v>8.8168738342922365E-6</c:v>
                </c:pt>
                <c:pt idx="5">
                  <c:v>2.1197252771503463E-5</c:v>
                </c:pt>
                <c:pt idx="6">
                  <c:v>2.9335583900234986E-5</c:v>
                </c:pt>
                <c:pt idx="7">
                  <c:v>4.5669337503428667E-5</c:v>
                </c:pt>
                <c:pt idx="8">
                  <c:v>3.6705192120255179E-5</c:v>
                </c:pt>
                <c:pt idx="9">
                  <c:v>5.6897034129303409E-5</c:v>
                </c:pt>
                <c:pt idx="10">
                  <c:v>5.9595605344402996E-5</c:v>
                </c:pt>
                <c:pt idx="11">
                  <c:v>1.7583398730374272E-4</c:v>
                </c:pt>
                <c:pt idx="12">
                  <c:v>1.1855836920345092E-3</c:v>
                </c:pt>
                <c:pt idx="13">
                  <c:v>4.6792537361367781E-4</c:v>
                </c:pt>
                <c:pt idx="14">
                  <c:v>4.0177178187761006E-4</c:v>
                </c:pt>
                <c:pt idx="15">
                  <c:v>1.1415710890969419E-3</c:v>
                </c:pt>
                <c:pt idx="16">
                  <c:v>9.284635693467126E-4</c:v>
                </c:pt>
                <c:pt idx="17">
                  <c:v>1.4693115982466344E-3</c:v>
                </c:pt>
                <c:pt idx="18">
                  <c:v>6.336591379593801E-4</c:v>
                </c:pt>
                <c:pt idx="19">
                  <c:v>6.6986336156188353E-3</c:v>
                </c:pt>
                <c:pt idx="20">
                  <c:v>9.5369982174124263E-3</c:v>
                </c:pt>
                <c:pt idx="21">
                  <c:v>7.2155515255195417E-3</c:v>
                </c:pt>
                <c:pt idx="22">
                  <c:v>1.2831932764359044E-2</c:v>
                </c:pt>
                <c:pt idx="23">
                  <c:v>1.0788746075143517E-2</c:v>
                </c:pt>
                <c:pt idx="24">
                  <c:v>1.3655817170494635E-2</c:v>
                </c:pt>
                <c:pt idx="25">
                  <c:v>1.0261334615076823E-2</c:v>
                </c:pt>
                <c:pt idx="26">
                  <c:v>1.4923566687099528E-2</c:v>
                </c:pt>
                <c:pt idx="27">
                  <c:v>2.8069009862274549E-2</c:v>
                </c:pt>
                <c:pt idx="28">
                  <c:v>1.8433880346073683E-2</c:v>
                </c:pt>
                <c:pt idx="29">
                  <c:v>3.5735533285267185E-2</c:v>
                </c:pt>
                <c:pt idx="30">
                  <c:v>3.1106510686183583E-2</c:v>
                </c:pt>
                <c:pt idx="31">
                  <c:v>2.4517606516443542E-2</c:v>
                </c:pt>
                <c:pt idx="32">
                  <c:v>5.0326070995369572E-2</c:v>
                </c:pt>
                <c:pt idx="33">
                  <c:v>5.5676977476561536E-2</c:v>
                </c:pt>
                <c:pt idx="34">
                  <c:v>4.3027625931647447E-2</c:v>
                </c:pt>
                <c:pt idx="35">
                  <c:v>6.6918745913003688E-2</c:v>
                </c:pt>
                <c:pt idx="36">
                  <c:v>6.0557483433071366E-2</c:v>
                </c:pt>
                <c:pt idx="37">
                  <c:v>4.4122010742061797E-2</c:v>
                </c:pt>
                <c:pt idx="38">
                  <c:v>5.3291202507789043E-2</c:v>
                </c:pt>
                <c:pt idx="39">
                  <c:v>7.6387868269682108E-2</c:v>
                </c:pt>
                <c:pt idx="40">
                  <c:v>8.6071686250446242E-2</c:v>
                </c:pt>
                <c:pt idx="41">
                  <c:v>0.12199541042213331</c:v>
                </c:pt>
                <c:pt idx="42">
                  <c:v>0.10204881996868859</c:v>
                </c:pt>
                <c:pt idx="43">
                  <c:v>6.0658800469156754E-2</c:v>
                </c:pt>
                <c:pt idx="44">
                  <c:v>9.4294448242582235E-2</c:v>
                </c:pt>
                <c:pt idx="45">
                  <c:v>0.12408567736899011</c:v>
                </c:pt>
                <c:pt idx="46">
                  <c:v>0.1233298201156547</c:v>
                </c:pt>
                <c:pt idx="47">
                  <c:v>0.10077270777608936</c:v>
                </c:pt>
                <c:pt idx="48">
                  <c:v>0.14070931026987252</c:v>
                </c:pt>
                <c:pt idx="49">
                  <c:v>0.10732775919012148</c:v>
                </c:pt>
                <c:pt idx="50">
                  <c:v>0.1719788836093199</c:v>
                </c:pt>
                <c:pt idx="51">
                  <c:v>0.16413083383000759</c:v>
                </c:pt>
                <c:pt idx="52">
                  <c:v>0.1420795025674082</c:v>
                </c:pt>
                <c:pt idx="53">
                  <c:v>0.21359686644004383</c:v>
                </c:pt>
                <c:pt idx="54">
                  <c:v>0.18034035344847757</c:v>
                </c:pt>
                <c:pt idx="55">
                  <c:v>0.30560278649883493</c:v>
                </c:pt>
                <c:pt idx="56">
                  <c:v>0.33830245784366214</c:v>
                </c:pt>
                <c:pt idx="57">
                  <c:v>0.36553744206756655</c:v>
                </c:pt>
                <c:pt idx="58">
                  <c:v>0.34490696162054546</c:v>
                </c:pt>
                <c:pt idx="59">
                  <c:v>0.38683613249067456</c:v>
                </c:pt>
                <c:pt idx="60">
                  <c:v>0.39853181733084847</c:v>
                </c:pt>
                <c:pt idx="61">
                  <c:v>0.48302178233971821</c:v>
                </c:pt>
                <c:pt idx="62">
                  <c:v>0.60514097496104569</c:v>
                </c:pt>
                <c:pt idx="63">
                  <c:v>0.58222804683998997</c:v>
                </c:pt>
                <c:pt idx="64">
                  <c:v>0.79356251845872516</c:v>
                </c:pt>
                <c:pt idx="65">
                  <c:v>0.73358042078579488</c:v>
                </c:pt>
                <c:pt idx="66">
                  <c:v>0.55786773248914312</c:v>
                </c:pt>
                <c:pt idx="67">
                  <c:v>0.57885885333842046</c:v>
                </c:pt>
                <c:pt idx="68">
                  <c:v>0.67750626593330088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B-4054-82F0-6B28B1B5ADDB}"/>
            </c:ext>
          </c:extLst>
        </c:ser>
        <c:ser>
          <c:idx val="3"/>
          <c:order val="3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B-4054-82F0-6B28B1B5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'quick select'!$M$13</c15:sqref>
                        </c15:formulaRef>
                      </c:ext>
                    </c:extLst>
                    <c:strCache>
                      <c:ptCount val="1"/>
                      <c:pt idx="0">
                        <c:v>n° rip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'quick select'!$J$14:$J$83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'quick select'!$M$14:$M$83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1</c:v>
                      </c:pt>
                      <c:pt idx="1">
                        <c:v>0.98421052631578942</c:v>
                      </c:pt>
                      <c:pt idx="2">
                        <c:v>0.96842105263157896</c:v>
                      </c:pt>
                      <c:pt idx="3">
                        <c:v>0.95263157894736838</c:v>
                      </c:pt>
                      <c:pt idx="4">
                        <c:v>0.93684210526315792</c:v>
                      </c:pt>
                      <c:pt idx="5">
                        <c:v>0.92105263157894735</c:v>
                      </c:pt>
                      <c:pt idx="6">
                        <c:v>0.90526315789473688</c:v>
                      </c:pt>
                      <c:pt idx="7">
                        <c:v>0.88947368421052631</c:v>
                      </c:pt>
                      <c:pt idx="8">
                        <c:v>0.87368421052631584</c:v>
                      </c:pt>
                      <c:pt idx="9">
                        <c:v>0.85789473684210527</c:v>
                      </c:pt>
                      <c:pt idx="10">
                        <c:v>0.84210526315789469</c:v>
                      </c:pt>
                      <c:pt idx="11">
                        <c:v>0.82631578947368423</c:v>
                      </c:pt>
                      <c:pt idx="12">
                        <c:v>0.81052631578947365</c:v>
                      </c:pt>
                      <c:pt idx="13">
                        <c:v>0.79473684210526319</c:v>
                      </c:pt>
                      <c:pt idx="14">
                        <c:v>0.77894736842105261</c:v>
                      </c:pt>
                      <c:pt idx="15">
                        <c:v>0.76315789473684215</c:v>
                      </c:pt>
                      <c:pt idx="16">
                        <c:v>0.74736842105263157</c:v>
                      </c:pt>
                      <c:pt idx="17">
                        <c:v>0.73157894736842111</c:v>
                      </c:pt>
                      <c:pt idx="18">
                        <c:v>0.71578947368421053</c:v>
                      </c:pt>
                      <c:pt idx="19">
                        <c:v>0.7</c:v>
                      </c:pt>
                      <c:pt idx="20">
                        <c:v>0.68421052631578949</c:v>
                      </c:pt>
                      <c:pt idx="21">
                        <c:v>0.66842105263157892</c:v>
                      </c:pt>
                      <c:pt idx="22">
                        <c:v>0.65263157894736845</c:v>
                      </c:pt>
                      <c:pt idx="23">
                        <c:v>0.63684210526315788</c:v>
                      </c:pt>
                      <c:pt idx="24">
                        <c:v>0.62105263157894741</c:v>
                      </c:pt>
                      <c:pt idx="25">
                        <c:v>0.60526315789473684</c:v>
                      </c:pt>
                      <c:pt idx="26">
                        <c:v>0.58947368421052626</c:v>
                      </c:pt>
                      <c:pt idx="27">
                        <c:v>0.5736842105263158</c:v>
                      </c:pt>
                      <c:pt idx="28">
                        <c:v>0.55789473684210522</c:v>
                      </c:pt>
                      <c:pt idx="29">
                        <c:v>0.54210526315789476</c:v>
                      </c:pt>
                      <c:pt idx="30">
                        <c:v>0.52631578947368418</c:v>
                      </c:pt>
                      <c:pt idx="31">
                        <c:v>0.51052631578947372</c:v>
                      </c:pt>
                      <c:pt idx="32">
                        <c:v>0.49473684210526314</c:v>
                      </c:pt>
                      <c:pt idx="33">
                        <c:v>0.47894736842105262</c:v>
                      </c:pt>
                      <c:pt idx="34">
                        <c:v>0.4631578947368421</c:v>
                      </c:pt>
                      <c:pt idx="35">
                        <c:v>0.44736842105263158</c:v>
                      </c:pt>
                      <c:pt idx="36">
                        <c:v>0.43157894736842106</c:v>
                      </c:pt>
                      <c:pt idx="37">
                        <c:v>0.41578947368421054</c:v>
                      </c:pt>
                      <c:pt idx="38">
                        <c:v>0.4</c:v>
                      </c:pt>
                      <c:pt idx="39">
                        <c:v>0.38421052631578945</c:v>
                      </c:pt>
                      <c:pt idx="40">
                        <c:v>0.36842105263157893</c:v>
                      </c:pt>
                      <c:pt idx="41">
                        <c:v>0.35263157894736841</c:v>
                      </c:pt>
                      <c:pt idx="42">
                        <c:v>0.33684210526315789</c:v>
                      </c:pt>
                      <c:pt idx="43">
                        <c:v>0.32105263157894737</c:v>
                      </c:pt>
                      <c:pt idx="44">
                        <c:v>0.30526315789473685</c:v>
                      </c:pt>
                      <c:pt idx="45">
                        <c:v>0.28947368421052633</c:v>
                      </c:pt>
                      <c:pt idx="46">
                        <c:v>0.27368421052631581</c:v>
                      </c:pt>
                      <c:pt idx="47">
                        <c:v>0.25789473684210529</c:v>
                      </c:pt>
                      <c:pt idx="48">
                        <c:v>0.24210526315789474</c:v>
                      </c:pt>
                      <c:pt idx="49">
                        <c:v>0.22631578947368422</c:v>
                      </c:pt>
                      <c:pt idx="50">
                        <c:v>0.21052631578947367</c:v>
                      </c:pt>
                      <c:pt idx="51">
                        <c:v>0.19473684210526315</c:v>
                      </c:pt>
                      <c:pt idx="52">
                        <c:v>0.17894736842105263</c:v>
                      </c:pt>
                      <c:pt idx="53">
                        <c:v>0.16315789473684211</c:v>
                      </c:pt>
                      <c:pt idx="54">
                        <c:v>0.14736842105263157</c:v>
                      </c:pt>
                      <c:pt idx="55">
                        <c:v>0.13157894736842105</c:v>
                      </c:pt>
                      <c:pt idx="56">
                        <c:v>0.11578947368421053</c:v>
                      </c:pt>
                      <c:pt idx="57">
                        <c:v>0.1</c:v>
                      </c:pt>
                      <c:pt idx="58">
                        <c:v>8.4210526315789472E-2</c:v>
                      </c:pt>
                      <c:pt idx="59">
                        <c:v>6.8421052631578952E-2</c:v>
                      </c:pt>
                      <c:pt idx="60">
                        <c:v>5.2631578947368418E-2</c:v>
                      </c:pt>
                      <c:pt idx="61">
                        <c:v>3.6842105263157891E-2</c:v>
                      </c:pt>
                      <c:pt idx="62">
                        <c:v>2.1052631578947368E-2</c:v>
                      </c:pt>
                      <c:pt idx="63">
                        <c:v>5.263157894736842E-3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DB-4054-82F0-6B28B1B5ADDB}"/>
                  </c:ext>
                </c:extLst>
              </c15:ser>
            </c15:filteredScatterSeries>
          </c:ext>
        </c:extLst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'quick select'!$I$14:$I$83</c:f>
              <c:numCache>
                <c:formatCode>0.000000</c:formatCode>
                <c:ptCount val="70"/>
                <c:pt idx="0">
                  <c:v>8.0728776749100604E-5</c:v>
                </c:pt>
                <c:pt idx="1">
                  <c:v>5.1120262801726492E-4</c:v>
                </c:pt>
                <c:pt idx="2">
                  <c:v>9.6276632187376027E-4</c:v>
                </c:pt>
                <c:pt idx="3">
                  <c:v>6.26730608535774E-4</c:v>
                </c:pt>
                <c:pt idx="4">
                  <c:v>6.7628020113013015E-4</c:v>
                </c:pt>
                <c:pt idx="5">
                  <c:v>1.4589695211575473E-3</c:v>
                </c:pt>
                <c:pt idx="6">
                  <c:v>8.4441333061580125E-4</c:v>
                </c:pt>
                <c:pt idx="7">
                  <c:v>1.0182334701307211E-3</c:v>
                </c:pt>
                <c:pt idx="8">
                  <c:v>0</c:v>
                </c:pt>
                <c:pt idx="9">
                  <c:v>2.9405220628730289E-3</c:v>
                </c:pt>
                <c:pt idx="10">
                  <c:v>5.1761359297798938E-3</c:v>
                </c:pt>
                <c:pt idx="11">
                  <c:v>4.3638687522095801E-3</c:v>
                </c:pt>
                <c:pt idx="12">
                  <c:v>1.1961566442042099E-2</c:v>
                </c:pt>
                <c:pt idx="13">
                  <c:v>2.2210582436208732E-2</c:v>
                </c:pt>
                <c:pt idx="14">
                  <c:v>1.7158056689329654E-2</c:v>
                </c:pt>
                <c:pt idx="15">
                  <c:v>1.4309550463427311E-2</c:v>
                </c:pt>
                <c:pt idx="16">
                  <c:v>2.0330756535962096E-2</c:v>
                </c:pt>
                <c:pt idx="17">
                  <c:v>7.0808663924465439E-3</c:v>
                </c:pt>
                <c:pt idx="18">
                  <c:v>2.2784733738771133E-2</c:v>
                </c:pt>
                <c:pt idx="19">
                  <c:v>5.5254069547917596E-2</c:v>
                </c:pt>
                <c:pt idx="20">
                  <c:v>5.7516190487816539E-2</c:v>
                </c:pt>
                <c:pt idx="21">
                  <c:v>0.10902865848450627</c:v>
                </c:pt>
                <c:pt idx="22">
                  <c:v>0.10906629045599588</c:v>
                </c:pt>
                <c:pt idx="23">
                  <c:v>0.15106390867946354</c:v>
                </c:pt>
                <c:pt idx="24">
                  <c:v>0.15512361845919104</c:v>
                </c:pt>
                <c:pt idx="25">
                  <c:v>0.16409619975381259</c:v>
                </c:pt>
                <c:pt idx="26">
                  <c:v>0.16188412930333387</c:v>
                </c:pt>
                <c:pt idx="27">
                  <c:v>0.172775305888028</c:v>
                </c:pt>
                <c:pt idx="28">
                  <c:v>0.24104882111346509</c:v>
                </c:pt>
                <c:pt idx="29">
                  <c:v>0.3336007797678941</c:v>
                </c:pt>
                <c:pt idx="30">
                  <c:v>0.32698393637262296</c:v>
                </c:pt>
                <c:pt idx="31">
                  <c:v>0.41700740508361078</c:v>
                </c:pt>
                <c:pt idx="32">
                  <c:v>0.41613338115282811</c:v>
                </c:pt>
                <c:pt idx="33">
                  <c:v>0.45429093299760021</c:v>
                </c:pt>
                <c:pt idx="34">
                  <c:v>0.46881443421801272</c:v>
                </c:pt>
                <c:pt idx="35">
                  <c:v>0.47559813435199894</c:v>
                </c:pt>
                <c:pt idx="36">
                  <c:v>0.48636808974056078</c:v>
                </c:pt>
                <c:pt idx="37">
                  <c:v>0.54757948637951792</c:v>
                </c:pt>
                <c:pt idx="38">
                  <c:v>0.60386706191284867</c:v>
                </c:pt>
                <c:pt idx="39">
                  <c:v>0.65273677555691778</c:v>
                </c:pt>
                <c:pt idx="40">
                  <c:v>0.6085689517163817</c:v>
                </c:pt>
                <c:pt idx="41">
                  <c:v>0.61155191907978301</c:v>
                </c:pt>
                <c:pt idx="42">
                  <c:v>0.60561721640708299</c:v>
                </c:pt>
                <c:pt idx="43">
                  <c:v>0.64979542643659116</c:v>
                </c:pt>
                <c:pt idx="44">
                  <c:v>0.63858209835841684</c:v>
                </c:pt>
                <c:pt idx="45">
                  <c:v>0.66323525294945307</c:v>
                </c:pt>
                <c:pt idx="46">
                  <c:v>0.7420344194958054</c:v>
                </c:pt>
                <c:pt idx="47">
                  <c:v>0.80860180721673913</c:v>
                </c:pt>
                <c:pt idx="48">
                  <c:v>0.75491492686983752</c:v>
                </c:pt>
                <c:pt idx="49">
                  <c:v>0.68318196153141653</c:v>
                </c:pt>
                <c:pt idx="50">
                  <c:v>0.73628478205349335</c:v>
                </c:pt>
                <c:pt idx="51">
                  <c:v>0.76701385719323056</c:v>
                </c:pt>
                <c:pt idx="52">
                  <c:v>0.76368733723470128</c:v>
                </c:pt>
                <c:pt idx="53">
                  <c:v>0.63919816593541989</c:v>
                </c:pt>
                <c:pt idx="54">
                  <c:v>0.8252704157305859</c:v>
                </c:pt>
                <c:pt idx="55">
                  <c:v>0.88656281157913697</c:v>
                </c:pt>
                <c:pt idx="56">
                  <c:v>0.94965009112254306</c:v>
                </c:pt>
                <c:pt idx="57">
                  <c:v>1</c:v>
                </c:pt>
                <c:pt idx="58">
                  <c:v>0.99629845043495313</c:v>
                </c:pt>
                <c:pt idx="59">
                  <c:v>0.90564792373001546</c:v>
                </c:pt>
                <c:pt idx="60">
                  <c:v>0.88303869274236424</c:v>
                </c:pt>
                <c:pt idx="61">
                  <c:v>0.78732718518152178</c:v>
                </c:pt>
                <c:pt idx="62">
                  <c:v>0.72280429263097634</c:v>
                </c:pt>
                <c:pt idx="63">
                  <c:v>0.61468700491846018</c:v>
                </c:pt>
                <c:pt idx="64">
                  <c:v>0.55027646611025482</c:v>
                </c:pt>
                <c:pt idx="65">
                  <c:v>0.61758664597804025</c:v>
                </c:pt>
                <c:pt idx="66">
                  <c:v>0.68608241911528689</c:v>
                </c:pt>
                <c:pt idx="67">
                  <c:v>0.72960887945630748</c:v>
                </c:pt>
                <c:pt idx="68">
                  <c:v>0.76327499246811881</c:v>
                </c:pt>
                <c:pt idx="69">
                  <c:v>0.79103273571559096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C-4EAA-90F3-9BA245F6AFA8}"/>
            </c:ext>
          </c:extLst>
        </c:ser>
        <c:ser>
          <c:idx val="1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'quick select'!$K$14:$K$83</c:f>
              <c:numCache>
                <c:formatCode>0.000000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C-4EAA-90F3-9BA245F6AFA8}"/>
            </c:ext>
          </c:extLst>
        </c:ser>
        <c:ser>
          <c:idx val="2"/>
          <c:order val="2"/>
          <c:tx>
            <c:strRef>
              <c:f>'quick select'!$L$13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'quick select'!$L$14:$L$83</c:f>
              <c:numCache>
                <c:formatCode>0.000000</c:formatCode>
                <c:ptCount val="70"/>
                <c:pt idx="0">
                  <c:v>0</c:v>
                </c:pt>
                <c:pt idx="1">
                  <c:v>9.1734937192435704E-6</c:v>
                </c:pt>
                <c:pt idx="2">
                  <c:v>2.1905265868909656E-5</c:v>
                </c:pt>
                <c:pt idx="3">
                  <c:v>1.0013379784252965E-5</c:v>
                </c:pt>
                <c:pt idx="4">
                  <c:v>8.8168738342922365E-6</c:v>
                </c:pt>
                <c:pt idx="5">
                  <c:v>2.1197252771503463E-5</c:v>
                </c:pt>
                <c:pt idx="6">
                  <c:v>2.9335583900234986E-5</c:v>
                </c:pt>
                <c:pt idx="7">
                  <c:v>4.5669337503428667E-5</c:v>
                </c:pt>
                <c:pt idx="8">
                  <c:v>3.6705192120255179E-5</c:v>
                </c:pt>
                <c:pt idx="9">
                  <c:v>5.6897034129303409E-5</c:v>
                </c:pt>
                <c:pt idx="10">
                  <c:v>5.9595605344402996E-5</c:v>
                </c:pt>
                <c:pt idx="11">
                  <c:v>1.7583398730374272E-4</c:v>
                </c:pt>
                <c:pt idx="12">
                  <c:v>1.1855836920345092E-3</c:v>
                </c:pt>
                <c:pt idx="13">
                  <c:v>4.6792537361367781E-4</c:v>
                </c:pt>
                <c:pt idx="14">
                  <c:v>4.0177178187761006E-4</c:v>
                </c:pt>
                <c:pt idx="15">
                  <c:v>1.1415710890969419E-3</c:v>
                </c:pt>
                <c:pt idx="16">
                  <c:v>9.284635693467126E-4</c:v>
                </c:pt>
                <c:pt idx="17">
                  <c:v>1.4693115982466344E-3</c:v>
                </c:pt>
                <c:pt idx="18">
                  <c:v>6.336591379593801E-4</c:v>
                </c:pt>
                <c:pt idx="19">
                  <c:v>6.6986336156188353E-3</c:v>
                </c:pt>
                <c:pt idx="20">
                  <c:v>9.5369982174124263E-3</c:v>
                </c:pt>
                <c:pt idx="21">
                  <c:v>7.2155515255195417E-3</c:v>
                </c:pt>
                <c:pt idx="22">
                  <c:v>1.2831932764359044E-2</c:v>
                </c:pt>
                <c:pt idx="23">
                  <c:v>1.0788746075143517E-2</c:v>
                </c:pt>
                <c:pt idx="24">
                  <c:v>1.3655817170494635E-2</c:v>
                </c:pt>
                <c:pt idx="25">
                  <c:v>1.0261334615076823E-2</c:v>
                </c:pt>
                <c:pt idx="26">
                  <c:v>1.4923566687099528E-2</c:v>
                </c:pt>
                <c:pt idx="27">
                  <c:v>2.8069009862274549E-2</c:v>
                </c:pt>
                <c:pt idx="28">
                  <c:v>1.8433880346073683E-2</c:v>
                </c:pt>
                <c:pt idx="29">
                  <c:v>3.5735533285267185E-2</c:v>
                </c:pt>
                <c:pt idx="30">
                  <c:v>3.1106510686183583E-2</c:v>
                </c:pt>
                <c:pt idx="31">
                  <c:v>2.4517606516443542E-2</c:v>
                </c:pt>
                <c:pt idx="32">
                  <c:v>5.0326070995369572E-2</c:v>
                </c:pt>
                <c:pt idx="33">
                  <c:v>5.5676977476561536E-2</c:v>
                </c:pt>
                <c:pt idx="34">
                  <c:v>4.3027625931647447E-2</c:v>
                </c:pt>
                <c:pt idx="35">
                  <c:v>6.6918745913003688E-2</c:v>
                </c:pt>
                <c:pt idx="36">
                  <c:v>6.0557483433071366E-2</c:v>
                </c:pt>
                <c:pt idx="37">
                  <c:v>4.4122010742061797E-2</c:v>
                </c:pt>
                <c:pt idx="38">
                  <c:v>5.3291202507789043E-2</c:v>
                </c:pt>
                <c:pt idx="39">
                  <c:v>7.6387868269682108E-2</c:v>
                </c:pt>
                <c:pt idx="40">
                  <c:v>8.6071686250446242E-2</c:v>
                </c:pt>
                <c:pt idx="41">
                  <c:v>0.12199541042213331</c:v>
                </c:pt>
                <c:pt idx="42">
                  <c:v>0.10204881996868859</c:v>
                </c:pt>
                <c:pt idx="43">
                  <c:v>6.0658800469156754E-2</c:v>
                </c:pt>
                <c:pt idx="44">
                  <c:v>9.4294448242582235E-2</c:v>
                </c:pt>
                <c:pt idx="45">
                  <c:v>0.12408567736899011</c:v>
                </c:pt>
                <c:pt idx="46">
                  <c:v>0.1233298201156547</c:v>
                </c:pt>
                <c:pt idx="47">
                  <c:v>0.10077270777608936</c:v>
                </c:pt>
                <c:pt idx="48">
                  <c:v>0.14070931026987252</c:v>
                </c:pt>
                <c:pt idx="49">
                  <c:v>0.10732775919012148</c:v>
                </c:pt>
                <c:pt idx="50">
                  <c:v>0.1719788836093199</c:v>
                </c:pt>
                <c:pt idx="51">
                  <c:v>0.16413083383000759</c:v>
                </c:pt>
                <c:pt idx="52">
                  <c:v>0.1420795025674082</c:v>
                </c:pt>
                <c:pt idx="53">
                  <c:v>0.21359686644004383</c:v>
                </c:pt>
                <c:pt idx="54">
                  <c:v>0.18034035344847757</c:v>
                </c:pt>
                <c:pt idx="55">
                  <c:v>0.30560278649883493</c:v>
                </c:pt>
                <c:pt idx="56">
                  <c:v>0.33830245784366214</c:v>
                </c:pt>
                <c:pt idx="57">
                  <c:v>0.36553744206756655</c:v>
                </c:pt>
                <c:pt idx="58">
                  <c:v>0.34490696162054546</c:v>
                </c:pt>
                <c:pt idx="59">
                  <c:v>0.38683613249067456</c:v>
                </c:pt>
                <c:pt idx="60">
                  <c:v>0.39853181733084847</c:v>
                </c:pt>
                <c:pt idx="61">
                  <c:v>0.48302178233971821</c:v>
                </c:pt>
                <c:pt idx="62">
                  <c:v>0.60514097496104569</c:v>
                </c:pt>
                <c:pt idx="63">
                  <c:v>0.58222804683998997</c:v>
                </c:pt>
                <c:pt idx="64">
                  <c:v>0.79356251845872516</c:v>
                </c:pt>
                <c:pt idx="65">
                  <c:v>0.73358042078579488</c:v>
                </c:pt>
                <c:pt idx="66">
                  <c:v>0.55786773248914312</c:v>
                </c:pt>
                <c:pt idx="67">
                  <c:v>0.57885885333842046</c:v>
                </c:pt>
                <c:pt idx="68">
                  <c:v>0.67750626593330088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C-4EAA-90F3-9BA245F6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'quick select'!$G$14:$G$83</c:f>
              <c:numCache>
                <c:formatCode>0.00%</c:formatCode>
                <c:ptCount val="70"/>
                <c:pt idx="0">
                  <c:v>1.9193215421525416</c:v>
                </c:pt>
                <c:pt idx="1">
                  <c:v>0.99582939442807084</c:v>
                </c:pt>
                <c:pt idx="2">
                  <c:v>0.75620790323559361</c:v>
                </c:pt>
                <c:pt idx="3">
                  <c:v>1.276370229185068</c:v>
                </c:pt>
                <c:pt idx="4">
                  <c:v>1.4067590104297183</c:v>
                </c:pt>
                <c:pt idx="5">
                  <c:v>0.89046792507413042</c:v>
                </c:pt>
                <c:pt idx="6">
                  <c:v>1.6343813744109166</c:v>
                </c:pt>
                <c:pt idx="7">
                  <c:v>1.5227696657914431</c:v>
                </c:pt>
                <c:pt idx="8">
                  <c:v>13.578765381877352</c:v>
                </c:pt>
                <c:pt idx="9">
                  <c:v>0.74041878201020739</c:v>
                </c:pt>
                <c:pt idx="10">
                  <c:v>0.75544998789177831</c:v>
                </c:pt>
                <c:pt idx="11">
                  <c:v>1.2687627953547835</c:v>
                </c:pt>
                <c:pt idx="12">
                  <c:v>0.65613370836326279</c:v>
                </c:pt>
                <c:pt idx="13">
                  <c:v>0.37706446222847595</c:v>
                </c:pt>
                <c:pt idx="14">
                  <c:v>0.66456476530005937</c:v>
                </c:pt>
                <c:pt idx="15">
                  <c:v>0.96587908209065787</c:v>
                </c:pt>
                <c:pt idx="16">
                  <c:v>0.61380635338754697</c:v>
                </c:pt>
                <c:pt idx="17">
                  <c:v>1.8921380704766004</c:v>
                </c:pt>
                <c:pt idx="18">
                  <c:v>0.67090536792721811</c:v>
                </c:pt>
                <c:pt idx="19">
                  <c:v>0.52329005896457292</c:v>
                </c:pt>
                <c:pt idx="20">
                  <c:v>0.71614003196045928</c:v>
                </c:pt>
                <c:pt idx="21">
                  <c:v>0.48259894526649944</c:v>
                </c:pt>
                <c:pt idx="22">
                  <c:v>0.57539521625380352</c:v>
                </c:pt>
                <c:pt idx="23">
                  <c:v>0.48418890444472723</c:v>
                </c:pt>
                <c:pt idx="24">
                  <c:v>0.53167703952901602</c:v>
                </c:pt>
                <c:pt idx="25">
                  <c:v>0.56315200983954827</c:v>
                </c:pt>
                <c:pt idx="26">
                  <c:v>0.62766330098757994</c:v>
                </c:pt>
                <c:pt idx="27">
                  <c:v>0.63499820257032447</c:v>
                </c:pt>
                <c:pt idx="28">
                  <c:v>0.55066387141858841</c:v>
                </c:pt>
                <c:pt idx="29">
                  <c:v>0.45989513224559064</c:v>
                </c:pt>
                <c:pt idx="30">
                  <c:v>0.53052933248053058</c:v>
                </c:pt>
                <c:pt idx="31">
                  <c:v>0.46058985387672707</c:v>
                </c:pt>
                <c:pt idx="32">
                  <c:v>0.50694285807525374</c:v>
                </c:pt>
                <c:pt idx="33">
                  <c:v>0.50191972710117583</c:v>
                </c:pt>
                <c:pt idx="34">
                  <c:v>0.51652076889349152</c:v>
                </c:pt>
                <c:pt idx="35">
                  <c:v>0.53971822444228523</c:v>
                </c:pt>
                <c:pt idx="36">
                  <c:v>0.55534130470022469</c:v>
                </c:pt>
                <c:pt idx="37">
                  <c:v>0.51294640488193155</c:v>
                </c:pt>
                <c:pt idx="38">
                  <c:v>0.47879635409582993</c:v>
                </c:pt>
                <c:pt idx="39">
                  <c:v>0.45883672944068016</c:v>
                </c:pt>
                <c:pt idx="40">
                  <c:v>0.50496475208429459</c:v>
                </c:pt>
                <c:pt idx="41">
                  <c:v>0.52868117468718689</c:v>
                </c:pt>
                <c:pt idx="42">
                  <c:v>0.52675509898768258</c:v>
                </c:pt>
                <c:pt idx="43">
                  <c:v>0.49918124899662863</c:v>
                </c:pt>
                <c:pt idx="44">
                  <c:v>0.52938573998904814</c:v>
                </c:pt>
                <c:pt idx="45">
                  <c:v>0.53343253015903491</c:v>
                </c:pt>
                <c:pt idx="46">
                  <c:v>0.49379885143706781</c:v>
                </c:pt>
                <c:pt idx="47">
                  <c:v>0.46032127987801608</c:v>
                </c:pt>
                <c:pt idx="48">
                  <c:v>0.50392990359928314</c:v>
                </c:pt>
                <c:pt idx="49">
                  <c:v>0.56589832569214016</c:v>
                </c:pt>
                <c:pt idx="50">
                  <c:v>0.52460005099834806</c:v>
                </c:pt>
                <c:pt idx="51">
                  <c:v>0.50339135654261702</c:v>
                </c:pt>
                <c:pt idx="52">
                  <c:v>0.50228336272780716</c:v>
                </c:pt>
                <c:pt idx="53">
                  <c:v>0.58839667638758719</c:v>
                </c:pt>
                <c:pt idx="54">
                  <c:v>0.53040275141423443</c:v>
                </c:pt>
                <c:pt idx="55">
                  <c:v>0.54566929641374684</c:v>
                </c:pt>
                <c:pt idx="56">
                  <c:v>0.54285879333536902</c:v>
                </c:pt>
                <c:pt idx="57">
                  <c:v>0.53301957144987822</c:v>
                </c:pt>
                <c:pt idx="58">
                  <c:v>0.54786150712830961</c:v>
                </c:pt>
                <c:pt idx="59">
                  <c:v>0.59576823564533787</c:v>
                </c:pt>
                <c:pt idx="60">
                  <c:v>0.59164663683762897</c:v>
                </c:pt>
                <c:pt idx="61">
                  <c:v>0.62729089774638058</c:v>
                </c:pt>
                <c:pt idx="62">
                  <c:v>0.61864452335703868</c:v>
                </c:pt>
                <c:pt idx="63">
                  <c:v>0.63375245395905389</c:v>
                </c:pt>
                <c:pt idx="64">
                  <c:v>0.70048280516475436</c:v>
                </c:pt>
                <c:pt idx="65">
                  <c:v>0.66584150564351985</c:v>
                </c:pt>
                <c:pt idx="66">
                  <c:v>0.63813745751076434</c:v>
                </c:pt>
                <c:pt idx="67">
                  <c:v>0.64054490084066706</c:v>
                </c:pt>
                <c:pt idx="68">
                  <c:v>0.64195306108262173</c:v>
                </c:pt>
                <c:pt idx="69">
                  <c:v>0.65230434244200441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0-4B92-9BC5-0F25E5D22E7B}"/>
            </c:ext>
          </c:extLst>
        </c:ser>
        <c:ser>
          <c:idx val="1"/>
          <c:order val="1"/>
          <c:tx>
            <c:strRef>
              <c:f>'quick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'quick select'!$H$14:$H$83</c:f>
              <c:numCache>
                <c:formatCode>0.00%</c:formatCode>
                <c:ptCount val="70"/>
                <c:pt idx="0">
                  <c:v>0.54609328795402556</c:v>
                </c:pt>
                <c:pt idx="1">
                  <c:v>0.26846021242284379</c:v>
                </c:pt>
                <c:pt idx="2">
                  <c:v>0.20544906586479142</c:v>
                </c:pt>
                <c:pt idx="3">
                  <c:v>0.22831481567570081</c:v>
                </c:pt>
                <c:pt idx="4">
                  <c:v>0.20704934889870125</c:v>
                </c:pt>
                <c:pt idx="5">
                  <c:v>0.13614576553120708</c:v>
                </c:pt>
                <c:pt idx="6">
                  <c:v>0.2403334036716607</c:v>
                </c:pt>
                <c:pt idx="7">
                  <c:v>0.25124095569627769</c:v>
                </c:pt>
                <c:pt idx="8">
                  <c:v>1.2825587308044342</c:v>
                </c:pt>
                <c:pt idx="9">
                  <c:v>0.10726886557841296</c:v>
                </c:pt>
                <c:pt idx="10">
                  <c:v>6.3401998114208866E-2</c:v>
                </c:pt>
                <c:pt idx="11">
                  <c:v>0.15949471199835505</c:v>
                </c:pt>
                <c:pt idx="12">
                  <c:v>0.3351410157268368</c:v>
                </c:pt>
                <c:pt idx="13">
                  <c:v>7.3972972180693583E-2</c:v>
                </c:pt>
                <c:pt idx="14">
                  <c:v>8.1489898989899001E-2</c:v>
                </c:pt>
                <c:pt idx="15">
                  <c:v>0.25599316710098574</c:v>
                </c:pt>
                <c:pt idx="16">
                  <c:v>0.14543372926207421</c:v>
                </c:pt>
                <c:pt idx="17">
                  <c:v>0.62599323026927112</c:v>
                </c:pt>
                <c:pt idx="18">
                  <c:v>8.6775355745055863E-2</c:v>
                </c:pt>
                <c:pt idx="19">
                  <c:v>0.35279802791817799</c:v>
                </c:pt>
                <c:pt idx="20">
                  <c:v>0.47165835971952419</c:v>
                </c:pt>
                <c:pt idx="21">
                  <c:v>0.18478009318519278</c:v>
                </c:pt>
                <c:pt idx="22">
                  <c:v>0.32053842926757958</c:v>
                </c:pt>
                <c:pt idx="23">
                  <c:v>0.19043245230721365</c:v>
                </c:pt>
                <c:pt idx="24">
                  <c:v>0.22918889823380995</c:v>
                </c:pt>
                <c:pt idx="25">
                  <c:v>0.15914910270028512</c:v>
                </c:pt>
                <c:pt idx="26">
                  <c:v>0.22871295038747305</c:v>
                </c:pt>
                <c:pt idx="27">
                  <c:v>0.39269513345915341</c:v>
                </c:pt>
                <c:pt idx="28">
                  <c:v>0.1803853673474195</c:v>
                </c:pt>
                <c:pt idx="29">
                  <c:v>0.2459466705731794</c:v>
                </c:pt>
                <c:pt idx="30">
                  <c:v>0.21265341528292098</c:v>
                </c:pt>
                <c:pt idx="31">
                  <c:v>0.12790309543453768</c:v>
                </c:pt>
                <c:pt idx="32">
                  <c:v>0.25550492771595468</c:v>
                </c:pt>
                <c:pt idx="33">
                  <c:v>0.25145158949049207</c:v>
                </c:pt>
                <c:pt idx="34">
                  <c:v>0.18275124927278588</c:v>
                </c:pt>
                <c:pt idx="35">
                  <c:v>0.27150649824909195</c:v>
                </c:pt>
                <c:pt idx="36">
                  <c:v>0.23268620655051836</c:v>
                </c:pt>
                <c:pt idx="37">
                  <c:v>0.1457150437781905</c:v>
                </c:pt>
                <c:pt idx="38">
                  <c:v>0.1541941731095387</c:v>
                </c:pt>
                <c:pt idx="39">
                  <c:v>0.19730324996678622</c:v>
                </c:pt>
                <c:pt idx="40">
                  <c:v>0.22981319141174072</c:v>
                </c:pt>
                <c:pt idx="41">
                  <c:v>0.31194470851211431</c:v>
                </c:pt>
                <c:pt idx="42">
                  <c:v>0.25324689572632519</c:v>
                </c:pt>
                <c:pt idx="43">
                  <c:v>0.13464886462959991</c:v>
                </c:pt>
                <c:pt idx="44">
                  <c:v>0.20394006032212361</c:v>
                </c:pt>
                <c:pt idx="45">
                  <c:v>0.2469752967905027</c:v>
                </c:pt>
                <c:pt idx="46">
                  <c:v>0.20928467173198381</c:v>
                </c:pt>
                <c:pt idx="47">
                  <c:v>0.14934928018774085</c:v>
                </c:pt>
                <c:pt idx="48">
                  <c:v>0.21198227001889261</c:v>
                </c:pt>
                <c:pt idx="49">
                  <c:v>0.16910762683958561</c:v>
                </c:pt>
                <c:pt idx="50">
                  <c:v>0.23717058947438441</c:v>
                </c:pt>
                <c:pt idx="51">
                  <c:v>0.20424719887955181</c:v>
                </c:pt>
                <c:pt idx="52">
                  <c:v>0.16624761904761906</c:v>
                </c:pt>
                <c:pt idx="53">
                  <c:v>0.2782059404074409</c:v>
                </c:pt>
                <c:pt idx="54">
                  <c:v>0.16863613298502134</c:v>
                </c:pt>
                <c:pt idx="55">
                  <c:v>0.24499381235981127</c:v>
                </c:pt>
                <c:pt idx="56">
                  <c:v>0.23149002423452195</c:v>
                </c:pt>
                <c:pt idx="57">
                  <c:v>0.2152641684086922</c:v>
                </c:pt>
                <c:pt idx="58">
                  <c:v>0.18278063724445884</c:v>
                </c:pt>
                <c:pt idx="59">
                  <c:v>0.19949186486217535</c:v>
                </c:pt>
                <c:pt idx="60">
                  <c:v>0.18329013053285509</c:v>
                </c:pt>
                <c:pt idx="61">
                  <c:v>0.21177078155789861</c:v>
                </c:pt>
                <c:pt idx="62">
                  <c:v>0.23798629534882984</c:v>
                </c:pt>
                <c:pt idx="63">
                  <c:v>0.21154295596896325</c:v>
                </c:pt>
                <c:pt idx="64">
                  <c:v>0.29278017161461617</c:v>
                </c:pt>
                <c:pt idx="65">
                  <c:v>0.2411633316592213</c:v>
                </c:pt>
                <c:pt idx="66">
                  <c:v>0.16509678087154539</c:v>
                </c:pt>
                <c:pt idx="67">
                  <c:v>0.16109168126701975</c:v>
                </c:pt>
                <c:pt idx="68">
                  <c:v>0.18022875904368241</c:v>
                </c:pt>
                <c:pt idx="69">
                  <c:v>0.25668083876826547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0-4B92-9BC5-0F25E5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9-4D8E-A6EB-B256B097223F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 formatCode="General">
                  <c:v>1.3464E-4</c:v>
                </c:pt>
                <c:pt idx="15" formatCode="General">
                  <c:v>1.14739E-4</c:v>
                </c:pt>
                <c:pt idx="16" formatCode="General">
                  <c:v>1.65518E-4</c:v>
                </c:pt>
                <c:pt idx="17">
                  <c:v>5.9943299999999999E-5</c:v>
                </c:pt>
                <c:pt idx="18" formatCode="General">
                  <c:v>1.92905E-4</c:v>
                </c:pt>
                <c:pt idx="19" formatCode="General">
                  <c:v>4.75031E-4</c:v>
                </c:pt>
                <c:pt idx="20" formatCode="General">
                  <c:v>5.0499900000000001E-4</c:v>
                </c:pt>
                <c:pt idx="21" formatCode="General">
                  <c:v>9.7654999999999997E-4</c:v>
                </c:pt>
                <c:pt idx="22" formatCode="General">
                  <c:v>9.9875700000000007E-4</c:v>
                </c:pt>
                <c:pt idx="23" formatCode="General">
                  <c:v>1.4142600000000001E-3</c:v>
                </c:pt>
                <c:pt idx="24" formatCode="General">
                  <c:v>1.4862499999999999E-3</c:v>
                </c:pt>
                <c:pt idx="25" formatCode="General">
                  <c:v>1.60983E-3</c:v>
                </c:pt>
                <c:pt idx="26" formatCode="General">
                  <c:v>1.62721E-3</c:v>
                </c:pt>
                <c:pt idx="27" formatCode="General">
                  <c:v>1.7803199999999999E-3</c:v>
                </c:pt>
                <c:pt idx="28" formatCode="General">
                  <c:v>2.54718E-3</c:v>
                </c:pt>
                <c:pt idx="29" formatCode="General">
                  <c:v>3.6178899999999999E-3</c:v>
                </c:pt>
                <c:pt idx="30" formatCode="General">
                  <c:v>3.6428900000000002E-3</c:v>
                </c:pt>
                <c:pt idx="31" formatCode="General">
                  <c:v>4.7754199999999998E-3</c:v>
                </c:pt>
                <c:pt idx="32" formatCode="General">
                  <c:v>4.9028800000000001E-3</c:v>
                </c:pt>
                <c:pt idx="33" formatCode="General">
                  <c:v>5.5112E-3</c:v>
                </c:pt>
                <c:pt idx="34" formatCode="General">
                  <c:v>5.8614100000000001E-3</c:v>
                </c:pt>
                <c:pt idx="35" formatCode="General">
                  <c:v>6.1339599999999999E-3</c:v>
                </c:pt>
                <c:pt idx="36" formatCode="General">
                  <c:v>6.4773499999999998E-3</c:v>
                </c:pt>
                <c:pt idx="37" formatCode="General">
                  <c:v>7.5380000000000004E-3</c:v>
                </c:pt>
                <c:pt idx="38" formatCode="General">
                  <c:v>8.6025300000000006E-3</c:v>
                </c:pt>
                <c:pt idx="39" formatCode="General">
                  <c:v>9.6345600000000003E-3</c:v>
                </c:pt>
                <c:pt idx="40" formatCode="General">
                  <c:v>9.3197000000000002E-3</c:v>
                </c:pt>
                <c:pt idx="41" formatCode="General">
                  <c:v>9.7302499999999993E-3</c:v>
                </c:pt>
                <c:pt idx="42" formatCode="General">
                  <c:v>1.0026500000000001E-2</c:v>
                </c:pt>
                <c:pt idx="43" formatCode="General">
                  <c:v>1.12122E-2</c:v>
                </c:pt>
                <c:pt idx="44" formatCode="General">
                  <c:v>1.15049E-2</c:v>
                </c:pt>
                <c:pt idx="45" formatCode="General">
                  <c:v>1.25004E-2</c:v>
                </c:pt>
                <c:pt idx="46" formatCode="General">
                  <c:v>1.4661799999999999E-2</c:v>
                </c:pt>
                <c:pt idx="47" formatCode="General">
                  <c:v>1.6789100000000001E-2</c:v>
                </c:pt>
                <c:pt idx="48" formatCode="General">
                  <c:v>1.6514399999999999E-2</c:v>
                </c:pt>
                <c:pt idx="49" formatCode="General">
                  <c:v>1.5791599999999999E-2</c:v>
                </c:pt>
                <c:pt idx="50" formatCode="General">
                  <c:v>1.8039800000000002E-2</c:v>
                </c:pt>
                <c:pt idx="51" formatCode="General">
                  <c:v>1.9991999999999999E-2</c:v>
                </c:pt>
                <c:pt idx="52" formatCode="General">
                  <c:v>2.12625E-2</c:v>
                </c:pt>
                <c:pt idx="53" formatCode="General">
                  <c:v>1.9099700000000001E-2</c:v>
                </c:pt>
                <c:pt idx="54" formatCode="General">
                  <c:v>2.66045E-2</c:v>
                </c:pt>
                <c:pt idx="55" formatCode="General">
                  <c:v>3.1029600000000001E-2</c:v>
                </c:pt>
                <c:pt idx="56" formatCode="General">
                  <c:v>3.6353099999999999E-2</c:v>
                </c:pt>
                <c:pt idx="57" formatCode="General">
                  <c:v>4.2240100000000003E-2</c:v>
                </c:pt>
                <c:pt idx="58" formatCode="General">
                  <c:v>4.6939599999999998E-2</c:v>
                </c:pt>
                <c:pt idx="59" formatCode="General">
                  <c:v>4.8235199999999999E-2</c:v>
                </c:pt>
                <c:pt idx="60" formatCode="General">
                  <c:v>5.4086000000000002E-2</c:v>
                </c:pt>
                <c:pt idx="61" formatCode="General">
                  <c:v>5.6735399999999998E-2</c:v>
                </c:pt>
                <c:pt idx="62" formatCode="General">
                  <c:v>6.3248600000000002E-2</c:v>
                </c:pt>
                <c:pt idx="63" formatCode="General">
                  <c:v>6.8460800000000002E-2</c:v>
                </c:pt>
                <c:pt idx="64" formatCode="General">
                  <c:v>6.7418500000000006E-2</c:v>
                </c:pt>
                <c:pt idx="65" formatCode="General">
                  <c:v>7.5661999999999993E-2</c:v>
                </c:pt>
                <c:pt idx="66" formatCode="General">
                  <c:v>8.4050700000000006E-2</c:v>
                </c:pt>
                <c:pt idx="67" formatCode="General">
                  <c:v>8.93814E-2</c:v>
                </c:pt>
                <c:pt idx="68" formatCode="General">
                  <c:v>9.3504500000000004E-2</c:v>
                </c:pt>
                <c:pt idx="69" formatCode="General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9-4D8E-A6EB-B256B097223F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9.7876300000000009E-7</c:v>
                </c:pt>
                <c:pt idx="1">
                  <c:v>1.20693E-6</c:v>
                </c:pt>
                <c:pt idx="2">
                  <c:v>1.5235999999999999E-6</c:v>
                </c:pt>
                <c:pt idx="3">
                  <c:v>1.22782E-6</c:v>
                </c:pt>
                <c:pt idx="4">
                  <c:v>1.19806E-6</c:v>
                </c:pt>
                <c:pt idx="5">
                  <c:v>1.50599E-6</c:v>
                </c:pt>
                <c:pt idx="6">
                  <c:v>1.7084100000000001E-6</c:v>
                </c:pt>
                <c:pt idx="7">
                  <c:v>2.1146699999999999E-6</c:v>
                </c:pt>
                <c:pt idx="8">
                  <c:v>1.8917100000000001E-6</c:v>
                </c:pt>
                <c:pt idx="9">
                  <c:v>2.39393E-6</c:v>
                </c:pt>
                <c:pt idx="10">
                  <c:v>2.4610499999999999E-6</c:v>
                </c:pt>
                <c:pt idx="11">
                  <c:v>5.3521799999999996E-6</c:v>
                </c:pt>
                <c:pt idx="12">
                  <c:v>3.0467099999999998E-5</c:v>
                </c:pt>
                <c:pt idx="13">
                  <c:v>1.26172E-5</c:v>
                </c:pt>
                <c:pt idx="14">
                  <c:v>1.0971800000000001E-5</c:v>
                </c:pt>
                <c:pt idx="15">
                  <c:v>2.93724E-5</c:v>
                </c:pt>
                <c:pt idx="16">
                  <c:v>2.4071899999999999E-5</c:v>
                </c:pt>
                <c:pt idx="17">
                  <c:v>3.7524100000000002E-5</c:v>
                </c:pt>
                <c:pt idx="18">
                  <c:v>1.6739400000000001E-5</c:v>
                </c:pt>
                <c:pt idx="19" formatCode="General">
                  <c:v>1.6759000000000001E-4</c:v>
                </c:pt>
                <c:pt idx="20" formatCode="General">
                  <c:v>2.38187E-4</c:v>
                </c:pt>
                <c:pt idx="21" formatCode="General">
                  <c:v>1.80447E-4</c:v>
                </c:pt>
                <c:pt idx="22" formatCode="General">
                  <c:v>3.2014000000000001E-4</c:v>
                </c:pt>
                <c:pt idx="23" formatCode="General">
                  <c:v>2.6932099999999999E-4</c:v>
                </c:pt>
                <c:pt idx="24" formatCode="General">
                  <c:v>3.40632E-4</c:v>
                </c:pt>
                <c:pt idx="25" formatCode="General">
                  <c:v>2.5620299999999999E-4</c:v>
                </c:pt>
                <c:pt idx="26" formatCode="General">
                  <c:v>3.7216400000000002E-4</c:v>
                </c:pt>
                <c:pt idx="27" formatCode="General">
                  <c:v>6.9912299999999995E-4</c:v>
                </c:pt>
                <c:pt idx="28" formatCode="General">
                  <c:v>4.5947400000000003E-4</c:v>
                </c:pt>
                <c:pt idx="29" formatCode="General">
                  <c:v>8.8980799999999996E-4</c:v>
                </c:pt>
                <c:pt idx="30" formatCode="General">
                  <c:v>7.7467300000000003E-4</c:v>
                </c:pt>
                <c:pt idx="31" formatCode="General">
                  <c:v>6.1079099999999996E-4</c:v>
                </c:pt>
                <c:pt idx="32" formatCode="General">
                  <c:v>1.25271E-3</c:v>
                </c:pt>
                <c:pt idx="33" formatCode="General">
                  <c:v>1.3858E-3</c:v>
                </c:pt>
                <c:pt idx="34" formatCode="General">
                  <c:v>1.0711799999999999E-3</c:v>
                </c:pt>
                <c:pt idx="35" formatCode="General">
                  <c:v>1.66541E-3</c:v>
                </c:pt>
                <c:pt idx="36" formatCode="General">
                  <c:v>1.50719E-3</c:v>
                </c:pt>
                <c:pt idx="37" formatCode="General">
                  <c:v>1.0984E-3</c:v>
                </c:pt>
                <c:pt idx="38" formatCode="General">
                  <c:v>1.32646E-3</c:v>
                </c:pt>
                <c:pt idx="39" formatCode="General">
                  <c:v>1.9009299999999999E-3</c:v>
                </c:pt>
                <c:pt idx="40" formatCode="General">
                  <c:v>2.1417900000000002E-3</c:v>
                </c:pt>
                <c:pt idx="41" formatCode="General">
                  <c:v>3.0352999999999999E-3</c:v>
                </c:pt>
                <c:pt idx="42" formatCode="General">
                  <c:v>2.5391799999999998E-3</c:v>
                </c:pt>
                <c:pt idx="43" formatCode="General">
                  <c:v>1.50971E-3</c:v>
                </c:pt>
                <c:pt idx="44" formatCode="General">
                  <c:v>2.3463099999999999E-3</c:v>
                </c:pt>
                <c:pt idx="45" formatCode="General">
                  <c:v>3.0872899999999999E-3</c:v>
                </c:pt>
                <c:pt idx="46" formatCode="General">
                  <c:v>3.0684900000000001E-3</c:v>
                </c:pt>
                <c:pt idx="47" formatCode="General">
                  <c:v>2.5074400000000001E-3</c:v>
                </c:pt>
                <c:pt idx="48" formatCode="General">
                  <c:v>3.5007599999999999E-3</c:v>
                </c:pt>
                <c:pt idx="49" formatCode="General">
                  <c:v>2.6704799999999998E-3</c:v>
                </c:pt>
                <c:pt idx="50" formatCode="General">
                  <c:v>4.2785100000000001E-3</c:v>
                </c:pt>
                <c:pt idx="51" formatCode="General">
                  <c:v>4.0833099999999997E-3</c:v>
                </c:pt>
                <c:pt idx="52" formatCode="General">
                  <c:v>3.53484E-3</c:v>
                </c:pt>
                <c:pt idx="53" formatCode="General">
                  <c:v>5.3136499999999996E-3</c:v>
                </c:pt>
                <c:pt idx="54" formatCode="General">
                  <c:v>4.4864800000000002E-3</c:v>
                </c:pt>
                <c:pt idx="55" formatCode="General">
                  <c:v>7.6020599999999999E-3</c:v>
                </c:pt>
                <c:pt idx="56" formatCode="General">
                  <c:v>8.4153800000000001E-3</c:v>
                </c:pt>
                <c:pt idx="57" formatCode="General">
                  <c:v>9.09278E-3</c:v>
                </c:pt>
                <c:pt idx="58" formatCode="General">
                  <c:v>8.5796499999999994E-3</c:v>
                </c:pt>
                <c:pt idx="59" formatCode="General">
                  <c:v>9.6225300000000007E-3</c:v>
                </c:pt>
                <c:pt idx="60" formatCode="General">
                  <c:v>9.9134300000000009E-3</c:v>
                </c:pt>
                <c:pt idx="61" formatCode="General">
                  <c:v>1.20149E-2</c:v>
                </c:pt>
                <c:pt idx="62" formatCode="General">
                  <c:v>1.5052299999999999E-2</c:v>
                </c:pt>
                <c:pt idx="63" formatCode="General">
                  <c:v>1.4482399999999999E-2</c:v>
                </c:pt>
                <c:pt idx="64" formatCode="General">
                  <c:v>1.9738800000000001E-2</c:v>
                </c:pt>
                <c:pt idx="65" formatCode="General">
                  <c:v>1.82469E-2</c:v>
                </c:pt>
                <c:pt idx="66" formatCode="General">
                  <c:v>1.38765E-2</c:v>
                </c:pt>
                <c:pt idx="67" formatCode="General">
                  <c:v>1.4398599999999999E-2</c:v>
                </c:pt>
                <c:pt idx="68" formatCode="General">
                  <c:v>1.6852200000000001E-2</c:v>
                </c:pt>
                <c:pt idx="69" formatCode="General">
                  <c:v>2.48734E-2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9-4D8E-A6EB-B256B097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select'!$K$14:$K$83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0-466A-8ECE-261B82E8522C}"/>
            </c:ext>
          </c:extLst>
        </c:ser>
        <c:ser>
          <c:idx val="1"/>
          <c:order val="1"/>
          <c:tx>
            <c:strRef>
              <c:f>'heap select'!$L$13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select'!$L$14:$L$83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0-466A-8ECE-261B82E8522C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90-466A-8ECE-261B82E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8-48FF-AA36-F2E1F66493F0}"/>
            </c:ext>
          </c:extLst>
        </c:ser>
        <c:ser>
          <c:idx val="0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'quick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select'!$K$14:$K$83</c:f>
              <c:numCache>
                <c:formatCode>0.000000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8-48FF-AA36-F2E1F66493F0}"/>
            </c:ext>
          </c:extLst>
        </c:ser>
        <c:ser>
          <c:idx val="1"/>
          <c:order val="2"/>
          <c:tx>
            <c:strRef>
              <c:f>'quick select'!$L$13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0.000000</c:formatCode>
                <c:ptCount val="70"/>
                <c:pt idx="0">
                  <c:v>0</c:v>
                </c:pt>
                <c:pt idx="1">
                  <c:v>9.1734937192435704E-6</c:v>
                </c:pt>
                <c:pt idx="2">
                  <c:v>2.1905265868909656E-5</c:v>
                </c:pt>
                <c:pt idx="3">
                  <c:v>1.0013379784252965E-5</c:v>
                </c:pt>
                <c:pt idx="4">
                  <c:v>8.8168738342922365E-6</c:v>
                </c:pt>
                <c:pt idx="5">
                  <c:v>2.1197252771503463E-5</c:v>
                </c:pt>
                <c:pt idx="6">
                  <c:v>2.9335583900234986E-5</c:v>
                </c:pt>
                <c:pt idx="7">
                  <c:v>4.5669337503428667E-5</c:v>
                </c:pt>
                <c:pt idx="8">
                  <c:v>3.6705192120255179E-5</c:v>
                </c:pt>
                <c:pt idx="9">
                  <c:v>5.6897034129303409E-5</c:v>
                </c:pt>
                <c:pt idx="10">
                  <c:v>5.9595605344402996E-5</c:v>
                </c:pt>
                <c:pt idx="11">
                  <c:v>1.7583398730374272E-4</c:v>
                </c:pt>
                <c:pt idx="12">
                  <c:v>1.1855836920345092E-3</c:v>
                </c:pt>
                <c:pt idx="13">
                  <c:v>4.6792537361367781E-4</c:v>
                </c:pt>
                <c:pt idx="14">
                  <c:v>4.0177178187761006E-4</c:v>
                </c:pt>
                <c:pt idx="15">
                  <c:v>1.1415710890969419E-3</c:v>
                </c:pt>
                <c:pt idx="16">
                  <c:v>9.284635693467126E-4</c:v>
                </c:pt>
                <c:pt idx="17">
                  <c:v>1.4693115982466344E-3</c:v>
                </c:pt>
                <c:pt idx="18">
                  <c:v>6.336591379593801E-4</c:v>
                </c:pt>
                <c:pt idx="19">
                  <c:v>6.6986336156188353E-3</c:v>
                </c:pt>
                <c:pt idx="20">
                  <c:v>9.5369982174124263E-3</c:v>
                </c:pt>
                <c:pt idx="21">
                  <c:v>7.2155515255195417E-3</c:v>
                </c:pt>
                <c:pt idx="22">
                  <c:v>1.2831932764359044E-2</c:v>
                </c:pt>
                <c:pt idx="23">
                  <c:v>1.0788746075143517E-2</c:v>
                </c:pt>
                <c:pt idx="24">
                  <c:v>1.3655817170494635E-2</c:v>
                </c:pt>
                <c:pt idx="25">
                  <c:v>1.0261334615076823E-2</c:v>
                </c:pt>
                <c:pt idx="26">
                  <c:v>1.4923566687099528E-2</c:v>
                </c:pt>
                <c:pt idx="27">
                  <c:v>2.8069009862274549E-2</c:v>
                </c:pt>
                <c:pt idx="28">
                  <c:v>1.8433880346073683E-2</c:v>
                </c:pt>
                <c:pt idx="29">
                  <c:v>3.5735533285267185E-2</c:v>
                </c:pt>
                <c:pt idx="30">
                  <c:v>3.1106510686183583E-2</c:v>
                </c:pt>
                <c:pt idx="31">
                  <c:v>2.4517606516443542E-2</c:v>
                </c:pt>
                <c:pt idx="32">
                  <c:v>5.0326070995369572E-2</c:v>
                </c:pt>
                <c:pt idx="33">
                  <c:v>5.5676977476561536E-2</c:v>
                </c:pt>
                <c:pt idx="34">
                  <c:v>4.3027625931647447E-2</c:v>
                </c:pt>
                <c:pt idx="35">
                  <c:v>6.6918745913003688E-2</c:v>
                </c:pt>
                <c:pt idx="36">
                  <c:v>6.0557483433071366E-2</c:v>
                </c:pt>
                <c:pt idx="37">
                  <c:v>4.4122010742061797E-2</c:v>
                </c:pt>
                <c:pt idx="38">
                  <c:v>5.3291202507789043E-2</c:v>
                </c:pt>
                <c:pt idx="39">
                  <c:v>7.6387868269682108E-2</c:v>
                </c:pt>
                <c:pt idx="40">
                  <c:v>8.6071686250446242E-2</c:v>
                </c:pt>
                <c:pt idx="41">
                  <c:v>0.12199541042213331</c:v>
                </c:pt>
                <c:pt idx="42">
                  <c:v>0.10204881996868859</c:v>
                </c:pt>
                <c:pt idx="43">
                  <c:v>6.0658800469156754E-2</c:v>
                </c:pt>
                <c:pt idx="44">
                  <c:v>9.4294448242582235E-2</c:v>
                </c:pt>
                <c:pt idx="45">
                  <c:v>0.12408567736899011</c:v>
                </c:pt>
                <c:pt idx="46">
                  <c:v>0.1233298201156547</c:v>
                </c:pt>
                <c:pt idx="47">
                  <c:v>0.10077270777608936</c:v>
                </c:pt>
                <c:pt idx="48">
                  <c:v>0.14070931026987252</c:v>
                </c:pt>
                <c:pt idx="49">
                  <c:v>0.10732775919012148</c:v>
                </c:pt>
                <c:pt idx="50">
                  <c:v>0.1719788836093199</c:v>
                </c:pt>
                <c:pt idx="51">
                  <c:v>0.16413083383000759</c:v>
                </c:pt>
                <c:pt idx="52">
                  <c:v>0.1420795025674082</c:v>
                </c:pt>
                <c:pt idx="53">
                  <c:v>0.21359686644004383</c:v>
                </c:pt>
                <c:pt idx="54">
                  <c:v>0.18034035344847757</c:v>
                </c:pt>
                <c:pt idx="55">
                  <c:v>0.30560278649883493</c:v>
                </c:pt>
                <c:pt idx="56">
                  <c:v>0.33830245784366214</c:v>
                </c:pt>
                <c:pt idx="57">
                  <c:v>0.36553744206756655</c:v>
                </c:pt>
                <c:pt idx="58">
                  <c:v>0.34490696162054546</c:v>
                </c:pt>
                <c:pt idx="59">
                  <c:v>0.38683613249067456</c:v>
                </c:pt>
                <c:pt idx="60">
                  <c:v>0.39853181733084847</c:v>
                </c:pt>
                <c:pt idx="61">
                  <c:v>0.48302178233971821</c:v>
                </c:pt>
                <c:pt idx="62">
                  <c:v>0.60514097496104569</c:v>
                </c:pt>
                <c:pt idx="63">
                  <c:v>0.58222804683998997</c:v>
                </c:pt>
                <c:pt idx="64">
                  <c:v>0.79356251845872516</c:v>
                </c:pt>
                <c:pt idx="65">
                  <c:v>0.73358042078579488</c:v>
                </c:pt>
                <c:pt idx="66">
                  <c:v>0.55786773248914312</c:v>
                </c:pt>
                <c:pt idx="67">
                  <c:v>0.57885885333842046</c:v>
                </c:pt>
                <c:pt idx="68">
                  <c:v>0.67750626593330088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8-48FF-AA36-F2E1F664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'quick select'!$B$14:$B$83</c:f>
              <c:numCache>
                <c:formatCode>0.00E+00</c:formatCode>
                <c:ptCount val="70"/>
                <c:pt idx="0">
                  <c:v>3.5846000000000001E-4</c:v>
                </c:pt>
                <c:pt idx="1">
                  <c:v>8.8566274999999999E-4</c:v>
                </c:pt>
                <c:pt idx="2">
                  <c:v>1.4386943E-3</c:v>
                </c:pt>
                <c:pt idx="3">
                  <c:v>1.02715025E-3</c:v>
                </c:pt>
                <c:pt idx="4">
                  <c:v>1.0878337999999999E-3</c:v>
                </c:pt>
                <c:pt idx="5">
                  <c:v>2.0463959999999998E-3</c:v>
                </c:pt>
                <c:pt idx="6">
                  <c:v>1.293747E-3</c:v>
                </c:pt>
                <c:pt idx="7">
                  <c:v>1.5066251000000002E-3</c:v>
                </c:pt>
                <c:pt idx="8">
                  <c:v>2.595912E-4</c:v>
                </c:pt>
                <c:pt idx="9">
                  <c:v>3.8608583000000001E-3</c:v>
                </c:pt>
                <c:pt idx="10">
                  <c:v>6.5988219999999998E-3</c:v>
                </c:pt>
                <c:pt idx="11">
                  <c:v>5.6040356999999992E-3</c:v>
                </c:pt>
                <c:pt idx="12">
                  <c:v>1.4908961199999999E-2</c:v>
                </c:pt>
                <c:pt idx="13">
                  <c:v>2.7460964999999997E-2</c:v>
                </c:pt>
                <c:pt idx="14">
                  <c:v>2.127312E-2</c:v>
                </c:pt>
                <c:pt idx="15">
                  <c:v>1.7784544999999999E-2</c:v>
                </c:pt>
                <c:pt idx="16">
                  <c:v>2.5158736000000001E-2</c:v>
                </c:pt>
                <c:pt idx="17">
                  <c:v>8.9315517000000001E-3</c:v>
                </c:pt>
                <c:pt idx="18">
                  <c:v>2.8164129999999999E-2</c:v>
                </c:pt>
                <c:pt idx="19">
                  <c:v>6.7929432999999997E-2</c:v>
                </c:pt>
                <c:pt idx="20">
                  <c:v>7.0699860000000003E-2</c:v>
                </c:pt>
                <c:pt idx="21">
                  <c:v>0.13378735</c:v>
                </c:pt>
                <c:pt idx="22">
                  <c:v>0.133833438</c:v>
                </c:pt>
                <c:pt idx="23">
                  <c:v>0.18526806000000001</c:v>
                </c:pt>
                <c:pt idx="24">
                  <c:v>0.19023999999999999</c:v>
                </c:pt>
                <c:pt idx="25">
                  <c:v>0.20122875000000001</c:v>
                </c:pt>
                <c:pt idx="26">
                  <c:v>0.19851962000000001</c:v>
                </c:pt>
                <c:pt idx="27">
                  <c:v>0.21185808</c:v>
                </c:pt>
                <c:pt idx="28">
                  <c:v>0.29547287999999999</c:v>
                </c:pt>
                <c:pt idx="29">
                  <c:v>0.40882156999999997</c:v>
                </c:pt>
                <c:pt idx="30">
                  <c:v>0.40071790000000002</c:v>
                </c:pt>
                <c:pt idx="31">
                  <c:v>0.51096993999999996</c:v>
                </c:pt>
                <c:pt idx="32">
                  <c:v>0.50989952000000005</c:v>
                </c:pt>
                <c:pt idx="33">
                  <c:v>0.55663119999999999</c:v>
                </c:pt>
                <c:pt idx="34">
                  <c:v>0.57441818</c:v>
                </c:pt>
                <c:pt idx="35">
                  <c:v>0.58272619999999997</c:v>
                </c:pt>
                <c:pt idx="36">
                  <c:v>0.59591620000000001</c:v>
                </c:pt>
                <c:pt idx="37">
                  <c:v>0.67088200000000009</c:v>
                </c:pt>
                <c:pt idx="38">
                  <c:v>0.73981758000000009</c:v>
                </c:pt>
                <c:pt idx="39">
                  <c:v>0.79966848000000001</c:v>
                </c:pt>
                <c:pt idx="40">
                  <c:v>0.74557600000000002</c:v>
                </c:pt>
                <c:pt idx="41">
                  <c:v>0.74922924999999996</c:v>
                </c:pt>
                <c:pt idx="42">
                  <c:v>0.74196100000000009</c:v>
                </c:pt>
                <c:pt idx="43">
                  <c:v>0.79606620000000006</c:v>
                </c:pt>
                <c:pt idx="44">
                  <c:v>0.78233320000000006</c:v>
                </c:pt>
                <c:pt idx="45">
                  <c:v>0.81252599999999997</c:v>
                </c:pt>
                <c:pt idx="46">
                  <c:v>0.90903159999999994</c:v>
                </c:pt>
                <c:pt idx="47">
                  <c:v>0.99055690000000007</c:v>
                </c:pt>
                <c:pt idx="48">
                  <c:v>0.92480639999999992</c:v>
                </c:pt>
                <c:pt idx="49">
                  <c:v>0.8369548</c:v>
                </c:pt>
                <c:pt idx="50">
                  <c:v>0.90199000000000007</c:v>
                </c:pt>
                <c:pt idx="51">
                  <c:v>0.93962400000000001</c:v>
                </c:pt>
                <c:pt idx="52">
                  <c:v>0.93554999999999999</c:v>
                </c:pt>
                <c:pt idx="53">
                  <c:v>0.78308770000000005</c:v>
                </c:pt>
                <c:pt idx="54">
                  <c:v>1.0109710000000001</c:v>
                </c:pt>
                <c:pt idx="55">
                  <c:v>1.086036</c:v>
                </c:pt>
                <c:pt idx="56">
                  <c:v>1.1632992</c:v>
                </c:pt>
                <c:pt idx="57">
                  <c:v>1.2249629</c:v>
                </c:pt>
                <c:pt idx="58">
                  <c:v>1.2204295999999999</c:v>
                </c:pt>
                <c:pt idx="59">
                  <c:v>1.1094096</c:v>
                </c:pt>
                <c:pt idx="60">
                  <c:v>1.08172</c:v>
                </c:pt>
                <c:pt idx="61">
                  <c:v>0.96450179999999996</c:v>
                </c:pt>
                <c:pt idx="62">
                  <c:v>0.88548040000000006</c:v>
                </c:pt>
                <c:pt idx="63">
                  <c:v>0.75306879999999998</c:v>
                </c:pt>
                <c:pt idx="64">
                  <c:v>0.67418500000000003</c:v>
                </c:pt>
                <c:pt idx="65">
                  <c:v>0.75661999999999996</c:v>
                </c:pt>
                <c:pt idx="66">
                  <c:v>0.84050700000000012</c:v>
                </c:pt>
                <c:pt idx="67">
                  <c:v>0.893814</c:v>
                </c:pt>
                <c:pt idx="68">
                  <c:v>0.93504500000000002</c:v>
                </c:pt>
                <c:pt idx="69">
                  <c:v>0.96904000000000001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C-4E9D-8C2D-CE47052B0303}"/>
            </c:ext>
          </c:extLst>
        </c:ser>
        <c:ser>
          <c:idx val="2"/>
          <c:order val="1"/>
          <c:tx>
            <c:strRef>
              <c:f>'quick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'quick select'!$S$14:$S$83</c:f>
              <c:numCache>
                <c:formatCode>0.00E+00</c:formatCode>
                <c:ptCount val="70"/>
                <c:pt idx="0">
                  <c:v>1.3130000000000002E-4</c:v>
                </c:pt>
                <c:pt idx="1">
                  <c:v>1.3130000000000002E-4</c:v>
                </c:pt>
                <c:pt idx="2">
                  <c:v>1.3130000000000002E-4</c:v>
                </c:pt>
                <c:pt idx="3">
                  <c:v>1.3130000000000002E-4</c:v>
                </c:pt>
                <c:pt idx="4">
                  <c:v>1.3130000000000002E-4</c:v>
                </c:pt>
                <c:pt idx="5">
                  <c:v>1.3130000000000002E-4</c:v>
                </c:pt>
                <c:pt idx="6">
                  <c:v>1.3130000000000002E-4</c:v>
                </c:pt>
                <c:pt idx="7">
                  <c:v>1.3130000000000002E-4</c:v>
                </c:pt>
                <c:pt idx="8">
                  <c:v>1.3130000000000002E-4</c:v>
                </c:pt>
                <c:pt idx="9">
                  <c:v>1.3130000000000002E-4</c:v>
                </c:pt>
                <c:pt idx="10">
                  <c:v>1.3130000000000002E-4</c:v>
                </c:pt>
                <c:pt idx="11">
                  <c:v>1.3130000000000002E-4</c:v>
                </c:pt>
                <c:pt idx="12">
                  <c:v>1.3130000000000002E-4</c:v>
                </c:pt>
                <c:pt idx="13">
                  <c:v>1.3130000000000002E-4</c:v>
                </c:pt>
                <c:pt idx="14">
                  <c:v>1.3130000000000002E-4</c:v>
                </c:pt>
                <c:pt idx="15">
                  <c:v>1.3130000000000002E-4</c:v>
                </c:pt>
                <c:pt idx="16">
                  <c:v>1.3130000000000002E-4</c:v>
                </c:pt>
                <c:pt idx="17">
                  <c:v>1.3130000000000002E-4</c:v>
                </c:pt>
                <c:pt idx="18">
                  <c:v>1.3130000000000002E-4</c:v>
                </c:pt>
                <c:pt idx="19">
                  <c:v>1.3130000000000002E-4</c:v>
                </c:pt>
                <c:pt idx="20">
                  <c:v>1.3130000000000002E-4</c:v>
                </c:pt>
                <c:pt idx="21">
                  <c:v>1.3130000000000002E-4</c:v>
                </c:pt>
                <c:pt idx="22">
                  <c:v>1.3130000000000002E-4</c:v>
                </c:pt>
                <c:pt idx="23">
                  <c:v>1.3130000000000002E-4</c:v>
                </c:pt>
                <c:pt idx="24">
                  <c:v>1.3130000000000002E-4</c:v>
                </c:pt>
                <c:pt idx="25">
                  <c:v>1.3130000000000002E-4</c:v>
                </c:pt>
                <c:pt idx="26">
                  <c:v>1.3130000000000002E-4</c:v>
                </c:pt>
                <c:pt idx="27">
                  <c:v>1.3130000000000002E-4</c:v>
                </c:pt>
                <c:pt idx="28">
                  <c:v>1.3130000000000002E-4</c:v>
                </c:pt>
                <c:pt idx="29">
                  <c:v>1.3130000000000002E-4</c:v>
                </c:pt>
                <c:pt idx="30">
                  <c:v>1.3130000000000002E-4</c:v>
                </c:pt>
                <c:pt idx="31">
                  <c:v>1.3130000000000002E-4</c:v>
                </c:pt>
                <c:pt idx="32">
                  <c:v>1.3130000000000002E-4</c:v>
                </c:pt>
                <c:pt idx="33">
                  <c:v>1.3130000000000002E-4</c:v>
                </c:pt>
                <c:pt idx="34">
                  <c:v>1.3130000000000002E-4</c:v>
                </c:pt>
                <c:pt idx="35">
                  <c:v>1.3130000000000002E-4</c:v>
                </c:pt>
                <c:pt idx="36">
                  <c:v>1.3130000000000002E-4</c:v>
                </c:pt>
                <c:pt idx="37">
                  <c:v>1.3130000000000002E-4</c:v>
                </c:pt>
                <c:pt idx="38">
                  <c:v>1.3130000000000002E-4</c:v>
                </c:pt>
                <c:pt idx="39">
                  <c:v>1.3130000000000002E-4</c:v>
                </c:pt>
                <c:pt idx="40">
                  <c:v>1.3130000000000002E-4</c:v>
                </c:pt>
                <c:pt idx="41">
                  <c:v>1.3130000000000002E-4</c:v>
                </c:pt>
                <c:pt idx="42">
                  <c:v>1.3130000000000002E-4</c:v>
                </c:pt>
                <c:pt idx="43">
                  <c:v>1.3130000000000002E-4</c:v>
                </c:pt>
                <c:pt idx="44">
                  <c:v>1.3130000000000002E-4</c:v>
                </c:pt>
                <c:pt idx="45">
                  <c:v>1.3130000000000002E-4</c:v>
                </c:pt>
                <c:pt idx="46">
                  <c:v>1.3130000000000002E-4</c:v>
                </c:pt>
                <c:pt idx="47">
                  <c:v>1.3130000000000002E-4</c:v>
                </c:pt>
                <c:pt idx="48">
                  <c:v>1.3130000000000002E-4</c:v>
                </c:pt>
                <c:pt idx="49">
                  <c:v>1.3130000000000002E-4</c:v>
                </c:pt>
                <c:pt idx="50">
                  <c:v>1.3130000000000002E-4</c:v>
                </c:pt>
                <c:pt idx="51">
                  <c:v>1.3130000000000002E-4</c:v>
                </c:pt>
                <c:pt idx="52">
                  <c:v>1.3130000000000002E-4</c:v>
                </c:pt>
                <c:pt idx="53">
                  <c:v>1.3130000000000002E-4</c:v>
                </c:pt>
                <c:pt idx="54">
                  <c:v>1.3130000000000002E-4</c:v>
                </c:pt>
                <c:pt idx="55">
                  <c:v>1.3130000000000002E-4</c:v>
                </c:pt>
                <c:pt idx="56">
                  <c:v>1.3130000000000002E-4</c:v>
                </c:pt>
                <c:pt idx="57">
                  <c:v>1.3130000000000002E-4</c:v>
                </c:pt>
                <c:pt idx="58">
                  <c:v>1.3130000000000002E-4</c:v>
                </c:pt>
                <c:pt idx="59">
                  <c:v>1.3130000000000002E-4</c:v>
                </c:pt>
                <c:pt idx="60">
                  <c:v>1.3130000000000002E-4</c:v>
                </c:pt>
                <c:pt idx="61">
                  <c:v>1.3130000000000002E-4</c:v>
                </c:pt>
                <c:pt idx="62">
                  <c:v>1.3130000000000002E-4</c:v>
                </c:pt>
                <c:pt idx="63">
                  <c:v>1.3130000000000002E-4</c:v>
                </c:pt>
                <c:pt idx="64">
                  <c:v>1.3130000000000002E-4</c:v>
                </c:pt>
                <c:pt idx="65">
                  <c:v>1.3130000000000002E-4</c:v>
                </c:pt>
                <c:pt idx="66">
                  <c:v>1.3130000000000002E-4</c:v>
                </c:pt>
                <c:pt idx="67">
                  <c:v>1.3130000000000002E-4</c:v>
                </c:pt>
                <c:pt idx="68">
                  <c:v>1.3130000000000002E-4</c:v>
                </c:pt>
                <c:pt idx="69">
                  <c:v>1.3130000000000002E-4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C-4E9D-8C2D-CE47052B0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'heap select'!$I$14:$I$83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5-4EE3-B2D1-DEE879DE45E8}"/>
            </c:ext>
          </c:extLst>
        </c:ser>
        <c:ser>
          <c:idx val="1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'heap select'!$K$14:$K$83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5-4EE3-B2D1-DEE879DE45E8}"/>
            </c:ext>
          </c:extLst>
        </c:ser>
        <c:ser>
          <c:idx val="2"/>
          <c:order val="2"/>
          <c:tx>
            <c:strRef>
              <c:f>'heap select'!$L$13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'heap select'!$L$14:$L$83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5-4EE3-B2D1-DEE879DE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'heap select'!$G$14:$G$83</c:f>
              <c:numCache>
                <c:formatCode>0.00%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D-4AA6-9743-62DC0B2F0809}"/>
            </c:ext>
          </c:extLst>
        </c:ser>
        <c:ser>
          <c:idx val="1"/>
          <c:order val="1"/>
          <c:tx>
            <c:strRef>
              <c:f>'heap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'heap select'!$H$14:$H$83</c:f>
              <c:numCache>
                <c:formatCode>0.00%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D-4AA6-9743-62DC0B2F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7-46BC-A2B5-37F6560800D2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7-46BC-A2B5-37F6560800D2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7-46BC-A2B5-37F65608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7-48C8-A72E-FAAAF6BE821B}"/>
            </c:ext>
          </c:extLst>
        </c:ser>
        <c:ser>
          <c:idx val="0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'heap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select'!$K$14:$K$83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7-48C8-A72E-FAAAF6BE821B}"/>
            </c:ext>
          </c:extLst>
        </c:ser>
        <c:ser>
          <c:idx val="1"/>
          <c:order val="2"/>
          <c:tx>
            <c:strRef>
              <c:f>'heap select'!$L$13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7-48C8-A72E-FAAAF6BE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'heap select'!$B$14:$B$83</c:f>
              <c:numCache>
                <c:formatCode>0.00E+00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4-4BD4-808C-902F9610A707}"/>
            </c:ext>
          </c:extLst>
        </c:ser>
        <c:ser>
          <c:idx val="2"/>
          <c:order val="1"/>
          <c:tx>
            <c:strRef>
              <c:f>'heap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'heap select'!$S$14:$S$83</c:f>
              <c:numCache>
                <c:formatCode>0.00E+00</c:formatCode>
                <c:ptCount val="70"/>
                <c:pt idx="0">
                  <c:v>1.3130000000000002E-4</c:v>
                </c:pt>
                <c:pt idx="1">
                  <c:v>1.3130000000000002E-4</c:v>
                </c:pt>
                <c:pt idx="2">
                  <c:v>1.3130000000000002E-4</c:v>
                </c:pt>
                <c:pt idx="3">
                  <c:v>1.3130000000000002E-4</c:v>
                </c:pt>
                <c:pt idx="4">
                  <c:v>1.3130000000000002E-4</c:v>
                </c:pt>
                <c:pt idx="5">
                  <c:v>1.3130000000000002E-4</c:v>
                </c:pt>
                <c:pt idx="6">
                  <c:v>1.3130000000000002E-4</c:v>
                </c:pt>
                <c:pt idx="7">
                  <c:v>1.3130000000000002E-4</c:v>
                </c:pt>
                <c:pt idx="8">
                  <c:v>1.3130000000000002E-4</c:v>
                </c:pt>
                <c:pt idx="9">
                  <c:v>1.3130000000000002E-4</c:v>
                </c:pt>
                <c:pt idx="10">
                  <c:v>1.3130000000000002E-4</c:v>
                </c:pt>
                <c:pt idx="11">
                  <c:v>1.3130000000000002E-4</c:v>
                </c:pt>
                <c:pt idx="12">
                  <c:v>1.3130000000000002E-4</c:v>
                </c:pt>
                <c:pt idx="13">
                  <c:v>1.3130000000000002E-4</c:v>
                </c:pt>
                <c:pt idx="14">
                  <c:v>1.3130000000000002E-4</c:v>
                </c:pt>
                <c:pt idx="15">
                  <c:v>1.3130000000000002E-4</c:v>
                </c:pt>
                <c:pt idx="16">
                  <c:v>1.3130000000000002E-4</c:v>
                </c:pt>
                <c:pt idx="17">
                  <c:v>1.3130000000000002E-4</c:v>
                </c:pt>
                <c:pt idx="18">
                  <c:v>1.3130000000000002E-4</c:v>
                </c:pt>
                <c:pt idx="19">
                  <c:v>1.3130000000000002E-4</c:v>
                </c:pt>
                <c:pt idx="20">
                  <c:v>1.3130000000000002E-4</c:v>
                </c:pt>
                <c:pt idx="21">
                  <c:v>1.3130000000000002E-4</c:v>
                </c:pt>
                <c:pt idx="22">
                  <c:v>1.3130000000000002E-4</c:v>
                </c:pt>
                <c:pt idx="23">
                  <c:v>1.3130000000000002E-4</c:v>
                </c:pt>
                <c:pt idx="24">
                  <c:v>1.3130000000000002E-4</c:v>
                </c:pt>
                <c:pt idx="25">
                  <c:v>1.3130000000000002E-4</c:v>
                </c:pt>
                <c:pt idx="26">
                  <c:v>1.3130000000000002E-4</c:v>
                </c:pt>
                <c:pt idx="27">
                  <c:v>1.3130000000000002E-4</c:v>
                </c:pt>
                <c:pt idx="28">
                  <c:v>1.3130000000000002E-4</c:v>
                </c:pt>
                <c:pt idx="29">
                  <c:v>1.3130000000000002E-4</c:v>
                </c:pt>
                <c:pt idx="30">
                  <c:v>1.3130000000000002E-4</c:v>
                </c:pt>
                <c:pt idx="31">
                  <c:v>1.3130000000000002E-4</c:v>
                </c:pt>
                <c:pt idx="32">
                  <c:v>1.3130000000000002E-4</c:v>
                </c:pt>
                <c:pt idx="33">
                  <c:v>1.3130000000000002E-4</c:v>
                </c:pt>
                <c:pt idx="34">
                  <c:v>1.3130000000000002E-4</c:v>
                </c:pt>
                <c:pt idx="35">
                  <c:v>1.3130000000000002E-4</c:v>
                </c:pt>
                <c:pt idx="36">
                  <c:v>1.3130000000000002E-4</c:v>
                </c:pt>
                <c:pt idx="37">
                  <c:v>1.3130000000000002E-4</c:v>
                </c:pt>
                <c:pt idx="38">
                  <c:v>1.3130000000000002E-4</c:v>
                </c:pt>
                <c:pt idx="39">
                  <c:v>1.3130000000000002E-4</c:v>
                </c:pt>
                <c:pt idx="40">
                  <c:v>1.3130000000000002E-4</c:v>
                </c:pt>
                <c:pt idx="41">
                  <c:v>1.3130000000000002E-4</c:v>
                </c:pt>
                <c:pt idx="42">
                  <c:v>1.3130000000000002E-4</c:v>
                </c:pt>
                <c:pt idx="43">
                  <c:v>1.3130000000000002E-4</c:v>
                </c:pt>
                <c:pt idx="44">
                  <c:v>1.3130000000000002E-4</c:v>
                </c:pt>
                <c:pt idx="45">
                  <c:v>1.3130000000000002E-4</c:v>
                </c:pt>
                <c:pt idx="46">
                  <c:v>1.3130000000000002E-4</c:v>
                </c:pt>
                <c:pt idx="47">
                  <c:v>1.3130000000000002E-4</c:v>
                </c:pt>
                <c:pt idx="48">
                  <c:v>1.3130000000000002E-4</c:v>
                </c:pt>
                <c:pt idx="49">
                  <c:v>1.3130000000000002E-4</c:v>
                </c:pt>
                <c:pt idx="50">
                  <c:v>1.3130000000000002E-4</c:v>
                </c:pt>
                <c:pt idx="51">
                  <c:v>1.3130000000000002E-4</c:v>
                </c:pt>
                <c:pt idx="52">
                  <c:v>1.3130000000000002E-4</c:v>
                </c:pt>
                <c:pt idx="53">
                  <c:v>1.3130000000000002E-4</c:v>
                </c:pt>
                <c:pt idx="54">
                  <c:v>1.3130000000000002E-4</c:v>
                </c:pt>
                <c:pt idx="55">
                  <c:v>1.3130000000000002E-4</c:v>
                </c:pt>
                <c:pt idx="56">
                  <c:v>1.3130000000000002E-4</c:v>
                </c:pt>
                <c:pt idx="57">
                  <c:v>1.3130000000000002E-4</c:v>
                </c:pt>
                <c:pt idx="58">
                  <c:v>1.3130000000000002E-4</c:v>
                </c:pt>
                <c:pt idx="59">
                  <c:v>1.3130000000000002E-4</c:v>
                </c:pt>
                <c:pt idx="60">
                  <c:v>1.3130000000000002E-4</c:v>
                </c:pt>
                <c:pt idx="61">
                  <c:v>1.3130000000000002E-4</c:v>
                </c:pt>
                <c:pt idx="62">
                  <c:v>1.3130000000000002E-4</c:v>
                </c:pt>
                <c:pt idx="63">
                  <c:v>1.3130000000000002E-4</c:v>
                </c:pt>
                <c:pt idx="64">
                  <c:v>1.3130000000000002E-4</c:v>
                </c:pt>
                <c:pt idx="65">
                  <c:v>1.3130000000000002E-4</c:v>
                </c:pt>
                <c:pt idx="66">
                  <c:v>1.3130000000000002E-4</c:v>
                </c:pt>
                <c:pt idx="67">
                  <c:v>1.3130000000000002E-4</c:v>
                </c:pt>
                <c:pt idx="68">
                  <c:v>1.3130000000000002E-4</c:v>
                </c:pt>
                <c:pt idx="69">
                  <c:v>1.3130000000000002E-4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4-4BD4-808C-902F9610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2-4698-9B1A-1C2D1091F12F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0.44930500000000001</c:v>
                </c:pt>
                <c:pt idx="1">
                  <c:v>6.9864999999999997E-2</c:v>
                </c:pt>
                <c:pt idx="2">
                  <c:v>9.8951999999999998E-2</c:v>
                </c:pt>
                <c:pt idx="3">
                  <c:v>1.0147900000000001</c:v>
                </c:pt>
                <c:pt idx="4">
                  <c:v>1.41351</c:v>
                </c:pt>
                <c:pt idx="5">
                  <c:v>2.0618300000000001</c:v>
                </c:pt>
                <c:pt idx="6">
                  <c:v>0.24823000000000001</c:v>
                </c:pt>
                <c:pt idx="7">
                  <c:v>2.1520700000000001</c:v>
                </c:pt>
                <c:pt idx="8">
                  <c:v>3.0950899999999999</c:v>
                </c:pt>
                <c:pt idx="9">
                  <c:v>0.40466000000000002</c:v>
                </c:pt>
                <c:pt idx="10">
                  <c:v>9.0971299999999999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2-4698-9B1A-1C2D1091F12F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0.100853</c:v>
                </c:pt>
                <c:pt idx="1">
                  <c:v>0.160465</c:v>
                </c:pt>
                <c:pt idx="2">
                  <c:v>0.14568300000000001</c:v>
                </c:pt>
                <c:pt idx="3">
                  <c:v>0.16875599999999999</c:v>
                </c:pt>
                <c:pt idx="4">
                  <c:v>0.147512</c:v>
                </c:pt>
                <c:pt idx="5">
                  <c:v>0.19606699999999999</c:v>
                </c:pt>
                <c:pt idx="6">
                  <c:v>0.36593599999999998</c:v>
                </c:pt>
                <c:pt idx="7">
                  <c:v>0.24609700000000001</c:v>
                </c:pt>
                <c:pt idx="8">
                  <c:v>0.29450300000000001</c:v>
                </c:pt>
                <c:pt idx="9">
                  <c:v>2.9769E-2</c:v>
                </c:pt>
                <c:pt idx="10">
                  <c:v>0.77232299999999998</c:v>
                </c:pt>
                <c:pt idx="11">
                  <c:v>2.05233</c:v>
                </c:pt>
                <c:pt idx="12">
                  <c:v>9.0658000000000002E-2</c:v>
                </c:pt>
                <c:pt idx="13">
                  <c:v>0.89919499999999997</c:v>
                </c:pt>
                <c:pt idx="14">
                  <c:v>0.70927200000000001</c:v>
                </c:pt>
                <c:pt idx="15">
                  <c:v>9.1833999999999999E-2</c:v>
                </c:pt>
                <c:pt idx="16">
                  <c:v>1.11313</c:v>
                </c:pt>
                <c:pt idx="17">
                  <c:v>1.28789</c:v>
                </c:pt>
                <c:pt idx="18">
                  <c:v>0.14804</c:v>
                </c:pt>
                <c:pt idx="19">
                  <c:v>2.8495200000000001</c:v>
                </c:pt>
                <c:pt idx="20">
                  <c:v>4.9790400000000004</c:v>
                </c:pt>
                <c:pt idx="21">
                  <c:v>6.3484600000000002</c:v>
                </c:pt>
                <c:pt idx="22">
                  <c:v>4.1860900000000001</c:v>
                </c:pt>
                <c:pt idx="23">
                  <c:v>6.7448899999999998</c:v>
                </c:pt>
                <c:pt idx="24">
                  <c:v>6.2140399999999998</c:v>
                </c:pt>
                <c:pt idx="25">
                  <c:v>8.9119100000000007</c:v>
                </c:pt>
                <c:pt idx="26">
                  <c:v>9.1364300000000007</c:v>
                </c:pt>
                <c:pt idx="27">
                  <c:v>9.2610499999999991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2-4698-9B1A-1C2D1091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select'!$K$14:$K$83</c:f>
              <c:numCache>
                <c:formatCode>0.000000</c:formatCode>
                <c:ptCount val="70"/>
                <c:pt idx="0">
                  <c:v>4.2032664378413617E-2</c:v>
                </c:pt>
                <c:pt idx="1">
                  <c:v>0</c:v>
                </c:pt>
                <c:pt idx="2">
                  <c:v>3.2221276322341266E-3</c:v>
                </c:pt>
                <c:pt idx="3">
                  <c:v>0.1046745608996745</c:v>
                </c:pt>
                <c:pt idx="4">
                  <c:v>0.148842977358037</c:v>
                </c:pt>
                <c:pt idx="5">
                  <c:v>0.22066096431200369</c:v>
                </c:pt>
                <c:pt idx="6">
                  <c:v>1.9758476127597895E-2</c:v>
                </c:pt>
                <c:pt idx="7">
                  <c:v>0.23065734749118366</c:v>
                </c:pt>
                <c:pt idx="8">
                  <c:v>0.33512088101988807</c:v>
                </c:pt>
                <c:pt idx="9">
                  <c:v>3.7087091162162626E-2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4BED-B9B4-CF7D2933A7D7}"/>
            </c:ext>
          </c:extLst>
        </c:ser>
        <c:ser>
          <c:idx val="1"/>
          <c:order val="1"/>
          <c:tx>
            <c:strRef>
              <c:f>'mom select'!$L$13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select'!$L$14:$L$83</c:f>
              <c:numCache>
                <c:formatCode>0.000000</c:formatCode>
                <c:ptCount val="70"/>
                <c:pt idx="0">
                  <c:v>7.7003397469971938E-3</c:v>
                </c:pt>
                <c:pt idx="1">
                  <c:v>1.4157948393077843E-2</c:v>
                </c:pt>
                <c:pt idx="2">
                  <c:v>1.2556653838183456E-2</c:v>
                </c:pt>
                <c:pt idx="3">
                  <c:v>1.5056090265262211E-2</c:v>
                </c:pt>
                <c:pt idx="4">
                  <c:v>1.2754784520154896E-2</c:v>
                </c:pt>
                <c:pt idx="5">
                  <c:v>1.8014617906225584E-2</c:v>
                </c:pt>
                <c:pt idx="6">
                  <c:v>3.6416072698902791E-2</c:v>
                </c:pt>
                <c:pt idx="7">
                  <c:v>2.3434234100337757E-2</c:v>
                </c:pt>
                <c:pt idx="8">
                  <c:v>2.867792671461307E-2</c:v>
                </c:pt>
                <c:pt idx="9">
                  <c:v>0</c:v>
                </c:pt>
                <c:pt idx="10">
                  <c:v>8.0438890333855068E-2</c:v>
                </c:pt>
                <c:pt idx="11">
                  <c:v>0.21909862780691003</c:v>
                </c:pt>
                <c:pt idx="12">
                  <c:v>6.5959426432799523E-3</c:v>
                </c:pt>
                <c:pt idx="13">
                  <c:v>9.4182595026627403E-2</c:v>
                </c:pt>
                <c:pt idx="14">
                  <c:v>7.3608744008550928E-2</c:v>
                </c:pt>
                <c:pt idx="15">
                  <c:v>6.7233355804031964E-3</c:v>
                </c:pt>
                <c:pt idx="16">
                  <c:v>0.11735760183229176</c:v>
                </c:pt>
                <c:pt idx="17">
                  <c:v>0.13628888558370178</c:v>
                </c:pt>
                <c:pt idx="18">
                  <c:v>1.2811981349067374E-2</c:v>
                </c:pt>
                <c:pt idx="19">
                  <c:v>0.30545609000527668</c:v>
                </c:pt>
                <c:pt idx="20">
                  <c:v>0.53614130043273522</c:v>
                </c:pt>
                <c:pt idx="21">
                  <c:v>0.68448690923827371</c:v>
                </c:pt>
                <c:pt idx="22">
                  <c:v>0.45024314610290822</c:v>
                </c:pt>
                <c:pt idx="23">
                  <c:v>0.72743111167345031</c:v>
                </c:pt>
                <c:pt idx="24">
                  <c:v>0.66992554987763886</c:v>
                </c:pt>
                <c:pt idx="25">
                  <c:v>0.96217859688162477</c:v>
                </c:pt>
                <c:pt idx="26">
                  <c:v>0.98650024844872575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C-4BED-B9B4-CF7D2933A7D7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C-4BED-B9B4-CF7D2933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EF5C28-BA74-4B33-8EC9-96DCDF602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A596FF3-B6B1-4040-8C41-F7E226247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10560-2041-43D3-BAEC-700C4A4E1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0ABC2C9-F726-432F-9920-B5945FFCE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9931DA7-87E0-4733-86C5-24B78974D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4C90733-EB7E-462B-AB0C-88248DD18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D6BB84D-F985-4527-B93F-DCF3994A3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9EF147D-852C-425B-80C1-C652EF5B7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4E5CA8D-BF4B-4C3C-B6BC-9CE36250D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E1BA076-EC33-4DBB-820E-CA9F3E327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C853864-35B7-4266-A0A6-F9F5E2F4A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962661C-8422-4D6F-86CD-668865832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1E8EA75-58D7-493D-90D6-15BE6ED6E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DC857C5-E947-4FB6-876F-4D5DCBB82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5FD5471-9224-4F56-B4F4-4CC3E85FC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B59A617-054C-4D82-A0B8-AC09AEAD6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9F88392-490C-47DB-9EA5-A9AB55197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68C48B4-0A9F-483C-8B2E-8E95B8B59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8AF2315-E64D-4BB2-85F5-89EBF944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F1D669D-5AAA-4635-B0F3-00E341EE6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827768D-8C22-4321-A7F7-4579AD33A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A5DF-6664-4B8C-A11F-E2FB23FC43A7}">
  <dimension ref="A1:K131"/>
  <sheetViews>
    <sheetView topLeftCell="A61" workbookViewId="0">
      <selection activeCell="E3" sqref="E3"/>
    </sheetView>
  </sheetViews>
  <sheetFormatPr defaultColWidth="12.28515625" defaultRowHeight="15" x14ac:dyDescent="0.25"/>
  <cols>
    <col min="1" max="1" width="6" customWidth="1"/>
    <col min="2" max="2" width="11.85546875" customWidth="1"/>
    <col min="3" max="3" width="13.7109375" style="4" customWidth="1"/>
    <col min="4" max="4" width="13.140625" bestFit="1" customWidth="1"/>
    <col min="5" max="5" width="10.28515625" style="2" bestFit="1" customWidth="1"/>
    <col min="6" max="6" width="14.7109375" customWidth="1"/>
    <col min="7" max="7" width="14.42578125" customWidth="1"/>
    <col min="8" max="8" width="13.28515625" customWidth="1"/>
  </cols>
  <sheetData>
    <row r="1" spans="1:11" ht="21" x14ac:dyDescent="0.35">
      <c r="A1" s="10" t="s">
        <v>9</v>
      </c>
      <c r="B1" s="10"/>
      <c r="E1" s="6"/>
      <c r="F1" s="6"/>
      <c r="G1" s="6"/>
      <c r="H1" s="6"/>
    </row>
    <row r="2" spans="1:11" x14ac:dyDescent="0.25">
      <c r="A2" s="1" t="s">
        <v>10</v>
      </c>
      <c r="B2" s="4">
        <v>70</v>
      </c>
      <c r="C2"/>
      <c r="D2" s="6"/>
      <c r="F2" s="19"/>
      <c r="G2" s="6"/>
      <c r="H2" s="19"/>
      <c r="J2" s="20"/>
    </row>
    <row r="3" spans="1:11" x14ac:dyDescent="0.25">
      <c r="A3" s="1" t="s">
        <v>14</v>
      </c>
      <c r="B3" s="90">
        <v>1.3E-6</v>
      </c>
      <c r="C3"/>
      <c r="D3" s="6"/>
      <c r="F3" s="6"/>
      <c r="G3" s="6"/>
      <c r="H3" s="6"/>
    </row>
    <row r="4" spans="1:11" x14ac:dyDescent="0.25">
      <c r="A4" s="1" t="s">
        <v>21</v>
      </c>
      <c r="B4" s="89">
        <v>0.01</v>
      </c>
      <c r="C4"/>
      <c r="D4" s="6"/>
      <c r="F4" s="6"/>
      <c r="G4" s="6"/>
      <c r="H4" s="6"/>
    </row>
    <row r="5" spans="1:11" x14ac:dyDescent="0.25">
      <c r="A5" s="1" t="s">
        <v>22</v>
      </c>
      <c r="B5" s="90">
        <f>(100*$B$3+$B$3)</f>
        <v>1.3130000000000002E-4</v>
      </c>
      <c r="C5"/>
      <c r="D5" s="6"/>
      <c r="F5" s="6"/>
      <c r="G5" s="6"/>
      <c r="H5" s="6"/>
    </row>
    <row r="6" spans="1:11" x14ac:dyDescent="0.25">
      <c r="A6" s="1"/>
      <c r="B6" s="7" t="s">
        <v>0</v>
      </c>
      <c r="C6" s="8" t="s">
        <v>1</v>
      </c>
      <c r="D6" s="9" t="s">
        <v>2</v>
      </c>
      <c r="F6" s="6"/>
      <c r="G6" s="6"/>
      <c r="H6" s="6"/>
    </row>
    <row r="7" spans="1:11" x14ac:dyDescent="0.25">
      <c r="A7" s="1" t="s">
        <v>4</v>
      </c>
      <c r="B7" s="24">
        <f>MAX(C14:C131)</f>
        <v>5000000</v>
      </c>
      <c r="C7" s="5">
        <f>MAX(D14:D131)</f>
        <v>6.32109E-2</v>
      </c>
      <c r="D7" s="45">
        <f>MAX(E14:E131)</f>
        <v>200</v>
      </c>
    </row>
    <row r="8" spans="1:11" x14ac:dyDescent="0.25">
      <c r="A8" s="1" t="s">
        <v>5</v>
      </c>
      <c r="B8" s="24">
        <f>MIN(C14:C131)</f>
        <v>100</v>
      </c>
      <c r="C8" s="5">
        <f>MIN(D14:D131)</f>
        <v>3.4400000000000001E-6</v>
      </c>
      <c r="D8" s="45">
        <f>MIN(E14:E131)</f>
        <v>10</v>
      </c>
      <c r="F8" s="13"/>
    </row>
    <row r="9" spans="1:11" x14ac:dyDescent="0.25">
      <c r="A9" s="1" t="s">
        <v>11</v>
      </c>
      <c r="B9" s="24">
        <f>SUM(C14:C131)/$B$2</f>
        <v>904992.85714285716</v>
      </c>
      <c r="C9" s="5">
        <f>SUM(D14:D131)/$B$2</f>
        <v>1.0836591157142854E-2</v>
      </c>
      <c r="D9" s="46">
        <f>SUM(E14:E131)/$B$2</f>
        <v>97.314285714285717</v>
      </c>
    </row>
    <row r="10" spans="1:11" x14ac:dyDescent="0.25">
      <c r="A10" s="1" t="s">
        <v>12</v>
      </c>
      <c r="B10" s="24">
        <f>_xlfn.STDEV.S(C14:C131)</f>
        <v>1363049.8775865906</v>
      </c>
      <c r="C10" s="5">
        <f>_xlfn.STDEV.S(D14:D131)</f>
        <v>1.6971166903611966E-2</v>
      </c>
      <c r="D10" s="46">
        <f>_xlfn.STDEV.S(E14:E131)</f>
        <v>59.781132901038909</v>
      </c>
    </row>
    <row r="11" spans="1:11" ht="15.75" thickBot="1" x14ac:dyDescent="0.3">
      <c r="E11" s="1"/>
      <c r="F11" s="4"/>
      <c r="G11" s="5"/>
      <c r="H11" s="4"/>
    </row>
    <row r="12" spans="1:11" ht="15.75" thickBot="1" x14ac:dyDescent="0.3">
      <c r="A12" s="47"/>
      <c r="B12" s="48"/>
      <c r="C12" s="99" t="s">
        <v>6</v>
      </c>
      <c r="D12" s="100"/>
      <c r="E12" s="101"/>
      <c r="F12" s="99" t="s">
        <v>7</v>
      </c>
      <c r="G12" s="100"/>
      <c r="H12" s="101"/>
      <c r="I12" s="99" t="s">
        <v>8</v>
      </c>
      <c r="J12" s="100"/>
      <c r="K12" s="101"/>
    </row>
    <row r="13" spans="1:11" s="3" customFormat="1" ht="40.5" customHeight="1" thickBot="1" x14ac:dyDescent="0.3">
      <c r="A13" s="14" t="s">
        <v>3</v>
      </c>
      <c r="B13" s="22" t="s">
        <v>15</v>
      </c>
      <c r="C13" s="29" t="s">
        <v>0</v>
      </c>
      <c r="D13" s="16" t="s">
        <v>1</v>
      </c>
      <c r="E13" s="17" t="s">
        <v>2</v>
      </c>
      <c r="F13" s="15" t="s">
        <v>0</v>
      </c>
      <c r="G13" s="16" t="s">
        <v>1</v>
      </c>
      <c r="H13" s="17" t="s">
        <v>2</v>
      </c>
      <c r="I13" s="15" t="s">
        <v>0</v>
      </c>
      <c r="J13" s="16" t="s">
        <v>1</v>
      </c>
      <c r="K13" s="17" t="s">
        <v>2</v>
      </c>
    </row>
    <row r="14" spans="1:11" x14ac:dyDescent="0.25">
      <c r="A14" s="31">
        <v>1</v>
      </c>
      <c r="B14" s="49">
        <f>D14*E14</f>
        <v>6.8800000000000003E-4</v>
      </c>
      <c r="C14" s="66">
        <v>100</v>
      </c>
      <c r="D14" s="32">
        <v>3.4400000000000001E-6</v>
      </c>
      <c r="E14" s="50">
        <v>200</v>
      </c>
      <c r="F14" s="51">
        <f t="shared" ref="F14:F45" si="0">(C14-$B$8)/($B$7-$B$8)</f>
        <v>0</v>
      </c>
      <c r="G14" s="78">
        <f t="shared" ref="G14:G77" si="1">(D14-$C$8)/($C$7-$C$8)</f>
        <v>0</v>
      </c>
      <c r="H14" s="53">
        <f t="shared" ref="H14:H77" si="2">(E14-$D$8)/($D$7-$D$8)</f>
        <v>1</v>
      </c>
      <c r="I14" s="51">
        <f t="shared" ref="I14:I45" si="3">(C14-$B$9)/$B$10</f>
        <v>-0.66387362049073073</v>
      </c>
      <c r="J14" s="52">
        <f t="shared" ref="J14:J77" si="4">(D14-$C$9)/$C$10</f>
        <v>-0.63832682918445871</v>
      </c>
      <c r="K14" s="53">
        <f t="shared" ref="K14:K77" si="5">(E14-$D$9)/$D$10</f>
        <v>1.7176943510873104</v>
      </c>
    </row>
    <row r="15" spans="1:11" x14ac:dyDescent="0.25">
      <c r="A15" s="35">
        <v>2</v>
      </c>
      <c r="B15" s="49">
        <f t="shared" ref="B15:B78" si="6">D15*E15</f>
        <v>8.8196899999999992E-4</v>
      </c>
      <c r="C15" s="67">
        <v>200</v>
      </c>
      <c r="D15" s="36">
        <v>4.4769999999999997E-6</v>
      </c>
      <c r="E15" s="55">
        <v>197</v>
      </c>
      <c r="F15" s="56">
        <f t="shared" si="0"/>
        <v>2.0000400008000161E-5</v>
      </c>
      <c r="G15" s="79">
        <f t="shared" si="1"/>
        <v>1.6406291282706178E-5</v>
      </c>
      <c r="H15" s="58">
        <f t="shared" si="2"/>
        <v>0.98421052631578942</v>
      </c>
      <c r="I15" s="56">
        <f t="shared" si="3"/>
        <v>-0.66380025560391009</v>
      </c>
      <c r="J15" s="57">
        <f t="shared" si="4"/>
        <v>-0.63826572554875183</v>
      </c>
      <c r="K15" s="58">
        <f t="shared" si="5"/>
        <v>1.6675112940855943</v>
      </c>
    </row>
    <row r="16" spans="1:11" x14ac:dyDescent="0.25">
      <c r="A16" s="35">
        <v>3</v>
      </c>
      <c r="B16" s="49">
        <f t="shared" si="6"/>
        <v>1.0879520000000001E-3</v>
      </c>
      <c r="C16" s="67">
        <v>300</v>
      </c>
      <c r="D16" s="36">
        <v>5.6080000000000003E-6</v>
      </c>
      <c r="E16" s="55">
        <v>194</v>
      </c>
      <c r="F16" s="56">
        <f t="shared" si="0"/>
        <v>4.0000800016000322E-5</v>
      </c>
      <c r="G16" s="79">
        <f t="shared" si="1"/>
        <v>3.4299748795474456E-5</v>
      </c>
      <c r="H16" s="58">
        <f t="shared" si="2"/>
        <v>0.96842105263157896</v>
      </c>
      <c r="I16" s="56">
        <f t="shared" si="3"/>
        <v>-0.66372689071708946</v>
      </c>
      <c r="J16" s="57">
        <f t="shared" si="4"/>
        <v>-0.63819908310710793</v>
      </c>
      <c r="K16" s="58">
        <f t="shared" si="5"/>
        <v>1.6173282370838782</v>
      </c>
    </row>
    <row r="17" spans="1:11" x14ac:dyDescent="0.25">
      <c r="A17" s="35">
        <v>4</v>
      </c>
      <c r="B17" s="49">
        <f t="shared" si="6"/>
        <v>1.311024E-3</v>
      </c>
      <c r="C17" s="67">
        <v>400</v>
      </c>
      <c r="D17" s="36">
        <v>6.8639999999999998E-6</v>
      </c>
      <c r="E17" s="55">
        <v>191</v>
      </c>
      <c r="F17" s="56">
        <f t="shared" si="0"/>
        <v>6.0001200024000479E-5</v>
      </c>
      <c r="G17" s="79">
        <f t="shared" si="1"/>
        <v>5.4170820975878471E-5</v>
      </c>
      <c r="H17" s="58">
        <f t="shared" si="2"/>
        <v>0.95263157894736838</v>
      </c>
      <c r="I17" s="56">
        <f t="shared" si="3"/>
        <v>-0.66365352583026882</v>
      </c>
      <c r="J17" s="57">
        <f t="shared" si="4"/>
        <v>-0.63812507523203765</v>
      </c>
      <c r="K17" s="58">
        <f t="shared" si="5"/>
        <v>1.5671451800821621</v>
      </c>
    </row>
    <row r="18" spans="1:11" x14ac:dyDescent="0.25">
      <c r="A18" s="35">
        <v>5</v>
      </c>
      <c r="B18" s="49">
        <f t="shared" si="6"/>
        <v>1.5303199999999999E-3</v>
      </c>
      <c r="C18" s="67">
        <v>500</v>
      </c>
      <c r="D18" s="36">
        <v>8.14E-6</v>
      </c>
      <c r="E18" s="55">
        <v>188</v>
      </c>
      <c r="F18" s="56">
        <f t="shared" si="0"/>
        <v>8.0001600032000644E-5</v>
      </c>
      <c r="G18" s="79">
        <f t="shared" si="1"/>
        <v>7.4358311503104217E-5</v>
      </c>
      <c r="H18" s="58">
        <f t="shared" si="2"/>
        <v>0.93684210526315792</v>
      </c>
      <c r="I18" s="56">
        <f t="shared" si="3"/>
        <v>-0.66358016094344818</v>
      </c>
      <c r="J18" s="57">
        <f t="shared" si="4"/>
        <v>-0.63804988888761915</v>
      </c>
      <c r="K18" s="58">
        <f t="shared" si="5"/>
        <v>1.516962123080446</v>
      </c>
    </row>
    <row r="19" spans="1:11" x14ac:dyDescent="0.25">
      <c r="A19" s="35">
        <v>6</v>
      </c>
      <c r="B19" s="49">
        <f t="shared" si="6"/>
        <v>1.8222500000000001E-3</v>
      </c>
      <c r="C19" s="67">
        <v>600</v>
      </c>
      <c r="D19" s="36">
        <v>9.8500000000000006E-6</v>
      </c>
      <c r="E19" s="55">
        <v>185</v>
      </c>
      <c r="F19" s="56">
        <f t="shared" si="0"/>
        <v>1.0000200004000079E-4</v>
      </c>
      <c r="G19" s="79">
        <f t="shared" si="1"/>
        <v>1.0141208015636128E-4</v>
      </c>
      <c r="H19" s="58">
        <f t="shared" si="2"/>
        <v>0.92105263157894735</v>
      </c>
      <c r="I19" s="56">
        <f t="shared" si="3"/>
        <v>-0.66350679605662755</v>
      </c>
      <c r="J19" s="57">
        <f t="shared" si="4"/>
        <v>-0.63794912975834339</v>
      </c>
      <c r="K19" s="58">
        <f t="shared" si="5"/>
        <v>1.4667790660787299</v>
      </c>
    </row>
    <row r="20" spans="1:11" x14ac:dyDescent="0.25">
      <c r="A20" s="35">
        <v>7</v>
      </c>
      <c r="B20" s="49">
        <f t="shared" si="6"/>
        <v>2.1144760000000001E-3</v>
      </c>
      <c r="C20" s="67">
        <v>700</v>
      </c>
      <c r="D20" s="36">
        <v>1.1618E-5</v>
      </c>
      <c r="E20" s="55">
        <v>182</v>
      </c>
      <c r="F20" s="56">
        <f t="shared" si="0"/>
        <v>1.2000240004800096E-4</v>
      </c>
      <c r="G20" s="79">
        <f t="shared" si="1"/>
        <v>1.2938346201540131E-4</v>
      </c>
      <c r="H20" s="58">
        <f t="shared" si="2"/>
        <v>0.90526315789473688</v>
      </c>
      <c r="I20" s="56">
        <f t="shared" si="3"/>
        <v>-0.66343343116980702</v>
      </c>
      <c r="J20" s="57">
        <f t="shared" si="4"/>
        <v>-0.63784495306795785</v>
      </c>
      <c r="K20" s="58">
        <f t="shared" si="5"/>
        <v>1.4165960090770138</v>
      </c>
    </row>
    <row r="21" spans="1:11" x14ac:dyDescent="0.25">
      <c r="A21" s="35">
        <v>8</v>
      </c>
      <c r="B21" s="49">
        <f t="shared" si="6"/>
        <v>2.2942430000000001E-3</v>
      </c>
      <c r="C21" s="67">
        <v>800</v>
      </c>
      <c r="D21" s="36">
        <v>1.2816999999999999E-5</v>
      </c>
      <c r="E21" s="55">
        <v>179</v>
      </c>
      <c r="F21" s="56">
        <f t="shared" si="0"/>
        <v>1.4000280005600112E-4</v>
      </c>
      <c r="G21" s="79">
        <f t="shared" si="1"/>
        <v>1.4835274190736343E-4</v>
      </c>
      <c r="H21" s="58">
        <f t="shared" si="2"/>
        <v>0.88947368421052631</v>
      </c>
      <c r="I21" s="56">
        <f t="shared" si="3"/>
        <v>-0.66336006628298638</v>
      </c>
      <c r="J21" s="57">
        <f t="shared" si="4"/>
        <v>-0.63777430383053002</v>
      </c>
      <c r="K21" s="58">
        <f t="shared" si="5"/>
        <v>1.3664129520752977</v>
      </c>
    </row>
    <row r="22" spans="1:11" x14ac:dyDescent="0.25">
      <c r="A22" s="35">
        <v>9</v>
      </c>
      <c r="B22" s="49">
        <f t="shared" si="6"/>
        <v>3.5249279999999997E-3</v>
      </c>
      <c r="C22" s="67">
        <v>900</v>
      </c>
      <c r="D22" s="36">
        <v>2.0027999999999999E-5</v>
      </c>
      <c r="E22" s="55">
        <v>176</v>
      </c>
      <c r="F22" s="56">
        <f t="shared" si="0"/>
        <v>1.6000320006400129E-4</v>
      </c>
      <c r="G22" s="79">
        <f t="shared" si="1"/>
        <v>2.6243737685393458E-4</v>
      </c>
      <c r="H22" s="58">
        <f t="shared" si="2"/>
        <v>0.87368421052631584</v>
      </c>
      <c r="I22" s="56">
        <f t="shared" si="3"/>
        <v>-0.66328670139616575</v>
      </c>
      <c r="J22" s="57">
        <f t="shared" si="4"/>
        <v>-0.63734940670701723</v>
      </c>
      <c r="K22" s="58">
        <f t="shared" si="5"/>
        <v>1.3162298950735816</v>
      </c>
    </row>
    <row r="23" spans="1:11" x14ac:dyDescent="0.25">
      <c r="A23" s="35">
        <v>10</v>
      </c>
      <c r="B23" s="49">
        <f t="shared" si="6"/>
        <v>2.8586520000000002E-3</v>
      </c>
      <c r="C23" s="67">
        <v>1000</v>
      </c>
      <c r="D23" s="36">
        <v>1.6524E-5</v>
      </c>
      <c r="E23" s="55">
        <v>173</v>
      </c>
      <c r="F23" s="56">
        <f t="shared" si="0"/>
        <v>1.8000360007200145E-4</v>
      </c>
      <c r="G23" s="79">
        <f t="shared" si="1"/>
        <v>2.0700088249076925E-4</v>
      </c>
      <c r="H23" s="58">
        <f t="shared" si="2"/>
        <v>0.85789473684210527</v>
      </c>
      <c r="I23" s="56">
        <f t="shared" si="3"/>
        <v>-0.66321333650934511</v>
      </c>
      <c r="J23" s="57">
        <f t="shared" si="4"/>
        <v>-0.63755587453683127</v>
      </c>
      <c r="K23" s="58">
        <f t="shared" si="5"/>
        <v>1.2660468380718657</v>
      </c>
    </row>
    <row r="24" spans="1:11" x14ac:dyDescent="0.25">
      <c r="A24" s="35">
        <v>11</v>
      </c>
      <c r="B24" s="49">
        <f t="shared" si="6"/>
        <v>4.9850800000000002E-3</v>
      </c>
      <c r="C24" s="67">
        <v>2000</v>
      </c>
      <c r="D24" s="36">
        <v>2.9323999999999999E-5</v>
      </c>
      <c r="E24" s="55">
        <v>170</v>
      </c>
      <c r="F24" s="56">
        <f t="shared" si="0"/>
        <v>3.8000760015200304E-4</v>
      </c>
      <c r="G24" s="79">
        <f t="shared" si="1"/>
        <v>4.0950862445667007E-4</v>
      </c>
      <c r="H24" s="58">
        <f t="shared" si="2"/>
        <v>0.84210526315789469</v>
      </c>
      <c r="I24" s="56">
        <f t="shared" si="3"/>
        <v>-0.66247968764113896</v>
      </c>
      <c r="J24" s="57">
        <f t="shared" si="4"/>
        <v>-0.63680165415394907</v>
      </c>
      <c r="K24" s="58">
        <f t="shared" si="5"/>
        <v>1.2158637810701496</v>
      </c>
    </row>
    <row r="25" spans="1:11" x14ac:dyDescent="0.25">
      <c r="A25" s="35">
        <v>12</v>
      </c>
      <c r="B25" s="49">
        <f t="shared" si="6"/>
        <v>7.1101920000000004E-3</v>
      </c>
      <c r="C25" s="67">
        <v>3000</v>
      </c>
      <c r="D25" s="36">
        <v>4.2576E-5</v>
      </c>
      <c r="E25" s="55">
        <v>167</v>
      </c>
      <c r="F25" s="56">
        <f t="shared" si="0"/>
        <v>5.8001160023200468E-4</v>
      </c>
      <c r="G25" s="79">
        <f t="shared" si="1"/>
        <v>6.1916742106074183E-4</v>
      </c>
      <c r="H25" s="58">
        <f t="shared" si="2"/>
        <v>0.82631578947368423</v>
      </c>
      <c r="I25" s="56">
        <f t="shared" si="3"/>
        <v>-0.6617460387729327</v>
      </c>
      <c r="J25" s="57">
        <f t="shared" si="4"/>
        <v>-0.63602080036379627</v>
      </c>
      <c r="K25" s="58">
        <f t="shared" si="5"/>
        <v>1.1656807240684335</v>
      </c>
    </row>
    <row r="26" spans="1:11" x14ac:dyDescent="0.25">
      <c r="A26" s="35">
        <v>13</v>
      </c>
      <c r="B26" s="49">
        <f t="shared" si="6"/>
        <v>9.7822719999999998E-3</v>
      </c>
      <c r="C26" s="67">
        <v>4000</v>
      </c>
      <c r="D26" s="36">
        <v>5.9648000000000002E-5</v>
      </c>
      <c r="E26" s="55">
        <v>164</v>
      </c>
      <c r="F26" s="56">
        <f t="shared" si="0"/>
        <v>7.8001560031200627E-4</v>
      </c>
      <c r="G26" s="79">
        <f t="shared" si="1"/>
        <v>8.8926212190776203E-4</v>
      </c>
      <c r="H26" s="58">
        <f t="shared" si="2"/>
        <v>0.81052631578947365</v>
      </c>
      <c r="I26" s="56">
        <f t="shared" si="3"/>
        <v>-0.66101238990472655</v>
      </c>
      <c r="J26" s="57">
        <f t="shared" si="4"/>
        <v>-0.63501485892812715</v>
      </c>
      <c r="K26" s="58">
        <f t="shared" si="5"/>
        <v>1.1154976670667174</v>
      </c>
    </row>
    <row r="27" spans="1:11" x14ac:dyDescent="0.25">
      <c r="A27" s="35">
        <v>14</v>
      </c>
      <c r="B27" s="49">
        <f t="shared" si="6"/>
        <v>1.0354553999999998E-2</v>
      </c>
      <c r="C27" s="67">
        <v>5000</v>
      </c>
      <c r="D27" s="36">
        <v>6.4313999999999994E-5</v>
      </c>
      <c r="E27" s="55">
        <v>161</v>
      </c>
      <c r="F27" s="56">
        <f t="shared" si="0"/>
        <v>9.8001960039200775E-4</v>
      </c>
      <c r="G27" s="79">
        <f t="shared" si="1"/>
        <v>9.6308252222126925E-4</v>
      </c>
      <c r="H27" s="58">
        <f t="shared" si="2"/>
        <v>0.79473684210526319</v>
      </c>
      <c r="I27" s="56">
        <f t="shared" si="3"/>
        <v>-0.66027874103652029</v>
      </c>
      <c r="J27" s="57">
        <f t="shared" si="4"/>
        <v>-0.63473992202917973</v>
      </c>
      <c r="K27" s="58">
        <f t="shared" si="5"/>
        <v>1.0653146100650013</v>
      </c>
    </row>
    <row r="28" spans="1:11" x14ac:dyDescent="0.25">
      <c r="A28" s="35">
        <v>15</v>
      </c>
      <c r="B28" s="49">
        <f t="shared" si="6"/>
        <v>1.4137366E-2</v>
      </c>
      <c r="C28" s="67">
        <v>6000</v>
      </c>
      <c r="D28" s="36">
        <v>8.9476999999999997E-5</v>
      </c>
      <c r="E28" s="55">
        <v>158</v>
      </c>
      <c r="F28" s="56">
        <f t="shared" si="0"/>
        <v>1.1800236004720095E-3</v>
      </c>
      <c r="G28" s="79">
        <f t="shared" si="1"/>
        <v>1.3611842652750165E-3</v>
      </c>
      <c r="H28" s="58">
        <f t="shared" si="2"/>
        <v>0.77894736842105261</v>
      </c>
      <c r="I28" s="56">
        <f t="shared" si="3"/>
        <v>-0.65954509216831414</v>
      </c>
      <c r="J28" s="57">
        <f t="shared" si="4"/>
        <v>-0.63325723081867469</v>
      </c>
      <c r="K28" s="58">
        <f t="shared" si="5"/>
        <v>1.0151315530632852</v>
      </c>
    </row>
    <row r="29" spans="1:11" x14ac:dyDescent="0.25">
      <c r="A29" s="35">
        <v>16</v>
      </c>
      <c r="B29" s="49">
        <f t="shared" si="6"/>
        <v>1.717772E-2</v>
      </c>
      <c r="C29" s="67">
        <v>7000</v>
      </c>
      <c r="D29" s="36">
        <v>1.1082399999999999E-4</v>
      </c>
      <c r="E29" s="55">
        <v>155</v>
      </c>
      <c r="F29" s="56">
        <f t="shared" si="0"/>
        <v>1.3800276005520109E-3</v>
      </c>
      <c r="G29" s="79">
        <f t="shared" si="1"/>
        <v>1.6989133877551793E-3</v>
      </c>
      <c r="H29" s="58">
        <f t="shared" si="2"/>
        <v>0.76315789473684215</v>
      </c>
      <c r="I29" s="56">
        <f t="shared" si="3"/>
        <v>-0.65881144330010788</v>
      </c>
      <c r="J29" s="57">
        <f t="shared" si="4"/>
        <v>-0.63199939155981621</v>
      </c>
      <c r="K29" s="58">
        <f t="shared" si="5"/>
        <v>0.96494849606156907</v>
      </c>
    </row>
    <row r="30" spans="1:11" x14ac:dyDescent="0.25">
      <c r="A30" s="35">
        <v>17</v>
      </c>
      <c r="B30" s="49">
        <f t="shared" si="6"/>
        <v>1.5442592E-2</v>
      </c>
      <c r="C30" s="67">
        <v>8000</v>
      </c>
      <c r="D30" s="36">
        <v>1.0159599999999999E-4</v>
      </c>
      <c r="E30" s="55">
        <v>152</v>
      </c>
      <c r="F30" s="56">
        <f t="shared" si="0"/>
        <v>1.5800316006320126E-3</v>
      </c>
      <c r="G30" s="79">
        <f t="shared" si="1"/>
        <v>1.5529179625316377E-3</v>
      </c>
      <c r="H30" s="58">
        <f t="shared" si="2"/>
        <v>0.74736842105263157</v>
      </c>
      <c r="I30" s="56">
        <f t="shared" si="3"/>
        <v>-0.65807779443190173</v>
      </c>
      <c r="J30" s="57">
        <f t="shared" si="4"/>
        <v>-0.63254313731710043</v>
      </c>
      <c r="K30" s="58">
        <f t="shared" si="5"/>
        <v>0.91476543905985308</v>
      </c>
    </row>
    <row r="31" spans="1:11" x14ac:dyDescent="0.25">
      <c r="A31" s="35">
        <v>18</v>
      </c>
      <c r="B31" s="49">
        <f t="shared" si="6"/>
        <v>1.6899728999999999E-2</v>
      </c>
      <c r="C31" s="67">
        <v>9000</v>
      </c>
      <c r="D31" s="36">
        <v>1.13421E-4</v>
      </c>
      <c r="E31" s="55">
        <v>149</v>
      </c>
      <c r="F31" s="56">
        <f t="shared" si="0"/>
        <v>1.7800356007120143E-3</v>
      </c>
      <c r="G31" s="79">
        <f t="shared" si="1"/>
        <v>1.7400003100899797E-3</v>
      </c>
      <c r="H31" s="58">
        <f t="shared" si="2"/>
        <v>0.73157894736842111</v>
      </c>
      <c r="I31" s="56">
        <f t="shared" si="3"/>
        <v>-0.65734414556369547</v>
      </c>
      <c r="J31" s="57">
        <f t="shared" si="4"/>
        <v>-0.63184636731494559</v>
      </c>
      <c r="K31" s="58">
        <f t="shared" si="5"/>
        <v>0.86458238205813698</v>
      </c>
    </row>
    <row r="32" spans="1:11" x14ac:dyDescent="0.25">
      <c r="A32" s="35">
        <v>19</v>
      </c>
      <c r="B32" s="49">
        <f t="shared" si="6"/>
        <v>1.8895466E-2</v>
      </c>
      <c r="C32" s="67">
        <v>10000</v>
      </c>
      <c r="D32" s="36">
        <v>1.2942100000000001E-4</v>
      </c>
      <c r="E32" s="55">
        <v>146</v>
      </c>
      <c r="F32" s="56">
        <f t="shared" si="0"/>
        <v>1.9800396007920158E-3</v>
      </c>
      <c r="G32" s="79">
        <f t="shared" si="1"/>
        <v>1.9931349875473557E-3</v>
      </c>
      <c r="H32" s="58">
        <f t="shared" si="2"/>
        <v>0.71578947368421053</v>
      </c>
      <c r="I32" s="56">
        <f t="shared" si="3"/>
        <v>-0.65661049669548932</v>
      </c>
      <c r="J32" s="57">
        <f t="shared" si="4"/>
        <v>-0.63090359183634281</v>
      </c>
      <c r="K32" s="58">
        <f t="shared" si="5"/>
        <v>0.81439932505642088</v>
      </c>
    </row>
    <row r="33" spans="1:11" x14ac:dyDescent="0.25">
      <c r="A33" s="35">
        <v>20</v>
      </c>
      <c r="B33" s="49">
        <f t="shared" si="6"/>
        <v>3.5546797000000005E-2</v>
      </c>
      <c r="C33" s="67">
        <v>20000</v>
      </c>
      <c r="D33" s="36">
        <v>2.4857900000000002E-4</v>
      </c>
      <c r="E33" s="55">
        <v>143</v>
      </c>
      <c r="F33" s="56">
        <f t="shared" si="0"/>
        <v>3.9800796015920315E-3</v>
      </c>
      <c r="G33" s="79">
        <f t="shared" si="1"/>
        <v>3.8783238560764818E-3</v>
      </c>
      <c r="H33" s="58">
        <f t="shared" si="2"/>
        <v>0.7</v>
      </c>
      <c r="I33" s="56">
        <f t="shared" si="3"/>
        <v>-0.64927400801342738</v>
      </c>
      <c r="J33" s="57">
        <f t="shared" si="4"/>
        <v>-0.62388238930638362</v>
      </c>
      <c r="K33" s="58">
        <f t="shared" si="5"/>
        <v>0.76421626805470477</v>
      </c>
    </row>
    <row r="34" spans="1:11" x14ac:dyDescent="0.25">
      <c r="A34" s="35">
        <v>21</v>
      </c>
      <c r="B34" s="49">
        <f t="shared" si="6"/>
        <v>5.0630999999999995E-2</v>
      </c>
      <c r="C34" s="67">
        <v>30000</v>
      </c>
      <c r="D34" s="36">
        <v>3.6164999999999998E-4</v>
      </c>
      <c r="E34" s="55">
        <v>140</v>
      </c>
      <c r="F34" s="56">
        <f t="shared" si="0"/>
        <v>5.9801196023920476E-3</v>
      </c>
      <c r="G34" s="79">
        <f t="shared" si="1"/>
        <v>5.6672108007504163E-3</v>
      </c>
      <c r="H34" s="58">
        <f t="shared" si="2"/>
        <v>0.68421052631578949</v>
      </c>
      <c r="I34" s="56">
        <f t="shared" si="3"/>
        <v>-0.64193751933136534</v>
      </c>
      <c r="J34" s="57">
        <f t="shared" si="4"/>
        <v>-0.6172198539225654</v>
      </c>
      <c r="K34" s="58">
        <f t="shared" si="5"/>
        <v>0.71403321105298867</v>
      </c>
    </row>
    <row r="35" spans="1:11" x14ac:dyDescent="0.25">
      <c r="A35" s="35">
        <v>22</v>
      </c>
      <c r="B35" s="49">
        <f t="shared" si="6"/>
        <v>6.4565633999999997E-2</v>
      </c>
      <c r="C35" s="67">
        <v>40000</v>
      </c>
      <c r="D35" s="36">
        <v>4.7128200000000001E-4</v>
      </c>
      <c r="E35" s="55">
        <v>137</v>
      </c>
      <c r="F35" s="56">
        <f t="shared" si="0"/>
        <v>7.9801596031920646E-3</v>
      </c>
      <c r="G35" s="79">
        <f t="shared" si="1"/>
        <v>7.4016896106883579E-3</v>
      </c>
      <c r="H35" s="58">
        <f t="shared" si="2"/>
        <v>0.66842105263157892</v>
      </c>
      <c r="I35" s="56">
        <f t="shared" si="3"/>
        <v>-0.6346010306493034</v>
      </c>
      <c r="J35" s="57">
        <f t="shared" si="4"/>
        <v>-0.61075995634317937</v>
      </c>
      <c r="K35" s="58">
        <f t="shared" si="5"/>
        <v>0.66385015405127268</v>
      </c>
    </row>
    <row r="36" spans="1:11" x14ac:dyDescent="0.25">
      <c r="A36" s="35">
        <v>23</v>
      </c>
      <c r="B36" s="49">
        <f t="shared" si="6"/>
        <v>7.7007120000000012E-2</v>
      </c>
      <c r="C36" s="67">
        <v>50000</v>
      </c>
      <c r="D36" s="36">
        <v>5.7468000000000005E-4</v>
      </c>
      <c r="E36" s="55">
        <v>134</v>
      </c>
      <c r="F36" s="56">
        <f t="shared" si="0"/>
        <v>9.9801996039920807E-3</v>
      </c>
      <c r="G36" s="79">
        <f t="shared" si="1"/>
        <v>9.0375408219219699E-3</v>
      </c>
      <c r="H36" s="58">
        <f t="shared" si="2"/>
        <v>0.65263157894736845</v>
      </c>
      <c r="I36" s="56">
        <f t="shared" si="3"/>
        <v>-0.62726454196724135</v>
      </c>
      <c r="J36" s="57">
        <f t="shared" si="4"/>
        <v>-0.6046673876596439</v>
      </c>
      <c r="K36" s="58">
        <f t="shared" si="5"/>
        <v>0.61366709704955658</v>
      </c>
    </row>
    <row r="37" spans="1:11" x14ac:dyDescent="0.25">
      <c r="A37" s="35">
        <v>24</v>
      </c>
      <c r="B37" s="49">
        <f t="shared" si="6"/>
        <v>8.9704739000000006E-2</v>
      </c>
      <c r="C37" s="67">
        <v>60000</v>
      </c>
      <c r="D37" s="36">
        <v>6.84769E-4</v>
      </c>
      <c r="E37" s="55">
        <v>131</v>
      </c>
      <c r="F37" s="56">
        <f t="shared" si="0"/>
        <v>1.1980239604792095E-2</v>
      </c>
      <c r="G37" s="79">
        <f t="shared" si="1"/>
        <v>1.0779249791084786E-2</v>
      </c>
      <c r="H37" s="58">
        <f t="shared" si="2"/>
        <v>0.63684210526315788</v>
      </c>
      <c r="I37" s="56">
        <f t="shared" si="3"/>
        <v>-0.61992805328517941</v>
      </c>
      <c r="J37" s="57">
        <f t="shared" si="4"/>
        <v>-0.59818056205565018</v>
      </c>
      <c r="K37" s="58">
        <f t="shared" si="5"/>
        <v>0.56348404004784047</v>
      </c>
    </row>
    <row r="38" spans="1:11" x14ac:dyDescent="0.25">
      <c r="A38" s="35">
        <v>25</v>
      </c>
      <c r="B38" s="49">
        <f t="shared" si="6"/>
        <v>0.10114624</v>
      </c>
      <c r="C38" s="67">
        <v>70000</v>
      </c>
      <c r="D38" s="36">
        <v>7.9020499999999999E-4</v>
      </c>
      <c r="E38" s="55">
        <v>128</v>
      </c>
      <c r="F38" s="56">
        <f t="shared" si="0"/>
        <v>1.3980279605592111E-2</v>
      </c>
      <c r="G38" s="79">
        <f t="shared" si="1"/>
        <v>1.244734403185953E-2</v>
      </c>
      <c r="H38" s="58">
        <f t="shared" si="2"/>
        <v>0.62105263157894741</v>
      </c>
      <c r="I38" s="56">
        <f t="shared" si="3"/>
        <v>-0.61259156460311737</v>
      </c>
      <c r="J38" s="57">
        <f t="shared" si="4"/>
        <v>-0.59196790734552762</v>
      </c>
      <c r="K38" s="58">
        <f t="shared" si="5"/>
        <v>0.51330098304612437</v>
      </c>
    </row>
    <row r="39" spans="1:11" x14ac:dyDescent="0.25">
      <c r="A39" s="35">
        <v>26</v>
      </c>
      <c r="B39" s="49">
        <f t="shared" si="6"/>
        <v>0.113322375</v>
      </c>
      <c r="C39" s="67">
        <v>80000</v>
      </c>
      <c r="D39" s="36">
        <v>9.0657900000000002E-4</v>
      </c>
      <c r="E39" s="55">
        <v>125</v>
      </c>
      <c r="F39" s="56">
        <f t="shared" si="0"/>
        <v>1.5980319606392127E-2</v>
      </c>
      <c r="G39" s="79">
        <f t="shared" si="1"/>
        <v>1.4288487466511074E-2</v>
      </c>
      <c r="H39" s="58">
        <f t="shared" si="2"/>
        <v>0.60526315789473684</v>
      </c>
      <c r="I39" s="56">
        <f t="shared" si="3"/>
        <v>-0.60525507592105543</v>
      </c>
      <c r="J39" s="57">
        <f t="shared" si="4"/>
        <v>-0.58511074774884542</v>
      </c>
      <c r="K39" s="58">
        <f t="shared" si="5"/>
        <v>0.46311792604440832</v>
      </c>
    </row>
    <row r="40" spans="1:11" x14ac:dyDescent="0.25">
      <c r="A40" s="35">
        <v>27</v>
      </c>
      <c r="B40" s="49">
        <f t="shared" si="6"/>
        <v>0.12460347999999999</v>
      </c>
      <c r="C40" s="67">
        <v>90000</v>
      </c>
      <c r="D40" s="36">
        <v>1.0213399999999999E-3</v>
      </c>
      <c r="E40" s="55">
        <v>122</v>
      </c>
      <c r="F40" s="56">
        <f t="shared" si="0"/>
        <v>1.7980359607192145E-2</v>
      </c>
      <c r="G40" s="79">
        <f t="shared" si="1"/>
        <v>1.6104111761491444E-2</v>
      </c>
      <c r="H40" s="58">
        <f t="shared" si="2"/>
        <v>0.58947368421052626</v>
      </c>
      <c r="I40" s="56">
        <f t="shared" si="3"/>
        <v>-0.59791858723899338</v>
      </c>
      <c r="J40" s="57">
        <f t="shared" si="4"/>
        <v>-0.57834863170509976</v>
      </c>
      <c r="K40" s="58">
        <f t="shared" si="5"/>
        <v>0.41293486904269228</v>
      </c>
    </row>
    <row r="41" spans="1:11" x14ac:dyDescent="0.25">
      <c r="A41" s="35">
        <v>28</v>
      </c>
      <c r="B41" s="49">
        <f t="shared" si="6"/>
        <v>0.1345295</v>
      </c>
      <c r="C41" s="67">
        <v>100000</v>
      </c>
      <c r="D41" s="36">
        <v>1.1305E-3</v>
      </c>
      <c r="E41" s="55">
        <v>119</v>
      </c>
      <c r="F41" s="56">
        <f t="shared" si="0"/>
        <v>1.9980399607992159E-2</v>
      </c>
      <c r="G41" s="79">
        <f t="shared" si="1"/>
        <v>1.7831123098444392E-2</v>
      </c>
      <c r="H41" s="58">
        <f t="shared" si="2"/>
        <v>0.5736842105263158</v>
      </c>
      <c r="I41" s="56">
        <f t="shared" si="3"/>
        <v>-0.59058209855693145</v>
      </c>
      <c r="J41" s="57">
        <f t="shared" si="4"/>
        <v>-0.57191654600233244</v>
      </c>
      <c r="K41" s="58">
        <f t="shared" si="5"/>
        <v>0.36275181204097617</v>
      </c>
    </row>
    <row r="42" spans="1:11" x14ac:dyDescent="0.25">
      <c r="A42" s="35">
        <v>29</v>
      </c>
      <c r="B42" s="49">
        <f t="shared" si="6"/>
        <v>0.16270624</v>
      </c>
      <c r="C42" s="67">
        <v>125000</v>
      </c>
      <c r="D42" s="36">
        <v>1.4026399999999999E-3</v>
      </c>
      <c r="E42" s="55">
        <v>116</v>
      </c>
      <c r="F42" s="56">
        <f t="shared" si="0"/>
        <v>2.4980499609992199E-2</v>
      </c>
      <c r="G42" s="79">
        <f t="shared" si="1"/>
        <v>2.2136627543647536E-2</v>
      </c>
      <c r="H42" s="58">
        <f t="shared" si="2"/>
        <v>0.55789473684210522</v>
      </c>
      <c r="I42" s="56">
        <f t="shared" si="3"/>
        <v>-0.57224087685177649</v>
      </c>
      <c r="J42" s="57">
        <f t="shared" si="4"/>
        <v>-0.55588111358064773</v>
      </c>
      <c r="K42" s="58">
        <f t="shared" si="5"/>
        <v>0.31256875503926013</v>
      </c>
    </row>
    <row r="43" spans="1:11" x14ac:dyDescent="0.25">
      <c r="A43" s="35">
        <v>30</v>
      </c>
      <c r="B43" s="49">
        <f t="shared" si="6"/>
        <v>0.18801504999999999</v>
      </c>
      <c r="C43" s="67">
        <v>150000</v>
      </c>
      <c r="D43" s="36">
        <v>1.6638499999999999E-3</v>
      </c>
      <c r="E43" s="55">
        <v>113</v>
      </c>
      <c r="F43" s="56">
        <f t="shared" si="0"/>
        <v>2.9980599611992238E-2</v>
      </c>
      <c r="G43" s="79">
        <f t="shared" si="1"/>
        <v>2.6269209362312609E-2</v>
      </c>
      <c r="H43" s="58">
        <f t="shared" si="2"/>
        <v>0.54210526315789476</v>
      </c>
      <c r="I43" s="56">
        <f t="shared" si="3"/>
        <v>-0.55389965514662154</v>
      </c>
      <c r="J43" s="57">
        <f t="shared" si="4"/>
        <v>-0.54048971465778373</v>
      </c>
      <c r="K43" s="58">
        <f t="shared" si="5"/>
        <v>0.26238569803754402</v>
      </c>
    </row>
    <row r="44" spans="1:11" x14ac:dyDescent="0.25">
      <c r="A44" s="35">
        <v>31</v>
      </c>
      <c r="B44" s="49">
        <f t="shared" si="6"/>
        <v>0.21259260000000002</v>
      </c>
      <c r="C44" s="67">
        <v>175000</v>
      </c>
      <c r="D44" s="36">
        <v>1.9326600000000001E-3</v>
      </c>
      <c r="E44" s="55">
        <v>110</v>
      </c>
      <c r="F44" s="56">
        <f t="shared" si="0"/>
        <v>3.4980699613992278E-2</v>
      </c>
      <c r="G44" s="79">
        <f t="shared" si="1"/>
        <v>3.0522030152769941E-2</v>
      </c>
      <c r="H44" s="58">
        <f t="shared" si="2"/>
        <v>0.52631578947368418</v>
      </c>
      <c r="I44" s="56">
        <f t="shared" si="3"/>
        <v>-0.53555843344146647</v>
      </c>
      <c r="J44" s="57">
        <f t="shared" si="4"/>
        <v>-0.52465049738258329</v>
      </c>
      <c r="K44" s="58">
        <f t="shared" si="5"/>
        <v>0.21220264103582795</v>
      </c>
    </row>
    <row r="45" spans="1:11" x14ac:dyDescent="0.25">
      <c r="A45" s="35">
        <v>32</v>
      </c>
      <c r="B45" s="49">
        <f t="shared" si="6"/>
        <v>0.23534757000000001</v>
      </c>
      <c r="C45" s="67">
        <v>200000</v>
      </c>
      <c r="D45" s="36">
        <v>2.19951E-3</v>
      </c>
      <c r="E45" s="55">
        <v>107</v>
      </c>
      <c r="F45" s="56">
        <f t="shared" si="0"/>
        <v>3.9980799615992317E-2</v>
      </c>
      <c r="G45" s="79">
        <f t="shared" si="1"/>
        <v>3.4743841945238739E-2</v>
      </c>
      <c r="H45" s="58">
        <f t="shared" si="2"/>
        <v>0.51052631578947372</v>
      </c>
      <c r="I45" s="56">
        <f t="shared" si="3"/>
        <v>-0.51721721173631152</v>
      </c>
      <c r="J45" s="57">
        <f t="shared" si="4"/>
        <v>-0.50892677010351173</v>
      </c>
      <c r="K45" s="58">
        <f t="shared" si="5"/>
        <v>0.16201958403411187</v>
      </c>
    </row>
    <row r="46" spans="1:11" x14ac:dyDescent="0.25">
      <c r="A46" s="35">
        <v>33</v>
      </c>
      <c r="B46" s="49">
        <f t="shared" si="6"/>
        <v>0.25848991999999998</v>
      </c>
      <c r="C46" s="67">
        <v>225000</v>
      </c>
      <c r="D46" s="36">
        <v>2.48548E-3</v>
      </c>
      <c r="E46" s="55">
        <v>104</v>
      </c>
      <c r="F46" s="56">
        <f t="shared" ref="F46:F77" si="7">(C46-$B$8)/($B$7-$B$8)</f>
        <v>4.4980899617992356E-2</v>
      </c>
      <c r="G46" s="79">
        <f t="shared" si="1"/>
        <v>3.9268149677269104E-2</v>
      </c>
      <c r="H46" s="58">
        <f t="shared" si="2"/>
        <v>0.49473684210526314</v>
      </c>
      <c r="I46" s="56">
        <f t="shared" ref="I46:I77" si="8">(C46-$B$9)/$B$10</f>
        <v>-0.49887599003115657</v>
      </c>
      <c r="J46" s="57">
        <f t="shared" si="4"/>
        <v>-0.49207642612750985</v>
      </c>
      <c r="K46" s="58">
        <f t="shared" si="5"/>
        <v>0.11183652703239579</v>
      </c>
    </row>
    <row r="47" spans="1:11" x14ac:dyDescent="0.25">
      <c r="A47" s="35">
        <v>34</v>
      </c>
      <c r="B47" s="49">
        <f t="shared" si="6"/>
        <v>0.27938417999999998</v>
      </c>
      <c r="C47" s="67">
        <v>250000</v>
      </c>
      <c r="D47" s="36">
        <v>2.76618E-3</v>
      </c>
      <c r="E47" s="55">
        <v>101</v>
      </c>
      <c r="F47" s="56">
        <f t="shared" si="7"/>
        <v>4.9980999619992403E-2</v>
      </c>
      <c r="G47" s="79">
        <f t="shared" si="1"/>
        <v>4.3709081174911943E-2</v>
      </c>
      <c r="H47" s="58">
        <f t="shared" si="2"/>
        <v>0.47894736842105262</v>
      </c>
      <c r="I47" s="56">
        <f t="shared" si="8"/>
        <v>-0.48053476832600162</v>
      </c>
      <c r="J47" s="57">
        <f t="shared" si="4"/>
        <v>-0.47553660882477278</v>
      </c>
      <c r="K47" s="58">
        <f t="shared" si="5"/>
        <v>6.1653470030679711E-2</v>
      </c>
    </row>
    <row r="48" spans="1:11" x14ac:dyDescent="0.25">
      <c r="A48" s="35">
        <v>35</v>
      </c>
      <c r="B48" s="49">
        <f t="shared" si="6"/>
        <v>0.29669891999999998</v>
      </c>
      <c r="C48" s="67">
        <v>275000</v>
      </c>
      <c r="D48" s="36">
        <v>3.02754E-3</v>
      </c>
      <c r="E48" s="55">
        <v>98</v>
      </c>
      <c r="F48" s="56">
        <f t="shared" si="7"/>
        <v>5.4981099621992442E-2</v>
      </c>
      <c r="G48" s="79">
        <f t="shared" si="1"/>
        <v>4.7844036131178186E-2</v>
      </c>
      <c r="H48" s="58">
        <f t="shared" si="2"/>
        <v>0.4631578947368421</v>
      </c>
      <c r="I48" s="56">
        <f t="shared" si="8"/>
        <v>-0.46219354662084666</v>
      </c>
      <c r="J48" s="57">
        <f t="shared" si="4"/>
        <v>-0.46013637138179675</v>
      </c>
      <c r="K48" s="58">
        <f t="shared" si="5"/>
        <v>1.1470413028963634E-2</v>
      </c>
    </row>
    <row r="49" spans="1:11" x14ac:dyDescent="0.25">
      <c r="A49" s="35">
        <v>36</v>
      </c>
      <c r="B49" s="49">
        <f t="shared" si="6"/>
        <v>0.31450794999999998</v>
      </c>
      <c r="C49" s="67">
        <v>300000</v>
      </c>
      <c r="D49" s="36">
        <v>3.3106099999999999E-3</v>
      </c>
      <c r="E49" s="55">
        <v>95</v>
      </c>
      <c r="F49" s="56">
        <f t="shared" si="7"/>
        <v>5.9981199623992482E-2</v>
      </c>
      <c r="G49" s="79">
        <f t="shared" si="1"/>
        <v>5.2322463202919396E-2</v>
      </c>
      <c r="H49" s="58">
        <f t="shared" si="2"/>
        <v>0.44736842105263158</v>
      </c>
      <c r="I49" s="56">
        <f t="shared" si="8"/>
        <v>-0.44385232491569165</v>
      </c>
      <c r="J49" s="57">
        <f t="shared" si="4"/>
        <v>-0.44345690546129168</v>
      </c>
      <c r="K49" s="58">
        <f t="shared" si="5"/>
        <v>-3.8712643972752446E-2</v>
      </c>
    </row>
    <row r="50" spans="1:11" x14ac:dyDescent="0.25">
      <c r="A50" s="35">
        <v>37</v>
      </c>
      <c r="B50" s="49">
        <f t="shared" si="6"/>
        <v>0.33093687999999999</v>
      </c>
      <c r="C50" s="67">
        <v>325000</v>
      </c>
      <c r="D50" s="36">
        <v>3.59714E-3</v>
      </c>
      <c r="E50" s="55">
        <v>92</v>
      </c>
      <c r="F50" s="56">
        <f t="shared" si="7"/>
        <v>6.4981299625992514E-2</v>
      </c>
      <c r="G50" s="79">
        <f t="shared" si="1"/>
        <v>5.6855630648660768E-2</v>
      </c>
      <c r="H50" s="58">
        <f t="shared" si="2"/>
        <v>0.43157894736842106</v>
      </c>
      <c r="I50" s="56">
        <f t="shared" si="8"/>
        <v>-0.4255111032105367</v>
      </c>
      <c r="J50" s="57">
        <f t="shared" si="4"/>
        <v>-0.42657356434353871</v>
      </c>
      <c r="K50" s="58">
        <f t="shared" si="5"/>
        <v>-8.8895700974468528E-2</v>
      </c>
    </row>
    <row r="51" spans="1:11" x14ac:dyDescent="0.25">
      <c r="A51" s="35">
        <v>38</v>
      </c>
      <c r="B51" s="49">
        <f t="shared" si="6"/>
        <v>0.34412651</v>
      </c>
      <c r="C51" s="67">
        <v>350000</v>
      </c>
      <c r="D51" s="36">
        <v>3.86659E-3</v>
      </c>
      <c r="E51" s="55">
        <v>89</v>
      </c>
      <c r="F51" s="56">
        <f t="shared" si="7"/>
        <v>6.998139962799256E-2</v>
      </c>
      <c r="G51" s="79">
        <f t="shared" si="1"/>
        <v>6.1118576826216395E-2</v>
      </c>
      <c r="H51" s="58">
        <f t="shared" si="2"/>
        <v>0.41578947368421054</v>
      </c>
      <c r="I51" s="56">
        <f t="shared" si="8"/>
        <v>-0.40716988150538175</v>
      </c>
      <c r="J51" s="57">
        <f t="shared" si="4"/>
        <v>-0.41069663604919426</v>
      </c>
      <c r="K51" s="58">
        <f t="shared" si="5"/>
        <v>-0.1390787579761846</v>
      </c>
    </row>
    <row r="52" spans="1:11" x14ac:dyDescent="0.25">
      <c r="A52" s="35">
        <v>39</v>
      </c>
      <c r="B52" s="49">
        <f t="shared" si="6"/>
        <v>0.35422196</v>
      </c>
      <c r="C52" s="67">
        <v>375000</v>
      </c>
      <c r="D52" s="36">
        <v>4.1188600000000002E-3</v>
      </c>
      <c r="E52" s="55">
        <v>86</v>
      </c>
      <c r="F52" s="56">
        <f t="shared" si="7"/>
        <v>7.4981499629992607E-2</v>
      </c>
      <c r="G52" s="79">
        <f t="shared" si="1"/>
        <v>6.5109719643852162E-2</v>
      </c>
      <c r="H52" s="58">
        <f t="shared" si="2"/>
        <v>0.4</v>
      </c>
      <c r="I52" s="56">
        <f t="shared" si="8"/>
        <v>-0.38882865980022674</v>
      </c>
      <c r="J52" s="57">
        <f t="shared" si="4"/>
        <v>-0.39583201292499942</v>
      </c>
      <c r="K52" s="58">
        <f t="shared" si="5"/>
        <v>-0.18926181497790068</v>
      </c>
    </row>
    <row r="53" spans="1:11" x14ac:dyDescent="0.25">
      <c r="A53" s="35">
        <v>40</v>
      </c>
      <c r="B53" s="49">
        <f t="shared" si="6"/>
        <v>0.36691726999999996</v>
      </c>
      <c r="C53" s="67">
        <v>400000</v>
      </c>
      <c r="D53" s="36">
        <v>4.4206899999999997E-3</v>
      </c>
      <c r="E53" s="55">
        <v>83</v>
      </c>
      <c r="F53" s="56">
        <f t="shared" si="7"/>
        <v>7.9981599631992639E-2</v>
      </c>
      <c r="G53" s="79">
        <f t="shared" si="1"/>
        <v>6.9884947124912139E-2</v>
      </c>
      <c r="H53" s="58">
        <f t="shared" si="2"/>
        <v>0.38421052631578945</v>
      </c>
      <c r="I53" s="56">
        <f t="shared" si="8"/>
        <v>-0.37048743809507179</v>
      </c>
      <c r="J53" s="57">
        <f t="shared" si="4"/>
        <v>-0.37804714275583257</v>
      </c>
      <c r="K53" s="58">
        <f t="shared" si="5"/>
        <v>-0.23944487197961675</v>
      </c>
    </row>
    <row r="54" spans="1:11" x14ac:dyDescent="0.25">
      <c r="A54" s="35">
        <v>41</v>
      </c>
      <c r="B54" s="49">
        <f t="shared" si="6"/>
        <v>0.37648960000000004</v>
      </c>
      <c r="C54" s="67">
        <v>425000</v>
      </c>
      <c r="D54" s="36">
        <v>4.7061200000000003E-3</v>
      </c>
      <c r="E54" s="55">
        <v>80</v>
      </c>
      <c r="F54" s="56">
        <f t="shared" si="7"/>
        <v>8.4981699633992686E-2</v>
      </c>
      <c r="G54" s="79">
        <f t="shared" si="1"/>
        <v>7.440071156157832E-2</v>
      </c>
      <c r="H54" s="58">
        <f t="shared" si="2"/>
        <v>0.36842105263157893</v>
      </c>
      <c r="I54" s="56">
        <f t="shared" si="8"/>
        <v>-0.35214621638991683</v>
      </c>
      <c r="J54" s="57">
        <f t="shared" si="4"/>
        <v>-0.36122861745223356</v>
      </c>
      <c r="K54" s="58">
        <f t="shared" si="5"/>
        <v>-0.28962792898133283</v>
      </c>
    </row>
    <row r="55" spans="1:11" x14ac:dyDescent="0.25">
      <c r="A55" s="35">
        <v>42</v>
      </c>
      <c r="B55" s="49">
        <f t="shared" si="6"/>
        <v>0.39610339999999999</v>
      </c>
      <c r="C55" s="67">
        <v>450000</v>
      </c>
      <c r="D55" s="36">
        <v>5.1441999999999998E-3</v>
      </c>
      <c r="E55" s="55">
        <v>77</v>
      </c>
      <c r="F55" s="56">
        <f t="shared" si="7"/>
        <v>8.9981799635992718E-2</v>
      </c>
      <c r="G55" s="79">
        <f t="shared" si="1"/>
        <v>8.1331539030361277E-2</v>
      </c>
      <c r="H55" s="58">
        <f t="shared" si="2"/>
        <v>0.35263157894736841</v>
      </c>
      <c r="I55" s="56">
        <f t="shared" si="8"/>
        <v>-0.33380499468476182</v>
      </c>
      <c r="J55" s="57">
        <f t="shared" si="4"/>
        <v>-0.33541542484809017</v>
      </c>
      <c r="K55" s="58">
        <f t="shared" si="5"/>
        <v>-0.33981098598304893</v>
      </c>
    </row>
    <row r="56" spans="1:11" x14ac:dyDescent="0.25">
      <c r="A56" s="35">
        <v>43</v>
      </c>
      <c r="B56" s="49">
        <f t="shared" si="6"/>
        <v>0.39083173999999998</v>
      </c>
      <c r="C56" s="67">
        <v>475000</v>
      </c>
      <c r="D56" s="36">
        <v>5.2815099999999997E-3</v>
      </c>
      <c r="E56" s="55">
        <v>74</v>
      </c>
      <c r="F56" s="56">
        <f t="shared" si="7"/>
        <v>9.4981899637992764E-2</v>
      </c>
      <c r="G56" s="79">
        <f t="shared" si="1"/>
        <v>8.3503909190465783E-2</v>
      </c>
      <c r="H56" s="58">
        <f t="shared" si="2"/>
        <v>0.33684210526315789</v>
      </c>
      <c r="I56" s="56">
        <f t="shared" si="8"/>
        <v>-0.31546377297960687</v>
      </c>
      <c r="J56" s="57">
        <f t="shared" si="4"/>
        <v>-0.32732464353765611</v>
      </c>
      <c r="K56" s="58">
        <f t="shared" si="5"/>
        <v>-0.38999404298476498</v>
      </c>
    </row>
    <row r="57" spans="1:11" x14ac:dyDescent="0.25">
      <c r="A57" s="35">
        <v>44</v>
      </c>
      <c r="B57" s="49">
        <f t="shared" si="6"/>
        <v>0.39738131999999998</v>
      </c>
      <c r="C57" s="67">
        <v>500000</v>
      </c>
      <c r="D57" s="36">
        <v>5.59692E-3</v>
      </c>
      <c r="E57" s="55">
        <v>71</v>
      </c>
      <c r="F57" s="56">
        <f t="shared" si="7"/>
        <v>9.9981999639992797E-2</v>
      </c>
      <c r="G57" s="79">
        <f t="shared" si="1"/>
        <v>8.8493984729017733E-2</v>
      </c>
      <c r="H57" s="58">
        <f t="shared" si="2"/>
        <v>0.32105263157894737</v>
      </c>
      <c r="I57" s="56">
        <f t="shared" si="8"/>
        <v>-0.29712255127445192</v>
      </c>
      <c r="J57" s="57">
        <f t="shared" si="4"/>
        <v>-0.30873959268102519</v>
      </c>
      <c r="K57" s="58">
        <f t="shared" si="5"/>
        <v>-0.44017709998648108</v>
      </c>
    </row>
    <row r="58" spans="1:11" x14ac:dyDescent="0.25">
      <c r="A58" s="35">
        <v>45</v>
      </c>
      <c r="B58" s="49">
        <f t="shared" si="6"/>
        <v>0.41415604</v>
      </c>
      <c r="C58" s="67">
        <v>550000</v>
      </c>
      <c r="D58" s="36">
        <v>6.0905300000000002E-3</v>
      </c>
      <c r="E58" s="55">
        <v>68</v>
      </c>
      <c r="F58" s="56">
        <f t="shared" si="7"/>
        <v>0.10998219964399288</v>
      </c>
      <c r="G58" s="79">
        <f t="shared" si="1"/>
        <v>9.6303347737751191E-2</v>
      </c>
      <c r="H58" s="58">
        <f t="shared" si="2"/>
        <v>0.30526315789473685</v>
      </c>
      <c r="I58" s="56">
        <f t="shared" si="8"/>
        <v>-0.26044010786414196</v>
      </c>
      <c r="J58" s="57">
        <f t="shared" si="4"/>
        <v>-0.27965437993145609</v>
      </c>
      <c r="K58" s="58">
        <f t="shared" si="5"/>
        <v>-0.49036015698819713</v>
      </c>
    </row>
    <row r="59" spans="1:11" x14ac:dyDescent="0.25">
      <c r="A59" s="35">
        <v>46</v>
      </c>
      <c r="B59" s="49">
        <f t="shared" si="6"/>
        <v>0.43342779999999997</v>
      </c>
      <c r="C59" s="67">
        <v>600000</v>
      </c>
      <c r="D59" s="36">
        <v>6.6681199999999996E-3</v>
      </c>
      <c r="E59" s="55">
        <v>65</v>
      </c>
      <c r="F59" s="56">
        <f t="shared" si="7"/>
        <v>0.11998239964799295</v>
      </c>
      <c r="G59" s="79">
        <f t="shared" si="1"/>
        <v>0.10544135138478905</v>
      </c>
      <c r="H59" s="58">
        <f t="shared" si="2"/>
        <v>0.28947368421052633</v>
      </c>
      <c r="I59" s="56">
        <f t="shared" si="8"/>
        <v>-0.22375766445383202</v>
      </c>
      <c r="J59" s="57">
        <f t="shared" si="4"/>
        <v>-0.2456207743885708</v>
      </c>
      <c r="K59" s="58">
        <f t="shared" si="5"/>
        <v>-0.54054321398991323</v>
      </c>
    </row>
    <row r="60" spans="1:11" x14ac:dyDescent="0.25">
      <c r="A60" s="35">
        <v>47</v>
      </c>
      <c r="B60" s="49">
        <f t="shared" si="6"/>
        <v>0.44887875999999999</v>
      </c>
      <c r="C60" s="67">
        <v>650000</v>
      </c>
      <c r="D60" s="36">
        <v>7.23998E-3</v>
      </c>
      <c r="E60" s="55">
        <v>62</v>
      </c>
      <c r="F60" s="56">
        <f t="shared" si="7"/>
        <v>0.12998259965199305</v>
      </c>
      <c r="G60" s="79">
        <f t="shared" si="1"/>
        <v>0.1144887011754625</v>
      </c>
      <c r="H60" s="58">
        <f t="shared" si="2"/>
        <v>0.27368421052631581</v>
      </c>
      <c r="I60" s="56">
        <f t="shared" si="8"/>
        <v>-0.18707522104352209</v>
      </c>
      <c r="J60" s="57">
        <f t="shared" si="4"/>
        <v>-0.21192480031396008</v>
      </c>
      <c r="K60" s="58">
        <f t="shared" si="5"/>
        <v>-0.59072627099162933</v>
      </c>
    </row>
    <row r="61" spans="1:11" x14ac:dyDescent="0.25">
      <c r="A61" s="35">
        <v>48</v>
      </c>
      <c r="B61" s="49">
        <f t="shared" si="6"/>
        <v>0.45597441999999999</v>
      </c>
      <c r="C61" s="67">
        <v>700000</v>
      </c>
      <c r="D61" s="36">
        <v>7.72838E-3</v>
      </c>
      <c r="E61" s="55">
        <v>59</v>
      </c>
      <c r="F61" s="56">
        <f t="shared" si="7"/>
        <v>0.13998279965599311</v>
      </c>
      <c r="G61" s="79">
        <f t="shared" si="1"/>
        <v>0.1222156372048489</v>
      </c>
      <c r="H61" s="58">
        <f t="shared" si="2"/>
        <v>0.25789473684210529</v>
      </c>
      <c r="I61" s="56">
        <f t="shared" si="8"/>
        <v>-0.15039277763321215</v>
      </c>
      <c r="J61" s="57">
        <f t="shared" si="4"/>
        <v>-0.183146578829611</v>
      </c>
      <c r="K61" s="58">
        <f t="shared" si="5"/>
        <v>-0.64090932799334532</v>
      </c>
    </row>
    <row r="62" spans="1:11" x14ac:dyDescent="0.25">
      <c r="A62" s="35">
        <v>49</v>
      </c>
      <c r="B62" s="49">
        <f t="shared" si="6"/>
        <v>0.46603760000000005</v>
      </c>
      <c r="C62" s="67">
        <v>750000</v>
      </c>
      <c r="D62" s="36">
        <v>8.3221000000000007E-3</v>
      </c>
      <c r="E62" s="55">
        <v>56</v>
      </c>
      <c r="F62" s="56">
        <f t="shared" si="7"/>
        <v>0.1499829996599932</v>
      </c>
      <c r="G62" s="79">
        <f t="shared" si="1"/>
        <v>0.13160883224859848</v>
      </c>
      <c r="H62" s="58">
        <f t="shared" si="2"/>
        <v>0.24210526315789474</v>
      </c>
      <c r="I62" s="56">
        <f t="shared" si="8"/>
        <v>-0.11371033422290221</v>
      </c>
      <c r="J62" s="57">
        <f t="shared" si="4"/>
        <v>-0.14816253775735924</v>
      </c>
      <c r="K62" s="58">
        <f t="shared" si="5"/>
        <v>-0.69109238499506143</v>
      </c>
    </row>
    <row r="63" spans="1:11" x14ac:dyDescent="0.25">
      <c r="A63" s="35">
        <v>50</v>
      </c>
      <c r="B63" s="49">
        <f t="shared" si="6"/>
        <v>0.47363132000000002</v>
      </c>
      <c r="C63" s="67">
        <v>800000</v>
      </c>
      <c r="D63" s="36">
        <v>8.9364400000000004E-3</v>
      </c>
      <c r="E63" s="55">
        <v>53</v>
      </c>
      <c r="F63" s="56">
        <f t="shared" si="7"/>
        <v>0.15998319966399327</v>
      </c>
      <c r="G63" s="79">
        <f t="shared" si="1"/>
        <v>0.14132825460792126</v>
      </c>
      <c r="H63" s="58">
        <f t="shared" si="2"/>
        <v>0.22631578947368422</v>
      </c>
      <c r="I63" s="56">
        <f t="shared" si="8"/>
        <v>-7.7027890812592273E-2</v>
      </c>
      <c r="J63" s="57">
        <f t="shared" si="4"/>
        <v>-0.11196349478705823</v>
      </c>
      <c r="K63" s="58">
        <f t="shared" si="5"/>
        <v>-0.74127544199677753</v>
      </c>
    </row>
    <row r="64" spans="1:11" x14ac:dyDescent="0.25">
      <c r="A64" s="35">
        <v>51</v>
      </c>
      <c r="B64" s="49">
        <f t="shared" si="6"/>
        <v>0.47318399999999999</v>
      </c>
      <c r="C64" s="67">
        <v>850000</v>
      </c>
      <c r="D64" s="36">
        <v>9.4636800000000004E-3</v>
      </c>
      <c r="E64" s="55">
        <v>50</v>
      </c>
      <c r="F64" s="56">
        <f t="shared" si="7"/>
        <v>0.16998339966799336</v>
      </c>
      <c r="G64" s="79">
        <f t="shared" si="1"/>
        <v>0.14966967506683546</v>
      </c>
      <c r="H64" s="58">
        <f t="shared" si="2"/>
        <v>0.21052631578947367</v>
      </c>
      <c r="I64" s="56">
        <f t="shared" si="8"/>
        <v>-4.0345447402282332E-2</v>
      </c>
      <c r="J64" s="57">
        <f t="shared" si="4"/>
        <v>-8.0896685828400955E-2</v>
      </c>
      <c r="K64" s="58">
        <f t="shared" si="5"/>
        <v>-0.79145849899849363</v>
      </c>
    </row>
    <row r="65" spans="1:11" x14ac:dyDescent="0.25">
      <c r="A65" s="35">
        <v>52</v>
      </c>
      <c r="B65" s="49">
        <f t="shared" si="6"/>
        <v>0.47299859999999999</v>
      </c>
      <c r="C65" s="67">
        <v>900000</v>
      </c>
      <c r="D65" s="36">
        <v>1.0063799999999999E-2</v>
      </c>
      <c r="E65" s="55">
        <v>47</v>
      </c>
      <c r="F65" s="56">
        <f t="shared" si="7"/>
        <v>0.17998359967199343</v>
      </c>
      <c r="G65" s="79">
        <f t="shared" si="1"/>
        <v>0.15916412398156796</v>
      </c>
      <c r="H65" s="58">
        <f t="shared" si="2"/>
        <v>0.19473684210526315</v>
      </c>
      <c r="I65" s="56">
        <f t="shared" si="8"/>
        <v>-3.6630039919723903E-3</v>
      </c>
      <c r="J65" s="57">
        <f t="shared" si="4"/>
        <v>-4.5535534564708192E-2</v>
      </c>
      <c r="K65" s="58">
        <f t="shared" si="5"/>
        <v>-0.84164155600020973</v>
      </c>
    </row>
    <row r="66" spans="1:11" x14ac:dyDescent="0.25">
      <c r="A66" s="35">
        <v>53</v>
      </c>
      <c r="B66" s="49">
        <f t="shared" si="6"/>
        <v>0.46991119999999997</v>
      </c>
      <c r="C66" s="67">
        <v>950000</v>
      </c>
      <c r="D66" s="36">
        <v>1.06798E-2</v>
      </c>
      <c r="E66" s="55">
        <v>44</v>
      </c>
      <c r="F66" s="56">
        <f t="shared" si="7"/>
        <v>0.18998379967599352</v>
      </c>
      <c r="G66" s="79">
        <f t="shared" si="1"/>
        <v>0.16890980906367695</v>
      </c>
      <c r="H66" s="58">
        <f t="shared" si="2"/>
        <v>0.17894736842105263</v>
      </c>
      <c r="I66" s="56">
        <f t="shared" si="8"/>
        <v>3.301943941833755E-2</v>
      </c>
      <c r="J66" s="57">
        <f t="shared" si="4"/>
        <v>-9.2386786385021281E-3</v>
      </c>
      <c r="K66" s="58">
        <f t="shared" si="5"/>
        <v>-0.89182461300192573</v>
      </c>
    </row>
    <row r="67" spans="1:11" x14ac:dyDescent="0.25">
      <c r="A67" s="35">
        <v>54</v>
      </c>
      <c r="B67" s="49">
        <f t="shared" si="6"/>
        <v>0.46076620000000001</v>
      </c>
      <c r="C67" s="67">
        <v>1000000</v>
      </c>
      <c r="D67" s="36">
        <v>1.12382E-2</v>
      </c>
      <c r="E67" s="55">
        <v>41</v>
      </c>
      <c r="F67" s="56">
        <f t="shared" si="7"/>
        <v>0.19998399967999361</v>
      </c>
      <c r="G67" s="79">
        <f t="shared" si="1"/>
        <v>0.17774420930693938</v>
      </c>
      <c r="H67" s="58">
        <f t="shared" si="2"/>
        <v>0.16315789473684211</v>
      </c>
      <c r="I67" s="56">
        <f t="shared" si="8"/>
        <v>6.9701882828647491E-2</v>
      </c>
      <c r="J67" s="57">
        <f t="shared" si="4"/>
        <v>2.3664185564734042E-2</v>
      </c>
      <c r="K67" s="58">
        <f t="shared" si="5"/>
        <v>-0.94200767000364183</v>
      </c>
    </row>
    <row r="68" spans="1:11" x14ac:dyDescent="0.25">
      <c r="A68" s="35">
        <v>55</v>
      </c>
      <c r="B68" s="49">
        <f t="shared" si="6"/>
        <v>0.53622179999999997</v>
      </c>
      <c r="C68" s="67">
        <v>1250000</v>
      </c>
      <c r="D68" s="36">
        <v>1.41111E-2</v>
      </c>
      <c r="E68" s="55">
        <v>38</v>
      </c>
      <c r="F68" s="56">
        <f t="shared" si="7"/>
        <v>0.24998499969999399</v>
      </c>
      <c r="G68" s="79">
        <f t="shared" si="1"/>
        <v>0.22319612273614534</v>
      </c>
      <c r="H68" s="58">
        <f t="shared" si="2"/>
        <v>0.14736842105263157</v>
      </c>
      <c r="I68" s="56">
        <f t="shared" si="8"/>
        <v>0.25311409988019717</v>
      </c>
      <c r="J68" s="57">
        <f t="shared" si="4"/>
        <v>0.19294541509459986</v>
      </c>
      <c r="K68" s="58">
        <f t="shared" si="5"/>
        <v>-0.99219072700535793</v>
      </c>
    </row>
    <row r="69" spans="1:11" x14ac:dyDescent="0.25">
      <c r="A69" s="35">
        <v>56</v>
      </c>
      <c r="B69" s="49">
        <f t="shared" si="6"/>
        <v>0.59261649999999999</v>
      </c>
      <c r="C69" s="67">
        <v>1500000</v>
      </c>
      <c r="D69" s="36">
        <v>1.69319E-2</v>
      </c>
      <c r="E69" s="55">
        <v>35</v>
      </c>
      <c r="F69" s="56">
        <f t="shared" si="7"/>
        <v>0.2999859997199944</v>
      </c>
      <c r="G69" s="79">
        <f t="shared" si="1"/>
        <v>0.26782376637188077</v>
      </c>
      <c r="H69" s="58">
        <f t="shared" si="2"/>
        <v>0.13157894736842105</v>
      </c>
      <c r="I69" s="56">
        <f t="shared" si="8"/>
        <v>0.43652631693174687</v>
      </c>
      <c r="J69" s="57">
        <f t="shared" si="4"/>
        <v>0.3591567319722655</v>
      </c>
      <c r="K69" s="58">
        <f t="shared" si="5"/>
        <v>-1.0423737840070739</v>
      </c>
    </row>
    <row r="70" spans="1:11" x14ac:dyDescent="0.25">
      <c r="A70" s="35">
        <v>57</v>
      </c>
      <c r="B70" s="49">
        <f t="shared" si="6"/>
        <v>0.63150720000000005</v>
      </c>
      <c r="C70" s="67">
        <v>1750000</v>
      </c>
      <c r="D70" s="36">
        <v>1.9734600000000001E-2</v>
      </c>
      <c r="E70" s="55">
        <v>32</v>
      </c>
      <c r="F70" s="56">
        <f t="shared" si="7"/>
        <v>0.34998699973999481</v>
      </c>
      <c r="G70" s="79">
        <f t="shared" si="1"/>
        <v>0.31216505140374251</v>
      </c>
      <c r="H70" s="58">
        <f t="shared" si="2"/>
        <v>0.11578947368421053</v>
      </c>
      <c r="I70" s="56">
        <f t="shared" si="8"/>
        <v>0.61993853398329657</v>
      </c>
      <c r="J70" s="57">
        <f t="shared" si="4"/>
        <v>0.52430153408976188</v>
      </c>
      <c r="K70" s="58">
        <f t="shared" si="5"/>
        <v>-1.09255684100879</v>
      </c>
    </row>
    <row r="71" spans="1:11" x14ac:dyDescent="0.25">
      <c r="A71" s="35">
        <v>58</v>
      </c>
      <c r="B71" s="49">
        <f t="shared" si="6"/>
        <v>0.65292919999999999</v>
      </c>
      <c r="C71" s="67">
        <v>2000000</v>
      </c>
      <c r="D71" s="36">
        <v>2.2514800000000001E-2</v>
      </c>
      <c r="E71" s="55">
        <v>29</v>
      </c>
      <c r="F71" s="56">
        <f t="shared" si="7"/>
        <v>0.39998799975999522</v>
      </c>
      <c r="G71" s="79">
        <f t="shared" si="1"/>
        <v>0.3561503657954298</v>
      </c>
      <c r="H71" s="58">
        <f t="shared" si="2"/>
        <v>0.1</v>
      </c>
      <c r="I71" s="56">
        <f t="shared" si="8"/>
        <v>0.80335075103484621</v>
      </c>
      <c r="J71" s="57">
        <f t="shared" si="4"/>
        <v>0.68812055819047302</v>
      </c>
      <c r="K71" s="58">
        <f t="shared" si="5"/>
        <v>-1.1427398980105061</v>
      </c>
    </row>
    <row r="72" spans="1:11" x14ac:dyDescent="0.25">
      <c r="A72" s="35">
        <v>59</v>
      </c>
      <c r="B72" s="49">
        <f t="shared" si="6"/>
        <v>0.66862639999999995</v>
      </c>
      <c r="C72" s="67">
        <v>2250000</v>
      </c>
      <c r="D72" s="36">
        <v>2.57164E-2</v>
      </c>
      <c r="E72" s="55">
        <v>26</v>
      </c>
      <c r="F72" s="56">
        <f t="shared" si="7"/>
        <v>0.44998899977999562</v>
      </c>
      <c r="G72" s="79">
        <f t="shared" si="1"/>
        <v>0.40680261475465074</v>
      </c>
      <c r="H72" s="58">
        <f t="shared" si="2"/>
        <v>8.4210526315789472E-2</v>
      </c>
      <c r="I72" s="56">
        <f t="shared" si="8"/>
        <v>0.98676296808639585</v>
      </c>
      <c r="J72" s="57">
        <f t="shared" si="4"/>
        <v>0.87676993145888416</v>
      </c>
      <c r="K72" s="58">
        <f t="shared" si="5"/>
        <v>-1.1929229550122222</v>
      </c>
    </row>
    <row r="73" spans="1:11" x14ac:dyDescent="0.25">
      <c r="A73" s="35">
        <v>60</v>
      </c>
      <c r="B73" s="49">
        <f t="shared" si="6"/>
        <v>0.66095099999999996</v>
      </c>
      <c r="C73" s="67">
        <v>2500000</v>
      </c>
      <c r="D73" s="36">
        <v>2.8736999999999999E-2</v>
      </c>
      <c r="E73" s="55">
        <v>23</v>
      </c>
      <c r="F73" s="56">
        <f t="shared" si="7"/>
        <v>0.49998999979999598</v>
      </c>
      <c r="G73" s="79">
        <f t="shared" si="1"/>
        <v>0.45459127767513513</v>
      </c>
      <c r="H73" s="58">
        <f t="shared" si="2"/>
        <v>6.8421052631578952E-2</v>
      </c>
      <c r="I73" s="56">
        <f t="shared" si="8"/>
        <v>1.1701751851379456</v>
      </c>
      <c r="J73" s="57">
        <f t="shared" si="4"/>
        <v>1.0547541571256016</v>
      </c>
      <c r="K73" s="58">
        <f t="shared" si="5"/>
        <v>-1.2431060120139383</v>
      </c>
    </row>
    <row r="74" spans="1:11" x14ac:dyDescent="0.25">
      <c r="A74" s="35">
        <v>61</v>
      </c>
      <c r="B74" s="49">
        <f t="shared" si="6"/>
        <v>0.63999600000000001</v>
      </c>
      <c r="C74" s="67">
        <v>2750000</v>
      </c>
      <c r="D74" s="36">
        <v>3.1999800000000002E-2</v>
      </c>
      <c r="E74" s="55">
        <v>20</v>
      </c>
      <c r="F74" s="56">
        <f t="shared" si="7"/>
        <v>0.54999099981999644</v>
      </c>
      <c r="G74" s="79">
        <f t="shared" si="1"/>
        <v>0.50621176677563051</v>
      </c>
      <c r="H74" s="58">
        <f t="shared" si="2"/>
        <v>5.2631578947368418E-2</v>
      </c>
      <c r="I74" s="56">
        <f t="shared" si="8"/>
        <v>1.3535874021894954</v>
      </c>
      <c r="J74" s="57">
        <f t="shared" si="4"/>
        <v>1.2470096465996685</v>
      </c>
      <c r="K74" s="58">
        <f t="shared" si="5"/>
        <v>-1.2932890690156544</v>
      </c>
    </row>
    <row r="75" spans="1:11" x14ac:dyDescent="0.25">
      <c r="A75" s="35">
        <v>62</v>
      </c>
      <c r="B75" s="49">
        <f t="shared" si="6"/>
        <v>0.60502319999999998</v>
      </c>
      <c r="C75" s="67">
        <v>3000000</v>
      </c>
      <c r="D75" s="36">
        <v>3.5589599999999999E-2</v>
      </c>
      <c r="E75" s="55">
        <v>17</v>
      </c>
      <c r="F75" s="56">
        <f t="shared" si="7"/>
        <v>0.59999199983999685</v>
      </c>
      <c r="G75" s="79">
        <f t="shared" si="1"/>
        <v>0.56300569584666105</v>
      </c>
      <c r="H75" s="58">
        <f t="shared" si="2"/>
        <v>3.6842105263157891E-2</v>
      </c>
      <c r="I75" s="56">
        <f t="shared" si="8"/>
        <v>1.5369996192410449</v>
      </c>
      <c r="J75" s="57">
        <f t="shared" si="4"/>
        <v>1.4585331099176788</v>
      </c>
      <c r="K75" s="58">
        <f t="shared" si="5"/>
        <v>-1.3434721260173705</v>
      </c>
    </row>
    <row r="76" spans="1:11" x14ac:dyDescent="0.25">
      <c r="A76" s="35">
        <v>63</v>
      </c>
      <c r="B76" s="49">
        <f t="shared" si="6"/>
        <v>0.5477976</v>
      </c>
      <c r="C76" s="67">
        <v>3250000</v>
      </c>
      <c r="D76" s="36">
        <v>3.9128400000000001E-2</v>
      </c>
      <c r="E76" s="55">
        <v>14</v>
      </c>
      <c r="F76" s="56">
        <f t="shared" si="7"/>
        <v>0.64999299985999714</v>
      </c>
      <c r="G76" s="79">
        <f t="shared" si="1"/>
        <v>0.61899275813329624</v>
      </c>
      <c r="H76" s="58">
        <f t="shared" si="2"/>
        <v>2.1052631578947368E-2</v>
      </c>
      <c r="I76" s="56">
        <f t="shared" si="8"/>
        <v>1.7204118362925946</v>
      </c>
      <c r="J76" s="57">
        <f t="shared" si="4"/>
        <v>1.6670514763976432</v>
      </c>
      <c r="K76" s="58">
        <f t="shared" si="5"/>
        <v>-1.3936551830190866</v>
      </c>
    </row>
    <row r="77" spans="1:11" x14ac:dyDescent="0.25">
      <c r="A77" s="35">
        <v>64</v>
      </c>
      <c r="B77" s="49">
        <f t="shared" si="6"/>
        <v>0.47725919999999999</v>
      </c>
      <c r="C77" s="67">
        <v>3500000</v>
      </c>
      <c r="D77" s="36">
        <v>4.3387200000000001E-2</v>
      </c>
      <c r="E77" s="55">
        <v>11</v>
      </c>
      <c r="F77" s="56">
        <f t="shared" si="7"/>
        <v>0.69999399987999755</v>
      </c>
      <c r="G77" s="79">
        <f t="shared" si="1"/>
        <v>0.68637088090551335</v>
      </c>
      <c r="H77" s="58">
        <f t="shared" si="2"/>
        <v>5.263157894736842E-3</v>
      </c>
      <c r="I77" s="56">
        <f t="shared" si="8"/>
        <v>1.9038240533441444</v>
      </c>
      <c r="J77" s="57">
        <f t="shared" si="4"/>
        <v>1.9179947394147314</v>
      </c>
      <c r="K77" s="58">
        <f t="shared" si="5"/>
        <v>-1.4438382400208025</v>
      </c>
    </row>
    <row r="78" spans="1:11" x14ac:dyDescent="0.25">
      <c r="A78" s="35">
        <v>65</v>
      </c>
      <c r="B78" s="49">
        <f t="shared" si="6"/>
        <v>0.47225499999999998</v>
      </c>
      <c r="C78" s="67">
        <v>3750000</v>
      </c>
      <c r="D78" s="36">
        <v>4.7225499999999997E-2</v>
      </c>
      <c r="E78" s="55">
        <v>10</v>
      </c>
      <c r="F78" s="56">
        <f t="shared" ref="F78:F83" si="9">(C78-$B$8)/($B$7-$B$8)</f>
        <v>0.74999499989999796</v>
      </c>
      <c r="G78" s="79">
        <f t="shared" ref="G78:G83" si="10">(D78-$C$8)/($C$7-$C$8)</f>
        <v>0.74709630793580362</v>
      </c>
      <c r="H78" s="58">
        <f t="shared" ref="H78:H83" si="11">(E78-$D$8)/($D$7-$D$8)</f>
        <v>0</v>
      </c>
      <c r="I78" s="56">
        <f t="shared" ref="I78:I83" si="12">(C78-$B$9)/$B$10</f>
        <v>2.0872362703956941</v>
      </c>
      <c r="J78" s="57">
        <f t="shared" ref="J78:J83" si="13">(D78-$C$9)/$C$10</f>
        <v>2.1441606843847909</v>
      </c>
      <c r="K78" s="58">
        <f t="shared" ref="K78:K83" si="14">(E78-$D$9)/$D$10</f>
        <v>-1.4605659256880412</v>
      </c>
    </row>
    <row r="79" spans="1:11" x14ac:dyDescent="0.25">
      <c r="A79" s="35">
        <v>66</v>
      </c>
      <c r="B79" s="49">
        <f t="shared" ref="B79:B83" si="15">D79*E79</f>
        <v>0.50378899999999993</v>
      </c>
      <c r="C79" s="67">
        <v>4000000</v>
      </c>
      <c r="D79" s="36">
        <v>5.0378899999999997E-2</v>
      </c>
      <c r="E79" s="55">
        <v>10</v>
      </c>
      <c r="F79" s="56">
        <f t="shared" si="9"/>
        <v>0.79999599991999837</v>
      </c>
      <c r="G79" s="79">
        <f t="shared" si="10"/>
        <v>0.79698598867918424</v>
      </c>
      <c r="H79" s="58">
        <f t="shared" si="11"/>
        <v>0</v>
      </c>
      <c r="I79" s="56">
        <f t="shared" si="12"/>
        <v>2.2706484874472439</v>
      </c>
      <c r="J79" s="57">
        <f t="shared" si="13"/>
        <v>2.329969946523911</v>
      </c>
      <c r="K79" s="58">
        <f t="shared" si="14"/>
        <v>-1.4605659256880412</v>
      </c>
    </row>
    <row r="80" spans="1:11" x14ac:dyDescent="0.25">
      <c r="A80" s="35">
        <v>67</v>
      </c>
      <c r="B80" s="49">
        <f t="shared" si="15"/>
        <v>0.53635900000000003</v>
      </c>
      <c r="C80" s="67">
        <v>4250000</v>
      </c>
      <c r="D80" s="36">
        <v>5.36359E-2</v>
      </c>
      <c r="E80" s="55">
        <v>10</v>
      </c>
      <c r="F80" s="56">
        <f t="shared" si="9"/>
        <v>0.84999699993999878</v>
      </c>
      <c r="G80" s="79">
        <f t="shared" si="10"/>
        <v>0.84851471645910137</v>
      </c>
      <c r="H80" s="58">
        <f t="shared" si="11"/>
        <v>0</v>
      </c>
      <c r="I80" s="56">
        <f t="shared" si="12"/>
        <v>2.4540607044987937</v>
      </c>
      <c r="J80" s="57">
        <f t="shared" si="13"/>
        <v>2.5218836798869848</v>
      </c>
      <c r="K80" s="58">
        <f t="shared" si="14"/>
        <v>-1.4605659256880412</v>
      </c>
    </row>
    <row r="81" spans="1:11" x14ac:dyDescent="0.25">
      <c r="A81" s="35">
        <v>68</v>
      </c>
      <c r="B81" s="49">
        <f t="shared" si="15"/>
        <v>0.57252800000000004</v>
      </c>
      <c r="C81" s="67">
        <v>4500000</v>
      </c>
      <c r="D81" s="36">
        <v>5.72528E-2</v>
      </c>
      <c r="E81" s="55">
        <v>10</v>
      </c>
      <c r="F81" s="56">
        <f t="shared" si="9"/>
        <v>0.89999799995999918</v>
      </c>
      <c r="G81" s="79">
        <f t="shared" si="10"/>
        <v>0.90573739239007534</v>
      </c>
      <c r="H81" s="58">
        <f t="shared" si="11"/>
        <v>0</v>
      </c>
      <c r="I81" s="56">
        <f t="shared" si="12"/>
        <v>2.637472921550343</v>
      </c>
      <c r="J81" s="57">
        <f t="shared" si="13"/>
        <v>2.7350039691718786</v>
      </c>
      <c r="K81" s="58">
        <f t="shared" si="14"/>
        <v>-1.4605659256880412</v>
      </c>
    </row>
    <row r="82" spans="1:11" x14ac:dyDescent="0.25">
      <c r="A82" s="35">
        <v>69</v>
      </c>
      <c r="B82" s="49">
        <f t="shared" si="15"/>
        <v>0.60025499999999998</v>
      </c>
      <c r="C82" s="67">
        <v>4750000</v>
      </c>
      <c r="D82" s="36">
        <v>6.0025500000000002E-2</v>
      </c>
      <c r="E82" s="55">
        <v>10</v>
      </c>
      <c r="F82" s="56">
        <f t="shared" si="9"/>
        <v>0.94999899997999959</v>
      </c>
      <c r="G82" s="79">
        <f t="shared" si="10"/>
        <v>0.94960404990170455</v>
      </c>
      <c r="H82" s="58">
        <f t="shared" si="11"/>
        <v>0</v>
      </c>
      <c r="I82" s="56">
        <f t="shared" si="12"/>
        <v>2.8208851386018927</v>
      </c>
      <c r="J82" s="57">
        <f t="shared" si="13"/>
        <v>2.8983810672669947</v>
      </c>
      <c r="K82" s="58">
        <f t="shared" si="14"/>
        <v>-1.4605659256880412</v>
      </c>
    </row>
    <row r="83" spans="1:11" ht="15.75" thickBot="1" x14ac:dyDescent="0.3">
      <c r="A83" s="39">
        <v>70</v>
      </c>
      <c r="B83" s="65">
        <f t="shared" si="15"/>
        <v>0.63210900000000003</v>
      </c>
      <c r="C83" s="68">
        <v>5000000</v>
      </c>
      <c r="D83" s="40">
        <v>6.32109E-2</v>
      </c>
      <c r="E83" s="60">
        <v>10</v>
      </c>
      <c r="F83" s="61">
        <f t="shared" si="9"/>
        <v>1</v>
      </c>
      <c r="G83" s="80">
        <f t="shared" si="10"/>
        <v>1</v>
      </c>
      <c r="H83" s="63">
        <f t="shared" si="11"/>
        <v>0</v>
      </c>
      <c r="I83" s="61">
        <f t="shared" si="12"/>
        <v>3.0042973556534425</v>
      </c>
      <c r="J83" s="62">
        <f t="shared" si="13"/>
        <v>3.0860758803633206</v>
      </c>
      <c r="K83" s="63">
        <f t="shared" si="14"/>
        <v>-1.4605659256880412</v>
      </c>
    </row>
    <row r="84" spans="1:11" x14ac:dyDescent="0.25">
      <c r="A84" s="37"/>
      <c r="B84" s="36"/>
      <c r="C84" s="54"/>
      <c r="D84" s="36"/>
      <c r="E84" s="64"/>
      <c r="F84" s="57"/>
      <c r="G84" s="57"/>
      <c r="H84" s="57"/>
      <c r="I84" s="57"/>
      <c r="J84" s="57"/>
      <c r="K84" s="57"/>
    </row>
    <row r="85" spans="1:11" x14ac:dyDescent="0.25">
      <c r="A85" s="37"/>
      <c r="B85" s="36"/>
      <c r="C85" s="54"/>
      <c r="D85" s="36"/>
      <c r="E85" s="64"/>
      <c r="F85" s="57"/>
      <c r="G85" s="57"/>
      <c r="H85" s="57"/>
      <c r="I85" s="57"/>
      <c r="J85" s="57"/>
      <c r="K85" s="57"/>
    </row>
    <row r="86" spans="1:11" x14ac:dyDescent="0.25">
      <c r="A86" s="37"/>
      <c r="B86" s="36"/>
      <c r="C86" s="54"/>
      <c r="D86" s="36"/>
      <c r="E86" s="64"/>
      <c r="F86" s="57"/>
      <c r="G86" s="57"/>
      <c r="H86" s="57"/>
      <c r="I86" s="57"/>
      <c r="J86" s="57"/>
      <c r="K86" s="57"/>
    </row>
    <row r="87" spans="1:11" x14ac:dyDescent="0.25">
      <c r="A87" s="37"/>
      <c r="B87" s="36"/>
      <c r="C87" s="54"/>
      <c r="D87" s="36"/>
      <c r="E87" s="64"/>
      <c r="F87" s="57"/>
      <c r="G87" s="57"/>
      <c r="H87" s="57"/>
      <c r="I87" s="57"/>
      <c r="J87" s="57"/>
      <c r="K87" s="57"/>
    </row>
    <row r="88" spans="1:11" x14ac:dyDescent="0.25">
      <c r="A88" s="37"/>
      <c r="B88" s="36"/>
      <c r="C88" s="54"/>
      <c r="D88" s="36"/>
      <c r="E88" s="64"/>
      <c r="F88" s="57"/>
      <c r="G88" s="57"/>
      <c r="H88" s="57"/>
      <c r="I88" s="57"/>
      <c r="J88" s="57"/>
      <c r="K88" s="57"/>
    </row>
    <row r="89" spans="1:11" x14ac:dyDescent="0.25">
      <c r="A89" s="37"/>
      <c r="B89" s="36"/>
      <c r="C89" s="54"/>
      <c r="D89" s="36"/>
      <c r="E89" s="64"/>
      <c r="F89" s="57"/>
      <c r="G89" s="57"/>
      <c r="H89" s="57"/>
      <c r="I89" s="57"/>
      <c r="J89" s="57"/>
      <c r="K89" s="57"/>
    </row>
    <row r="90" spans="1:11" x14ac:dyDescent="0.25">
      <c r="A90" s="37"/>
      <c r="B90" s="36"/>
      <c r="C90" s="54"/>
      <c r="D90" s="36"/>
      <c r="E90" s="64"/>
      <c r="F90" s="57"/>
      <c r="G90" s="57"/>
      <c r="H90" s="57"/>
      <c r="I90" s="57"/>
      <c r="J90" s="57"/>
      <c r="K90" s="57"/>
    </row>
    <row r="91" spans="1:11" x14ac:dyDescent="0.25">
      <c r="A91" s="37"/>
      <c r="B91" s="36"/>
      <c r="C91" s="54"/>
      <c r="D91" s="36"/>
      <c r="E91" s="64"/>
      <c r="F91" s="57"/>
      <c r="G91" s="57"/>
      <c r="H91" s="57"/>
      <c r="I91" s="57"/>
      <c r="J91" s="57"/>
      <c r="K91" s="57"/>
    </row>
    <row r="92" spans="1:11" x14ac:dyDescent="0.25">
      <c r="A92" s="37"/>
      <c r="B92" s="36"/>
      <c r="C92" s="54"/>
      <c r="D92" s="36"/>
      <c r="E92" s="64"/>
      <c r="F92" s="57"/>
      <c r="G92" s="57"/>
      <c r="H92" s="57"/>
      <c r="I92" s="57"/>
      <c r="J92" s="57"/>
      <c r="K92" s="57"/>
    </row>
    <row r="93" spans="1:11" x14ac:dyDescent="0.25">
      <c r="A93" s="37"/>
      <c r="B93" s="36"/>
      <c r="C93" s="54"/>
      <c r="D93" s="36"/>
      <c r="E93" s="64"/>
      <c r="F93" s="57"/>
      <c r="G93" s="57"/>
      <c r="H93" s="57"/>
      <c r="I93" s="57"/>
      <c r="J93" s="57"/>
      <c r="K93" s="57"/>
    </row>
    <row r="94" spans="1:11" x14ac:dyDescent="0.25">
      <c r="A94" s="37"/>
      <c r="B94" s="36"/>
      <c r="C94" s="54"/>
      <c r="D94" s="36"/>
      <c r="E94" s="64"/>
      <c r="F94" s="57"/>
      <c r="G94" s="57"/>
      <c r="H94" s="57"/>
      <c r="I94" s="57"/>
      <c r="J94" s="57"/>
      <c r="K94" s="57"/>
    </row>
    <row r="95" spans="1:11" x14ac:dyDescent="0.25">
      <c r="A95" s="37"/>
      <c r="B95" s="36"/>
      <c r="C95" s="54"/>
      <c r="D95" s="36"/>
      <c r="E95" s="64"/>
      <c r="F95" s="57"/>
      <c r="G95" s="57"/>
      <c r="H95" s="57"/>
      <c r="I95" s="57"/>
      <c r="J95" s="57"/>
      <c r="K95" s="57"/>
    </row>
    <row r="96" spans="1:11" x14ac:dyDescent="0.25">
      <c r="A96" s="37"/>
      <c r="B96" s="36"/>
      <c r="C96" s="54"/>
      <c r="D96" s="36"/>
      <c r="E96" s="64"/>
      <c r="F96" s="57"/>
      <c r="G96" s="57"/>
      <c r="H96" s="57"/>
      <c r="I96" s="57"/>
      <c r="J96" s="57"/>
      <c r="K96" s="57"/>
    </row>
    <row r="97" spans="1:11" x14ac:dyDescent="0.25">
      <c r="A97" s="37"/>
      <c r="B97" s="36"/>
      <c r="C97" s="54"/>
      <c r="D97" s="36"/>
      <c r="E97" s="64"/>
      <c r="F97" s="57"/>
      <c r="G97" s="57"/>
      <c r="H97" s="57"/>
      <c r="I97" s="57"/>
      <c r="J97" s="57"/>
      <c r="K97" s="57"/>
    </row>
    <row r="98" spans="1:11" x14ac:dyDescent="0.25">
      <c r="A98" s="37"/>
      <c r="B98" s="36"/>
      <c r="C98" s="54"/>
      <c r="D98" s="36"/>
      <c r="E98" s="64"/>
      <c r="F98" s="57"/>
      <c r="G98" s="57"/>
      <c r="H98" s="57"/>
      <c r="I98" s="57"/>
      <c r="J98" s="57"/>
      <c r="K98" s="57"/>
    </row>
    <row r="99" spans="1:11" x14ac:dyDescent="0.25">
      <c r="A99" s="37"/>
      <c r="B99" s="36"/>
      <c r="C99" s="54"/>
      <c r="D99" s="36"/>
      <c r="E99" s="64"/>
      <c r="F99" s="57"/>
      <c r="G99" s="57"/>
      <c r="H99" s="57"/>
      <c r="I99" s="57"/>
      <c r="J99" s="57"/>
      <c r="K99" s="57"/>
    </row>
    <row r="100" spans="1:11" x14ac:dyDescent="0.25">
      <c r="A100" s="37"/>
      <c r="B100" s="36"/>
      <c r="C100" s="54"/>
      <c r="D100" s="36"/>
      <c r="E100" s="64"/>
      <c r="F100" s="57"/>
      <c r="G100" s="57"/>
      <c r="H100" s="57"/>
      <c r="I100" s="57"/>
      <c r="J100" s="57"/>
      <c r="K100" s="57"/>
    </row>
    <row r="101" spans="1:11" x14ac:dyDescent="0.25">
      <c r="A101" s="37"/>
      <c r="B101" s="36"/>
      <c r="C101" s="54"/>
      <c r="D101" s="36"/>
      <c r="E101" s="64"/>
      <c r="F101" s="57"/>
      <c r="G101" s="57"/>
      <c r="H101" s="57"/>
      <c r="I101" s="57"/>
      <c r="J101" s="57"/>
      <c r="K101" s="57"/>
    </row>
    <row r="102" spans="1:11" x14ac:dyDescent="0.25">
      <c r="A102" s="37"/>
      <c r="B102" s="36"/>
      <c r="C102" s="54"/>
      <c r="D102" s="36"/>
      <c r="E102" s="64"/>
      <c r="F102" s="57"/>
      <c r="G102" s="57"/>
      <c r="H102" s="57"/>
      <c r="I102" s="57"/>
      <c r="J102" s="57"/>
      <c r="K102" s="57"/>
    </row>
    <row r="103" spans="1:11" x14ac:dyDescent="0.25">
      <c r="A103" s="37"/>
      <c r="B103" s="36"/>
      <c r="C103" s="54"/>
      <c r="D103" s="36"/>
      <c r="E103" s="64"/>
      <c r="F103" s="57"/>
      <c r="G103" s="57"/>
      <c r="H103" s="57"/>
      <c r="I103" s="57"/>
      <c r="J103" s="57"/>
      <c r="K103" s="57"/>
    </row>
    <row r="104" spans="1:11" x14ac:dyDescent="0.25">
      <c r="A104" s="37"/>
      <c r="B104" s="36"/>
      <c r="C104" s="54"/>
      <c r="D104" s="36"/>
      <c r="E104" s="64"/>
      <c r="F104" s="57"/>
      <c r="G104" s="57"/>
      <c r="H104" s="57"/>
      <c r="I104" s="57"/>
      <c r="J104" s="57"/>
      <c r="K104" s="57"/>
    </row>
    <row r="105" spans="1:11" x14ac:dyDescent="0.25">
      <c r="A105" s="37"/>
      <c r="B105" s="36"/>
      <c r="C105" s="54"/>
      <c r="D105" s="36"/>
      <c r="E105" s="64"/>
      <c r="F105" s="57"/>
      <c r="G105" s="57"/>
      <c r="H105" s="57"/>
      <c r="I105" s="57"/>
      <c r="J105" s="57"/>
      <c r="K105" s="57"/>
    </row>
    <row r="106" spans="1:11" x14ac:dyDescent="0.25">
      <c r="A106" s="37"/>
      <c r="B106" s="36"/>
      <c r="C106" s="54"/>
      <c r="D106" s="36"/>
      <c r="E106" s="64"/>
      <c r="F106" s="57"/>
      <c r="G106" s="57"/>
      <c r="H106" s="57"/>
      <c r="I106" s="57"/>
      <c r="J106" s="57"/>
      <c r="K106" s="57"/>
    </row>
    <row r="107" spans="1:11" x14ac:dyDescent="0.25">
      <c r="A107" s="37"/>
      <c r="B107" s="36"/>
      <c r="C107" s="54"/>
      <c r="D107" s="36"/>
      <c r="E107" s="64"/>
      <c r="F107" s="57"/>
      <c r="G107" s="57"/>
      <c r="H107" s="57"/>
      <c r="I107" s="57"/>
      <c r="J107" s="57"/>
      <c r="K107" s="57"/>
    </row>
    <row r="108" spans="1:11" x14ac:dyDescent="0.25">
      <c r="A108" s="37"/>
      <c r="B108" s="36"/>
      <c r="C108" s="54"/>
      <c r="D108" s="36"/>
      <c r="E108" s="64"/>
      <c r="F108" s="57"/>
      <c r="G108" s="57"/>
      <c r="H108" s="57"/>
      <c r="I108" s="57"/>
      <c r="J108" s="57"/>
      <c r="K108" s="57"/>
    </row>
    <row r="109" spans="1:11" x14ac:dyDescent="0.25">
      <c r="A109" s="37"/>
      <c r="B109" s="36"/>
      <c r="C109" s="54"/>
      <c r="D109" s="36"/>
      <c r="E109" s="64"/>
      <c r="F109" s="57"/>
      <c r="G109" s="57"/>
      <c r="H109" s="57"/>
      <c r="I109" s="57"/>
      <c r="J109" s="57"/>
      <c r="K109" s="57"/>
    </row>
    <row r="110" spans="1:11" x14ac:dyDescent="0.25">
      <c r="A110" s="37"/>
      <c r="B110" s="36"/>
      <c r="C110" s="54"/>
      <c r="D110" s="36"/>
      <c r="E110" s="64"/>
      <c r="F110" s="57"/>
      <c r="G110" s="57"/>
      <c r="H110" s="57"/>
      <c r="I110" s="57"/>
      <c r="J110" s="57"/>
      <c r="K110" s="57"/>
    </row>
    <row r="111" spans="1:11" x14ac:dyDescent="0.25">
      <c r="A111" s="37"/>
      <c r="B111" s="36"/>
      <c r="C111" s="54"/>
      <c r="D111" s="36"/>
      <c r="E111" s="64"/>
      <c r="F111" s="57"/>
      <c r="G111" s="57"/>
      <c r="H111" s="57"/>
      <c r="I111" s="57"/>
      <c r="J111" s="57"/>
      <c r="K111" s="57"/>
    </row>
    <row r="112" spans="1:11" x14ac:dyDescent="0.25">
      <c r="A112" s="37"/>
      <c r="B112" s="36"/>
      <c r="C112" s="54"/>
      <c r="D112" s="36"/>
      <c r="E112" s="64"/>
      <c r="F112" s="57"/>
      <c r="G112" s="57"/>
      <c r="H112" s="57"/>
      <c r="I112" s="57"/>
      <c r="J112" s="57"/>
      <c r="K112" s="57"/>
    </row>
    <row r="113" spans="1:11" x14ac:dyDescent="0.25">
      <c r="A113" s="37"/>
      <c r="B113" s="36"/>
      <c r="C113" s="54"/>
      <c r="D113" s="36"/>
      <c r="E113" s="64"/>
      <c r="F113" s="57"/>
      <c r="G113" s="57"/>
      <c r="H113" s="57"/>
      <c r="I113" s="57"/>
      <c r="J113" s="57"/>
      <c r="K113" s="57"/>
    </row>
    <row r="114" spans="1:11" x14ac:dyDescent="0.25">
      <c r="A114" s="37"/>
      <c r="B114" s="36"/>
      <c r="C114" s="54"/>
      <c r="D114" s="36"/>
      <c r="E114" s="64"/>
      <c r="F114" s="57"/>
      <c r="G114" s="57"/>
      <c r="H114" s="57"/>
      <c r="I114" s="57"/>
      <c r="J114" s="57"/>
      <c r="K114" s="57"/>
    </row>
    <row r="115" spans="1:11" x14ac:dyDescent="0.25">
      <c r="A115" s="37"/>
      <c r="B115" s="36"/>
      <c r="C115" s="54"/>
      <c r="D115" s="36"/>
      <c r="E115" s="64"/>
      <c r="F115" s="57"/>
      <c r="G115" s="57"/>
      <c r="H115" s="57"/>
      <c r="I115" s="57"/>
      <c r="J115" s="57"/>
      <c r="K115" s="57"/>
    </row>
    <row r="116" spans="1:11" x14ac:dyDescent="0.25">
      <c r="A116" s="37"/>
      <c r="B116" s="36"/>
      <c r="C116" s="54"/>
      <c r="D116" s="36"/>
      <c r="E116" s="64"/>
      <c r="F116" s="57"/>
      <c r="G116" s="57"/>
      <c r="H116" s="57"/>
      <c r="I116" s="57"/>
      <c r="J116" s="57"/>
      <c r="K116" s="57"/>
    </row>
    <row r="117" spans="1:11" x14ac:dyDescent="0.25">
      <c r="A117" s="37"/>
      <c r="B117" s="37"/>
      <c r="C117" s="54"/>
      <c r="D117" s="36"/>
      <c r="E117" s="64"/>
      <c r="F117" s="57"/>
      <c r="G117" s="57"/>
      <c r="H117" s="57"/>
      <c r="I117" s="57"/>
      <c r="J117" s="57"/>
      <c r="K117" s="57"/>
    </row>
    <row r="118" spans="1:11" x14ac:dyDescent="0.25">
      <c r="A118" s="37"/>
      <c r="B118" s="37"/>
      <c r="C118" s="54"/>
      <c r="D118" s="36"/>
      <c r="E118" s="64"/>
      <c r="F118" s="57"/>
      <c r="G118" s="57"/>
      <c r="H118" s="57"/>
      <c r="I118" s="57"/>
      <c r="J118" s="57"/>
      <c r="K118" s="57"/>
    </row>
    <row r="119" spans="1:11" x14ac:dyDescent="0.25">
      <c r="A119" s="37"/>
      <c r="B119" s="37"/>
      <c r="C119" s="54"/>
      <c r="D119" s="36"/>
      <c r="E119" s="64"/>
      <c r="F119" s="57"/>
      <c r="G119" s="57"/>
      <c r="H119" s="57"/>
      <c r="I119" s="57"/>
      <c r="J119" s="57"/>
      <c r="K119" s="57"/>
    </row>
    <row r="120" spans="1:11" x14ac:dyDescent="0.25">
      <c r="A120" s="37"/>
      <c r="B120" s="37"/>
      <c r="C120" s="54"/>
      <c r="D120" s="36"/>
      <c r="E120" s="64"/>
      <c r="F120" s="57"/>
      <c r="G120" s="57"/>
      <c r="H120" s="57"/>
      <c r="I120" s="57"/>
      <c r="J120" s="57"/>
      <c r="K120" s="57"/>
    </row>
    <row r="121" spans="1:11" x14ac:dyDescent="0.25">
      <c r="A121" s="37"/>
      <c r="B121" s="37"/>
      <c r="C121" s="54"/>
      <c r="D121" s="36"/>
      <c r="E121" s="64"/>
      <c r="F121" s="57"/>
      <c r="G121" s="57"/>
      <c r="H121" s="57"/>
      <c r="I121" s="57"/>
      <c r="J121" s="57"/>
      <c r="K121" s="57"/>
    </row>
    <row r="122" spans="1:11" x14ac:dyDescent="0.25">
      <c r="A122" s="37"/>
      <c r="B122" s="37"/>
      <c r="C122" s="54"/>
      <c r="D122" s="36"/>
      <c r="E122" s="64"/>
      <c r="F122" s="57"/>
      <c r="G122" s="57"/>
      <c r="H122" s="57"/>
      <c r="I122" s="57"/>
      <c r="J122" s="57"/>
      <c r="K122" s="57"/>
    </row>
    <row r="123" spans="1:11" x14ac:dyDescent="0.25">
      <c r="A123" s="37"/>
      <c r="B123" s="37"/>
      <c r="C123" s="54"/>
      <c r="D123" s="36"/>
      <c r="E123" s="64"/>
      <c r="F123" s="57"/>
      <c r="G123" s="57"/>
      <c r="H123" s="57"/>
      <c r="I123" s="57"/>
      <c r="J123" s="57"/>
      <c r="K123" s="57"/>
    </row>
    <row r="124" spans="1:11" x14ac:dyDescent="0.25">
      <c r="A124" s="37"/>
      <c r="B124" s="37"/>
      <c r="C124" s="54"/>
      <c r="D124" s="36"/>
      <c r="E124" s="64"/>
      <c r="F124" s="57"/>
      <c r="G124" s="57"/>
      <c r="H124" s="57"/>
      <c r="I124" s="57"/>
      <c r="J124" s="57"/>
      <c r="K124" s="57"/>
    </row>
    <row r="125" spans="1:11" x14ac:dyDescent="0.25">
      <c r="A125" s="37"/>
      <c r="B125" s="37"/>
      <c r="C125" s="54"/>
      <c r="D125" s="36"/>
      <c r="E125" s="64"/>
      <c r="F125" s="57"/>
      <c r="G125" s="57"/>
      <c r="H125" s="57"/>
      <c r="I125" s="57"/>
      <c r="J125" s="57"/>
      <c r="K125" s="57"/>
    </row>
    <row r="126" spans="1:11" x14ac:dyDescent="0.25">
      <c r="A126" s="37"/>
      <c r="B126" s="37"/>
      <c r="C126" s="54"/>
      <c r="D126" s="36"/>
      <c r="E126" s="64"/>
      <c r="F126" s="57"/>
      <c r="G126" s="57"/>
      <c r="H126" s="57"/>
      <c r="I126" s="57"/>
      <c r="J126" s="57"/>
      <c r="K126" s="57"/>
    </row>
    <row r="127" spans="1:11" x14ac:dyDescent="0.25">
      <c r="A127" s="37"/>
      <c r="B127" s="37"/>
      <c r="C127" s="54"/>
      <c r="D127" s="36"/>
      <c r="E127" s="64"/>
      <c r="F127" s="57"/>
      <c r="G127" s="57"/>
      <c r="H127" s="57"/>
      <c r="I127" s="57"/>
      <c r="J127" s="57"/>
      <c r="K127" s="57"/>
    </row>
    <row r="128" spans="1:11" x14ac:dyDescent="0.25">
      <c r="A128" s="37"/>
      <c r="B128" s="37"/>
      <c r="C128" s="54"/>
      <c r="D128" s="36"/>
      <c r="E128" s="64"/>
      <c r="F128" s="57"/>
      <c r="G128" s="57"/>
      <c r="H128" s="57"/>
      <c r="I128" s="57"/>
      <c r="J128" s="57"/>
      <c r="K128" s="57"/>
    </row>
    <row r="129" spans="1:11" x14ac:dyDescent="0.25">
      <c r="A129" s="37"/>
      <c r="B129" s="37"/>
      <c r="C129" s="54"/>
      <c r="D129" s="36"/>
      <c r="E129" s="64"/>
      <c r="F129" s="57"/>
      <c r="G129" s="57"/>
      <c r="H129" s="57"/>
      <c r="I129" s="57"/>
      <c r="J129" s="57"/>
      <c r="K129" s="57"/>
    </row>
    <row r="130" spans="1:11" x14ac:dyDescent="0.25">
      <c r="A130" s="37"/>
      <c r="B130" s="37"/>
      <c r="C130" s="54"/>
      <c r="D130" s="36"/>
      <c r="E130" s="64"/>
      <c r="F130" s="57"/>
      <c r="G130" s="57"/>
      <c r="H130" s="57"/>
      <c r="I130" s="57"/>
      <c r="J130" s="57"/>
      <c r="K130" s="57"/>
    </row>
    <row r="131" spans="1:11" x14ac:dyDescent="0.25">
      <c r="A131" s="37"/>
      <c r="B131" s="37"/>
      <c r="C131" s="54"/>
      <c r="D131" s="36"/>
      <c r="E131" s="64"/>
      <c r="F131" s="57"/>
      <c r="G131" s="57"/>
      <c r="H131" s="57"/>
      <c r="I131" s="57"/>
      <c r="J131" s="57"/>
      <c r="K131" s="57"/>
    </row>
  </sheetData>
  <mergeCells count="3">
    <mergeCell ref="C12:E12"/>
    <mergeCell ref="F12:H12"/>
    <mergeCell ref="I12:K12"/>
  </mergeCells>
  <conditionalFormatting sqref="B14:B83">
    <cfRule type="cellIs" dxfId="18" priority="1" operator="lessThan">
      <formula>$B$5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3B0C-0EBC-4536-B547-D666384C432D}">
  <dimension ref="A1:T138"/>
  <sheetViews>
    <sheetView topLeftCell="A25" workbookViewId="0">
      <selection activeCell="I14" sqref="I14"/>
    </sheetView>
  </sheetViews>
  <sheetFormatPr defaultColWidth="12.28515625" defaultRowHeight="15" x14ac:dyDescent="0.25"/>
  <cols>
    <col min="1" max="1" width="6" style="26" customWidth="1"/>
    <col min="2" max="2" width="10.5703125" style="26" bestFit="1" customWidth="1"/>
    <col min="3" max="3" width="13.85546875" style="4" customWidth="1"/>
    <col min="4" max="4" width="13.140625" bestFit="1" customWidth="1"/>
    <col min="5" max="6" width="13.140625" customWidth="1"/>
    <col min="9" max="9" width="11" style="26" customWidth="1"/>
    <col min="10" max="10" width="14.7109375" customWidth="1"/>
    <col min="11" max="11" width="14.42578125" customWidth="1"/>
    <col min="12" max="12" width="13.28515625" style="26" customWidth="1"/>
    <col min="13" max="14" width="13.28515625" customWidth="1"/>
    <col min="18" max="18" width="12.28515625" style="26"/>
  </cols>
  <sheetData>
    <row r="1" spans="1:20" ht="21" x14ac:dyDescent="0.35">
      <c r="A1" s="10" t="s">
        <v>25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10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14</v>
      </c>
      <c r="B3" s="23"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21</v>
      </c>
      <c r="B4" s="89">
        <v>0.01</v>
      </c>
      <c r="C4"/>
      <c r="I4"/>
      <c r="J4" s="6"/>
      <c r="K4" s="6"/>
      <c r="L4" s="6"/>
      <c r="M4" s="6"/>
      <c r="N4" s="6"/>
      <c r="R4"/>
    </row>
    <row r="5" spans="1:20" x14ac:dyDescent="0.25">
      <c r="A5" s="1" t="s">
        <v>22</v>
      </c>
      <c r="B5" s="5">
        <f>(100*$B$3+$B$3)</f>
        <v>1.3130000000000002E-4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82" t="s">
        <v>21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83">
        <f>MAX(B14:B131)</f>
        <v>0</v>
      </c>
      <c r="C7" s="24">
        <f>MAX(C14:C131)</f>
        <v>5000000</v>
      </c>
      <c r="D7" s="5">
        <f>MAX(D14:D131)</f>
        <v>0</v>
      </c>
      <c r="E7" s="5">
        <f>MAX(E14:E83)</f>
        <v>0</v>
      </c>
      <c r="F7" s="45">
        <f>MAX(F14:F83)</f>
        <v>200</v>
      </c>
      <c r="I7" s="45"/>
      <c r="L7" s="13"/>
      <c r="R7"/>
      <c r="S7" s="20"/>
    </row>
    <row r="8" spans="1:20" x14ac:dyDescent="0.25">
      <c r="A8" s="1" t="s">
        <v>5</v>
      </c>
      <c r="B8" s="83">
        <f>MIN(B14:B131)</f>
        <v>0</v>
      </c>
      <c r="C8" s="24">
        <f>MIN(C14:C131)</f>
        <v>100</v>
      </c>
      <c r="D8" s="5">
        <f>MIN(D14:D131)</f>
        <v>0</v>
      </c>
      <c r="E8" s="5">
        <f>MIN(E14:E83)</f>
        <v>0</v>
      </c>
      <c r="F8" s="45">
        <f>MIN(F14:F83)</f>
        <v>10</v>
      </c>
      <c r="I8" s="45"/>
      <c r="J8" s="13"/>
      <c r="L8"/>
      <c r="R8"/>
      <c r="S8" s="20"/>
      <c r="T8" s="25"/>
    </row>
    <row r="9" spans="1:20" x14ac:dyDescent="0.25">
      <c r="A9" s="1" t="s">
        <v>11</v>
      </c>
      <c r="B9" s="83">
        <f>SUM(B14:B131)/$B$2</f>
        <v>0</v>
      </c>
      <c r="C9" s="24">
        <f>SUM(C14:C131)/$B$2</f>
        <v>904992.85714285716</v>
      </c>
      <c r="D9" s="5">
        <f>SUM(D14:D131)/$B$2</f>
        <v>0</v>
      </c>
      <c r="E9" s="5">
        <f>SUM(E14:E83)/$B$2</f>
        <v>0</v>
      </c>
      <c r="F9" s="46">
        <f>SUM(F14:F83)/$B$2</f>
        <v>97.314285714285717</v>
      </c>
      <c r="I9" s="46"/>
      <c r="L9"/>
      <c r="R9"/>
    </row>
    <row r="10" spans="1:20" x14ac:dyDescent="0.25">
      <c r="A10" s="1" t="s">
        <v>12</v>
      </c>
      <c r="B10" s="83">
        <f>_xlfn.STDEV.S(B14:B131)</f>
        <v>0</v>
      </c>
      <c r="C10" s="24">
        <f>_xlfn.STDEV.S(C14:C131)</f>
        <v>1363049.8775865906</v>
      </c>
      <c r="D10" s="5" t="e">
        <f>_xlfn.STDEV.S(D14:D131)</f>
        <v>#DIV/0!</v>
      </c>
      <c r="E10" s="5" t="e">
        <f>_xlfn.STDEV.S(E14:E83)</f>
        <v>#DIV/0!</v>
      </c>
      <c r="F10" s="46">
        <f>_xlfn.STDEV.S(F14:F83)</f>
        <v>59.781132901038909</v>
      </c>
      <c r="I10" s="46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99" t="s">
        <v>6</v>
      </c>
      <c r="C12" s="100"/>
      <c r="D12" s="100"/>
      <c r="E12" s="100"/>
      <c r="F12" s="101"/>
      <c r="G12" s="102" t="s">
        <v>18</v>
      </c>
      <c r="H12" s="103"/>
      <c r="I12" s="104" t="s">
        <v>7</v>
      </c>
      <c r="J12" s="102"/>
      <c r="K12" s="102"/>
      <c r="L12" s="102"/>
      <c r="M12" s="102"/>
      <c r="N12" s="99" t="s">
        <v>8</v>
      </c>
      <c r="O12" s="100"/>
      <c r="P12" s="100"/>
      <c r="Q12" s="100"/>
      <c r="R12" s="101"/>
      <c r="S12" s="5"/>
    </row>
    <row r="13" spans="1:20" s="3" customFormat="1" ht="40.5" customHeight="1" thickBot="1" x14ac:dyDescent="0.3">
      <c r="A13" s="14" t="s">
        <v>3</v>
      </c>
      <c r="B13" s="22" t="s">
        <v>20</v>
      </c>
      <c r="C13" s="15" t="s">
        <v>0</v>
      </c>
      <c r="D13" s="16" t="s">
        <v>13</v>
      </c>
      <c r="E13" s="30" t="s">
        <v>16</v>
      </c>
      <c r="F13" s="44" t="s">
        <v>2</v>
      </c>
      <c r="G13" s="70" t="s">
        <v>17</v>
      </c>
      <c r="H13" s="74" t="s">
        <v>19</v>
      </c>
      <c r="I13" s="70" t="str">
        <f>B13</f>
        <v>relative error ε</v>
      </c>
      <c r="J13" s="87" t="str">
        <f>C13</f>
        <v>n° elem</v>
      </c>
      <c r="K13" s="88" t="str">
        <f>D13</f>
        <v>exec time</v>
      </c>
      <c r="L13" s="88" t="str">
        <f t="shared" ref="L13:M13" si="0">E13</f>
        <v>std</v>
      </c>
      <c r="M13" s="88" t="str">
        <f t="shared" si="0"/>
        <v>n° rip</v>
      </c>
      <c r="N13" s="70" t="str">
        <f>I13</f>
        <v>relative error ε</v>
      </c>
      <c r="O13" s="87" t="str">
        <f>C13</f>
        <v>n° elem</v>
      </c>
      <c r="P13" s="88" t="str">
        <f>D13</f>
        <v>exec time</v>
      </c>
      <c r="Q13" s="88" t="str">
        <f t="shared" ref="Q13:R13" si="1">E13</f>
        <v>std</v>
      </c>
      <c r="R13" s="74" t="str">
        <f t="shared" si="1"/>
        <v>n° rip</v>
      </c>
      <c r="S13" s="91" t="s">
        <v>22</v>
      </c>
    </row>
    <row r="14" spans="1:20" x14ac:dyDescent="0.25">
      <c r="A14" s="31">
        <v>1</v>
      </c>
      <c r="B14" s="59">
        <f>D14*F14</f>
        <v>0</v>
      </c>
      <c r="C14" s="35">
        <v>100</v>
      </c>
      <c r="D14" s="36"/>
      <c r="E14" s="95"/>
      <c r="F14" s="37">
        <v>200</v>
      </c>
      <c r="G14" s="71" t="e">
        <f>init!D14/D14</f>
        <v>#DIV/0!</v>
      </c>
      <c r="H14" s="75" t="e">
        <f t="shared" ref="H14:H77" si="2">E14/D14</f>
        <v>#DIV/0!</v>
      </c>
      <c r="I14" s="84" t="e">
        <f>(B14-$B$8)/($B$7-$B$8)</f>
        <v>#DIV/0!</v>
      </c>
      <c r="J14" s="85">
        <f t="shared" ref="J14:J77" si="3">(C14-$C$8)/($C$7-$C$8)</f>
        <v>0</v>
      </c>
      <c r="K14" s="85" t="e">
        <f t="shared" ref="K14:K77" si="4">(D14-$D$8)/($D$7-$D$8)</f>
        <v>#DIV/0!</v>
      </c>
      <c r="L14" s="85" t="e">
        <f t="shared" ref="L14:L77" si="5">(E14-$E$8)/($E$7-$E$8)</f>
        <v>#DIV/0!</v>
      </c>
      <c r="M14" s="85">
        <f t="shared" ref="M14:M77" si="6">(F14-$F$8)/($F$7-$F$8)</f>
        <v>1</v>
      </c>
      <c r="N14" s="84" t="e">
        <f>(B14-$B$9)/$B$10</f>
        <v>#DIV/0!</v>
      </c>
      <c r="O14" s="85">
        <f t="shared" ref="O14:O77" si="7">(C14-$C$9)/$C$10</f>
        <v>-0.66387362049073073</v>
      </c>
      <c r="P14" s="85" t="e">
        <f t="shared" ref="P14:P77" si="8">(D14-$D$9)/$D$10</f>
        <v>#DIV/0!</v>
      </c>
      <c r="Q14" s="85" t="e">
        <f t="shared" ref="Q14:Q77" si="9">(E14-$E$9)/$E$10</f>
        <v>#DIV/0!</v>
      </c>
      <c r="R14" s="86">
        <f t="shared" ref="R14:R77" si="10">(F14-$F$9)/$F$10</f>
        <v>1.7176943510873104</v>
      </c>
      <c r="S14" s="92">
        <f>$B$5</f>
        <v>1.3130000000000002E-4</v>
      </c>
    </row>
    <row r="15" spans="1:20" x14ac:dyDescent="0.25">
      <c r="A15" s="35">
        <v>2</v>
      </c>
      <c r="B15" s="59">
        <f t="shared" ref="B15:B78" si="11">D15*F15</f>
        <v>0</v>
      </c>
      <c r="C15" s="35">
        <v>200</v>
      </c>
      <c r="D15" s="36"/>
      <c r="E15" s="95"/>
      <c r="F15" s="37">
        <v>197</v>
      </c>
      <c r="G15" s="72" t="e">
        <f>init!D15/D15</f>
        <v>#DIV/0!</v>
      </c>
      <c r="H15" s="76" t="e">
        <f t="shared" si="2"/>
        <v>#DIV/0!</v>
      </c>
      <c r="I15" s="38" t="e">
        <f t="shared" ref="I15:I78" si="12">(B15-$B$8)/($B$7-$B$8)</f>
        <v>#DIV/0!</v>
      </c>
      <c r="J15" s="33">
        <f t="shared" si="3"/>
        <v>2.0000400008000161E-5</v>
      </c>
      <c r="K15" s="33" t="e">
        <f t="shared" si="4"/>
        <v>#DIV/0!</v>
      </c>
      <c r="L15" s="33" t="e">
        <f t="shared" si="5"/>
        <v>#DIV/0!</v>
      </c>
      <c r="M15" s="33">
        <f t="shared" si="6"/>
        <v>0.98421052631578942</v>
      </c>
      <c r="N15" s="38" t="e">
        <f t="shared" ref="N15:N78" si="13">(B15-$B$9)/$B$10</f>
        <v>#DIV/0!</v>
      </c>
      <c r="O15" s="33">
        <f t="shared" si="7"/>
        <v>-0.66380025560391009</v>
      </c>
      <c r="P15" s="33" t="e">
        <f t="shared" si="8"/>
        <v>#DIV/0!</v>
      </c>
      <c r="Q15" s="33" t="e">
        <f t="shared" si="9"/>
        <v>#DIV/0!</v>
      </c>
      <c r="R15" s="34">
        <f t="shared" si="10"/>
        <v>1.6675112940855943</v>
      </c>
      <c r="S15" s="93">
        <f>$B$5</f>
        <v>1.3130000000000002E-4</v>
      </c>
    </row>
    <row r="16" spans="1:20" x14ac:dyDescent="0.25">
      <c r="A16" s="35">
        <v>3</v>
      </c>
      <c r="B16" s="59">
        <f t="shared" si="11"/>
        <v>0</v>
      </c>
      <c r="C16" s="35">
        <v>300</v>
      </c>
      <c r="D16" s="36"/>
      <c r="E16" s="95"/>
      <c r="F16" s="37">
        <v>194</v>
      </c>
      <c r="G16" s="72" t="e">
        <f>init!D16/D16</f>
        <v>#DIV/0!</v>
      </c>
      <c r="H16" s="76" t="e">
        <f t="shared" si="2"/>
        <v>#DIV/0!</v>
      </c>
      <c r="I16" s="38" t="e">
        <f t="shared" si="12"/>
        <v>#DIV/0!</v>
      </c>
      <c r="J16" s="33">
        <f t="shared" si="3"/>
        <v>4.0000800016000322E-5</v>
      </c>
      <c r="K16" s="33" t="e">
        <f t="shared" si="4"/>
        <v>#DIV/0!</v>
      </c>
      <c r="L16" s="33" t="e">
        <f t="shared" si="5"/>
        <v>#DIV/0!</v>
      </c>
      <c r="M16" s="33">
        <f t="shared" si="6"/>
        <v>0.96842105263157896</v>
      </c>
      <c r="N16" s="38" t="e">
        <f t="shared" si="13"/>
        <v>#DIV/0!</v>
      </c>
      <c r="O16" s="33">
        <f t="shared" si="7"/>
        <v>-0.66372689071708946</v>
      </c>
      <c r="P16" s="33" t="e">
        <f t="shared" si="8"/>
        <v>#DIV/0!</v>
      </c>
      <c r="Q16" s="33" t="e">
        <f t="shared" si="9"/>
        <v>#DIV/0!</v>
      </c>
      <c r="R16" s="34">
        <f t="shared" si="10"/>
        <v>1.6173282370838782</v>
      </c>
      <c r="S16" s="93">
        <f t="shared" ref="S16:S79" si="14">$B$5</f>
        <v>1.3130000000000002E-4</v>
      </c>
    </row>
    <row r="17" spans="1:19" x14ac:dyDescent="0.25">
      <c r="A17" s="35">
        <v>4</v>
      </c>
      <c r="B17" s="59">
        <f t="shared" si="11"/>
        <v>0</v>
      </c>
      <c r="C17" s="35">
        <v>400</v>
      </c>
      <c r="D17" s="36"/>
      <c r="E17" s="95"/>
      <c r="F17" s="37">
        <v>191</v>
      </c>
      <c r="G17" s="72" t="e">
        <f>init!D17/D17</f>
        <v>#DIV/0!</v>
      </c>
      <c r="H17" s="76" t="e">
        <f t="shared" si="2"/>
        <v>#DIV/0!</v>
      </c>
      <c r="I17" s="38" t="e">
        <f t="shared" si="12"/>
        <v>#DIV/0!</v>
      </c>
      <c r="J17" s="33">
        <f t="shared" si="3"/>
        <v>6.0001200024000479E-5</v>
      </c>
      <c r="K17" s="33" t="e">
        <f t="shared" si="4"/>
        <v>#DIV/0!</v>
      </c>
      <c r="L17" s="33" t="e">
        <f t="shared" si="5"/>
        <v>#DIV/0!</v>
      </c>
      <c r="M17" s="33">
        <f t="shared" si="6"/>
        <v>0.95263157894736838</v>
      </c>
      <c r="N17" s="38" t="e">
        <f t="shared" si="13"/>
        <v>#DIV/0!</v>
      </c>
      <c r="O17" s="33">
        <f t="shared" si="7"/>
        <v>-0.66365352583026882</v>
      </c>
      <c r="P17" s="33" t="e">
        <f t="shared" si="8"/>
        <v>#DIV/0!</v>
      </c>
      <c r="Q17" s="33" t="e">
        <f t="shared" si="9"/>
        <v>#DIV/0!</v>
      </c>
      <c r="R17" s="34">
        <f t="shared" si="10"/>
        <v>1.5671451800821621</v>
      </c>
      <c r="S17" s="93">
        <f t="shared" si="14"/>
        <v>1.3130000000000002E-4</v>
      </c>
    </row>
    <row r="18" spans="1:19" x14ac:dyDescent="0.25">
      <c r="A18" s="35">
        <v>5</v>
      </c>
      <c r="B18" s="59">
        <f t="shared" si="11"/>
        <v>0</v>
      </c>
      <c r="C18" s="35">
        <v>500</v>
      </c>
      <c r="D18" s="36"/>
      <c r="E18" s="95"/>
      <c r="F18" s="37">
        <v>188</v>
      </c>
      <c r="G18" s="72" t="e">
        <f>init!D18/D18</f>
        <v>#DIV/0!</v>
      </c>
      <c r="H18" s="76" t="e">
        <f t="shared" si="2"/>
        <v>#DIV/0!</v>
      </c>
      <c r="I18" s="38" t="e">
        <f t="shared" si="12"/>
        <v>#DIV/0!</v>
      </c>
      <c r="J18" s="33">
        <f t="shared" si="3"/>
        <v>8.0001600032000644E-5</v>
      </c>
      <c r="K18" s="33" t="e">
        <f t="shared" si="4"/>
        <v>#DIV/0!</v>
      </c>
      <c r="L18" s="33" t="e">
        <f t="shared" si="5"/>
        <v>#DIV/0!</v>
      </c>
      <c r="M18" s="33">
        <f t="shared" si="6"/>
        <v>0.93684210526315792</v>
      </c>
      <c r="N18" s="38" t="e">
        <f t="shared" si="13"/>
        <v>#DIV/0!</v>
      </c>
      <c r="O18" s="33">
        <f t="shared" si="7"/>
        <v>-0.66358016094344818</v>
      </c>
      <c r="P18" s="33" t="e">
        <f t="shared" si="8"/>
        <v>#DIV/0!</v>
      </c>
      <c r="Q18" s="33" t="e">
        <f t="shared" si="9"/>
        <v>#DIV/0!</v>
      </c>
      <c r="R18" s="34">
        <f t="shared" si="10"/>
        <v>1.516962123080446</v>
      </c>
      <c r="S18" s="93">
        <f t="shared" si="14"/>
        <v>1.3130000000000002E-4</v>
      </c>
    </row>
    <row r="19" spans="1:19" x14ac:dyDescent="0.25">
      <c r="A19" s="35">
        <v>6</v>
      </c>
      <c r="B19" s="59">
        <f>D19*F19</f>
        <v>0</v>
      </c>
      <c r="C19" s="35">
        <v>600</v>
      </c>
      <c r="D19" s="36"/>
      <c r="E19" s="95"/>
      <c r="F19" s="37">
        <v>185</v>
      </c>
      <c r="G19" s="72" t="e">
        <f>init!D19/D19</f>
        <v>#DIV/0!</v>
      </c>
      <c r="H19" s="76" t="e">
        <f t="shared" si="2"/>
        <v>#DIV/0!</v>
      </c>
      <c r="I19" s="38" t="e">
        <f t="shared" si="12"/>
        <v>#DIV/0!</v>
      </c>
      <c r="J19" s="33">
        <f t="shared" si="3"/>
        <v>1.0000200004000079E-4</v>
      </c>
      <c r="K19" s="33" t="e">
        <f t="shared" si="4"/>
        <v>#DIV/0!</v>
      </c>
      <c r="L19" s="33" t="e">
        <f t="shared" si="5"/>
        <v>#DIV/0!</v>
      </c>
      <c r="M19" s="33">
        <f t="shared" si="6"/>
        <v>0.92105263157894735</v>
      </c>
      <c r="N19" s="38" t="e">
        <f t="shared" si="13"/>
        <v>#DIV/0!</v>
      </c>
      <c r="O19" s="33">
        <f t="shared" si="7"/>
        <v>-0.66350679605662755</v>
      </c>
      <c r="P19" s="33" t="e">
        <f t="shared" si="8"/>
        <v>#DIV/0!</v>
      </c>
      <c r="Q19" s="33" t="e">
        <f t="shared" si="9"/>
        <v>#DIV/0!</v>
      </c>
      <c r="R19" s="34">
        <f t="shared" si="10"/>
        <v>1.4667790660787299</v>
      </c>
      <c r="S19" s="93">
        <f t="shared" si="14"/>
        <v>1.3130000000000002E-4</v>
      </c>
    </row>
    <row r="20" spans="1:19" x14ac:dyDescent="0.25">
      <c r="A20" s="35">
        <v>7</v>
      </c>
      <c r="B20" s="59">
        <f t="shared" si="11"/>
        <v>0</v>
      </c>
      <c r="C20" s="35">
        <v>700</v>
      </c>
      <c r="D20" s="36"/>
      <c r="E20" s="95"/>
      <c r="F20" s="37">
        <v>182</v>
      </c>
      <c r="G20" s="72" t="e">
        <f>init!D20/D20</f>
        <v>#DIV/0!</v>
      </c>
      <c r="H20" s="76" t="e">
        <f t="shared" si="2"/>
        <v>#DIV/0!</v>
      </c>
      <c r="I20" s="38" t="e">
        <f t="shared" si="12"/>
        <v>#DIV/0!</v>
      </c>
      <c r="J20" s="33">
        <f t="shared" si="3"/>
        <v>1.2000240004800096E-4</v>
      </c>
      <c r="K20" s="33" t="e">
        <f t="shared" si="4"/>
        <v>#DIV/0!</v>
      </c>
      <c r="L20" s="33" t="e">
        <f t="shared" si="5"/>
        <v>#DIV/0!</v>
      </c>
      <c r="M20" s="33">
        <f t="shared" si="6"/>
        <v>0.90526315789473688</v>
      </c>
      <c r="N20" s="38" t="e">
        <f t="shared" si="13"/>
        <v>#DIV/0!</v>
      </c>
      <c r="O20" s="33">
        <f t="shared" si="7"/>
        <v>-0.66343343116980702</v>
      </c>
      <c r="P20" s="33" t="e">
        <f t="shared" si="8"/>
        <v>#DIV/0!</v>
      </c>
      <c r="Q20" s="33" t="e">
        <f t="shared" si="9"/>
        <v>#DIV/0!</v>
      </c>
      <c r="R20" s="34">
        <f t="shared" si="10"/>
        <v>1.4165960090770138</v>
      </c>
      <c r="S20" s="93">
        <f t="shared" si="14"/>
        <v>1.3130000000000002E-4</v>
      </c>
    </row>
    <row r="21" spans="1:19" x14ac:dyDescent="0.25">
      <c r="A21" s="35">
        <v>8</v>
      </c>
      <c r="B21" s="59">
        <f t="shared" si="11"/>
        <v>0</v>
      </c>
      <c r="C21" s="35">
        <v>800</v>
      </c>
      <c r="D21" s="36"/>
      <c r="E21" s="95"/>
      <c r="F21" s="37">
        <v>179</v>
      </c>
      <c r="G21" s="72" t="e">
        <f>init!D21/D21</f>
        <v>#DIV/0!</v>
      </c>
      <c r="H21" s="76" t="e">
        <f t="shared" si="2"/>
        <v>#DIV/0!</v>
      </c>
      <c r="I21" s="38" t="e">
        <f t="shared" si="12"/>
        <v>#DIV/0!</v>
      </c>
      <c r="J21" s="33">
        <f t="shared" si="3"/>
        <v>1.4000280005600112E-4</v>
      </c>
      <c r="K21" s="33" t="e">
        <f t="shared" si="4"/>
        <v>#DIV/0!</v>
      </c>
      <c r="L21" s="33" t="e">
        <f t="shared" si="5"/>
        <v>#DIV/0!</v>
      </c>
      <c r="M21" s="33">
        <f t="shared" si="6"/>
        <v>0.88947368421052631</v>
      </c>
      <c r="N21" s="38" t="e">
        <f t="shared" si="13"/>
        <v>#DIV/0!</v>
      </c>
      <c r="O21" s="33">
        <f t="shared" si="7"/>
        <v>-0.66336006628298638</v>
      </c>
      <c r="P21" s="33" t="e">
        <f t="shared" si="8"/>
        <v>#DIV/0!</v>
      </c>
      <c r="Q21" s="33" t="e">
        <f t="shared" si="9"/>
        <v>#DIV/0!</v>
      </c>
      <c r="R21" s="34">
        <f t="shared" si="10"/>
        <v>1.3664129520752977</v>
      </c>
      <c r="S21" s="93">
        <f t="shared" si="14"/>
        <v>1.3130000000000002E-4</v>
      </c>
    </row>
    <row r="22" spans="1:19" x14ac:dyDescent="0.25">
      <c r="A22" s="35">
        <v>9</v>
      </c>
      <c r="B22" s="59">
        <f t="shared" si="11"/>
        <v>0</v>
      </c>
      <c r="C22" s="35">
        <v>900</v>
      </c>
      <c r="D22" s="36"/>
      <c r="E22" s="95"/>
      <c r="F22" s="37">
        <v>176</v>
      </c>
      <c r="G22" s="72" t="e">
        <f>init!D22/D22</f>
        <v>#DIV/0!</v>
      </c>
      <c r="H22" s="76" t="e">
        <f t="shared" si="2"/>
        <v>#DIV/0!</v>
      </c>
      <c r="I22" s="38" t="e">
        <f t="shared" si="12"/>
        <v>#DIV/0!</v>
      </c>
      <c r="J22" s="33">
        <f t="shared" si="3"/>
        <v>1.6000320006400129E-4</v>
      </c>
      <c r="K22" s="33" t="e">
        <f t="shared" si="4"/>
        <v>#DIV/0!</v>
      </c>
      <c r="L22" s="33" t="e">
        <f t="shared" si="5"/>
        <v>#DIV/0!</v>
      </c>
      <c r="M22" s="33">
        <f t="shared" si="6"/>
        <v>0.87368421052631584</v>
      </c>
      <c r="N22" s="38" t="e">
        <f t="shared" si="13"/>
        <v>#DIV/0!</v>
      </c>
      <c r="O22" s="33">
        <f t="shared" si="7"/>
        <v>-0.66328670139616575</v>
      </c>
      <c r="P22" s="33" t="e">
        <f t="shared" si="8"/>
        <v>#DIV/0!</v>
      </c>
      <c r="Q22" s="33" t="e">
        <f t="shared" si="9"/>
        <v>#DIV/0!</v>
      </c>
      <c r="R22" s="34">
        <f t="shared" si="10"/>
        <v>1.3162298950735816</v>
      </c>
      <c r="S22" s="93">
        <f t="shared" si="14"/>
        <v>1.3130000000000002E-4</v>
      </c>
    </row>
    <row r="23" spans="1:19" x14ac:dyDescent="0.25">
      <c r="A23" s="35">
        <v>10</v>
      </c>
      <c r="B23" s="59">
        <f t="shared" si="11"/>
        <v>0</v>
      </c>
      <c r="C23" s="35">
        <v>1000</v>
      </c>
      <c r="D23" s="36"/>
      <c r="E23" s="95"/>
      <c r="F23" s="37">
        <v>173</v>
      </c>
      <c r="G23" s="72" t="e">
        <f>init!D23/D23</f>
        <v>#DIV/0!</v>
      </c>
      <c r="H23" s="76" t="e">
        <f t="shared" si="2"/>
        <v>#DIV/0!</v>
      </c>
      <c r="I23" s="38" t="e">
        <f t="shared" si="12"/>
        <v>#DIV/0!</v>
      </c>
      <c r="J23" s="33">
        <f t="shared" si="3"/>
        <v>1.8000360007200145E-4</v>
      </c>
      <c r="K23" s="33" t="e">
        <f t="shared" si="4"/>
        <v>#DIV/0!</v>
      </c>
      <c r="L23" s="33" t="e">
        <f t="shared" si="5"/>
        <v>#DIV/0!</v>
      </c>
      <c r="M23" s="33">
        <f t="shared" si="6"/>
        <v>0.85789473684210527</v>
      </c>
      <c r="N23" s="38" t="e">
        <f t="shared" si="13"/>
        <v>#DIV/0!</v>
      </c>
      <c r="O23" s="33">
        <f t="shared" si="7"/>
        <v>-0.66321333650934511</v>
      </c>
      <c r="P23" s="33" t="e">
        <f t="shared" si="8"/>
        <v>#DIV/0!</v>
      </c>
      <c r="Q23" s="33" t="e">
        <f t="shared" si="9"/>
        <v>#DIV/0!</v>
      </c>
      <c r="R23" s="34">
        <f t="shared" si="10"/>
        <v>1.2660468380718657</v>
      </c>
      <c r="S23" s="93">
        <f t="shared" si="14"/>
        <v>1.3130000000000002E-4</v>
      </c>
    </row>
    <row r="24" spans="1:19" x14ac:dyDescent="0.25">
      <c r="A24" s="35">
        <v>11</v>
      </c>
      <c r="B24" s="59">
        <f t="shared" si="11"/>
        <v>0</v>
      </c>
      <c r="C24" s="35">
        <v>2000</v>
      </c>
      <c r="D24" s="36"/>
      <c r="E24" s="95"/>
      <c r="F24" s="37">
        <v>170</v>
      </c>
      <c r="G24" s="72" t="e">
        <f>init!D24/D24</f>
        <v>#DIV/0!</v>
      </c>
      <c r="H24" s="76" t="e">
        <f t="shared" si="2"/>
        <v>#DIV/0!</v>
      </c>
      <c r="I24" s="38" t="e">
        <f t="shared" si="12"/>
        <v>#DIV/0!</v>
      </c>
      <c r="J24" s="33">
        <f t="shared" si="3"/>
        <v>3.8000760015200304E-4</v>
      </c>
      <c r="K24" s="33" t="e">
        <f t="shared" si="4"/>
        <v>#DIV/0!</v>
      </c>
      <c r="L24" s="33" t="e">
        <f t="shared" si="5"/>
        <v>#DIV/0!</v>
      </c>
      <c r="M24" s="33">
        <f t="shared" si="6"/>
        <v>0.84210526315789469</v>
      </c>
      <c r="N24" s="38" t="e">
        <f t="shared" si="13"/>
        <v>#DIV/0!</v>
      </c>
      <c r="O24" s="33">
        <f t="shared" si="7"/>
        <v>-0.66247968764113896</v>
      </c>
      <c r="P24" s="33" t="e">
        <f t="shared" si="8"/>
        <v>#DIV/0!</v>
      </c>
      <c r="Q24" s="33" t="e">
        <f t="shared" si="9"/>
        <v>#DIV/0!</v>
      </c>
      <c r="R24" s="34">
        <f t="shared" si="10"/>
        <v>1.2158637810701496</v>
      </c>
      <c r="S24" s="93">
        <f t="shared" si="14"/>
        <v>1.3130000000000002E-4</v>
      </c>
    </row>
    <row r="25" spans="1:19" x14ac:dyDescent="0.25">
      <c r="A25" s="35">
        <v>12</v>
      </c>
      <c r="B25" s="59">
        <f t="shared" si="11"/>
        <v>0</v>
      </c>
      <c r="C25" s="35">
        <v>3000</v>
      </c>
      <c r="D25" s="36"/>
      <c r="E25" s="95"/>
      <c r="F25" s="37">
        <v>167</v>
      </c>
      <c r="G25" s="72" t="e">
        <f>init!D25/D25</f>
        <v>#DIV/0!</v>
      </c>
      <c r="H25" s="76" t="e">
        <f t="shared" si="2"/>
        <v>#DIV/0!</v>
      </c>
      <c r="I25" s="38" t="e">
        <f t="shared" si="12"/>
        <v>#DIV/0!</v>
      </c>
      <c r="J25" s="33">
        <f t="shared" si="3"/>
        <v>5.8001160023200468E-4</v>
      </c>
      <c r="K25" s="33" t="e">
        <f t="shared" si="4"/>
        <v>#DIV/0!</v>
      </c>
      <c r="L25" s="33" t="e">
        <f t="shared" si="5"/>
        <v>#DIV/0!</v>
      </c>
      <c r="M25" s="33">
        <f t="shared" si="6"/>
        <v>0.82631578947368423</v>
      </c>
      <c r="N25" s="38" t="e">
        <f t="shared" si="13"/>
        <v>#DIV/0!</v>
      </c>
      <c r="O25" s="33">
        <f t="shared" si="7"/>
        <v>-0.6617460387729327</v>
      </c>
      <c r="P25" s="33" t="e">
        <f t="shared" si="8"/>
        <v>#DIV/0!</v>
      </c>
      <c r="Q25" s="33" t="e">
        <f t="shared" si="9"/>
        <v>#DIV/0!</v>
      </c>
      <c r="R25" s="34">
        <f t="shared" si="10"/>
        <v>1.1656807240684335</v>
      </c>
      <c r="S25" s="93">
        <f t="shared" si="14"/>
        <v>1.3130000000000002E-4</v>
      </c>
    </row>
    <row r="26" spans="1:19" x14ac:dyDescent="0.25">
      <c r="A26" s="35">
        <v>13</v>
      </c>
      <c r="B26" s="59">
        <f t="shared" si="11"/>
        <v>0</v>
      </c>
      <c r="C26" s="35">
        <v>4000</v>
      </c>
      <c r="D26" s="36"/>
      <c r="E26" s="95"/>
      <c r="F26" s="37">
        <v>164</v>
      </c>
      <c r="G26" s="72" t="e">
        <f>init!D26/D26</f>
        <v>#DIV/0!</v>
      </c>
      <c r="H26" s="76" t="e">
        <f t="shared" si="2"/>
        <v>#DIV/0!</v>
      </c>
      <c r="I26" s="38" t="e">
        <f t="shared" si="12"/>
        <v>#DIV/0!</v>
      </c>
      <c r="J26" s="33">
        <f t="shared" si="3"/>
        <v>7.8001560031200627E-4</v>
      </c>
      <c r="K26" s="33" t="e">
        <f t="shared" si="4"/>
        <v>#DIV/0!</v>
      </c>
      <c r="L26" s="33" t="e">
        <f t="shared" si="5"/>
        <v>#DIV/0!</v>
      </c>
      <c r="M26" s="33">
        <f t="shared" si="6"/>
        <v>0.81052631578947365</v>
      </c>
      <c r="N26" s="38" t="e">
        <f t="shared" si="13"/>
        <v>#DIV/0!</v>
      </c>
      <c r="O26" s="33">
        <f t="shared" si="7"/>
        <v>-0.66101238990472655</v>
      </c>
      <c r="P26" s="33" t="e">
        <f t="shared" si="8"/>
        <v>#DIV/0!</v>
      </c>
      <c r="Q26" s="33" t="e">
        <f t="shared" si="9"/>
        <v>#DIV/0!</v>
      </c>
      <c r="R26" s="34">
        <f t="shared" si="10"/>
        <v>1.1154976670667174</v>
      </c>
      <c r="S26" s="93">
        <f t="shared" si="14"/>
        <v>1.3130000000000002E-4</v>
      </c>
    </row>
    <row r="27" spans="1:19" x14ac:dyDescent="0.25">
      <c r="A27" s="35">
        <v>14</v>
      </c>
      <c r="B27" s="59">
        <f t="shared" si="11"/>
        <v>0</v>
      </c>
      <c r="C27" s="35">
        <v>5000</v>
      </c>
      <c r="D27" s="36"/>
      <c r="E27" s="95"/>
      <c r="F27" s="37">
        <v>161</v>
      </c>
      <c r="G27" s="72" t="e">
        <f>init!D27/D27</f>
        <v>#DIV/0!</v>
      </c>
      <c r="H27" s="76" t="e">
        <f t="shared" si="2"/>
        <v>#DIV/0!</v>
      </c>
      <c r="I27" s="38" t="e">
        <f t="shared" si="12"/>
        <v>#DIV/0!</v>
      </c>
      <c r="J27" s="33">
        <f t="shared" si="3"/>
        <v>9.8001960039200775E-4</v>
      </c>
      <c r="K27" s="33" t="e">
        <f t="shared" si="4"/>
        <v>#DIV/0!</v>
      </c>
      <c r="L27" s="33" t="e">
        <f t="shared" si="5"/>
        <v>#DIV/0!</v>
      </c>
      <c r="M27" s="33">
        <f t="shared" si="6"/>
        <v>0.79473684210526319</v>
      </c>
      <c r="N27" s="38" t="e">
        <f t="shared" si="13"/>
        <v>#DIV/0!</v>
      </c>
      <c r="O27" s="33">
        <f t="shared" si="7"/>
        <v>-0.66027874103652029</v>
      </c>
      <c r="P27" s="33" t="e">
        <f t="shared" si="8"/>
        <v>#DIV/0!</v>
      </c>
      <c r="Q27" s="33" t="e">
        <f t="shared" si="9"/>
        <v>#DIV/0!</v>
      </c>
      <c r="R27" s="34">
        <f t="shared" si="10"/>
        <v>1.0653146100650013</v>
      </c>
      <c r="S27" s="93">
        <f t="shared" si="14"/>
        <v>1.3130000000000002E-4</v>
      </c>
    </row>
    <row r="28" spans="1:19" x14ac:dyDescent="0.25">
      <c r="A28" s="35">
        <v>15</v>
      </c>
      <c r="B28" s="59">
        <f t="shared" si="11"/>
        <v>0</v>
      </c>
      <c r="C28" s="35">
        <v>6000</v>
      </c>
      <c r="D28" s="37"/>
      <c r="E28" s="95"/>
      <c r="F28" s="37">
        <v>158</v>
      </c>
      <c r="G28" s="72" t="e">
        <f>init!D28/D28</f>
        <v>#DIV/0!</v>
      </c>
      <c r="H28" s="76" t="e">
        <f t="shared" si="2"/>
        <v>#DIV/0!</v>
      </c>
      <c r="I28" s="38" t="e">
        <f t="shared" si="12"/>
        <v>#DIV/0!</v>
      </c>
      <c r="J28" s="33">
        <f t="shared" si="3"/>
        <v>1.1800236004720095E-3</v>
      </c>
      <c r="K28" s="33" t="e">
        <f t="shared" si="4"/>
        <v>#DIV/0!</v>
      </c>
      <c r="L28" s="33" t="e">
        <f t="shared" si="5"/>
        <v>#DIV/0!</v>
      </c>
      <c r="M28" s="33">
        <f t="shared" si="6"/>
        <v>0.77894736842105261</v>
      </c>
      <c r="N28" s="38" t="e">
        <f t="shared" si="13"/>
        <v>#DIV/0!</v>
      </c>
      <c r="O28" s="33">
        <f t="shared" si="7"/>
        <v>-0.65954509216831414</v>
      </c>
      <c r="P28" s="33" t="e">
        <f t="shared" si="8"/>
        <v>#DIV/0!</v>
      </c>
      <c r="Q28" s="33" t="e">
        <f t="shared" si="9"/>
        <v>#DIV/0!</v>
      </c>
      <c r="R28" s="34">
        <f t="shared" si="10"/>
        <v>1.0151315530632852</v>
      </c>
      <c r="S28" s="93">
        <f t="shared" si="14"/>
        <v>1.3130000000000002E-4</v>
      </c>
    </row>
    <row r="29" spans="1:19" x14ac:dyDescent="0.25">
      <c r="A29" s="35">
        <v>16</v>
      </c>
      <c r="B29" s="59">
        <f t="shared" si="11"/>
        <v>0</v>
      </c>
      <c r="C29" s="35">
        <v>7000</v>
      </c>
      <c r="D29" s="37"/>
      <c r="E29" s="95"/>
      <c r="F29" s="37">
        <v>155</v>
      </c>
      <c r="G29" s="72" t="e">
        <f>init!D29/D29</f>
        <v>#DIV/0!</v>
      </c>
      <c r="H29" s="76" t="e">
        <f t="shared" si="2"/>
        <v>#DIV/0!</v>
      </c>
      <c r="I29" s="38" t="e">
        <f t="shared" si="12"/>
        <v>#DIV/0!</v>
      </c>
      <c r="J29" s="33">
        <f t="shared" si="3"/>
        <v>1.3800276005520109E-3</v>
      </c>
      <c r="K29" s="33" t="e">
        <f t="shared" si="4"/>
        <v>#DIV/0!</v>
      </c>
      <c r="L29" s="33" t="e">
        <f t="shared" si="5"/>
        <v>#DIV/0!</v>
      </c>
      <c r="M29" s="33">
        <f t="shared" si="6"/>
        <v>0.76315789473684215</v>
      </c>
      <c r="N29" s="38" t="e">
        <f t="shared" si="13"/>
        <v>#DIV/0!</v>
      </c>
      <c r="O29" s="33">
        <f t="shared" si="7"/>
        <v>-0.65881144330010788</v>
      </c>
      <c r="P29" s="33" t="e">
        <f t="shared" si="8"/>
        <v>#DIV/0!</v>
      </c>
      <c r="Q29" s="33" t="e">
        <f t="shared" si="9"/>
        <v>#DIV/0!</v>
      </c>
      <c r="R29" s="34">
        <f t="shared" si="10"/>
        <v>0.96494849606156907</v>
      </c>
      <c r="S29" s="93">
        <f t="shared" si="14"/>
        <v>1.3130000000000002E-4</v>
      </c>
    </row>
    <row r="30" spans="1:19" x14ac:dyDescent="0.25">
      <c r="A30" s="35">
        <v>17</v>
      </c>
      <c r="B30" s="59">
        <f t="shared" si="11"/>
        <v>0</v>
      </c>
      <c r="C30" s="35">
        <v>8000</v>
      </c>
      <c r="D30" s="37"/>
      <c r="E30" s="95"/>
      <c r="F30" s="37">
        <v>152</v>
      </c>
      <c r="G30" s="72" t="e">
        <f>init!D30/D30</f>
        <v>#DIV/0!</v>
      </c>
      <c r="H30" s="76" t="e">
        <f t="shared" si="2"/>
        <v>#DIV/0!</v>
      </c>
      <c r="I30" s="38" t="e">
        <f t="shared" si="12"/>
        <v>#DIV/0!</v>
      </c>
      <c r="J30" s="33">
        <f t="shared" si="3"/>
        <v>1.5800316006320126E-3</v>
      </c>
      <c r="K30" s="33" t="e">
        <f t="shared" si="4"/>
        <v>#DIV/0!</v>
      </c>
      <c r="L30" s="33" t="e">
        <f t="shared" si="5"/>
        <v>#DIV/0!</v>
      </c>
      <c r="M30" s="33">
        <f t="shared" si="6"/>
        <v>0.74736842105263157</v>
      </c>
      <c r="N30" s="38" t="e">
        <f t="shared" si="13"/>
        <v>#DIV/0!</v>
      </c>
      <c r="O30" s="33">
        <f t="shared" si="7"/>
        <v>-0.65807779443190173</v>
      </c>
      <c r="P30" s="33" t="e">
        <f t="shared" si="8"/>
        <v>#DIV/0!</v>
      </c>
      <c r="Q30" s="33" t="e">
        <f t="shared" si="9"/>
        <v>#DIV/0!</v>
      </c>
      <c r="R30" s="34">
        <f t="shared" si="10"/>
        <v>0.91476543905985308</v>
      </c>
      <c r="S30" s="93">
        <f t="shared" si="14"/>
        <v>1.3130000000000002E-4</v>
      </c>
    </row>
    <row r="31" spans="1:19" x14ac:dyDescent="0.25">
      <c r="A31" s="35">
        <v>18</v>
      </c>
      <c r="B31" s="59">
        <f t="shared" si="11"/>
        <v>0</v>
      </c>
      <c r="C31" s="35">
        <v>9000</v>
      </c>
      <c r="D31" s="36"/>
      <c r="E31" s="95"/>
      <c r="F31" s="37">
        <v>149</v>
      </c>
      <c r="G31" s="72" t="e">
        <f>init!D31/D31</f>
        <v>#DIV/0!</v>
      </c>
      <c r="H31" s="76" t="e">
        <f t="shared" si="2"/>
        <v>#DIV/0!</v>
      </c>
      <c r="I31" s="38" t="e">
        <f t="shared" si="12"/>
        <v>#DIV/0!</v>
      </c>
      <c r="J31" s="33">
        <f t="shared" si="3"/>
        <v>1.7800356007120143E-3</v>
      </c>
      <c r="K31" s="33" t="e">
        <f t="shared" si="4"/>
        <v>#DIV/0!</v>
      </c>
      <c r="L31" s="33" t="e">
        <f t="shared" si="5"/>
        <v>#DIV/0!</v>
      </c>
      <c r="M31" s="33">
        <f t="shared" si="6"/>
        <v>0.73157894736842111</v>
      </c>
      <c r="N31" s="38" t="e">
        <f t="shared" si="13"/>
        <v>#DIV/0!</v>
      </c>
      <c r="O31" s="33">
        <f t="shared" si="7"/>
        <v>-0.65734414556369547</v>
      </c>
      <c r="P31" s="33" t="e">
        <f t="shared" si="8"/>
        <v>#DIV/0!</v>
      </c>
      <c r="Q31" s="33" t="e">
        <f t="shared" si="9"/>
        <v>#DIV/0!</v>
      </c>
      <c r="R31" s="34">
        <f t="shared" si="10"/>
        <v>0.86458238205813698</v>
      </c>
      <c r="S31" s="93">
        <f t="shared" si="14"/>
        <v>1.3130000000000002E-4</v>
      </c>
    </row>
    <row r="32" spans="1:19" x14ac:dyDescent="0.25">
      <c r="A32" s="35">
        <v>19</v>
      </c>
      <c r="B32" s="59">
        <f t="shared" si="11"/>
        <v>0</v>
      </c>
      <c r="C32" s="35">
        <v>10000</v>
      </c>
      <c r="D32" s="37"/>
      <c r="E32" s="95"/>
      <c r="F32" s="37">
        <v>146</v>
      </c>
      <c r="G32" s="72" t="e">
        <f>init!D32/D32</f>
        <v>#DIV/0!</v>
      </c>
      <c r="H32" s="76" t="e">
        <f t="shared" si="2"/>
        <v>#DIV/0!</v>
      </c>
      <c r="I32" s="38" t="e">
        <f t="shared" si="12"/>
        <v>#DIV/0!</v>
      </c>
      <c r="J32" s="33">
        <f t="shared" si="3"/>
        <v>1.9800396007920158E-3</v>
      </c>
      <c r="K32" s="33" t="e">
        <f t="shared" si="4"/>
        <v>#DIV/0!</v>
      </c>
      <c r="L32" s="33" t="e">
        <f t="shared" si="5"/>
        <v>#DIV/0!</v>
      </c>
      <c r="M32" s="33">
        <f t="shared" si="6"/>
        <v>0.71578947368421053</v>
      </c>
      <c r="N32" s="38" t="e">
        <f t="shared" si="13"/>
        <v>#DIV/0!</v>
      </c>
      <c r="O32" s="33">
        <f t="shared" si="7"/>
        <v>-0.65661049669548932</v>
      </c>
      <c r="P32" s="33" t="e">
        <f t="shared" si="8"/>
        <v>#DIV/0!</v>
      </c>
      <c r="Q32" s="33" t="e">
        <f t="shared" si="9"/>
        <v>#DIV/0!</v>
      </c>
      <c r="R32" s="34">
        <f t="shared" si="10"/>
        <v>0.81439932505642088</v>
      </c>
      <c r="S32" s="93">
        <f t="shared" si="14"/>
        <v>1.3130000000000002E-4</v>
      </c>
    </row>
    <row r="33" spans="1:19" x14ac:dyDescent="0.25">
      <c r="A33" s="35">
        <v>20</v>
      </c>
      <c r="B33" s="59">
        <f t="shared" si="11"/>
        <v>0</v>
      </c>
      <c r="C33" s="35">
        <v>20000</v>
      </c>
      <c r="D33" s="37"/>
      <c r="E33" s="96"/>
      <c r="F33" s="37">
        <v>143</v>
      </c>
      <c r="G33" s="72" t="e">
        <f>init!D33/D33</f>
        <v>#DIV/0!</v>
      </c>
      <c r="H33" s="76" t="e">
        <f t="shared" si="2"/>
        <v>#DIV/0!</v>
      </c>
      <c r="I33" s="38" t="e">
        <f t="shared" si="12"/>
        <v>#DIV/0!</v>
      </c>
      <c r="J33" s="33">
        <f t="shared" si="3"/>
        <v>3.9800796015920315E-3</v>
      </c>
      <c r="K33" s="33" t="e">
        <f t="shared" si="4"/>
        <v>#DIV/0!</v>
      </c>
      <c r="L33" s="33" t="e">
        <f t="shared" si="5"/>
        <v>#DIV/0!</v>
      </c>
      <c r="M33" s="33">
        <f t="shared" si="6"/>
        <v>0.7</v>
      </c>
      <c r="N33" s="38" t="e">
        <f t="shared" si="13"/>
        <v>#DIV/0!</v>
      </c>
      <c r="O33" s="33">
        <f t="shared" si="7"/>
        <v>-0.64927400801342738</v>
      </c>
      <c r="P33" s="33" t="e">
        <f t="shared" si="8"/>
        <v>#DIV/0!</v>
      </c>
      <c r="Q33" s="33" t="e">
        <f t="shared" si="9"/>
        <v>#DIV/0!</v>
      </c>
      <c r="R33" s="34">
        <f t="shared" si="10"/>
        <v>0.76421626805470477</v>
      </c>
      <c r="S33" s="93">
        <f t="shared" si="14"/>
        <v>1.3130000000000002E-4</v>
      </c>
    </row>
    <row r="34" spans="1:19" x14ac:dyDescent="0.25">
      <c r="A34" s="35">
        <v>21</v>
      </c>
      <c r="B34" s="59">
        <f t="shared" si="11"/>
        <v>0</v>
      </c>
      <c r="C34" s="35">
        <v>30000</v>
      </c>
      <c r="D34" s="37"/>
      <c r="E34" s="96"/>
      <c r="F34" s="37">
        <v>140</v>
      </c>
      <c r="G34" s="72" t="e">
        <f>init!D34/D34</f>
        <v>#DIV/0!</v>
      </c>
      <c r="H34" s="76" t="e">
        <f t="shared" si="2"/>
        <v>#DIV/0!</v>
      </c>
      <c r="I34" s="38" t="e">
        <f t="shared" si="12"/>
        <v>#DIV/0!</v>
      </c>
      <c r="J34" s="33">
        <f t="shared" si="3"/>
        <v>5.9801196023920476E-3</v>
      </c>
      <c r="K34" s="33" t="e">
        <f t="shared" si="4"/>
        <v>#DIV/0!</v>
      </c>
      <c r="L34" s="33" t="e">
        <f t="shared" si="5"/>
        <v>#DIV/0!</v>
      </c>
      <c r="M34" s="33">
        <f t="shared" si="6"/>
        <v>0.68421052631578949</v>
      </c>
      <c r="N34" s="38" t="e">
        <f t="shared" si="13"/>
        <v>#DIV/0!</v>
      </c>
      <c r="O34" s="33">
        <f t="shared" si="7"/>
        <v>-0.64193751933136534</v>
      </c>
      <c r="P34" s="33" t="e">
        <f t="shared" si="8"/>
        <v>#DIV/0!</v>
      </c>
      <c r="Q34" s="33" t="e">
        <f t="shared" si="9"/>
        <v>#DIV/0!</v>
      </c>
      <c r="R34" s="34">
        <f t="shared" si="10"/>
        <v>0.71403321105298867</v>
      </c>
      <c r="S34" s="93">
        <f t="shared" si="14"/>
        <v>1.3130000000000002E-4</v>
      </c>
    </row>
    <row r="35" spans="1:19" x14ac:dyDescent="0.25">
      <c r="A35" s="35">
        <v>22</v>
      </c>
      <c r="B35" s="59">
        <f t="shared" si="11"/>
        <v>0</v>
      </c>
      <c r="C35" s="35">
        <v>40000</v>
      </c>
      <c r="D35" s="37"/>
      <c r="E35" s="96"/>
      <c r="F35" s="37">
        <v>137</v>
      </c>
      <c r="G35" s="72" t="e">
        <f>init!D35/D35</f>
        <v>#DIV/0!</v>
      </c>
      <c r="H35" s="76" t="e">
        <f t="shared" si="2"/>
        <v>#DIV/0!</v>
      </c>
      <c r="I35" s="38" t="e">
        <f t="shared" si="12"/>
        <v>#DIV/0!</v>
      </c>
      <c r="J35" s="33">
        <f t="shared" si="3"/>
        <v>7.9801596031920646E-3</v>
      </c>
      <c r="K35" s="33" t="e">
        <f t="shared" si="4"/>
        <v>#DIV/0!</v>
      </c>
      <c r="L35" s="33" t="e">
        <f t="shared" si="5"/>
        <v>#DIV/0!</v>
      </c>
      <c r="M35" s="33">
        <f t="shared" si="6"/>
        <v>0.66842105263157892</v>
      </c>
      <c r="N35" s="38" t="e">
        <f t="shared" si="13"/>
        <v>#DIV/0!</v>
      </c>
      <c r="O35" s="33">
        <f t="shared" si="7"/>
        <v>-0.6346010306493034</v>
      </c>
      <c r="P35" s="33" t="e">
        <f t="shared" si="8"/>
        <v>#DIV/0!</v>
      </c>
      <c r="Q35" s="33" t="e">
        <f t="shared" si="9"/>
        <v>#DIV/0!</v>
      </c>
      <c r="R35" s="34">
        <f t="shared" si="10"/>
        <v>0.66385015405127268</v>
      </c>
      <c r="S35" s="93">
        <f t="shared" si="14"/>
        <v>1.3130000000000002E-4</v>
      </c>
    </row>
    <row r="36" spans="1:19" x14ac:dyDescent="0.25">
      <c r="A36" s="35">
        <v>23</v>
      </c>
      <c r="B36" s="59">
        <f t="shared" si="11"/>
        <v>0</v>
      </c>
      <c r="C36" s="35">
        <v>50000</v>
      </c>
      <c r="D36" s="37"/>
      <c r="E36" s="96"/>
      <c r="F36" s="37">
        <v>134</v>
      </c>
      <c r="G36" s="72" t="e">
        <f>init!D36/D36</f>
        <v>#DIV/0!</v>
      </c>
      <c r="H36" s="76" t="e">
        <f t="shared" si="2"/>
        <v>#DIV/0!</v>
      </c>
      <c r="I36" s="38" t="e">
        <f t="shared" si="12"/>
        <v>#DIV/0!</v>
      </c>
      <c r="J36" s="33">
        <f t="shared" si="3"/>
        <v>9.9801996039920807E-3</v>
      </c>
      <c r="K36" s="33" t="e">
        <f t="shared" si="4"/>
        <v>#DIV/0!</v>
      </c>
      <c r="L36" s="33" t="e">
        <f t="shared" si="5"/>
        <v>#DIV/0!</v>
      </c>
      <c r="M36" s="33">
        <f t="shared" si="6"/>
        <v>0.65263157894736845</v>
      </c>
      <c r="N36" s="38" t="e">
        <f t="shared" si="13"/>
        <v>#DIV/0!</v>
      </c>
      <c r="O36" s="33">
        <f t="shared" si="7"/>
        <v>-0.62726454196724135</v>
      </c>
      <c r="P36" s="33" t="e">
        <f t="shared" si="8"/>
        <v>#DIV/0!</v>
      </c>
      <c r="Q36" s="33" t="e">
        <f t="shared" si="9"/>
        <v>#DIV/0!</v>
      </c>
      <c r="R36" s="34">
        <f t="shared" si="10"/>
        <v>0.61366709704955658</v>
      </c>
      <c r="S36" s="93">
        <f t="shared" si="14"/>
        <v>1.3130000000000002E-4</v>
      </c>
    </row>
    <row r="37" spans="1:19" x14ac:dyDescent="0.25">
      <c r="A37" s="35">
        <v>24</v>
      </c>
      <c r="B37" s="59">
        <f t="shared" si="11"/>
        <v>0</v>
      </c>
      <c r="C37" s="35">
        <v>60000</v>
      </c>
      <c r="D37" s="37"/>
      <c r="E37" s="96"/>
      <c r="F37" s="37">
        <v>131</v>
      </c>
      <c r="G37" s="72" t="e">
        <f>init!D37/D37</f>
        <v>#DIV/0!</v>
      </c>
      <c r="H37" s="76" t="e">
        <f t="shared" si="2"/>
        <v>#DIV/0!</v>
      </c>
      <c r="I37" s="38" t="e">
        <f t="shared" si="12"/>
        <v>#DIV/0!</v>
      </c>
      <c r="J37" s="33">
        <f t="shared" si="3"/>
        <v>1.1980239604792095E-2</v>
      </c>
      <c r="K37" s="33" t="e">
        <f t="shared" si="4"/>
        <v>#DIV/0!</v>
      </c>
      <c r="L37" s="33" t="e">
        <f t="shared" si="5"/>
        <v>#DIV/0!</v>
      </c>
      <c r="M37" s="33">
        <f t="shared" si="6"/>
        <v>0.63684210526315788</v>
      </c>
      <c r="N37" s="38" t="e">
        <f t="shared" si="13"/>
        <v>#DIV/0!</v>
      </c>
      <c r="O37" s="33">
        <f t="shared" si="7"/>
        <v>-0.61992805328517941</v>
      </c>
      <c r="P37" s="33" t="e">
        <f t="shared" si="8"/>
        <v>#DIV/0!</v>
      </c>
      <c r="Q37" s="33" t="e">
        <f t="shared" si="9"/>
        <v>#DIV/0!</v>
      </c>
      <c r="R37" s="34">
        <f t="shared" si="10"/>
        <v>0.56348404004784047</v>
      </c>
      <c r="S37" s="93">
        <f t="shared" si="14"/>
        <v>1.3130000000000002E-4</v>
      </c>
    </row>
    <row r="38" spans="1:19" x14ac:dyDescent="0.25">
      <c r="A38" s="35">
        <v>25</v>
      </c>
      <c r="B38" s="59">
        <f t="shared" si="11"/>
        <v>0</v>
      </c>
      <c r="C38" s="35">
        <v>70000</v>
      </c>
      <c r="D38" s="37"/>
      <c r="E38" s="96"/>
      <c r="F38" s="37">
        <v>128</v>
      </c>
      <c r="G38" s="72" t="e">
        <f>init!D38/D38</f>
        <v>#DIV/0!</v>
      </c>
      <c r="H38" s="76" t="e">
        <f t="shared" si="2"/>
        <v>#DIV/0!</v>
      </c>
      <c r="I38" s="38" t="e">
        <f t="shared" si="12"/>
        <v>#DIV/0!</v>
      </c>
      <c r="J38" s="33">
        <f t="shared" si="3"/>
        <v>1.3980279605592111E-2</v>
      </c>
      <c r="K38" s="33" t="e">
        <f t="shared" si="4"/>
        <v>#DIV/0!</v>
      </c>
      <c r="L38" s="33" t="e">
        <f t="shared" si="5"/>
        <v>#DIV/0!</v>
      </c>
      <c r="M38" s="33">
        <f t="shared" si="6"/>
        <v>0.62105263157894741</v>
      </c>
      <c r="N38" s="38" t="e">
        <f t="shared" si="13"/>
        <v>#DIV/0!</v>
      </c>
      <c r="O38" s="33">
        <f t="shared" si="7"/>
        <v>-0.61259156460311737</v>
      </c>
      <c r="P38" s="33" t="e">
        <f t="shared" si="8"/>
        <v>#DIV/0!</v>
      </c>
      <c r="Q38" s="33" t="e">
        <f t="shared" si="9"/>
        <v>#DIV/0!</v>
      </c>
      <c r="R38" s="34">
        <f t="shared" si="10"/>
        <v>0.51330098304612437</v>
      </c>
      <c r="S38" s="93">
        <f t="shared" si="14"/>
        <v>1.3130000000000002E-4</v>
      </c>
    </row>
    <row r="39" spans="1:19" x14ac:dyDescent="0.25">
      <c r="A39" s="35">
        <v>26</v>
      </c>
      <c r="B39" s="59">
        <f t="shared" si="11"/>
        <v>0</v>
      </c>
      <c r="C39" s="35">
        <v>80000</v>
      </c>
      <c r="D39" s="37"/>
      <c r="E39" s="96"/>
      <c r="F39" s="37">
        <v>125</v>
      </c>
      <c r="G39" s="72" t="e">
        <f>init!D39/D39</f>
        <v>#DIV/0!</v>
      </c>
      <c r="H39" s="76" t="e">
        <f t="shared" si="2"/>
        <v>#DIV/0!</v>
      </c>
      <c r="I39" s="38" t="e">
        <f t="shared" si="12"/>
        <v>#DIV/0!</v>
      </c>
      <c r="J39" s="33">
        <f t="shared" si="3"/>
        <v>1.5980319606392127E-2</v>
      </c>
      <c r="K39" s="33" t="e">
        <f t="shared" si="4"/>
        <v>#DIV/0!</v>
      </c>
      <c r="L39" s="33" t="e">
        <f t="shared" si="5"/>
        <v>#DIV/0!</v>
      </c>
      <c r="M39" s="33">
        <f t="shared" si="6"/>
        <v>0.60526315789473684</v>
      </c>
      <c r="N39" s="38" t="e">
        <f t="shared" si="13"/>
        <v>#DIV/0!</v>
      </c>
      <c r="O39" s="33">
        <f t="shared" si="7"/>
        <v>-0.60525507592105543</v>
      </c>
      <c r="P39" s="33" t="e">
        <f t="shared" si="8"/>
        <v>#DIV/0!</v>
      </c>
      <c r="Q39" s="33" t="e">
        <f t="shared" si="9"/>
        <v>#DIV/0!</v>
      </c>
      <c r="R39" s="34">
        <f t="shared" si="10"/>
        <v>0.46311792604440832</v>
      </c>
      <c r="S39" s="93">
        <f t="shared" si="14"/>
        <v>1.3130000000000002E-4</v>
      </c>
    </row>
    <row r="40" spans="1:19" x14ac:dyDescent="0.25">
      <c r="A40" s="35">
        <v>27</v>
      </c>
      <c r="B40" s="59">
        <f t="shared" si="11"/>
        <v>0</v>
      </c>
      <c r="C40" s="35">
        <v>90000</v>
      </c>
      <c r="D40" s="37"/>
      <c r="E40" s="96"/>
      <c r="F40" s="37">
        <v>122</v>
      </c>
      <c r="G40" s="72" t="e">
        <f>init!D40/D40</f>
        <v>#DIV/0!</v>
      </c>
      <c r="H40" s="76" t="e">
        <f t="shared" si="2"/>
        <v>#DIV/0!</v>
      </c>
      <c r="I40" s="38" t="e">
        <f t="shared" si="12"/>
        <v>#DIV/0!</v>
      </c>
      <c r="J40" s="33">
        <f t="shared" si="3"/>
        <v>1.7980359607192145E-2</v>
      </c>
      <c r="K40" s="33" t="e">
        <f t="shared" si="4"/>
        <v>#DIV/0!</v>
      </c>
      <c r="L40" s="33" t="e">
        <f t="shared" si="5"/>
        <v>#DIV/0!</v>
      </c>
      <c r="M40" s="33">
        <f t="shared" si="6"/>
        <v>0.58947368421052626</v>
      </c>
      <c r="N40" s="38" t="e">
        <f t="shared" si="13"/>
        <v>#DIV/0!</v>
      </c>
      <c r="O40" s="33">
        <f t="shared" si="7"/>
        <v>-0.59791858723899338</v>
      </c>
      <c r="P40" s="33" t="e">
        <f t="shared" si="8"/>
        <v>#DIV/0!</v>
      </c>
      <c r="Q40" s="33" t="e">
        <f t="shared" si="9"/>
        <v>#DIV/0!</v>
      </c>
      <c r="R40" s="34">
        <f t="shared" si="10"/>
        <v>0.41293486904269228</v>
      </c>
      <c r="S40" s="93">
        <f t="shared" si="14"/>
        <v>1.3130000000000002E-4</v>
      </c>
    </row>
    <row r="41" spans="1:19" x14ac:dyDescent="0.25">
      <c r="A41" s="35">
        <v>28</v>
      </c>
      <c r="B41" s="59">
        <f t="shared" si="11"/>
        <v>0</v>
      </c>
      <c r="C41" s="35">
        <v>100000</v>
      </c>
      <c r="D41" s="37"/>
      <c r="E41" s="96"/>
      <c r="F41" s="37">
        <v>119</v>
      </c>
      <c r="G41" s="72" t="e">
        <f>init!D41/D41</f>
        <v>#DIV/0!</v>
      </c>
      <c r="H41" s="76" t="e">
        <f t="shared" si="2"/>
        <v>#DIV/0!</v>
      </c>
      <c r="I41" s="38" t="e">
        <f t="shared" si="12"/>
        <v>#DIV/0!</v>
      </c>
      <c r="J41" s="33">
        <f t="shared" si="3"/>
        <v>1.9980399607992159E-2</v>
      </c>
      <c r="K41" s="33" t="e">
        <f t="shared" si="4"/>
        <v>#DIV/0!</v>
      </c>
      <c r="L41" s="33" t="e">
        <f t="shared" si="5"/>
        <v>#DIV/0!</v>
      </c>
      <c r="M41" s="33">
        <f t="shared" si="6"/>
        <v>0.5736842105263158</v>
      </c>
      <c r="N41" s="38" t="e">
        <f t="shared" si="13"/>
        <v>#DIV/0!</v>
      </c>
      <c r="O41" s="33">
        <f t="shared" si="7"/>
        <v>-0.59058209855693145</v>
      </c>
      <c r="P41" s="33" t="e">
        <f t="shared" si="8"/>
        <v>#DIV/0!</v>
      </c>
      <c r="Q41" s="33" t="e">
        <f t="shared" si="9"/>
        <v>#DIV/0!</v>
      </c>
      <c r="R41" s="34">
        <f t="shared" si="10"/>
        <v>0.36275181204097617</v>
      </c>
      <c r="S41" s="93">
        <f t="shared" si="14"/>
        <v>1.3130000000000002E-4</v>
      </c>
    </row>
    <row r="42" spans="1:19" x14ac:dyDescent="0.25">
      <c r="A42" s="35">
        <v>29</v>
      </c>
      <c r="B42" s="59">
        <f t="shared" si="11"/>
        <v>0</v>
      </c>
      <c r="C42" s="35">
        <v>125000</v>
      </c>
      <c r="D42" s="37"/>
      <c r="E42" s="96"/>
      <c r="F42" s="37">
        <v>116</v>
      </c>
      <c r="G42" s="72" t="e">
        <f>init!D42/D42</f>
        <v>#DIV/0!</v>
      </c>
      <c r="H42" s="76" t="e">
        <f t="shared" si="2"/>
        <v>#DIV/0!</v>
      </c>
      <c r="I42" s="38" t="e">
        <f t="shared" si="12"/>
        <v>#DIV/0!</v>
      </c>
      <c r="J42" s="33">
        <f t="shared" si="3"/>
        <v>2.4980499609992199E-2</v>
      </c>
      <c r="K42" s="33" t="e">
        <f t="shared" si="4"/>
        <v>#DIV/0!</v>
      </c>
      <c r="L42" s="33" t="e">
        <f t="shared" si="5"/>
        <v>#DIV/0!</v>
      </c>
      <c r="M42" s="33">
        <f t="shared" si="6"/>
        <v>0.55789473684210522</v>
      </c>
      <c r="N42" s="38" t="e">
        <f t="shared" si="13"/>
        <v>#DIV/0!</v>
      </c>
      <c r="O42" s="33">
        <f t="shared" si="7"/>
        <v>-0.57224087685177649</v>
      </c>
      <c r="P42" s="33" t="e">
        <f t="shared" si="8"/>
        <v>#DIV/0!</v>
      </c>
      <c r="Q42" s="33" t="e">
        <f t="shared" si="9"/>
        <v>#DIV/0!</v>
      </c>
      <c r="R42" s="34">
        <f t="shared" si="10"/>
        <v>0.31256875503926013</v>
      </c>
      <c r="S42" s="93">
        <f t="shared" si="14"/>
        <v>1.3130000000000002E-4</v>
      </c>
    </row>
    <row r="43" spans="1:19" x14ac:dyDescent="0.25">
      <c r="A43" s="35">
        <v>30</v>
      </c>
      <c r="B43" s="59">
        <f t="shared" si="11"/>
        <v>0</v>
      </c>
      <c r="C43" s="35">
        <v>150000</v>
      </c>
      <c r="D43" s="37"/>
      <c r="E43" s="96"/>
      <c r="F43" s="37">
        <v>113</v>
      </c>
      <c r="G43" s="72" t="e">
        <f>init!D43/D43</f>
        <v>#DIV/0!</v>
      </c>
      <c r="H43" s="76" t="e">
        <f t="shared" si="2"/>
        <v>#DIV/0!</v>
      </c>
      <c r="I43" s="38" t="e">
        <f t="shared" si="12"/>
        <v>#DIV/0!</v>
      </c>
      <c r="J43" s="33">
        <f t="shared" si="3"/>
        <v>2.9980599611992238E-2</v>
      </c>
      <c r="K43" s="33" t="e">
        <f t="shared" si="4"/>
        <v>#DIV/0!</v>
      </c>
      <c r="L43" s="33" t="e">
        <f t="shared" si="5"/>
        <v>#DIV/0!</v>
      </c>
      <c r="M43" s="33">
        <f t="shared" si="6"/>
        <v>0.54210526315789476</v>
      </c>
      <c r="N43" s="38" t="e">
        <f t="shared" si="13"/>
        <v>#DIV/0!</v>
      </c>
      <c r="O43" s="33">
        <f t="shared" si="7"/>
        <v>-0.55389965514662154</v>
      </c>
      <c r="P43" s="33" t="e">
        <f t="shared" si="8"/>
        <v>#DIV/0!</v>
      </c>
      <c r="Q43" s="33" t="e">
        <f t="shared" si="9"/>
        <v>#DIV/0!</v>
      </c>
      <c r="R43" s="34">
        <f t="shared" si="10"/>
        <v>0.26238569803754402</v>
      </c>
      <c r="S43" s="93">
        <f t="shared" si="14"/>
        <v>1.3130000000000002E-4</v>
      </c>
    </row>
    <row r="44" spans="1:19" x14ac:dyDescent="0.25">
      <c r="A44" s="35">
        <v>31</v>
      </c>
      <c r="B44" s="59">
        <f t="shared" si="11"/>
        <v>0</v>
      </c>
      <c r="C44" s="35">
        <v>175000</v>
      </c>
      <c r="D44" s="37"/>
      <c r="E44" s="96"/>
      <c r="F44" s="37">
        <v>110</v>
      </c>
      <c r="G44" s="72" t="e">
        <f>init!D44/D44</f>
        <v>#DIV/0!</v>
      </c>
      <c r="H44" s="76" t="e">
        <f t="shared" si="2"/>
        <v>#DIV/0!</v>
      </c>
      <c r="I44" s="38" t="e">
        <f t="shared" si="12"/>
        <v>#DIV/0!</v>
      </c>
      <c r="J44" s="33">
        <f t="shared" si="3"/>
        <v>3.4980699613992278E-2</v>
      </c>
      <c r="K44" s="33" t="e">
        <f t="shared" si="4"/>
        <v>#DIV/0!</v>
      </c>
      <c r="L44" s="33" t="e">
        <f t="shared" si="5"/>
        <v>#DIV/0!</v>
      </c>
      <c r="M44" s="33">
        <f t="shared" si="6"/>
        <v>0.52631578947368418</v>
      </c>
      <c r="N44" s="38" t="e">
        <f t="shared" si="13"/>
        <v>#DIV/0!</v>
      </c>
      <c r="O44" s="33">
        <f t="shared" si="7"/>
        <v>-0.53555843344146647</v>
      </c>
      <c r="P44" s="33" t="e">
        <f t="shared" si="8"/>
        <v>#DIV/0!</v>
      </c>
      <c r="Q44" s="33" t="e">
        <f t="shared" si="9"/>
        <v>#DIV/0!</v>
      </c>
      <c r="R44" s="34">
        <f t="shared" si="10"/>
        <v>0.21220264103582795</v>
      </c>
      <c r="S44" s="93">
        <f t="shared" si="14"/>
        <v>1.3130000000000002E-4</v>
      </c>
    </row>
    <row r="45" spans="1:19" x14ac:dyDescent="0.25">
      <c r="A45" s="35">
        <v>32</v>
      </c>
      <c r="B45" s="59">
        <f t="shared" si="11"/>
        <v>0</v>
      </c>
      <c r="C45" s="35">
        <v>200000</v>
      </c>
      <c r="D45" s="37"/>
      <c r="E45" s="96"/>
      <c r="F45" s="37">
        <v>107</v>
      </c>
      <c r="G45" s="72" t="e">
        <f>init!D45/D45</f>
        <v>#DIV/0!</v>
      </c>
      <c r="H45" s="76" t="e">
        <f t="shared" si="2"/>
        <v>#DIV/0!</v>
      </c>
      <c r="I45" s="38" t="e">
        <f t="shared" si="12"/>
        <v>#DIV/0!</v>
      </c>
      <c r="J45" s="33">
        <f t="shared" si="3"/>
        <v>3.9980799615992317E-2</v>
      </c>
      <c r="K45" s="33" t="e">
        <f t="shared" si="4"/>
        <v>#DIV/0!</v>
      </c>
      <c r="L45" s="33" t="e">
        <f t="shared" si="5"/>
        <v>#DIV/0!</v>
      </c>
      <c r="M45" s="33">
        <f t="shared" si="6"/>
        <v>0.51052631578947372</v>
      </c>
      <c r="N45" s="38" t="e">
        <f t="shared" si="13"/>
        <v>#DIV/0!</v>
      </c>
      <c r="O45" s="33">
        <f t="shared" si="7"/>
        <v>-0.51721721173631152</v>
      </c>
      <c r="P45" s="33" t="e">
        <f t="shared" si="8"/>
        <v>#DIV/0!</v>
      </c>
      <c r="Q45" s="33" t="e">
        <f t="shared" si="9"/>
        <v>#DIV/0!</v>
      </c>
      <c r="R45" s="34">
        <f t="shared" si="10"/>
        <v>0.16201958403411187</v>
      </c>
      <c r="S45" s="93">
        <f t="shared" si="14"/>
        <v>1.3130000000000002E-4</v>
      </c>
    </row>
    <row r="46" spans="1:19" x14ac:dyDescent="0.25">
      <c r="A46" s="35">
        <v>33</v>
      </c>
      <c r="B46" s="59">
        <f t="shared" si="11"/>
        <v>0</v>
      </c>
      <c r="C46" s="35">
        <v>225000</v>
      </c>
      <c r="D46" s="37"/>
      <c r="E46" s="96"/>
      <c r="F46" s="37">
        <v>104</v>
      </c>
      <c r="G46" s="72" t="e">
        <f>init!D46/D46</f>
        <v>#DIV/0!</v>
      </c>
      <c r="H46" s="76" t="e">
        <f t="shared" si="2"/>
        <v>#DIV/0!</v>
      </c>
      <c r="I46" s="38" t="e">
        <f t="shared" si="12"/>
        <v>#DIV/0!</v>
      </c>
      <c r="J46" s="33">
        <f t="shared" si="3"/>
        <v>4.4980899617992356E-2</v>
      </c>
      <c r="K46" s="33" t="e">
        <f t="shared" si="4"/>
        <v>#DIV/0!</v>
      </c>
      <c r="L46" s="33" t="e">
        <f t="shared" si="5"/>
        <v>#DIV/0!</v>
      </c>
      <c r="M46" s="33">
        <f t="shared" si="6"/>
        <v>0.49473684210526314</v>
      </c>
      <c r="N46" s="38" t="e">
        <f t="shared" si="13"/>
        <v>#DIV/0!</v>
      </c>
      <c r="O46" s="33">
        <f t="shared" si="7"/>
        <v>-0.49887599003115657</v>
      </c>
      <c r="P46" s="33" t="e">
        <f t="shared" si="8"/>
        <v>#DIV/0!</v>
      </c>
      <c r="Q46" s="33" t="e">
        <f t="shared" si="9"/>
        <v>#DIV/0!</v>
      </c>
      <c r="R46" s="34">
        <f t="shared" si="10"/>
        <v>0.11183652703239579</v>
      </c>
      <c r="S46" s="93">
        <f t="shared" si="14"/>
        <v>1.3130000000000002E-4</v>
      </c>
    </row>
    <row r="47" spans="1:19" x14ac:dyDescent="0.25">
      <c r="A47" s="35">
        <v>34</v>
      </c>
      <c r="B47" s="59">
        <f t="shared" si="11"/>
        <v>0</v>
      </c>
      <c r="C47" s="35">
        <v>250000</v>
      </c>
      <c r="D47" s="37"/>
      <c r="E47" s="96"/>
      <c r="F47" s="37">
        <v>101</v>
      </c>
      <c r="G47" s="72" t="e">
        <f>init!D47/D47</f>
        <v>#DIV/0!</v>
      </c>
      <c r="H47" s="76" t="e">
        <f t="shared" si="2"/>
        <v>#DIV/0!</v>
      </c>
      <c r="I47" s="38" t="e">
        <f t="shared" si="12"/>
        <v>#DIV/0!</v>
      </c>
      <c r="J47" s="33">
        <f t="shared" si="3"/>
        <v>4.9980999619992403E-2</v>
      </c>
      <c r="K47" s="33" t="e">
        <f t="shared" si="4"/>
        <v>#DIV/0!</v>
      </c>
      <c r="L47" s="33" t="e">
        <f t="shared" si="5"/>
        <v>#DIV/0!</v>
      </c>
      <c r="M47" s="33">
        <f t="shared" si="6"/>
        <v>0.47894736842105262</v>
      </c>
      <c r="N47" s="38" t="e">
        <f t="shared" si="13"/>
        <v>#DIV/0!</v>
      </c>
      <c r="O47" s="33">
        <f t="shared" si="7"/>
        <v>-0.48053476832600162</v>
      </c>
      <c r="P47" s="33" t="e">
        <f t="shared" si="8"/>
        <v>#DIV/0!</v>
      </c>
      <c r="Q47" s="33" t="e">
        <f t="shared" si="9"/>
        <v>#DIV/0!</v>
      </c>
      <c r="R47" s="34">
        <f t="shared" si="10"/>
        <v>6.1653470030679711E-2</v>
      </c>
      <c r="S47" s="93">
        <f t="shared" si="14"/>
        <v>1.3130000000000002E-4</v>
      </c>
    </row>
    <row r="48" spans="1:19" x14ac:dyDescent="0.25">
      <c r="A48" s="35">
        <v>35</v>
      </c>
      <c r="B48" s="59">
        <f t="shared" si="11"/>
        <v>0</v>
      </c>
      <c r="C48" s="35">
        <v>275000</v>
      </c>
      <c r="D48" s="37"/>
      <c r="E48" s="96"/>
      <c r="F48" s="37">
        <v>98</v>
      </c>
      <c r="G48" s="72" t="e">
        <f>init!D48/D48</f>
        <v>#DIV/0!</v>
      </c>
      <c r="H48" s="76" t="e">
        <f t="shared" si="2"/>
        <v>#DIV/0!</v>
      </c>
      <c r="I48" s="38" t="e">
        <f t="shared" si="12"/>
        <v>#DIV/0!</v>
      </c>
      <c r="J48" s="33">
        <f t="shared" si="3"/>
        <v>5.4981099621992442E-2</v>
      </c>
      <c r="K48" s="33" t="e">
        <f t="shared" si="4"/>
        <v>#DIV/0!</v>
      </c>
      <c r="L48" s="33" t="e">
        <f t="shared" si="5"/>
        <v>#DIV/0!</v>
      </c>
      <c r="M48" s="33">
        <f t="shared" si="6"/>
        <v>0.4631578947368421</v>
      </c>
      <c r="N48" s="38" t="e">
        <f t="shared" si="13"/>
        <v>#DIV/0!</v>
      </c>
      <c r="O48" s="33">
        <f t="shared" si="7"/>
        <v>-0.46219354662084666</v>
      </c>
      <c r="P48" s="33" t="e">
        <f t="shared" si="8"/>
        <v>#DIV/0!</v>
      </c>
      <c r="Q48" s="33" t="e">
        <f t="shared" si="9"/>
        <v>#DIV/0!</v>
      </c>
      <c r="R48" s="34">
        <f t="shared" si="10"/>
        <v>1.1470413028963634E-2</v>
      </c>
      <c r="S48" s="93">
        <f t="shared" si="14"/>
        <v>1.3130000000000002E-4</v>
      </c>
    </row>
    <row r="49" spans="1:19" x14ac:dyDescent="0.25">
      <c r="A49" s="35">
        <v>36</v>
      </c>
      <c r="B49" s="59">
        <f t="shared" si="11"/>
        <v>0</v>
      </c>
      <c r="C49" s="35">
        <v>300000</v>
      </c>
      <c r="D49" s="37"/>
      <c r="E49" s="96"/>
      <c r="F49" s="37">
        <v>95</v>
      </c>
      <c r="G49" s="72" t="e">
        <f>init!D49/D49</f>
        <v>#DIV/0!</v>
      </c>
      <c r="H49" s="76" t="e">
        <f t="shared" si="2"/>
        <v>#DIV/0!</v>
      </c>
      <c r="I49" s="38" t="e">
        <f t="shared" si="12"/>
        <v>#DIV/0!</v>
      </c>
      <c r="J49" s="33">
        <f t="shared" si="3"/>
        <v>5.9981199623992482E-2</v>
      </c>
      <c r="K49" s="33" t="e">
        <f t="shared" si="4"/>
        <v>#DIV/0!</v>
      </c>
      <c r="L49" s="33" t="e">
        <f t="shared" si="5"/>
        <v>#DIV/0!</v>
      </c>
      <c r="M49" s="33">
        <f t="shared" si="6"/>
        <v>0.44736842105263158</v>
      </c>
      <c r="N49" s="38" t="e">
        <f t="shared" si="13"/>
        <v>#DIV/0!</v>
      </c>
      <c r="O49" s="33">
        <f t="shared" si="7"/>
        <v>-0.44385232491569165</v>
      </c>
      <c r="P49" s="33" t="e">
        <f t="shared" si="8"/>
        <v>#DIV/0!</v>
      </c>
      <c r="Q49" s="33" t="e">
        <f t="shared" si="9"/>
        <v>#DIV/0!</v>
      </c>
      <c r="R49" s="34">
        <f t="shared" si="10"/>
        <v>-3.8712643972752446E-2</v>
      </c>
      <c r="S49" s="93">
        <f t="shared" si="14"/>
        <v>1.3130000000000002E-4</v>
      </c>
    </row>
    <row r="50" spans="1:19" x14ac:dyDescent="0.25">
      <c r="A50" s="35">
        <v>37</v>
      </c>
      <c r="B50" s="59">
        <f t="shared" si="11"/>
        <v>0</v>
      </c>
      <c r="C50" s="35">
        <v>325000</v>
      </c>
      <c r="D50" s="37"/>
      <c r="E50" s="96"/>
      <c r="F50" s="37">
        <v>92</v>
      </c>
      <c r="G50" s="72" t="e">
        <f>init!D50/D50</f>
        <v>#DIV/0!</v>
      </c>
      <c r="H50" s="76" t="e">
        <f t="shared" si="2"/>
        <v>#DIV/0!</v>
      </c>
      <c r="I50" s="38" t="e">
        <f t="shared" si="12"/>
        <v>#DIV/0!</v>
      </c>
      <c r="J50" s="33">
        <f t="shared" si="3"/>
        <v>6.4981299625992514E-2</v>
      </c>
      <c r="K50" s="33" t="e">
        <f t="shared" si="4"/>
        <v>#DIV/0!</v>
      </c>
      <c r="L50" s="33" t="e">
        <f t="shared" si="5"/>
        <v>#DIV/0!</v>
      </c>
      <c r="M50" s="33">
        <f t="shared" si="6"/>
        <v>0.43157894736842106</v>
      </c>
      <c r="N50" s="38" t="e">
        <f t="shared" si="13"/>
        <v>#DIV/0!</v>
      </c>
      <c r="O50" s="33">
        <f t="shared" si="7"/>
        <v>-0.4255111032105367</v>
      </c>
      <c r="P50" s="33" t="e">
        <f t="shared" si="8"/>
        <v>#DIV/0!</v>
      </c>
      <c r="Q50" s="33" t="e">
        <f t="shared" si="9"/>
        <v>#DIV/0!</v>
      </c>
      <c r="R50" s="34">
        <f t="shared" si="10"/>
        <v>-8.8895700974468528E-2</v>
      </c>
      <c r="S50" s="93">
        <f t="shared" si="14"/>
        <v>1.3130000000000002E-4</v>
      </c>
    </row>
    <row r="51" spans="1:19" x14ac:dyDescent="0.25">
      <c r="A51" s="35">
        <v>38</v>
      </c>
      <c r="B51" s="59">
        <f t="shared" si="11"/>
        <v>0</v>
      </c>
      <c r="C51" s="35">
        <v>350000</v>
      </c>
      <c r="D51" s="37"/>
      <c r="E51" s="96"/>
      <c r="F51" s="37">
        <v>89</v>
      </c>
      <c r="G51" s="72" t="e">
        <f>init!D51/D51</f>
        <v>#DIV/0!</v>
      </c>
      <c r="H51" s="76" t="e">
        <f t="shared" si="2"/>
        <v>#DIV/0!</v>
      </c>
      <c r="I51" s="38" t="e">
        <f t="shared" si="12"/>
        <v>#DIV/0!</v>
      </c>
      <c r="J51" s="33">
        <f t="shared" si="3"/>
        <v>6.998139962799256E-2</v>
      </c>
      <c r="K51" s="33" t="e">
        <f t="shared" si="4"/>
        <v>#DIV/0!</v>
      </c>
      <c r="L51" s="33" t="e">
        <f t="shared" si="5"/>
        <v>#DIV/0!</v>
      </c>
      <c r="M51" s="33">
        <f t="shared" si="6"/>
        <v>0.41578947368421054</v>
      </c>
      <c r="N51" s="38" t="e">
        <f t="shared" si="13"/>
        <v>#DIV/0!</v>
      </c>
      <c r="O51" s="33">
        <f t="shared" si="7"/>
        <v>-0.40716988150538175</v>
      </c>
      <c r="P51" s="33" t="e">
        <f t="shared" si="8"/>
        <v>#DIV/0!</v>
      </c>
      <c r="Q51" s="33" t="e">
        <f t="shared" si="9"/>
        <v>#DIV/0!</v>
      </c>
      <c r="R51" s="34">
        <f t="shared" si="10"/>
        <v>-0.1390787579761846</v>
      </c>
      <c r="S51" s="93">
        <f t="shared" si="14"/>
        <v>1.3130000000000002E-4</v>
      </c>
    </row>
    <row r="52" spans="1:19" x14ac:dyDescent="0.25">
      <c r="A52" s="35">
        <v>39</v>
      </c>
      <c r="B52" s="59">
        <f t="shared" si="11"/>
        <v>0</v>
      </c>
      <c r="C52" s="35">
        <v>375000</v>
      </c>
      <c r="D52" s="37"/>
      <c r="E52" s="96"/>
      <c r="F52" s="37">
        <v>86</v>
      </c>
      <c r="G52" s="72" t="e">
        <f>init!D52/D52</f>
        <v>#DIV/0!</v>
      </c>
      <c r="H52" s="76" t="e">
        <f t="shared" si="2"/>
        <v>#DIV/0!</v>
      </c>
      <c r="I52" s="38" t="e">
        <f t="shared" si="12"/>
        <v>#DIV/0!</v>
      </c>
      <c r="J52" s="33">
        <f t="shared" si="3"/>
        <v>7.4981499629992607E-2</v>
      </c>
      <c r="K52" s="33" t="e">
        <f t="shared" si="4"/>
        <v>#DIV/0!</v>
      </c>
      <c r="L52" s="33" t="e">
        <f t="shared" si="5"/>
        <v>#DIV/0!</v>
      </c>
      <c r="M52" s="33">
        <f t="shared" si="6"/>
        <v>0.4</v>
      </c>
      <c r="N52" s="38" t="e">
        <f t="shared" si="13"/>
        <v>#DIV/0!</v>
      </c>
      <c r="O52" s="33">
        <f t="shared" si="7"/>
        <v>-0.38882865980022674</v>
      </c>
      <c r="P52" s="33" t="e">
        <f t="shared" si="8"/>
        <v>#DIV/0!</v>
      </c>
      <c r="Q52" s="33" t="e">
        <f t="shared" si="9"/>
        <v>#DIV/0!</v>
      </c>
      <c r="R52" s="34">
        <f t="shared" si="10"/>
        <v>-0.18926181497790068</v>
      </c>
      <c r="S52" s="93">
        <f t="shared" si="14"/>
        <v>1.3130000000000002E-4</v>
      </c>
    </row>
    <row r="53" spans="1:19" x14ac:dyDescent="0.25">
      <c r="A53" s="35">
        <v>40</v>
      </c>
      <c r="B53" s="59">
        <f t="shared" si="11"/>
        <v>0</v>
      </c>
      <c r="C53" s="35">
        <v>400000</v>
      </c>
      <c r="D53" s="37"/>
      <c r="E53" s="96"/>
      <c r="F53" s="37">
        <v>83</v>
      </c>
      <c r="G53" s="72" t="e">
        <f>init!D53/D53</f>
        <v>#DIV/0!</v>
      </c>
      <c r="H53" s="76" t="e">
        <f t="shared" si="2"/>
        <v>#DIV/0!</v>
      </c>
      <c r="I53" s="38" t="e">
        <f t="shared" si="12"/>
        <v>#DIV/0!</v>
      </c>
      <c r="J53" s="33">
        <f t="shared" si="3"/>
        <v>7.9981599631992639E-2</v>
      </c>
      <c r="K53" s="33" t="e">
        <f t="shared" si="4"/>
        <v>#DIV/0!</v>
      </c>
      <c r="L53" s="33" t="e">
        <f t="shared" si="5"/>
        <v>#DIV/0!</v>
      </c>
      <c r="M53" s="33">
        <f t="shared" si="6"/>
        <v>0.38421052631578945</v>
      </c>
      <c r="N53" s="38" t="e">
        <f t="shared" si="13"/>
        <v>#DIV/0!</v>
      </c>
      <c r="O53" s="33">
        <f t="shared" si="7"/>
        <v>-0.37048743809507179</v>
      </c>
      <c r="P53" s="33" t="e">
        <f t="shared" si="8"/>
        <v>#DIV/0!</v>
      </c>
      <c r="Q53" s="33" t="e">
        <f t="shared" si="9"/>
        <v>#DIV/0!</v>
      </c>
      <c r="R53" s="34">
        <f t="shared" si="10"/>
        <v>-0.23944487197961675</v>
      </c>
      <c r="S53" s="93">
        <f t="shared" si="14"/>
        <v>1.3130000000000002E-4</v>
      </c>
    </row>
    <row r="54" spans="1:19" x14ac:dyDescent="0.25">
      <c r="A54" s="35">
        <v>41</v>
      </c>
      <c r="B54" s="59">
        <f t="shared" si="11"/>
        <v>0</v>
      </c>
      <c r="C54" s="35">
        <v>425000</v>
      </c>
      <c r="D54" s="37"/>
      <c r="E54" s="96"/>
      <c r="F54" s="37">
        <v>80</v>
      </c>
      <c r="G54" s="72" t="e">
        <f>init!D54/D54</f>
        <v>#DIV/0!</v>
      </c>
      <c r="H54" s="76" t="e">
        <f t="shared" si="2"/>
        <v>#DIV/0!</v>
      </c>
      <c r="I54" s="38" t="e">
        <f t="shared" si="12"/>
        <v>#DIV/0!</v>
      </c>
      <c r="J54" s="33">
        <f t="shared" si="3"/>
        <v>8.4981699633992686E-2</v>
      </c>
      <c r="K54" s="33" t="e">
        <f t="shared" si="4"/>
        <v>#DIV/0!</v>
      </c>
      <c r="L54" s="33" t="e">
        <f t="shared" si="5"/>
        <v>#DIV/0!</v>
      </c>
      <c r="M54" s="33">
        <f t="shared" si="6"/>
        <v>0.36842105263157893</v>
      </c>
      <c r="N54" s="38" t="e">
        <f t="shared" si="13"/>
        <v>#DIV/0!</v>
      </c>
      <c r="O54" s="33">
        <f t="shared" si="7"/>
        <v>-0.35214621638991683</v>
      </c>
      <c r="P54" s="33" t="e">
        <f t="shared" si="8"/>
        <v>#DIV/0!</v>
      </c>
      <c r="Q54" s="33" t="e">
        <f t="shared" si="9"/>
        <v>#DIV/0!</v>
      </c>
      <c r="R54" s="34">
        <f t="shared" si="10"/>
        <v>-0.28962792898133283</v>
      </c>
      <c r="S54" s="93">
        <f t="shared" si="14"/>
        <v>1.3130000000000002E-4</v>
      </c>
    </row>
    <row r="55" spans="1:19" x14ac:dyDescent="0.25">
      <c r="A55" s="35">
        <v>42</v>
      </c>
      <c r="B55" s="59">
        <f t="shared" si="11"/>
        <v>0</v>
      </c>
      <c r="C55" s="35">
        <v>450000</v>
      </c>
      <c r="D55" s="37"/>
      <c r="E55" s="96"/>
      <c r="F55" s="37">
        <v>77</v>
      </c>
      <c r="G55" s="72" t="e">
        <f>init!D55/D55</f>
        <v>#DIV/0!</v>
      </c>
      <c r="H55" s="76" t="e">
        <f t="shared" si="2"/>
        <v>#DIV/0!</v>
      </c>
      <c r="I55" s="38" t="e">
        <f t="shared" si="12"/>
        <v>#DIV/0!</v>
      </c>
      <c r="J55" s="33">
        <f t="shared" si="3"/>
        <v>8.9981799635992718E-2</v>
      </c>
      <c r="K55" s="33" t="e">
        <f t="shared" si="4"/>
        <v>#DIV/0!</v>
      </c>
      <c r="L55" s="33" t="e">
        <f t="shared" si="5"/>
        <v>#DIV/0!</v>
      </c>
      <c r="M55" s="33">
        <f t="shared" si="6"/>
        <v>0.35263157894736841</v>
      </c>
      <c r="N55" s="38" t="e">
        <f t="shared" si="13"/>
        <v>#DIV/0!</v>
      </c>
      <c r="O55" s="33">
        <f t="shared" si="7"/>
        <v>-0.33380499468476182</v>
      </c>
      <c r="P55" s="33" t="e">
        <f t="shared" si="8"/>
        <v>#DIV/0!</v>
      </c>
      <c r="Q55" s="33" t="e">
        <f t="shared" si="9"/>
        <v>#DIV/0!</v>
      </c>
      <c r="R55" s="34">
        <f t="shared" si="10"/>
        <v>-0.33981098598304893</v>
      </c>
      <c r="S55" s="93">
        <f t="shared" si="14"/>
        <v>1.3130000000000002E-4</v>
      </c>
    </row>
    <row r="56" spans="1:19" x14ac:dyDescent="0.25">
      <c r="A56" s="35">
        <v>43</v>
      </c>
      <c r="B56" s="59">
        <f t="shared" si="11"/>
        <v>0</v>
      </c>
      <c r="C56" s="35">
        <v>475000</v>
      </c>
      <c r="D56" s="37"/>
      <c r="E56" s="96"/>
      <c r="F56" s="37">
        <v>74</v>
      </c>
      <c r="G56" s="72" t="e">
        <f>init!D56/D56</f>
        <v>#DIV/0!</v>
      </c>
      <c r="H56" s="76" t="e">
        <f t="shared" si="2"/>
        <v>#DIV/0!</v>
      </c>
      <c r="I56" s="38" t="e">
        <f t="shared" si="12"/>
        <v>#DIV/0!</v>
      </c>
      <c r="J56" s="33">
        <f t="shared" si="3"/>
        <v>9.4981899637992764E-2</v>
      </c>
      <c r="K56" s="33" t="e">
        <f t="shared" si="4"/>
        <v>#DIV/0!</v>
      </c>
      <c r="L56" s="33" t="e">
        <f t="shared" si="5"/>
        <v>#DIV/0!</v>
      </c>
      <c r="M56" s="33">
        <f t="shared" si="6"/>
        <v>0.33684210526315789</v>
      </c>
      <c r="N56" s="38" t="e">
        <f t="shared" si="13"/>
        <v>#DIV/0!</v>
      </c>
      <c r="O56" s="33">
        <f t="shared" si="7"/>
        <v>-0.31546377297960687</v>
      </c>
      <c r="P56" s="33" t="e">
        <f t="shared" si="8"/>
        <v>#DIV/0!</v>
      </c>
      <c r="Q56" s="33" t="e">
        <f t="shared" si="9"/>
        <v>#DIV/0!</v>
      </c>
      <c r="R56" s="34">
        <f t="shared" si="10"/>
        <v>-0.38999404298476498</v>
      </c>
      <c r="S56" s="93">
        <f t="shared" si="14"/>
        <v>1.3130000000000002E-4</v>
      </c>
    </row>
    <row r="57" spans="1:19" x14ac:dyDescent="0.25">
      <c r="A57" s="35">
        <v>44</v>
      </c>
      <c r="B57" s="59">
        <f t="shared" si="11"/>
        <v>0</v>
      </c>
      <c r="C57" s="35">
        <v>500000</v>
      </c>
      <c r="D57" s="37"/>
      <c r="E57" s="96"/>
      <c r="F57" s="37">
        <v>71</v>
      </c>
      <c r="G57" s="72" t="e">
        <f>init!D57/D57</f>
        <v>#DIV/0!</v>
      </c>
      <c r="H57" s="76" t="e">
        <f t="shared" si="2"/>
        <v>#DIV/0!</v>
      </c>
      <c r="I57" s="38" t="e">
        <f t="shared" si="12"/>
        <v>#DIV/0!</v>
      </c>
      <c r="J57" s="33">
        <f t="shared" si="3"/>
        <v>9.9981999639992797E-2</v>
      </c>
      <c r="K57" s="33" t="e">
        <f t="shared" si="4"/>
        <v>#DIV/0!</v>
      </c>
      <c r="L57" s="33" t="e">
        <f t="shared" si="5"/>
        <v>#DIV/0!</v>
      </c>
      <c r="M57" s="33">
        <f t="shared" si="6"/>
        <v>0.32105263157894737</v>
      </c>
      <c r="N57" s="38" t="e">
        <f t="shared" si="13"/>
        <v>#DIV/0!</v>
      </c>
      <c r="O57" s="33">
        <f t="shared" si="7"/>
        <v>-0.29712255127445192</v>
      </c>
      <c r="P57" s="33" t="e">
        <f t="shared" si="8"/>
        <v>#DIV/0!</v>
      </c>
      <c r="Q57" s="33" t="e">
        <f t="shared" si="9"/>
        <v>#DIV/0!</v>
      </c>
      <c r="R57" s="34">
        <f t="shared" si="10"/>
        <v>-0.44017709998648108</v>
      </c>
      <c r="S57" s="93">
        <f t="shared" si="14"/>
        <v>1.3130000000000002E-4</v>
      </c>
    </row>
    <row r="58" spans="1:19" x14ac:dyDescent="0.25">
      <c r="A58" s="35">
        <v>45</v>
      </c>
      <c r="B58" s="59">
        <f t="shared" si="11"/>
        <v>0</v>
      </c>
      <c r="C58" s="35">
        <v>550000</v>
      </c>
      <c r="D58" s="37"/>
      <c r="E58" s="96"/>
      <c r="F58" s="37">
        <v>68</v>
      </c>
      <c r="G58" s="72" t="e">
        <f>init!D58/D58</f>
        <v>#DIV/0!</v>
      </c>
      <c r="H58" s="76" t="e">
        <f t="shared" si="2"/>
        <v>#DIV/0!</v>
      </c>
      <c r="I58" s="38" t="e">
        <f t="shared" si="12"/>
        <v>#DIV/0!</v>
      </c>
      <c r="J58" s="33">
        <f t="shared" si="3"/>
        <v>0.10998219964399288</v>
      </c>
      <c r="K58" s="33" t="e">
        <f t="shared" si="4"/>
        <v>#DIV/0!</v>
      </c>
      <c r="L58" s="33" t="e">
        <f t="shared" si="5"/>
        <v>#DIV/0!</v>
      </c>
      <c r="M58" s="33">
        <f t="shared" si="6"/>
        <v>0.30526315789473685</v>
      </c>
      <c r="N58" s="38" t="e">
        <f t="shared" si="13"/>
        <v>#DIV/0!</v>
      </c>
      <c r="O58" s="33">
        <f t="shared" si="7"/>
        <v>-0.26044010786414196</v>
      </c>
      <c r="P58" s="33" t="e">
        <f t="shared" si="8"/>
        <v>#DIV/0!</v>
      </c>
      <c r="Q58" s="33" t="e">
        <f t="shared" si="9"/>
        <v>#DIV/0!</v>
      </c>
      <c r="R58" s="34">
        <f t="shared" si="10"/>
        <v>-0.49036015698819713</v>
      </c>
      <c r="S58" s="93">
        <f t="shared" si="14"/>
        <v>1.3130000000000002E-4</v>
      </c>
    </row>
    <row r="59" spans="1:19" x14ac:dyDescent="0.25">
      <c r="A59" s="35">
        <v>46</v>
      </c>
      <c r="B59" s="59">
        <f t="shared" si="11"/>
        <v>0</v>
      </c>
      <c r="C59" s="35">
        <v>600000</v>
      </c>
      <c r="D59" s="37"/>
      <c r="E59" s="96"/>
      <c r="F59" s="37">
        <v>65</v>
      </c>
      <c r="G59" s="72" t="e">
        <f>init!D59/D59</f>
        <v>#DIV/0!</v>
      </c>
      <c r="H59" s="76" t="e">
        <f t="shared" si="2"/>
        <v>#DIV/0!</v>
      </c>
      <c r="I59" s="38" t="e">
        <f t="shared" si="12"/>
        <v>#DIV/0!</v>
      </c>
      <c r="J59" s="33">
        <f t="shared" si="3"/>
        <v>0.11998239964799295</v>
      </c>
      <c r="K59" s="33" t="e">
        <f t="shared" si="4"/>
        <v>#DIV/0!</v>
      </c>
      <c r="L59" s="33" t="e">
        <f t="shared" si="5"/>
        <v>#DIV/0!</v>
      </c>
      <c r="M59" s="33">
        <f t="shared" si="6"/>
        <v>0.28947368421052633</v>
      </c>
      <c r="N59" s="38" t="e">
        <f t="shared" si="13"/>
        <v>#DIV/0!</v>
      </c>
      <c r="O59" s="33">
        <f t="shared" si="7"/>
        <v>-0.22375766445383202</v>
      </c>
      <c r="P59" s="33" t="e">
        <f t="shared" si="8"/>
        <v>#DIV/0!</v>
      </c>
      <c r="Q59" s="33" t="e">
        <f t="shared" si="9"/>
        <v>#DIV/0!</v>
      </c>
      <c r="R59" s="34">
        <f t="shared" si="10"/>
        <v>-0.54054321398991323</v>
      </c>
      <c r="S59" s="93">
        <f t="shared" si="14"/>
        <v>1.3130000000000002E-4</v>
      </c>
    </row>
    <row r="60" spans="1:19" x14ac:dyDescent="0.25">
      <c r="A60" s="35">
        <v>47</v>
      </c>
      <c r="B60" s="59">
        <f t="shared" si="11"/>
        <v>0</v>
      </c>
      <c r="C60" s="35">
        <v>650000</v>
      </c>
      <c r="D60" s="37"/>
      <c r="E60" s="96"/>
      <c r="F60" s="37">
        <v>62</v>
      </c>
      <c r="G60" s="72" t="e">
        <f>init!D60/D60</f>
        <v>#DIV/0!</v>
      </c>
      <c r="H60" s="76" t="e">
        <f t="shared" si="2"/>
        <v>#DIV/0!</v>
      </c>
      <c r="I60" s="38" t="e">
        <f t="shared" si="12"/>
        <v>#DIV/0!</v>
      </c>
      <c r="J60" s="33">
        <f t="shared" si="3"/>
        <v>0.12998259965199305</v>
      </c>
      <c r="K60" s="33" t="e">
        <f t="shared" si="4"/>
        <v>#DIV/0!</v>
      </c>
      <c r="L60" s="33" t="e">
        <f t="shared" si="5"/>
        <v>#DIV/0!</v>
      </c>
      <c r="M60" s="33">
        <f t="shared" si="6"/>
        <v>0.27368421052631581</v>
      </c>
      <c r="N60" s="38" t="e">
        <f t="shared" si="13"/>
        <v>#DIV/0!</v>
      </c>
      <c r="O60" s="33">
        <f t="shared" si="7"/>
        <v>-0.18707522104352209</v>
      </c>
      <c r="P60" s="33" t="e">
        <f t="shared" si="8"/>
        <v>#DIV/0!</v>
      </c>
      <c r="Q60" s="33" t="e">
        <f t="shared" si="9"/>
        <v>#DIV/0!</v>
      </c>
      <c r="R60" s="34">
        <f t="shared" si="10"/>
        <v>-0.59072627099162933</v>
      </c>
      <c r="S60" s="93">
        <f t="shared" si="14"/>
        <v>1.3130000000000002E-4</v>
      </c>
    </row>
    <row r="61" spans="1:19" x14ac:dyDescent="0.25">
      <c r="A61" s="35">
        <v>48</v>
      </c>
      <c r="B61" s="59">
        <f t="shared" si="11"/>
        <v>0</v>
      </c>
      <c r="C61" s="35">
        <v>700000</v>
      </c>
      <c r="D61" s="37"/>
      <c r="E61" s="96"/>
      <c r="F61" s="37">
        <v>59</v>
      </c>
      <c r="G61" s="72" t="e">
        <f>init!D61/D61</f>
        <v>#DIV/0!</v>
      </c>
      <c r="H61" s="76" t="e">
        <f t="shared" si="2"/>
        <v>#DIV/0!</v>
      </c>
      <c r="I61" s="38" t="e">
        <f t="shared" si="12"/>
        <v>#DIV/0!</v>
      </c>
      <c r="J61" s="33">
        <f t="shared" si="3"/>
        <v>0.13998279965599311</v>
      </c>
      <c r="K61" s="33" t="e">
        <f t="shared" si="4"/>
        <v>#DIV/0!</v>
      </c>
      <c r="L61" s="33" t="e">
        <f t="shared" si="5"/>
        <v>#DIV/0!</v>
      </c>
      <c r="M61" s="33">
        <f t="shared" si="6"/>
        <v>0.25789473684210529</v>
      </c>
      <c r="N61" s="38" t="e">
        <f t="shared" si="13"/>
        <v>#DIV/0!</v>
      </c>
      <c r="O61" s="33">
        <f t="shared" si="7"/>
        <v>-0.15039277763321215</v>
      </c>
      <c r="P61" s="33" t="e">
        <f t="shared" si="8"/>
        <v>#DIV/0!</v>
      </c>
      <c r="Q61" s="33" t="e">
        <f t="shared" si="9"/>
        <v>#DIV/0!</v>
      </c>
      <c r="R61" s="34">
        <f t="shared" si="10"/>
        <v>-0.64090932799334532</v>
      </c>
      <c r="S61" s="93">
        <f t="shared" si="14"/>
        <v>1.3130000000000002E-4</v>
      </c>
    </row>
    <row r="62" spans="1:19" x14ac:dyDescent="0.25">
      <c r="A62" s="35">
        <v>49</v>
      </c>
      <c r="B62" s="59">
        <f t="shared" si="11"/>
        <v>0</v>
      </c>
      <c r="C62" s="35">
        <v>750000</v>
      </c>
      <c r="D62" s="37"/>
      <c r="E62" s="96"/>
      <c r="F62" s="37">
        <v>56</v>
      </c>
      <c r="G62" s="72" t="e">
        <f>init!D62/D62</f>
        <v>#DIV/0!</v>
      </c>
      <c r="H62" s="76" t="e">
        <f t="shared" si="2"/>
        <v>#DIV/0!</v>
      </c>
      <c r="I62" s="38" t="e">
        <f t="shared" si="12"/>
        <v>#DIV/0!</v>
      </c>
      <c r="J62" s="33">
        <f t="shared" si="3"/>
        <v>0.1499829996599932</v>
      </c>
      <c r="K62" s="33" t="e">
        <f t="shared" si="4"/>
        <v>#DIV/0!</v>
      </c>
      <c r="L62" s="33" t="e">
        <f t="shared" si="5"/>
        <v>#DIV/0!</v>
      </c>
      <c r="M62" s="33">
        <f t="shared" si="6"/>
        <v>0.24210526315789474</v>
      </c>
      <c r="N62" s="38" t="e">
        <f t="shared" si="13"/>
        <v>#DIV/0!</v>
      </c>
      <c r="O62" s="33">
        <f t="shared" si="7"/>
        <v>-0.11371033422290221</v>
      </c>
      <c r="P62" s="33" t="e">
        <f t="shared" si="8"/>
        <v>#DIV/0!</v>
      </c>
      <c r="Q62" s="33" t="e">
        <f t="shared" si="9"/>
        <v>#DIV/0!</v>
      </c>
      <c r="R62" s="34">
        <f t="shared" si="10"/>
        <v>-0.69109238499506143</v>
      </c>
      <c r="S62" s="93">
        <f t="shared" si="14"/>
        <v>1.3130000000000002E-4</v>
      </c>
    </row>
    <row r="63" spans="1:19" x14ac:dyDescent="0.25">
      <c r="A63" s="35">
        <v>50</v>
      </c>
      <c r="B63" s="59">
        <f t="shared" si="11"/>
        <v>0</v>
      </c>
      <c r="C63" s="35">
        <v>800000</v>
      </c>
      <c r="D63" s="37"/>
      <c r="E63" s="96"/>
      <c r="F63" s="37">
        <v>53</v>
      </c>
      <c r="G63" s="72" t="e">
        <f>init!D63/D63</f>
        <v>#DIV/0!</v>
      </c>
      <c r="H63" s="76" t="e">
        <f t="shared" si="2"/>
        <v>#DIV/0!</v>
      </c>
      <c r="I63" s="38" t="e">
        <f t="shared" si="12"/>
        <v>#DIV/0!</v>
      </c>
      <c r="J63" s="33">
        <f t="shared" si="3"/>
        <v>0.15998319966399327</v>
      </c>
      <c r="K63" s="33" t="e">
        <f t="shared" si="4"/>
        <v>#DIV/0!</v>
      </c>
      <c r="L63" s="33" t="e">
        <f t="shared" si="5"/>
        <v>#DIV/0!</v>
      </c>
      <c r="M63" s="33">
        <f t="shared" si="6"/>
        <v>0.22631578947368422</v>
      </c>
      <c r="N63" s="38" t="e">
        <f t="shared" si="13"/>
        <v>#DIV/0!</v>
      </c>
      <c r="O63" s="33">
        <f t="shared" si="7"/>
        <v>-7.7027890812592273E-2</v>
      </c>
      <c r="P63" s="33" t="e">
        <f t="shared" si="8"/>
        <v>#DIV/0!</v>
      </c>
      <c r="Q63" s="33" t="e">
        <f t="shared" si="9"/>
        <v>#DIV/0!</v>
      </c>
      <c r="R63" s="34">
        <f t="shared" si="10"/>
        <v>-0.74127544199677753</v>
      </c>
      <c r="S63" s="93">
        <f t="shared" si="14"/>
        <v>1.3130000000000002E-4</v>
      </c>
    </row>
    <row r="64" spans="1:19" x14ac:dyDescent="0.25">
      <c r="A64" s="35">
        <v>51</v>
      </c>
      <c r="B64" s="59">
        <f t="shared" si="11"/>
        <v>0</v>
      </c>
      <c r="C64" s="35">
        <v>850000</v>
      </c>
      <c r="D64" s="37"/>
      <c r="E64" s="96"/>
      <c r="F64" s="37">
        <v>50</v>
      </c>
      <c r="G64" s="72" t="e">
        <f>init!D64/D64</f>
        <v>#DIV/0!</v>
      </c>
      <c r="H64" s="76" t="e">
        <f t="shared" si="2"/>
        <v>#DIV/0!</v>
      </c>
      <c r="I64" s="38" t="e">
        <f t="shared" si="12"/>
        <v>#DIV/0!</v>
      </c>
      <c r="J64" s="33">
        <f t="shared" si="3"/>
        <v>0.16998339966799336</v>
      </c>
      <c r="K64" s="33" t="e">
        <f t="shared" si="4"/>
        <v>#DIV/0!</v>
      </c>
      <c r="L64" s="33" t="e">
        <f t="shared" si="5"/>
        <v>#DIV/0!</v>
      </c>
      <c r="M64" s="33">
        <f t="shared" si="6"/>
        <v>0.21052631578947367</v>
      </c>
      <c r="N64" s="38" t="e">
        <f t="shared" si="13"/>
        <v>#DIV/0!</v>
      </c>
      <c r="O64" s="33">
        <f t="shared" si="7"/>
        <v>-4.0345447402282332E-2</v>
      </c>
      <c r="P64" s="33" t="e">
        <f t="shared" si="8"/>
        <v>#DIV/0!</v>
      </c>
      <c r="Q64" s="33" t="e">
        <f t="shared" si="9"/>
        <v>#DIV/0!</v>
      </c>
      <c r="R64" s="34">
        <f t="shared" si="10"/>
        <v>-0.79145849899849363</v>
      </c>
      <c r="S64" s="93">
        <f t="shared" si="14"/>
        <v>1.3130000000000002E-4</v>
      </c>
    </row>
    <row r="65" spans="1:19" x14ac:dyDescent="0.25">
      <c r="A65" s="35">
        <v>52</v>
      </c>
      <c r="B65" s="59">
        <f t="shared" si="11"/>
        <v>0</v>
      </c>
      <c r="C65" s="35">
        <v>900000</v>
      </c>
      <c r="D65" s="37"/>
      <c r="E65" s="96"/>
      <c r="F65" s="37">
        <v>47</v>
      </c>
      <c r="G65" s="72" t="e">
        <f>init!D65/D65</f>
        <v>#DIV/0!</v>
      </c>
      <c r="H65" s="76" t="e">
        <f t="shared" si="2"/>
        <v>#DIV/0!</v>
      </c>
      <c r="I65" s="38" t="e">
        <f t="shared" si="12"/>
        <v>#DIV/0!</v>
      </c>
      <c r="J65" s="33">
        <f t="shared" si="3"/>
        <v>0.17998359967199343</v>
      </c>
      <c r="K65" s="33" t="e">
        <f t="shared" si="4"/>
        <v>#DIV/0!</v>
      </c>
      <c r="L65" s="33" t="e">
        <f t="shared" si="5"/>
        <v>#DIV/0!</v>
      </c>
      <c r="M65" s="33">
        <f t="shared" si="6"/>
        <v>0.19473684210526315</v>
      </c>
      <c r="N65" s="38" t="e">
        <f t="shared" si="13"/>
        <v>#DIV/0!</v>
      </c>
      <c r="O65" s="33">
        <f t="shared" si="7"/>
        <v>-3.6630039919723903E-3</v>
      </c>
      <c r="P65" s="33" t="e">
        <f t="shared" si="8"/>
        <v>#DIV/0!</v>
      </c>
      <c r="Q65" s="33" t="e">
        <f t="shared" si="9"/>
        <v>#DIV/0!</v>
      </c>
      <c r="R65" s="34">
        <f t="shared" si="10"/>
        <v>-0.84164155600020973</v>
      </c>
      <c r="S65" s="93">
        <f t="shared" si="14"/>
        <v>1.3130000000000002E-4</v>
      </c>
    </row>
    <row r="66" spans="1:19" x14ac:dyDescent="0.25">
      <c r="A66" s="35">
        <v>53</v>
      </c>
      <c r="B66" s="59">
        <f t="shared" si="11"/>
        <v>0</v>
      </c>
      <c r="C66" s="35">
        <v>950000</v>
      </c>
      <c r="D66" s="37"/>
      <c r="E66" s="96"/>
      <c r="F66" s="37">
        <v>44</v>
      </c>
      <c r="G66" s="72" t="e">
        <f>init!D66/D66</f>
        <v>#DIV/0!</v>
      </c>
      <c r="H66" s="76" t="e">
        <f t="shared" si="2"/>
        <v>#DIV/0!</v>
      </c>
      <c r="I66" s="38" t="e">
        <f t="shared" si="12"/>
        <v>#DIV/0!</v>
      </c>
      <c r="J66" s="33">
        <f t="shared" si="3"/>
        <v>0.18998379967599352</v>
      </c>
      <c r="K66" s="33" t="e">
        <f t="shared" si="4"/>
        <v>#DIV/0!</v>
      </c>
      <c r="L66" s="33" t="e">
        <f t="shared" si="5"/>
        <v>#DIV/0!</v>
      </c>
      <c r="M66" s="33">
        <f t="shared" si="6"/>
        <v>0.17894736842105263</v>
      </c>
      <c r="N66" s="38" t="e">
        <f t="shared" si="13"/>
        <v>#DIV/0!</v>
      </c>
      <c r="O66" s="33">
        <f t="shared" si="7"/>
        <v>3.301943941833755E-2</v>
      </c>
      <c r="P66" s="33" t="e">
        <f t="shared" si="8"/>
        <v>#DIV/0!</v>
      </c>
      <c r="Q66" s="33" t="e">
        <f t="shared" si="9"/>
        <v>#DIV/0!</v>
      </c>
      <c r="R66" s="34">
        <f t="shared" si="10"/>
        <v>-0.89182461300192573</v>
      </c>
      <c r="S66" s="93">
        <f t="shared" si="14"/>
        <v>1.3130000000000002E-4</v>
      </c>
    </row>
    <row r="67" spans="1:19" x14ac:dyDescent="0.25">
      <c r="A67" s="35">
        <v>54</v>
      </c>
      <c r="B67" s="59">
        <f t="shared" si="11"/>
        <v>0</v>
      </c>
      <c r="C67" s="35">
        <v>1000000</v>
      </c>
      <c r="D67" s="37"/>
      <c r="E67" s="96"/>
      <c r="F67" s="37">
        <v>41</v>
      </c>
      <c r="G67" s="72" t="e">
        <f>init!D67/D67</f>
        <v>#DIV/0!</v>
      </c>
      <c r="H67" s="76" t="e">
        <f t="shared" si="2"/>
        <v>#DIV/0!</v>
      </c>
      <c r="I67" s="38" t="e">
        <f t="shared" si="12"/>
        <v>#DIV/0!</v>
      </c>
      <c r="J67" s="33">
        <f t="shared" si="3"/>
        <v>0.19998399967999361</v>
      </c>
      <c r="K67" s="33" t="e">
        <f t="shared" si="4"/>
        <v>#DIV/0!</v>
      </c>
      <c r="L67" s="33" t="e">
        <f t="shared" si="5"/>
        <v>#DIV/0!</v>
      </c>
      <c r="M67" s="33">
        <f t="shared" si="6"/>
        <v>0.16315789473684211</v>
      </c>
      <c r="N67" s="38" t="e">
        <f t="shared" si="13"/>
        <v>#DIV/0!</v>
      </c>
      <c r="O67" s="33">
        <f t="shared" si="7"/>
        <v>6.9701882828647491E-2</v>
      </c>
      <c r="P67" s="33" t="e">
        <f t="shared" si="8"/>
        <v>#DIV/0!</v>
      </c>
      <c r="Q67" s="33" t="e">
        <f t="shared" si="9"/>
        <v>#DIV/0!</v>
      </c>
      <c r="R67" s="34">
        <f t="shared" si="10"/>
        <v>-0.94200767000364183</v>
      </c>
      <c r="S67" s="93">
        <f t="shared" si="14"/>
        <v>1.3130000000000002E-4</v>
      </c>
    </row>
    <row r="68" spans="1:19" x14ac:dyDescent="0.25">
      <c r="A68" s="35">
        <v>55</v>
      </c>
      <c r="B68" s="59">
        <f t="shared" si="11"/>
        <v>0</v>
      </c>
      <c r="C68" s="35">
        <v>1250000</v>
      </c>
      <c r="D68" s="37"/>
      <c r="E68" s="96"/>
      <c r="F68" s="37">
        <v>38</v>
      </c>
      <c r="G68" s="72" t="e">
        <f>init!D68/D68</f>
        <v>#DIV/0!</v>
      </c>
      <c r="H68" s="76" t="e">
        <f t="shared" si="2"/>
        <v>#DIV/0!</v>
      </c>
      <c r="I68" s="38" t="e">
        <f t="shared" si="12"/>
        <v>#DIV/0!</v>
      </c>
      <c r="J68" s="33">
        <f t="shared" si="3"/>
        <v>0.24998499969999399</v>
      </c>
      <c r="K68" s="33" t="e">
        <f t="shared" si="4"/>
        <v>#DIV/0!</v>
      </c>
      <c r="L68" s="33" t="e">
        <f t="shared" si="5"/>
        <v>#DIV/0!</v>
      </c>
      <c r="M68" s="33">
        <f t="shared" si="6"/>
        <v>0.14736842105263157</v>
      </c>
      <c r="N68" s="38" t="e">
        <f t="shared" si="13"/>
        <v>#DIV/0!</v>
      </c>
      <c r="O68" s="33">
        <f t="shared" si="7"/>
        <v>0.25311409988019717</v>
      </c>
      <c r="P68" s="33" t="e">
        <f t="shared" si="8"/>
        <v>#DIV/0!</v>
      </c>
      <c r="Q68" s="33" t="e">
        <f t="shared" si="9"/>
        <v>#DIV/0!</v>
      </c>
      <c r="R68" s="34">
        <f t="shared" si="10"/>
        <v>-0.99219072700535793</v>
      </c>
      <c r="S68" s="93">
        <f t="shared" si="14"/>
        <v>1.3130000000000002E-4</v>
      </c>
    </row>
    <row r="69" spans="1:19" x14ac:dyDescent="0.25">
      <c r="A69" s="35">
        <v>56</v>
      </c>
      <c r="B69" s="59">
        <f t="shared" si="11"/>
        <v>0</v>
      </c>
      <c r="C69" s="35">
        <v>1500000</v>
      </c>
      <c r="D69" s="37"/>
      <c r="E69" s="96"/>
      <c r="F69" s="37">
        <v>35</v>
      </c>
      <c r="G69" s="72" t="e">
        <f>init!D69/D69</f>
        <v>#DIV/0!</v>
      </c>
      <c r="H69" s="76" t="e">
        <f t="shared" si="2"/>
        <v>#DIV/0!</v>
      </c>
      <c r="I69" s="38" t="e">
        <f t="shared" si="12"/>
        <v>#DIV/0!</v>
      </c>
      <c r="J69" s="33">
        <f t="shared" si="3"/>
        <v>0.2999859997199944</v>
      </c>
      <c r="K69" s="33" t="e">
        <f t="shared" si="4"/>
        <v>#DIV/0!</v>
      </c>
      <c r="L69" s="33" t="e">
        <f t="shared" si="5"/>
        <v>#DIV/0!</v>
      </c>
      <c r="M69" s="33">
        <f t="shared" si="6"/>
        <v>0.13157894736842105</v>
      </c>
      <c r="N69" s="38" t="e">
        <f t="shared" si="13"/>
        <v>#DIV/0!</v>
      </c>
      <c r="O69" s="33">
        <f t="shared" si="7"/>
        <v>0.43652631693174687</v>
      </c>
      <c r="P69" s="33" t="e">
        <f t="shared" si="8"/>
        <v>#DIV/0!</v>
      </c>
      <c r="Q69" s="33" t="e">
        <f t="shared" si="9"/>
        <v>#DIV/0!</v>
      </c>
      <c r="R69" s="34">
        <f t="shared" si="10"/>
        <v>-1.0423737840070739</v>
      </c>
      <c r="S69" s="93">
        <f t="shared" si="14"/>
        <v>1.3130000000000002E-4</v>
      </c>
    </row>
    <row r="70" spans="1:19" x14ac:dyDescent="0.25">
      <c r="A70" s="35">
        <v>57</v>
      </c>
      <c r="B70" s="59">
        <f t="shared" si="11"/>
        <v>0</v>
      </c>
      <c r="C70" s="35">
        <v>1750000</v>
      </c>
      <c r="D70" s="37"/>
      <c r="E70" s="96"/>
      <c r="F70" s="37">
        <v>32</v>
      </c>
      <c r="G70" s="72" t="e">
        <f>init!D70/D70</f>
        <v>#DIV/0!</v>
      </c>
      <c r="H70" s="76" t="e">
        <f t="shared" si="2"/>
        <v>#DIV/0!</v>
      </c>
      <c r="I70" s="38" t="e">
        <f t="shared" si="12"/>
        <v>#DIV/0!</v>
      </c>
      <c r="J70" s="33">
        <f t="shared" si="3"/>
        <v>0.34998699973999481</v>
      </c>
      <c r="K70" s="33" t="e">
        <f t="shared" si="4"/>
        <v>#DIV/0!</v>
      </c>
      <c r="L70" s="33" t="e">
        <f t="shared" si="5"/>
        <v>#DIV/0!</v>
      </c>
      <c r="M70" s="33">
        <f t="shared" si="6"/>
        <v>0.11578947368421053</v>
      </c>
      <c r="N70" s="38" t="e">
        <f t="shared" si="13"/>
        <v>#DIV/0!</v>
      </c>
      <c r="O70" s="33">
        <f t="shared" si="7"/>
        <v>0.61993853398329657</v>
      </c>
      <c r="P70" s="33" t="e">
        <f t="shared" si="8"/>
        <v>#DIV/0!</v>
      </c>
      <c r="Q70" s="33" t="e">
        <f t="shared" si="9"/>
        <v>#DIV/0!</v>
      </c>
      <c r="R70" s="34">
        <f t="shared" si="10"/>
        <v>-1.09255684100879</v>
      </c>
      <c r="S70" s="93">
        <f t="shared" si="14"/>
        <v>1.3130000000000002E-4</v>
      </c>
    </row>
    <row r="71" spans="1:19" x14ac:dyDescent="0.25">
      <c r="A71" s="35">
        <v>58</v>
      </c>
      <c r="B71" s="59">
        <f t="shared" si="11"/>
        <v>0</v>
      </c>
      <c r="C71" s="35">
        <v>2000000</v>
      </c>
      <c r="D71" s="37"/>
      <c r="E71" s="96"/>
      <c r="F71" s="37">
        <v>29</v>
      </c>
      <c r="G71" s="72" t="e">
        <f>init!D71/D71</f>
        <v>#DIV/0!</v>
      </c>
      <c r="H71" s="76" t="e">
        <f t="shared" si="2"/>
        <v>#DIV/0!</v>
      </c>
      <c r="I71" s="38" t="e">
        <f t="shared" si="12"/>
        <v>#DIV/0!</v>
      </c>
      <c r="J71" s="33">
        <f t="shared" si="3"/>
        <v>0.39998799975999522</v>
      </c>
      <c r="K71" s="33" t="e">
        <f t="shared" si="4"/>
        <v>#DIV/0!</v>
      </c>
      <c r="L71" s="33" t="e">
        <f t="shared" si="5"/>
        <v>#DIV/0!</v>
      </c>
      <c r="M71" s="33">
        <f t="shared" si="6"/>
        <v>0.1</v>
      </c>
      <c r="N71" s="38" t="e">
        <f t="shared" si="13"/>
        <v>#DIV/0!</v>
      </c>
      <c r="O71" s="33">
        <f t="shared" si="7"/>
        <v>0.80335075103484621</v>
      </c>
      <c r="P71" s="33" t="e">
        <f t="shared" si="8"/>
        <v>#DIV/0!</v>
      </c>
      <c r="Q71" s="33" t="e">
        <f t="shared" si="9"/>
        <v>#DIV/0!</v>
      </c>
      <c r="R71" s="34">
        <f t="shared" si="10"/>
        <v>-1.1427398980105061</v>
      </c>
      <c r="S71" s="93">
        <f t="shared" si="14"/>
        <v>1.3130000000000002E-4</v>
      </c>
    </row>
    <row r="72" spans="1:19" x14ac:dyDescent="0.25">
      <c r="A72" s="35">
        <v>59</v>
      </c>
      <c r="B72" s="59">
        <f t="shared" si="11"/>
        <v>0</v>
      </c>
      <c r="C72" s="35">
        <v>2250000</v>
      </c>
      <c r="D72" s="37"/>
      <c r="E72" s="96"/>
      <c r="F72" s="37">
        <v>26</v>
      </c>
      <c r="G72" s="72" t="e">
        <f>init!D72/D72</f>
        <v>#DIV/0!</v>
      </c>
      <c r="H72" s="76" t="e">
        <f t="shared" si="2"/>
        <v>#DIV/0!</v>
      </c>
      <c r="I72" s="38" t="e">
        <f t="shared" si="12"/>
        <v>#DIV/0!</v>
      </c>
      <c r="J72" s="33">
        <f t="shared" si="3"/>
        <v>0.44998899977999562</v>
      </c>
      <c r="K72" s="33" t="e">
        <f t="shared" si="4"/>
        <v>#DIV/0!</v>
      </c>
      <c r="L72" s="33" t="e">
        <f t="shared" si="5"/>
        <v>#DIV/0!</v>
      </c>
      <c r="M72" s="33">
        <f t="shared" si="6"/>
        <v>8.4210526315789472E-2</v>
      </c>
      <c r="N72" s="38" t="e">
        <f t="shared" si="13"/>
        <v>#DIV/0!</v>
      </c>
      <c r="O72" s="33">
        <f t="shared" si="7"/>
        <v>0.98676296808639585</v>
      </c>
      <c r="P72" s="33" t="e">
        <f t="shared" si="8"/>
        <v>#DIV/0!</v>
      </c>
      <c r="Q72" s="33" t="e">
        <f t="shared" si="9"/>
        <v>#DIV/0!</v>
      </c>
      <c r="R72" s="34">
        <f t="shared" si="10"/>
        <v>-1.1929229550122222</v>
      </c>
      <c r="S72" s="93">
        <f t="shared" si="14"/>
        <v>1.3130000000000002E-4</v>
      </c>
    </row>
    <row r="73" spans="1:19" x14ac:dyDescent="0.25">
      <c r="A73" s="35">
        <v>60</v>
      </c>
      <c r="B73" s="59">
        <f t="shared" si="11"/>
        <v>0</v>
      </c>
      <c r="C73" s="35">
        <v>2500000</v>
      </c>
      <c r="D73" s="37"/>
      <c r="E73" s="96"/>
      <c r="F73" s="37">
        <v>23</v>
      </c>
      <c r="G73" s="72" t="e">
        <f>init!D73/D73</f>
        <v>#DIV/0!</v>
      </c>
      <c r="H73" s="76" t="e">
        <f t="shared" si="2"/>
        <v>#DIV/0!</v>
      </c>
      <c r="I73" s="38" t="e">
        <f t="shared" si="12"/>
        <v>#DIV/0!</v>
      </c>
      <c r="J73" s="33">
        <f t="shared" si="3"/>
        <v>0.49998999979999598</v>
      </c>
      <c r="K73" s="33" t="e">
        <f t="shared" si="4"/>
        <v>#DIV/0!</v>
      </c>
      <c r="L73" s="33" t="e">
        <f t="shared" si="5"/>
        <v>#DIV/0!</v>
      </c>
      <c r="M73" s="33">
        <f t="shared" si="6"/>
        <v>6.8421052631578952E-2</v>
      </c>
      <c r="N73" s="38" t="e">
        <f t="shared" si="13"/>
        <v>#DIV/0!</v>
      </c>
      <c r="O73" s="33">
        <f t="shared" si="7"/>
        <v>1.1701751851379456</v>
      </c>
      <c r="P73" s="33" t="e">
        <f t="shared" si="8"/>
        <v>#DIV/0!</v>
      </c>
      <c r="Q73" s="33" t="e">
        <f t="shared" si="9"/>
        <v>#DIV/0!</v>
      </c>
      <c r="R73" s="34">
        <f t="shared" si="10"/>
        <v>-1.2431060120139383</v>
      </c>
      <c r="S73" s="93">
        <f t="shared" si="14"/>
        <v>1.3130000000000002E-4</v>
      </c>
    </row>
    <row r="74" spans="1:19" x14ac:dyDescent="0.25">
      <c r="A74" s="35">
        <v>61</v>
      </c>
      <c r="B74" s="59">
        <f t="shared" si="11"/>
        <v>0</v>
      </c>
      <c r="C74" s="35">
        <v>2750000</v>
      </c>
      <c r="D74" s="37"/>
      <c r="E74" s="96"/>
      <c r="F74" s="37">
        <v>20</v>
      </c>
      <c r="G74" s="72" t="e">
        <f>init!D74/D74</f>
        <v>#DIV/0!</v>
      </c>
      <c r="H74" s="76" t="e">
        <f t="shared" si="2"/>
        <v>#DIV/0!</v>
      </c>
      <c r="I74" s="38" t="e">
        <f t="shared" si="12"/>
        <v>#DIV/0!</v>
      </c>
      <c r="J74" s="33">
        <f t="shared" si="3"/>
        <v>0.54999099981999644</v>
      </c>
      <c r="K74" s="33" t="e">
        <f t="shared" si="4"/>
        <v>#DIV/0!</v>
      </c>
      <c r="L74" s="33" t="e">
        <f t="shared" si="5"/>
        <v>#DIV/0!</v>
      </c>
      <c r="M74" s="33">
        <f t="shared" si="6"/>
        <v>5.2631578947368418E-2</v>
      </c>
      <c r="N74" s="38" t="e">
        <f t="shared" si="13"/>
        <v>#DIV/0!</v>
      </c>
      <c r="O74" s="33">
        <f t="shared" si="7"/>
        <v>1.3535874021894954</v>
      </c>
      <c r="P74" s="33" t="e">
        <f t="shared" si="8"/>
        <v>#DIV/0!</v>
      </c>
      <c r="Q74" s="33" t="e">
        <f t="shared" si="9"/>
        <v>#DIV/0!</v>
      </c>
      <c r="R74" s="34">
        <f t="shared" si="10"/>
        <v>-1.2932890690156544</v>
      </c>
      <c r="S74" s="93">
        <f t="shared" si="14"/>
        <v>1.3130000000000002E-4</v>
      </c>
    </row>
    <row r="75" spans="1:19" x14ac:dyDescent="0.25">
      <c r="A75" s="35">
        <v>62</v>
      </c>
      <c r="B75" s="59">
        <f t="shared" si="11"/>
        <v>0</v>
      </c>
      <c r="C75" s="35">
        <v>3000000</v>
      </c>
      <c r="D75" s="37"/>
      <c r="E75" s="96"/>
      <c r="F75" s="37">
        <v>17</v>
      </c>
      <c r="G75" s="72" t="e">
        <f>init!D75/D75</f>
        <v>#DIV/0!</v>
      </c>
      <c r="H75" s="76" t="e">
        <f t="shared" si="2"/>
        <v>#DIV/0!</v>
      </c>
      <c r="I75" s="38" t="e">
        <f t="shared" si="12"/>
        <v>#DIV/0!</v>
      </c>
      <c r="J75" s="33">
        <f t="shared" si="3"/>
        <v>0.59999199983999685</v>
      </c>
      <c r="K75" s="33" t="e">
        <f t="shared" si="4"/>
        <v>#DIV/0!</v>
      </c>
      <c r="L75" s="33" t="e">
        <f t="shared" si="5"/>
        <v>#DIV/0!</v>
      </c>
      <c r="M75" s="33">
        <f t="shared" si="6"/>
        <v>3.6842105263157891E-2</v>
      </c>
      <c r="N75" s="38" t="e">
        <f t="shared" si="13"/>
        <v>#DIV/0!</v>
      </c>
      <c r="O75" s="33">
        <f t="shared" si="7"/>
        <v>1.5369996192410449</v>
      </c>
      <c r="P75" s="33" t="e">
        <f t="shared" si="8"/>
        <v>#DIV/0!</v>
      </c>
      <c r="Q75" s="33" t="e">
        <f t="shared" si="9"/>
        <v>#DIV/0!</v>
      </c>
      <c r="R75" s="34">
        <f t="shared" si="10"/>
        <v>-1.3434721260173705</v>
      </c>
      <c r="S75" s="93">
        <f t="shared" si="14"/>
        <v>1.3130000000000002E-4</v>
      </c>
    </row>
    <row r="76" spans="1:19" x14ac:dyDescent="0.25">
      <c r="A76" s="35">
        <v>63</v>
      </c>
      <c r="B76" s="59">
        <f t="shared" si="11"/>
        <v>0</v>
      </c>
      <c r="C76" s="35">
        <v>3250000</v>
      </c>
      <c r="D76" s="37"/>
      <c r="E76" s="96"/>
      <c r="F76" s="37">
        <v>14</v>
      </c>
      <c r="G76" s="72" t="e">
        <f>init!D76/D76</f>
        <v>#DIV/0!</v>
      </c>
      <c r="H76" s="76" t="e">
        <f t="shared" si="2"/>
        <v>#DIV/0!</v>
      </c>
      <c r="I76" s="38" t="e">
        <f t="shared" si="12"/>
        <v>#DIV/0!</v>
      </c>
      <c r="J76" s="33">
        <f t="shared" si="3"/>
        <v>0.64999299985999714</v>
      </c>
      <c r="K76" s="33" t="e">
        <f t="shared" si="4"/>
        <v>#DIV/0!</v>
      </c>
      <c r="L76" s="33" t="e">
        <f t="shared" si="5"/>
        <v>#DIV/0!</v>
      </c>
      <c r="M76" s="33">
        <f t="shared" si="6"/>
        <v>2.1052631578947368E-2</v>
      </c>
      <c r="N76" s="38" t="e">
        <f t="shared" si="13"/>
        <v>#DIV/0!</v>
      </c>
      <c r="O76" s="33">
        <f t="shared" si="7"/>
        <v>1.7204118362925946</v>
      </c>
      <c r="P76" s="33" t="e">
        <f t="shared" si="8"/>
        <v>#DIV/0!</v>
      </c>
      <c r="Q76" s="33" t="e">
        <f t="shared" si="9"/>
        <v>#DIV/0!</v>
      </c>
      <c r="R76" s="34">
        <f t="shared" si="10"/>
        <v>-1.3936551830190866</v>
      </c>
      <c r="S76" s="93">
        <f t="shared" si="14"/>
        <v>1.3130000000000002E-4</v>
      </c>
    </row>
    <row r="77" spans="1:19" x14ac:dyDescent="0.25">
      <c r="A77" s="35">
        <v>64</v>
      </c>
      <c r="B77" s="59">
        <f t="shared" si="11"/>
        <v>0</v>
      </c>
      <c r="C77" s="35">
        <v>3500000</v>
      </c>
      <c r="D77" s="37"/>
      <c r="E77" s="96"/>
      <c r="F77" s="37">
        <v>11</v>
      </c>
      <c r="G77" s="72" t="e">
        <f>init!D77/D77</f>
        <v>#DIV/0!</v>
      </c>
      <c r="H77" s="76" t="e">
        <f t="shared" si="2"/>
        <v>#DIV/0!</v>
      </c>
      <c r="I77" s="38" t="e">
        <f t="shared" si="12"/>
        <v>#DIV/0!</v>
      </c>
      <c r="J77" s="33">
        <f t="shared" si="3"/>
        <v>0.69999399987999755</v>
      </c>
      <c r="K77" s="33" t="e">
        <f t="shared" si="4"/>
        <v>#DIV/0!</v>
      </c>
      <c r="L77" s="33" t="e">
        <f t="shared" si="5"/>
        <v>#DIV/0!</v>
      </c>
      <c r="M77" s="33">
        <f t="shared" si="6"/>
        <v>5.263157894736842E-3</v>
      </c>
      <c r="N77" s="38" t="e">
        <f t="shared" si="13"/>
        <v>#DIV/0!</v>
      </c>
      <c r="O77" s="33">
        <f t="shared" si="7"/>
        <v>1.9038240533441444</v>
      </c>
      <c r="P77" s="33" t="e">
        <f t="shared" si="8"/>
        <v>#DIV/0!</v>
      </c>
      <c r="Q77" s="33" t="e">
        <f t="shared" si="9"/>
        <v>#DIV/0!</v>
      </c>
      <c r="R77" s="34">
        <f t="shared" si="10"/>
        <v>-1.4438382400208025</v>
      </c>
      <c r="S77" s="93">
        <f t="shared" si="14"/>
        <v>1.3130000000000002E-4</v>
      </c>
    </row>
    <row r="78" spans="1:19" x14ac:dyDescent="0.25">
      <c r="A78" s="35">
        <v>65</v>
      </c>
      <c r="B78" s="59">
        <f t="shared" si="11"/>
        <v>0</v>
      </c>
      <c r="C78" s="35">
        <v>3750000</v>
      </c>
      <c r="D78" s="37"/>
      <c r="E78" s="96"/>
      <c r="F78" s="37">
        <v>10</v>
      </c>
      <c r="G78" s="72" t="e">
        <f>init!D78/D78</f>
        <v>#DIV/0!</v>
      </c>
      <c r="H78" s="76" t="e">
        <f t="shared" ref="H78:H83" si="15">E78/D78</f>
        <v>#DIV/0!</v>
      </c>
      <c r="I78" s="38" t="e">
        <f t="shared" si="12"/>
        <v>#DIV/0!</v>
      </c>
      <c r="J78" s="33">
        <f t="shared" ref="J78:J83" si="16">(C78-$C$8)/($C$7-$C$8)</f>
        <v>0.74999499989999796</v>
      </c>
      <c r="K78" s="33" t="e">
        <f t="shared" ref="K78:K83" si="17">(D78-$D$8)/($D$7-$D$8)</f>
        <v>#DIV/0!</v>
      </c>
      <c r="L78" s="33" t="e">
        <f t="shared" ref="L78:L83" si="18">(E78-$E$8)/($E$7-$E$8)</f>
        <v>#DIV/0!</v>
      </c>
      <c r="M78" s="33">
        <f t="shared" ref="M78:M83" si="19">(F78-$F$8)/($F$7-$F$8)</f>
        <v>0</v>
      </c>
      <c r="N78" s="38" t="e">
        <f t="shared" si="13"/>
        <v>#DIV/0!</v>
      </c>
      <c r="O78" s="33">
        <f t="shared" ref="O78:O83" si="20">(C78-$C$9)/$C$10</f>
        <v>2.0872362703956941</v>
      </c>
      <c r="P78" s="33" t="e">
        <f t="shared" ref="P78:P83" si="21">(D78-$D$9)/$D$10</f>
        <v>#DIV/0!</v>
      </c>
      <c r="Q78" s="33" t="e">
        <f t="shared" ref="Q78:Q83" si="22">(E78-$E$9)/$E$10</f>
        <v>#DIV/0!</v>
      </c>
      <c r="R78" s="34">
        <f t="shared" ref="R78:R83" si="23">(F78-$F$9)/$F$10</f>
        <v>-1.4605659256880412</v>
      </c>
      <c r="S78" s="93">
        <f t="shared" si="14"/>
        <v>1.3130000000000002E-4</v>
      </c>
    </row>
    <row r="79" spans="1:19" x14ac:dyDescent="0.25">
      <c r="A79" s="35">
        <v>66</v>
      </c>
      <c r="B79" s="59">
        <f t="shared" ref="B79:B83" si="24">D79*F79</f>
        <v>0</v>
      </c>
      <c r="C79" s="35">
        <v>4000000</v>
      </c>
      <c r="D79" s="37"/>
      <c r="E79" s="96"/>
      <c r="F79" s="37">
        <v>10</v>
      </c>
      <c r="G79" s="72" t="e">
        <f>init!D79/D79</f>
        <v>#DIV/0!</v>
      </c>
      <c r="H79" s="76" t="e">
        <f t="shared" si="15"/>
        <v>#DIV/0!</v>
      </c>
      <c r="I79" s="38" t="e">
        <f t="shared" ref="I79:I83" si="25">(B79-$B$8)/($B$7-$B$8)</f>
        <v>#DIV/0!</v>
      </c>
      <c r="J79" s="33">
        <f t="shared" si="16"/>
        <v>0.79999599991999837</v>
      </c>
      <c r="K79" s="33" t="e">
        <f t="shared" si="17"/>
        <v>#DIV/0!</v>
      </c>
      <c r="L79" s="33" t="e">
        <f t="shared" si="18"/>
        <v>#DIV/0!</v>
      </c>
      <c r="M79" s="33">
        <f t="shared" si="19"/>
        <v>0</v>
      </c>
      <c r="N79" s="38" t="e">
        <f t="shared" ref="N79:N83" si="26">(B79-$B$9)/$B$10</f>
        <v>#DIV/0!</v>
      </c>
      <c r="O79" s="33">
        <f t="shared" si="20"/>
        <v>2.2706484874472439</v>
      </c>
      <c r="P79" s="33" t="e">
        <f t="shared" si="21"/>
        <v>#DIV/0!</v>
      </c>
      <c r="Q79" s="33" t="e">
        <f t="shared" si="22"/>
        <v>#DIV/0!</v>
      </c>
      <c r="R79" s="34">
        <f t="shared" si="23"/>
        <v>-1.4605659256880412</v>
      </c>
      <c r="S79" s="93">
        <f t="shared" si="14"/>
        <v>1.3130000000000002E-4</v>
      </c>
    </row>
    <row r="80" spans="1:19" x14ac:dyDescent="0.25">
      <c r="A80" s="35">
        <v>67</v>
      </c>
      <c r="B80" s="59">
        <f t="shared" si="24"/>
        <v>0</v>
      </c>
      <c r="C80" s="35">
        <v>4250000</v>
      </c>
      <c r="D80" s="37"/>
      <c r="E80" s="96"/>
      <c r="F80" s="37">
        <v>10</v>
      </c>
      <c r="G80" s="72" t="e">
        <f>init!D80/D80</f>
        <v>#DIV/0!</v>
      </c>
      <c r="H80" s="76" t="e">
        <f t="shared" si="15"/>
        <v>#DIV/0!</v>
      </c>
      <c r="I80" s="38" t="e">
        <f t="shared" si="25"/>
        <v>#DIV/0!</v>
      </c>
      <c r="J80" s="33">
        <f t="shared" si="16"/>
        <v>0.84999699993999878</v>
      </c>
      <c r="K80" s="33" t="e">
        <f t="shared" si="17"/>
        <v>#DIV/0!</v>
      </c>
      <c r="L80" s="33" t="e">
        <f t="shared" si="18"/>
        <v>#DIV/0!</v>
      </c>
      <c r="M80" s="33">
        <f t="shared" si="19"/>
        <v>0</v>
      </c>
      <c r="N80" s="38" t="e">
        <f t="shared" si="26"/>
        <v>#DIV/0!</v>
      </c>
      <c r="O80" s="33">
        <f t="shared" si="20"/>
        <v>2.4540607044987937</v>
      </c>
      <c r="P80" s="33" t="e">
        <f t="shared" si="21"/>
        <v>#DIV/0!</v>
      </c>
      <c r="Q80" s="33" t="e">
        <f t="shared" si="22"/>
        <v>#DIV/0!</v>
      </c>
      <c r="R80" s="34">
        <f t="shared" si="23"/>
        <v>-1.4605659256880412</v>
      </c>
      <c r="S80" s="93">
        <f t="shared" ref="S80:S83" si="27">$B$5</f>
        <v>1.3130000000000002E-4</v>
      </c>
    </row>
    <row r="81" spans="1:19" x14ac:dyDescent="0.25">
      <c r="A81" s="35">
        <v>68</v>
      </c>
      <c r="B81" s="59">
        <f t="shared" si="24"/>
        <v>0</v>
      </c>
      <c r="C81" s="35">
        <v>4500000</v>
      </c>
      <c r="D81" s="37"/>
      <c r="E81" s="96"/>
      <c r="F81" s="37">
        <v>10</v>
      </c>
      <c r="G81" s="72" t="e">
        <f>init!D81/D81</f>
        <v>#DIV/0!</v>
      </c>
      <c r="H81" s="76" t="e">
        <f t="shared" si="15"/>
        <v>#DIV/0!</v>
      </c>
      <c r="I81" s="38" t="e">
        <f t="shared" si="25"/>
        <v>#DIV/0!</v>
      </c>
      <c r="J81" s="33">
        <f t="shared" si="16"/>
        <v>0.89999799995999918</v>
      </c>
      <c r="K81" s="33" t="e">
        <f t="shared" si="17"/>
        <v>#DIV/0!</v>
      </c>
      <c r="L81" s="33" t="e">
        <f t="shared" si="18"/>
        <v>#DIV/0!</v>
      </c>
      <c r="M81" s="33">
        <f t="shared" si="19"/>
        <v>0</v>
      </c>
      <c r="N81" s="38" t="e">
        <f t="shared" si="26"/>
        <v>#DIV/0!</v>
      </c>
      <c r="O81" s="33">
        <f t="shared" si="20"/>
        <v>2.637472921550343</v>
      </c>
      <c r="P81" s="33" t="e">
        <f t="shared" si="21"/>
        <v>#DIV/0!</v>
      </c>
      <c r="Q81" s="33" t="e">
        <f t="shared" si="22"/>
        <v>#DIV/0!</v>
      </c>
      <c r="R81" s="34">
        <f t="shared" si="23"/>
        <v>-1.4605659256880412</v>
      </c>
      <c r="S81" s="93">
        <f t="shared" si="27"/>
        <v>1.3130000000000002E-4</v>
      </c>
    </row>
    <row r="82" spans="1:19" x14ac:dyDescent="0.25">
      <c r="A82" s="35">
        <v>69</v>
      </c>
      <c r="B82" s="59">
        <f t="shared" si="24"/>
        <v>0</v>
      </c>
      <c r="C82" s="35">
        <v>4750000</v>
      </c>
      <c r="D82" s="37"/>
      <c r="E82" s="96"/>
      <c r="F82" s="37">
        <v>10</v>
      </c>
      <c r="G82" s="72" t="e">
        <f>init!D82/D82</f>
        <v>#DIV/0!</v>
      </c>
      <c r="H82" s="76" t="e">
        <f t="shared" si="15"/>
        <v>#DIV/0!</v>
      </c>
      <c r="I82" s="38" t="e">
        <f t="shared" si="25"/>
        <v>#DIV/0!</v>
      </c>
      <c r="J82" s="33">
        <f t="shared" si="16"/>
        <v>0.94999899997999959</v>
      </c>
      <c r="K82" s="33" t="e">
        <f t="shared" si="17"/>
        <v>#DIV/0!</v>
      </c>
      <c r="L82" s="33" t="e">
        <f t="shared" si="18"/>
        <v>#DIV/0!</v>
      </c>
      <c r="M82" s="33">
        <f t="shared" si="19"/>
        <v>0</v>
      </c>
      <c r="N82" s="38" t="e">
        <f t="shared" si="26"/>
        <v>#DIV/0!</v>
      </c>
      <c r="O82" s="33">
        <f t="shared" si="20"/>
        <v>2.8208851386018927</v>
      </c>
      <c r="P82" s="33" t="e">
        <f t="shared" si="21"/>
        <v>#DIV/0!</v>
      </c>
      <c r="Q82" s="33" t="e">
        <f t="shared" si="22"/>
        <v>#DIV/0!</v>
      </c>
      <c r="R82" s="34">
        <f t="shared" si="23"/>
        <v>-1.4605659256880412</v>
      </c>
      <c r="S82" s="93">
        <f t="shared" si="27"/>
        <v>1.3130000000000002E-4</v>
      </c>
    </row>
    <row r="83" spans="1:19" ht="15.75" thickBot="1" x14ac:dyDescent="0.3">
      <c r="A83" s="39">
        <v>70</v>
      </c>
      <c r="B83" s="69">
        <f t="shared" si="24"/>
        <v>0</v>
      </c>
      <c r="C83" s="39">
        <v>5000000</v>
      </c>
      <c r="D83" s="81"/>
      <c r="E83" s="97"/>
      <c r="F83" s="81">
        <v>10</v>
      </c>
      <c r="G83" s="73" t="e">
        <f>init!D83/D83</f>
        <v>#DIV/0!</v>
      </c>
      <c r="H83" s="77" t="e">
        <f t="shared" si="15"/>
        <v>#DIV/0!</v>
      </c>
      <c r="I83" s="41" t="e">
        <f t="shared" si="25"/>
        <v>#DIV/0!</v>
      </c>
      <c r="J83" s="42">
        <f t="shared" si="16"/>
        <v>1</v>
      </c>
      <c r="K83" s="42" t="e">
        <f t="shared" si="17"/>
        <v>#DIV/0!</v>
      </c>
      <c r="L83" s="42" t="e">
        <f t="shared" si="18"/>
        <v>#DIV/0!</v>
      </c>
      <c r="M83" s="42">
        <f t="shared" si="19"/>
        <v>0</v>
      </c>
      <c r="N83" s="41" t="e">
        <f t="shared" si="26"/>
        <v>#DIV/0!</v>
      </c>
      <c r="O83" s="42">
        <f t="shared" si="20"/>
        <v>3.0042973556534425</v>
      </c>
      <c r="P83" s="42" t="e">
        <f t="shared" si="21"/>
        <v>#DIV/0!</v>
      </c>
      <c r="Q83" s="42" t="e">
        <f t="shared" si="22"/>
        <v>#DIV/0!</v>
      </c>
      <c r="R83" s="43">
        <f t="shared" si="23"/>
        <v>-1.4605659256880412</v>
      </c>
      <c r="S83" s="94">
        <f t="shared" si="27"/>
        <v>1.3130000000000002E-4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17" priority="6" operator="lessThan">
      <formula>0</formula>
    </cfRule>
  </conditionalFormatting>
  <conditionalFormatting sqref="B14:B83">
    <cfRule type="cellIs" dxfId="16" priority="5" operator="lessThan">
      <formula>$B$5</formula>
    </cfRule>
  </conditionalFormatting>
  <conditionalFormatting sqref="G14:G83">
    <cfRule type="cellIs" dxfId="15" priority="3" operator="lessThan">
      <formula>0</formula>
    </cfRule>
    <cfRule type="cellIs" dxfId="14" priority="4" operator="greaterThan">
      <formula>1</formula>
    </cfRule>
  </conditionalFormatting>
  <conditionalFormatting sqref="H14:H83">
    <cfRule type="cellIs" dxfId="13" priority="2" operator="greaterThan">
      <formula>0.4</formula>
    </cfRule>
  </conditionalFormatting>
  <conditionalFormatting sqref="B5">
    <cfRule type="cellIs" dxfId="12" priority="1" operator="lessThan">
      <formula>MIN(B14:B131)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2F8B-081B-4968-B41F-D40D2188FB60}">
  <dimension ref="A1:D21"/>
  <sheetViews>
    <sheetView workbookViewId="0">
      <selection activeCell="A2" sqref="A2"/>
    </sheetView>
  </sheetViews>
  <sheetFormatPr defaultRowHeight="15" x14ac:dyDescent="0.25"/>
  <sheetData>
    <row r="1" spans="1:4" ht="21" x14ac:dyDescent="0.35">
      <c r="A1" s="10" t="s">
        <v>25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3D0A-9052-4F4D-8C95-5863A8F1EF5A}">
  <dimension ref="A1:T138"/>
  <sheetViews>
    <sheetView tabSelected="1" workbookViewId="0">
      <selection activeCell="I14" sqref="I14"/>
    </sheetView>
  </sheetViews>
  <sheetFormatPr defaultColWidth="12.28515625" defaultRowHeight="15" x14ac:dyDescent="0.25"/>
  <cols>
    <col min="1" max="1" width="6" style="26" customWidth="1"/>
    <col min="2" max="2" width="10.5703125" style="26" bestFit="1" customWidth="1"/>
    <col min="3" max="3" width="13.85546875" style="4" customWidth="1"/>
    <col min="4" max="4" width="13.140625" bestFit="1" customWidth="1"/>
    <col min="5" max="6" width="13.140625" customWidth="1"/>
    <col min="9" max="9" width="11" style="26" customWidth="1"/>
    <col min="10" max="10" width="14.7109375" customWidth="1"/>
    <col min="11" max="11" width="14.42578125" customWidth="1"/>
    <col min="12" max="12" width="13.28515625" style="26" customWidth="1"/>
    <col min="13" max="14" width="13.28515625" customWidth="1"/>
    <col min="18" max="18" width="12.28515625" style="26"/>
  </cols>
  <sheetData>
    <row r="1" spans="1:20" ht="21" x14ac:dyDescent="0.35">
      <c r="A1" s="10" t="s">
        <v>24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10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14</v>
      </c>
      <c r="B3" s="23"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21</v>
      </c>
      <c r="B4" s="89">
        <v>0.01</v>
      </c>
      <c r="C4"/>
      <c r="I4"/>
      <c r="J4" s="6"/>
      <c r="K4" s="6"/>
      <c r="L4" s="6"/>
      <c r="M4" s="6"/>
      <c r="N4" s="6"/>
      <c r="R4"/>
    </row>
    <row r="5" spans="1:20" x14ac:dyDescent="0.25">
      <c r="A5" s="1" t="s">
        <v>22</v>
      </c>
      <c r="B5" s="5">
        <f>(100*$B$3+$B$3)</f>
        <v>1.3130000000000002E-4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82" t="s">
        <v>21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83" t="e">
        <f>MAX(B14:B131)</f>
        <v>#VALUE!</v>
      </c>
      <c r="C7" s="24">
        <f>MAX(C14:C131)</f>
        <v>5000000</v>
      </c>
      <c r="D7" s="5">
        <f>MAX(D14:D131)</f>
        <v>9.0971299999999999</v>
      </c>
      <c r="E7" s="5">
        <f>MAX(E14:E83)</f>
        <v>9.2610499999999991</v>
      </c>
      <c r="F7" s="45">
        <f>MAX(F14:F83)</f>
        <v>200</v>
      </c>
      <c r="I7" s="45"/>
      <c r="L7" s="13"/>
      <c r="R7"/>
      <c r="S7" s="20"/>
    </row>
    <row r="8" spans="1:20" x14ac:dyDescent="0.25">
      <c r="A8" s="1" t="s">
        <v>5</v>
      </c>
      <c r="B8" s="83" t="e">
        <f>MIN(B14:B131)</f>
        <v>#VALUE!</v>
      </c>
      <c r="C8" s="24">
        <f>MIN(C14:C131)</f>
        <v>100</v>
      </c>
      <c r="D8" s="5">
        <f>MIN(D14:D131)</f>
        <v>6.9864999999999997E-2</v>
      </c>
      <c r="E8" s="5">
        <f>MIN(E14:E83)</f>
        <v>2.9769E-2</v>
      </c>
      <c r="F8" s="45">
        <f>MIN(F14:F83)</f>
        <v>5</v>
      </c>
      <c r="I8" s="45"/>
      <c r="J8" s="13"/>
      <c r="L8"/>
      <c r="R8"/>
      <c r="S8" s="20"/>
      <c r="T8" s="25"/>
    </row>
    <row r="9" spans="1:20" x14ac:dyDescent="0.25">
      <c r="A9" s="1" t="s">
        <v>11</v>
      </c>
      <c r="B9" s="83" t="e">
        <f>SUM(B14:B131)/$B$2</f>
        <v>#VALUE!</v>
      </c>
      <c r="C9" s="24">
        <f>SUM(C14:C131)/$B$2</f>
        <v>904992.85714285716</v>
      </c>
      <c r="D9" s="5">
        <f>SUM(D14:D131)/$B$2</f>
        <v>0.28722045714285716</v>
      </c>
      <c r="E9" s="5">
        <f>SUM(E14:E83)/$B$2</f>
        <v>0.96645347142857141</v>
      </c>
      <c r="F9" s="46">
        <f>SUM(F14:F83)/$B$2</f>
        <v>45.2</v>
      </c>
      <c r="I9" s="46"/>
      <c r="L9"/>
      <c r="R9"/>
    </row>
    <row r="10" spans="1:20" x14ac:dyDescent="0.25">
      <c r="A10" s="1" t="s">
        <v>12</v>
      </c>
      <c r="B10" s="83" t="e">
        <f>_xlfn.STDEV.S(B14:B131)</f>
        <v>#VALUE!</v>
      </c>
      <c r="C10" s="24">
        <f>_xlfn.STDEV.S(C14:C131)</f>
        <v>1363049.8775865906</v>
      </c>
      <c r="D10" s="5">
        <f>_xlfn.STDEV.S(D14:D131)</f>
        <v>2.6065608241424703</v>
      </c>
      <c r="E10" s="5">
        <f>_xlfn.STDEV.S(E14:E83)</f>
        <v>3.1595650169514142</v>
      </c>
      <c r="F10" s="46">
        <f>_xlfn.STDEV.S(F14:F83)</f>
        <v>61.291321465249233</v>
      </c>
      <c r="I10" s="46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99" t="s">
        <v>6</v>
      </c>
      <c r="C12" s="100"/>
      <c r="D12" s="100"/>
      <c r="E12" s="100"/>
      <c r="F12" s="101"/>
      <c r="G12" s="102" t="s">
        <v>18</v>
      </c>
      <c r="H12" s="103"/>
      <c r="I12" s="104" t="s">
        <v>7</v>
      </c>
      <c r="J12" s="102"/>
      <c r="K12" s="102"/>
      <c r="L12" s="102"/>
      <c r="M12" s="102"/>
      <c r="N12" s="99" t="s">
        <v>8</v>
      </c>
      <c r="O12" s="100"/>
      <c r="P12" s="100"/>
      <c r="Q12" s="100"/>
      <c r="R12" s="101"/>
      <c r="S12" s="98"/>
    </row>
    <row r="13" spans="1:20" s="3" customFormat="1" ht="40.5" customHeight="1" thickBot="1" x14ac:dyDescent="0.3">
      <c r="A13" s="14" t="s">
        <v>3</v>
      </c>
      <c r="B13" s="22" t="s">
        <v>20</v>
      </c>
      <c r="C13" s="15" t="s">
        <v>0</v>
      </c>
      <c r="D13" s="16" t="s">
        <v>13</v>
      </c>
      <c r="E13" s="30" t="s">
        <v>16</v>
      </c>
      <c r="F13" s="44" t="s">
        <v>2</v>
      </c>
      <c r="G13" s="70" t="s">
        <v>17</v>
      </c>
      <c r="H13" s="74" t="s">
        <v>19</v>
      </c>
      <c r="I13" s="70" t="str">
        <f>B13</f>
        <v>relative error ε</v>
      </c>
      <c r="J13" s="87" t="str">
        <f>C13</f>
        <v>n° elem</v>
      </c>
      <c r="K13" s="88" t="str">
        <f>D13</f>
        <v>exec time</v>
      </c>
      <c r="L13" s="88" t="str">
        <f t="shared" ref="L13:M13" si="0">E13</f>
        <v>std</v>
      </c>
      <c r="M13" s="88" t="str">
        <f t="shared" si="0"/>
        <v>n° rip</v>
      </c>
      <c r="N13" s="70" t="str">
        <f>I13</f>
        <v>relative error ε</v>
      </c>
      <c r="O13" s="87" t="str">
        <f>C13</f>
        <v>n° elem</v>
      </c>
      <c r="P13" s="88" t="str">
        <f>D13</f>
        <v>exec time</v>
      </c>
      <c r="Q13" s="88" t="str">
        <f t="shared" ref="Q13:R13" si="1">E13</f>
        <v>std</v>
      </c>
      <c r="R13" s="74" t="str">
        <f t="shared" si="1"/>
        <v>n° rip</v>
      </c>
      <c r="S13" s="91" t="s">
        <v>22</v>
      </c>
    </row>
    <row r="14" spans="1:20" x14ac:dyDescent="0.25">
      <c r="A14" s="31">
        <v>1</v>
      </c>
      <c r="B14" s="59">
        <f>D14*F14</f>
        <v>89.861000000000004</v>
      </c>
      <c r="C14" s="35">
        <v>100</v>
      </c>
      <c r="D14" s="36">
        <v>0.44930500000000001</v>
      </c>
      <c r="E14" s="95">
        <v>0.100853</v>
      </c>
      <c r="F14" s="37">
        <v>200</v>
      </c>
      <c r="G14" s="71">
        <f>init!D14/D14</f>
        <v>7.6562691267624447E-6</v>
      </c>
      <c r="H14" s="75">
        <f t="shared" ref="H14:H77" si="2">E14/D14</f>
        <v>0.22446445065156184</v>
      </c>
      <c r="I14" s="84" t="e">
        <f>(B14-$B$8)/($B$7-$B$8)</f>
        <v>#VALUE!</v>
      </c>
      <c r="J14" s="85">
        <f t="shared" ref="J14:J77" si="3">(C14-$C$8)/($C$7-$C$8)</f>
        <v>0</v>
      </c>
      <c r="K14" s="85">
        <f t="shared" ref="K14:K77" si="4">(D14-$D$8)/($D$7-$D$8)</f>
        <v>4.2032664378413617E-2</v>
      </c>
      <c r="L14" s="85">
        <f t="shared" ref="L14:L77" si="5">(E14-$E$8)/($E$7-$E$8)</f>
        <v>7.7003397469971938E-3</v>
      </c>
      <c r="M14" s="85">
        <f t="shared" ref="M14:M77" si="6">(F14-$F$8)/($F$7-$F$8)</f>
        <v>1</v>
      </c>
      <c r="N14" s="84" t="e">
        <f>(B14-$B$9)/$B$10</f>
        <v>#VALUE!</v>
      </c>
      <c r="O14" s="85">
        <f t="shared" ref="O14:O77" si="7">(C14-$C$9)/$C$10</f>
        <v>-0.66387362049073073</v>
      </c>
      <c r="P14" s="85">
        <f t="shared" ref="P14:P77" si="8">(D14-$D$9)/$D$10</f>
        <v>6.2183295841740767E-2</v>
      </c>
      <c r="Q14" s="85">
        <f t="shared" ref="Q14:Q77" si="9">(E14-$E$9)/$E$10</f>
        <v>-0.27396191146076426</v>
      </c>
      <c r="R14" s="86">
        <f t="shared" ref="R14:R77" si="10">(F14-$F$9)/$F$10</f>
        <v>2.5256430486291284</v>
      </c>
      <c r="S14" s="92">
        <f>$B$5</f>
        <v>1.3130000000000002E-4</v>
      </c>
    </row>
    <row r="15" spans="1:20" x14ac:dyDescent="0.25">
      <c r="A15" s="35">
        <v>2</v>
      </c>
      <c r="B15" s="59">
        <f t="shared" ref="B15:B78" si="11">D15*F15</f>
        <v>13.483944999999999</v>
      </c>
      <c r="C15" s="35">
        <v>200</v>
      </c>
      <c r="D15" s="36">
        <v>6.9864999999999997E-2</v>
      </c>
      <c r="E15" s="95">
        <v>0.160465</v>
      </c>
      <c r="F15" s="37">
        <v>193</v>
      </c>
      <c r="G15" s="72">
        <f>init!D15/D15</f>
        <v>6.4080727116581974E-5</v>
      </c>
      <c r="H15" s="76">
        <f t="shared" si="2"/>
        <v>2.2967866599871183</v>
      </c>
      <c r="I15" s="38" t="e">
        <f t="shared" ref="I15:I78" si="12">(B15-$B$8)/($B$7-$B$8)</f>
        <v>#VALUE!</v>
      </c>
      <c r="J15" s="33">
        <f t="shared" si="3"/>
        <v>2.0000400008000161E-5</v>
      </c>
      <c r="K15" s="33">
        <f t="shared" si="4"/>
        <v>0</v>
      </c>
      <c r="L15" s="33">
        <f t="shared" si="5"/>
        <v>1.4157948393077843E-2</v>
      </c>
      <c r="M15" s="33">
        <f t="shared" si="6"/>
        <v>0.96410256410256412</v>
      </c>
      <c r="N15" s="38" t="e">
        <f t="shared" ref="N15:N78" si="13">(B15-$B$9)/$B$10</f>
        <v>#VALUE!</v>
      </c>
      <c r="O15" s="33">
        <f t="shared" si="7"/>
        <v>-0.66380025560391009</v>
      </c>
      <c r="P15" s="33">
        <f t="shared" si="8"/>
        <v>-8.3387832399562239E-2</v>
      </c>
      <c r="Q15" s="33">
        <f t="shared" si="9"/>
        <v>-0.25509475738095422</v>
      </c>
      <c r="R15" s="34">
        <f t="shared" si="10"/>
        <v>2.4114343836394392</v>
      </c>
      <c r="S15" s="93">
        <f>$B$5</f>
        <v>1.3130000000000002E-4</v>
      </c>
    </row>
    <row r="16" spans="1:20" x14ac:dyDescent="0.25">
      <c r="A16" s="35">
        <v>3</v>
      </c>
      <c r="B16" s="59">
        <f t="shared" si="11"/>
        <v>18.405072000000001</v>
      </c>
      <c r="C16" s="35">
        <v>300</v>
      </c>
      <c r="D16" s="36">
        <v>9.8951999999999998E-2</v>
      </c>
      <c r="E16" s="95">
        <v>0.14568300000000001</v>
      </c>
      <c r="F16" s="37">
        <v>186</v>
      </c>
      <c r="G16" s="72">
        <f>init!D16/D16</f>
        <v>5.6673942921820686E-5</v>
      </c>
      <c r="H16" s="76">
        <f t="shared" si="2"/>
        <v>1.4722592772253216</v>
      </c>
      <c r="I16" s="38" t="e">
        <f t="shared" si="12"/>
        <v>#VALUE!</v>
      </c>
      <c r="J16" s="33">
        <f t="shared" si="3"/>
        <v>4.0000800016000322E-5</v>
      </c>
      <c r="K16" s="33">
        <f t="shared" si="4"/>
        <v>3.2221276322341266E-3</v>
      </c>
      <c r="L16" s="33">
        <f t="shared" si="5"/>
        <v>1.2556653838183456E-2</v>
      </c>
      <c r="M16" s="33">
        <f t="shared" si="6"/>
        <v>0.92820512820512824</v>
      </c>
      <c r="N16" s="38" t="e">
        <f t="shared" si="13"/>
        <v>#VALUE!</v>
      </c>
      <c r="O16" s="33">
        <f t="shared" si="7"/>
        <v>-0.66372689071708946</v>
      </c>
      <c r="P16" s="33">
        <f t="shared" si="8"/>
        <v>-7.2228683635186378E-2</v>
      </c>
      <c r="Q16" s="33">
        <f t="shared" si="9"/>
        <v>-0.25977324949005559</v>
      </c>
      <c r="R16" s="34">
        <f t="shared" si="10"/>
        <v>2.29722571864975</v>
      </c>
      <c r="S16" s="93">
        <f t="shared" ref="S16:S79" si="14">$B$5</f>
        <v>1.3130000000000002E-4</v>
      </c>
    </row>
    <row r="17" spans="1:19" x14ac:dyDescent="0.25">
      <c r="A17" s="35">
        <v>4</v>
      </c>
      <c r="B17" s="59">
        <f t="shared" si="11"/>
        <v>181.64741000000001</v>
      </c>
      <c r="C17" s="35">
        <v>400</v>
      </c>
      <c r="D17" s="36">
        <v>1.0147900000000001</v>
      </c>
      <c r="E17" s="95">
        <v>0.16875599999999999</v>
      </c>
      <c r="F17" s="37">
        <v>179</v>
      </c>
      <c r="G17" s="72">
        <f>init!D17/D17</f>
        <v>6.7639610165650032E-6</v>
      </c>
      <c r="H17" s="76">
        <f t="shared" si="2"/>
        <v>0.16629647513278606</v>
      </c>
      <c r="I17" s="38" t="e">
        <f t="shared" si="12"/>
        <v>#VALUE!</v>
      </c>
      <c r="J17" s="33">
        <f t="shared" si="3"/>
        <v>6.0001200024000479E-5</v>
      </c>
      <c r="K17" s="33">
        <f t="shared" si="4"/>
        <v>0.1046745608996745</v>
      </c>
      <c r="L17" s="33">
        <f t="shared" si="5"/>
        <v>1.5056090265262211E-2</v>
      </c>
      <c r="M17" s="33">
        <f t="shared" si="6"/>
        <v>0.89230769230769236</v>
      </c>
      <c r="N17" s="38" t="e">
        <f t="shared" si="13"/>
        <v>#VALUE!</v>
      </c>
      <c r="O17" s="33">
        <f t="shared" si="7"/>
        <v>-0.66365352583026882</v>
      </c>
      <c r="P17" s="33">
        <f t="shared" si="8"/>
        <v>0.27913008440787307</v>
      </c>
      <c r="Q17" s="33">
        <f t="shared" si="9"/>
        <v>-0.2524706619894943</v>
      </c>
      <c r="R17" s="34">
        <f t="shared" si="10"/>
        <v>2.1830170536600608</v>
      </c>
      <c r="S17" s="93">
        <f t="shared" si="14"/>
        <v>1.3130000000000002E-4</v>
      </c>
    </row>
    <row r="18" spans="1:19" x14ac:dyDescent="0.25">
      <c r="A18" s="35">
        <v>5</v>
      </c>
      <c r="B18" s="59">
        <f t="shared" si="11"/>
        <v>243.12372000000002</v>
      </c>
      <c r="C18" s="35">
        <v>500</v>
      </c>
      <c r="D18" s="36">
        <v>1.41351</v>
      </c>
      <c r="E18" s="95">
        <v>0.147512</v>
      </c>
      <c r="F18" s="37">
        <v>172</v>
      </c>
      <c r="G18" s="72">
        <f>init!D18/D18</f>
        <v>5.7587141229987762E-6</v>
      </c>
      <c r="H18" s="76">
        <f t="shared" si="2"/>
        <v>0.10435865328154735</v>
      </c>
      <c r="I18" s="38" t="e">
        <f t="shared" si="12"/>
        <v>#VALUE!</v>
      </c>
      <c r="J18" s="33">
        <f t="shared" si="3"/>
        <v>8.0001600032000644E-5</v>
      </c>
      <c r="K18" s="33">
        <f t="shared" si="4"/>
        <v>0.148842977358037</v>
      </c>
      <c r="L18" s="33">
        <f t="shared" si="5"/>
        <v>1.2754784520154896E-2</v>
      </c>
      <c r="M18" s="33">
        <f t="shared" si="6"/>
        <v>0.85641025641025637</v>
      </c>
      <c r="N18" s="38" t="e">
        <f t="shared" si="13"/>
        <v>#VALUE!</v>
      </c>
      <c r="O18" s="33">
        <f t="shared" si="7"/>
        <v>-0.66358016094344818</v>
      </c>
      <c r="P18" s="33">
        <f t="shared" si="8"/>
        <v>0.4320979324269863</v>
      </c>
      <c r="Q18" s="33">
        <f t="shared" si="9"/>
        <v>-0.25919437233760351</v>
      </c>
      <c r="R18" s="34">
        <f t="shared" si="10"/>
        <v>2.0688083886703712</v>
      </c>
      <c r="S18" s="93">
        <f t="shared" si="14"/>
        <v>1.3130000000000002E-4</v>
      </c>
    </row>
    <row r="19" spans="1:19" x14ac:dyDescent="0.25">
      <c r="A19" s="35">
        <v>6</v>
      </c>
      <c r="B19" s="59">
        <f>D19*F19</f>
        <v>340.20195000000001</v>
      </c>
      <c r="C19" s="35">
        <v>600</v>
      </c>
      <c r="D19" s="36">
        <v>2.0618300000000001</v>
      </c>
      <c r="E19" s="95">
        <v>0.19606699999999999</v>
      </c>
      <c r="F19" s="37">
        <v>165</v>
      </c>
      <c r="G19" s="72">
        <f>init!D19/D19</f>
        <v>4.7773094775029948E-6</v>
      </c>
      <c r="H19" s="76">
        <f t="shared" si="2"/>
        <v>9.5093678916302507E-2</v>
      </c>
      <c r="I19" s="38" t="e">
        <f t="shared" si="12"/>
        <v>#VALUE!</v>
      </c>
      <c r="J19" s="33">
        <f t="shared" si="3"/>
        <v>1.0000200004000079E-4</v>
      </c>
      <c r="K19" s="33">
        <f t="shared" si="4"/>
        <v>0.22066096431200369</v>
      </c>
      <c r="L19" s="33">
        <f t="shared" si="5"/>
        <v>1.8014617906225584E-2</v>
      </c>
      <c r="M19" s="33">
        <f t="shared" si="6"/>
        <v>0.82051282051282048</v>
      </c>
      <c r="N19" s="38" t="e">
        <f t="shared" si="13"/>
        <v>#VALUE!</v>
      </c>
      <c r="O19" s="33">
        <f t="shared" si="7"/>
        <v>-0.66350679605662755</v>
      </c>
      <c r="P19" s="33">
        <f t="shared" si="8"/>
        <v>0.68082414437459748</v>
      </c>
      <c r="Q19" s="33">
        <f t="shared" si="9"/>
        <v>-0.24382675061135414</v>
      </c>
      <c r="R19" s="34">
        <f t="shared" si="10"/>
        <v>1.9545997236806818</v>
      </c>
      <c r="S19" s="93">
        <f t="shared" si="14"/>
        <v>1.3130000000000002E-4</v>
      </c>
    </row>
    <row r="20" spans="1:19" x14ac:dyDescent="0.25">
      <c r="A20" s="35">
        <v>7</v>
      </c>
      <c r="B20" s="59">
        <f t="shared" si="11"/>
        <v>39.22034</v>
      </c>
      <c r="C20" s="35">
        <v>700</v>
      </c>
      <c r="D20" s="36">
        <v>0.24823000000000001</v>
      </c>
      <c r="E20" s="95">
        <v>0.36593599999999998</v>
      </c>
      <c r="F20" s="37">
        <v>158</v>
      </c>
      <c r="G20" s="72">
        <f>init!D20/D20</f>
        <v>4.6803367844337908E-5</v>
      </c>
      <c r="H20" s="76">
        <f t="shared" si="2"/>
        <v>1.4741812029166497</v>
      </c>
      <c r="I20" s="38" t="e">
        <f t="shared" si="12"/>
        <v>#VALUE!</v>
      </c>
      <c r="J20" s="33">
        <f t="shared" si="3"/>
        <v>1.2000240004800096E-4</v>
      </c>
      <c r="K20" s="33">
        <f t="shared" si="4"/>
        <v>1.9758476127597895E-2</v>
      </c>
      <c r="L20" s="33">
        <f t="shared" si="5"/>
        <v>3.6416072698902791E-2</v>
      </c>
      <c r="M20" s="33">
        <f t="shared" si="6"/>
        <v>0.7846153846153846</v>
      </c>
      <c r="N20" s="38" t="e">
        <f t="shared" si="13"/>
        <v>#VALUE!</v>
      </c>
      <c r="O20" s="33">
        <f t="shared" si="7"/>
        <v>-0.66343343116980702</v>
      </c>
      <c r="P20" s="33">
        <f t="shared" si="8"/>
        <v>-1.4958583272532909E-2</v>
      </c>
      <c r="Q20" s="33">
        <f t="shared" si="9"/>
        <v>-0.19006333726532898</v>
      </c>
      <c r="R20" s="34">
        <f t="shared" si="10"/>
        <v>1.8403910586909926</v>
      </c>
      <c r="S20" s="93">
        <f t="shared" si="14"/>
        <v>1.3130000000000002E-4</v>
      </c>
    </row>
    <row r="21" spans="1:19" x14ac:dyDescent="0.25">
      <c r="A21" s="35">
        <v>8</v>
      </c>
      <c r="B21" s="59">
        <f t="shared" si="11"/>
        <v>324.96257000000003</v>
      </c>
      <c r="C21" s="35">
        <v>800</v>
      </c>
      <c r="D21" s="36">
        <v>2.1520700000000001</v>
      </c>
      <c r="E21" s="95">
        <v>0.24609700000000001</v>
      </c>
      <c r="F21" s="37">
        <v>151</v>
      </c>
      <c r="G21" s="72">
        <f>init!D21/D21</f>
        <v>5.9556612935452839E-6</v>
      </c>
      <c r="H21" s="76">
        <f t="shared" si="2"/>
        <v>0.11435362232641132</v>
      </c>
      <c r="I21" s="38" t="e">
        <f t="shared" si="12"/>
        <v>#VALUE!</v>
      </c>
      <c r="J21" s="33">
        <f t="shared" si="3"/>
        <v>1.4000280005600112E-4</v>
      </c>
      <c r="K21" s="33">
        <f t="shared" si="4"/>
        <v>0.23065734749118366</v>
      </c>
      <c r="L21" s="33">
        <f t="shared" si="5"/>
        <v>2.3434234100337757E-2</v>
      </c>
      <c r="M21" s="33">
        <f t="shared" si="6"/>
        <v>0.74871794871794872</v>
      </c>
      <c r="N21" s="38" t="e">
        <f t="shared" si="13"/>
        <v>#VALUE!</v>
      </c>
      <c r="O21" s="33">
        <f t="shared" si="7"/>
        <v>-0.66336006628298638</v>
      </c>
      <c r="P21" s="33">
        <f t="shared" si="8"/>
        <v>0.71544447594874672</v>
      </c>
      <c r="Q21" s="33">
        <f t="shared" si="9"/>
        <v>-0.22799229247183697</v>
      </c>
      <c r="R21" s="34">
        <f t="shared" si="10"/>
        <v>1.7261823937013034</v>
      </c>
      <c r="S21" s="93">
        <f t="shared" si="14"/>
        <v>1.3130000000000002E-4</v>
      </c>
    </row>
    <row r="22" spans="1:19" x14ac:dyDescent="0.25">
      <c r="A22" s="35">
        <v>9</v>
      </c>
      <c r="B22" s="59">
        <f t="shared" si="11"/>
        <v>445.69295999999997</v>
      </c>
      <c r="C22" s="35">
        <v>900</v>
      </c>
      <c r="D22" s="36">
        <v>3.0950899999999999</v>
      </c>
      <c r="E22" s="95">
        <v>0.29450300000000001</v>
      </c>
      <c r="F22" s="37">
        <v>144</v>
      </c>
      <c r="G22" s="72">
        <f>init!D22/D22</f>
        <v>6.4708942227851205E-6</v>
      </c>
      <c r="H22" s="76">
        <f t="shared" si="2"/>
        <v>9.5151675718638237E-2</v>
      </c>
      <c r="I22" s="38" t="e">
        <f t="shared" si="12"/>
        <v>#VALUE!</v>
      </c>
      <c r="J22" s="33">
        <f t="shared" si="3"/>
        <v>1.6000320006400129E-4</v>
      </c>
      <c r="K22" s="33">
        <f t="shared" si="4"/>
        <v>0.33512088101988807</v>
      </c>
      <c r="L22" s="33">
        <f t="shared" si="5"/>
        <v>2.867792671461307E-2</v>
      </c>
      <c r="M22" s="33">
        <f t="shared" si="6"/>
        <v>0.71282051282051284</v>
      </c>
      <c r="N22" s="38" t="e">
        <f t="shared" si="13"/>
        <v>#VALUE!</v>
      </c>
      <c r="O22" s="33">
        <f t="shared" si="7"/>
        <v>-0.66328670139616575</v>
      </c>
      <c r="P22" s="33">
        <f t="shared" si="8"/>
        <v>1.0772315446661025</v>
      </c>
      <c r="Q22" s="33">
        <f t="shared" si="9"/>
        <v>-0.21267182913580923</v>
      </c>
      <c r="R22" s="34">
        <f t="shared" si="10"/>
        <v>1.611973728711614</v>
      </c>
      <c r="S22" s="93">
        <f t="shared" si="14"/>
        <v>1.3130000000000002E-4</v>
      </c>
    </row>
    <row r="23" spans="1:19" x14ac:dyDescent="0.25">
      <c r="A23" s="35">
        <v>10</v>
      </c>
      <c r="B23" s="59">
        <f t="shared" si="11"/>
        <v>55.438420000000001</v>
      </c>
      <c r="C23" s="35">
        <v>1000</v>
      </c>
      <c r="D23" s="36">
        <v>0.40466000000000002</v>
      </c>
      <c r="E23" s="95">
        <v>2.9769E-2</v>
      </c>
      <c r="F23" s="37">
        <v>137</v>
      </c>
      <c r="G23" s="72">
        <f>init!D23/D23</f>
        <v>4.0834280630652894E-5</v>
      </c>
      <c r="H23" s="76">
        <f t="shared" si="2"/>
        <v>7.3565462363465617E-2</v>
      </c>
      <c r="I23" s="38" t="e">
        <f t="shared" si="12"/>
        <v>#VALUE!</v>
      </c>
      <c r="J23" s="33">
        <f t="shared" si="3"/>
        <v>1.8000360007200145E-4</v>
      </c>
      <c r="K23" s="33">
        <f t="shared" si="4"/>
        <v>3.7087091162162626E-2</v>
      </c>
      <c r="L23" s="33">
        <f t="shared" si="5"/>
        <v>0</v>
      </c>
      <c r="M23" s="33">
        <f t="shared" si="6"/>
        <v>0.67692307692307696</v>
      </c>
      <c r="N23" s="38" t="e">
        <f t="shared" si="13"/>
        <v>#VALUE!</v>
      </c>
      <c r="O23" s="33">
        <f t="shared" si="7"/>
        <v>-0.66321333650934511</v>
      </c>
      <c r="P23" s="33">
        <f t="shared" si="8"/>
        <v>4.5055362518071747E-2</v>
      </c>
      <c r="Q23" s="33">
        <f t="shared" si="9"/>
        <v>-0.29645994508837642</v>
      </c>
      <c r="R23" s="34">
        <f t="shared" si="10"/>
        <v>1.4977650637219249</v>
      </c>
      <c r="S23" s="93">
        <f t="shared" si="14"/>
        <v>1.3130000000000002E-4</v>
      </c>
    </row>
    <row r="24" spans="1:19" x14ac:dyDescent="0.25">
      <c r="A24" s="35">
        <v>11</v>
      </c>
      <c r="B24" s="59">
        <f t="shared" si="11"/>
        <v>1182.6269</v>
      </c>
      <c r="C24" s="35">
        <v>2000</v>
      </c>
      <c r="D24" s="36">
        <v>9.0971299999999999</v>
      </c>
      <c r="E24" s="95">
        <v>0.77232299999999998</v>
      </c>
      <c r="F24" s="37">
        <v>130</v>
      </c>
      <c r="G24" s="72">
        <f>init!D24/D24</f>
        <v>3.2234342039742205E-6</v>
      </c>
      <c r="H24" s="76">
        <f t="shared" si="2"/>
        <v>8.489743468544475E-2</v>
      </c>
      <c r="I24" s="38" t="e">
        <f t="shared" si="12"/>
        <v>#VALUE!</v>
      </c>
      <c r="J24" s="33">
        <f t="shared" si="3"/>
        <v>3.8000760015200304E-4</v>
      </c>
      <c r="K24" s="33">
        <f t="shared" si="4"/>
        <v>1</v>
      </c>
      <c r="L24" s="33">
        <f t="shared" si="5"/>
        <v>8.0438890333855068E-2</v>
      </c>
      <c r="M24" s="33">
        <f t="shared" si="6"/>
        <v>0.64102564102564108</v>
      </c>
      <c r="N24" s="38" t="e">
        <f t="shared" si="13"/>
        <v>#VALUE!</v>
      </c>
      <c r="O24" s="33">
        <f t="shared" si="7"/>
        <v>-0.66247968764113896</v>
      </c>
      <c r="P24" s="33">
        <f t="shared" si="8"/>
        <v>3.3798979334217174</v>
      </c>
      <c r="Q24" s="33">
        <f t="shared" si="9"/>
        <v>-6.1442151178102068E-2</v>
      </c>
      <c r="R24" s="34">
        <f t="shared" si="10"/>
        <v>1.3835563987322357</v>
      </c>
      <c r="S24" s="93">
        <f t="shared" si="14"/>
        <v>1.3130000000000002E-4</v>
      </c>
    </row>
    <row r="25" spans="1:19" x14ac:dyDescent="0.25">
      <c r="A25" s="35">
        <v>12</v>
      </c>
      <c r="B25" s="59" t="e">
        <f t="shared" si="11"/>
        <v>#VALUE!</v>
      </c>
      <c r="C25" s="35">
        <v>3000</v>
      </c>
      <c r="D25" s="36" t="s">
        <v>26</v>
      </c>
      <c r="E25" s="95">
        <v>2.05233</v>
      </c>
      <c r="F25" s="37">
        <v>123</v>
      </c>
      <c r="G25" s="72" t="e">
        <f>init!D25/D25</f>
        <v>#VALUE!</v>
      </c>
      <c r="H25" s="76" t="e">
        <f t="shared" si="2"/>
        <v>#VALUE!</v>
      </c>
      <c r="I25" s="38" t="e">
        <f t="shared" si="12"/>
        <v>#VALUE!</v>
      </c>
      <c r="J25" s="33">
        <f t="shared" si="3"/>
        <v>5.8001160023200468E-4</v>
      </c>
      <c r="K25" s="33" t="e">
        <f t="shared" si="4"/>
        <v>#VALUE!</v>
      </c>
      <c r="L25" s="33">
        <f t="shared" si="5"/>
        <v>0.21909862780691003</v>
      </c>
      <c r="M25" s="33">
        <f t="shared" si="6"/>
        <v>0.60512820512820509</v>
      </c>
      <c r="N25" s="38" t="e">
        <f t="shared" si="13"/>
        <v>#VALUE!</v>
      </c>
      <c r="O25" s="33">
        <f t="shared" si="7"/>
        <v>-0.6617460387729327</v>
      </c>
      <c r="P25" s="33" t="e">
        <f t="shared" si="8"/>
        <v>#VALUE!</v>
      </c>
      <c r="Q25" s="33">
        <f t="shared" si="9"/>
        <v>0.34367912125421746</v>
      </c>
      <c r="R25" s="34">
        <f t="shared" si="10"/>
        <v>1.2693477337425463</v>
      </c>
      <c r="S25" s="93">
        <f t="shared" si="14"/>
        <v>1.3130000000000002E-4</v>
      </c>
    </row>
    <row r="26" spans="1:19" x14ac:dyDescent="0.25">
      <c r="A26" s="35">
        <v>13</v>
      </c>
      <c r="B26" s="59" t="e">
        <f t="shared" si="11"/>
        <v>#VALUE!</v>
      </c>
      <c r="C26" s="35">
        <v>4000</v>
      </c>
      <c r="D26" s="36" t="s">
        <v>27</v>
      </c>
      <c r="E26" s="95">
        <v>9.0658000000000002E-2</v>
      </c>
      <c r="F26" s="37">
        <v>116</v>
      </c>
      <c r="G26" s="72" t="e">
        <f>init!D26/D26</f>
        <v>#VALUE!</v>
      </c>
      <c r="H26" s="76" t="e">
        <f t="shared" si="2"/>
        <v>#VALUE!</v>
      </c>
      <c r="I26" s="38" t="e">
        <f t="shared" si="12"/>
        <v>#VALUE!</v>
      </c>
      <c r="J26" s="33">
        <f t="shared" si="3"/>
        <v>7.8001560031200627E-4</v>
      </c>
      <c r="K26" s="33" t="e">
        <f t="shared" si="4"/>
        <v>#VALUE!</v>
      </c>
      <c r="L26" s="33">
        <f t="shared" si="5"/>
        <v>6.5959426432799523E-3</v>
      </c>
      <c r="M26" s="33">
        <f t="shared" si="6"/>
        <v>0.56923076923076921</v>
      </c>
      <c r="N26" s="38" t="e">
        <f t="shared" si="13"/>
        <v>#VALUE!</v>
      </c>
      <c r="O26" s="33">
        <f t="shared" si="7"/>
        <v>-0.66101238990472655</v>
      </c>
      <c r="P26" s="33" t="e">
        <f t="shared" si="8"/>
        <v>#VALUE!</v>
      </c>
      <c r="Q26" s="33">
        <f t="shared" si="9"/>
        <v>-0.27718862144941858</v>
      </c>
      <c r="R26" s="34">
        <f t="shared" si="10"/>
        <v>1.1551390687528571</v>
      </c>
      <c r="S26" s="93">
        <f t="shared" si="14"/>
        <v>1.3130000000000002E-4</v>
      </c>
    </row>
    <row r="27" spans="1:19" x14ac:dyDescent="0.25">
      <c r="A27" s="35">
        <v>14</v>
      </c>
      <c r="B27" s="59" t="e">
        <f t="shared" si="11"/>
        <v>#VALUE!</v>
      </c>
      <c r="C27" s="35">
        <v>5000</v>
      </c>
      <c r="D27" s="36" t="s">
        <v>28</v>
      </c>
      <c r="E27" s="95">
        <v>0.89919499999999997</v>
      </c>
      <c r="F27" s="37">
        <v>109</v>
      </c>
      <c r="G27" s="72" t="e">
        <f>init!D27/D27</f>
        <v>#VALUE!</v>
      </c>
      <c r="H27" s="76" t="e">
        <f t="shared" si="2"/>
        <v>#VALUE!</v>
      </c>
      <c r="I27" s="38" t="e">
        <f t="shared" si="12"/>
        <v>#VALUE!</v>
      </c>
      <c r="J27" s="33">
        <f t="shared" si="3"/>
        <v>9.8001960039200775E-4</v>
      </c>
      <c r="K27" s="33" t="e">
        <f t="shared" si="4"/>
        <v>#VALUE!</v>
      </c>
      <c r="L27" s="33">
        <f t="shared" si="5"/>
        <v>9.4182595026627403E-2</v>
      </c>
      <c r="M27" s="33">
        <f t="shared" si="6"/>
        <v>0.53333333333333333</v>
      </c>
      <c r="N27" s="38" t="e">
        <f t="shared" si="13"/>
        <v>#VALUE!</v>
      </c>
      <c r="O27" s="33">
        <f t="shared" si="7"/>
        <v>-0.66027874103652029</v>
      </c>
      <c r="P27" s="33" t="e">
        <f t="shared" si="8"/>
        <v>#VALUE!</v>
      </c>
      <c r="Q27" s="33">
        <f t="shared" si="9"/>
        <v>-2.1287256653280542E-2</v>
      </c>
      <c r="R27" s="34">
        <f t="shared" si="10"/>
        <v>1.0409304037631677</v>
      </c>
      <c r="S27" s="93">
        <f t="shared" si="14"/>
        <v>1.3130000000000002E-4</v>
      </c>
    </row>
    <row r="28" spans="1:19" x14ac:dyDescent="0.25">
      <c r="A28" s="35">
        <v>15</v>
      </c>
      <c r="B28" s="59" t="e">
        <f t="shared" si="11"/>
        <v>#VALUE!</v>
      </c>
      <c r="C28" s="35">
        <v>6000</v>
      </c>
      <c r="D28" s="37" t="s">
        <v>29</v>
      </c>
      <c r="E28" s="95">
        <v>0.70927200000000001</v>
      </c>
      <c r="F28" s="37">
        <v>102</v>
      </c>
      <c r="G28" s="72" t="e">
        <f>init!D28/D28</f>
        <v>#VALUE!</v>
      </c>
      <c r="H28" s="76" t="e">
        <f t="shared" si="2"/>
        <v>#VALUE!</v>
      </c>
      <c r="I28" s="38" t="e">
        <f t="shared" si="12"/>
        <v>#VALUE!</v>
      </c>
      <c r="J28" s="33">
        <f t="shared" si="3"/>
        <v>1.1800236004720095E-3</v>
      </c>
      <c r="K28" s="33" t="e">
        <f t="shared" si="4"/>
        <v>#VALUE!</v>
      </c>
      <c r="L28" s="33">
        <f t="shared" si="5"/>
        <v>7.3608744008550928E-2</v>
      </c>
      <c r="M28" s="33">
        <f t="shared" si="6"/>
        <v>0.49743589743589745</v>
      </c>
      <c r="N28" s="38" t="e">
        <f t="shared" si="13"/>
        <v>#VALUE!</v>
      </c>
      <c r="O28" s="33">
        <f t="shared" si="7"/>
        <v>-0.65954509216831414</v>
      </c>
      <c r="P28" s="33" t="e">
        <f t="shared" si="8"/>
        <v>#VALUE!</v>
      </c>
      <c r="Q28" s="33">
        <f t="shared" si="9"/>
        <v>-8.1397746224168357E-2</v>
      </c>
      <c r="R28" s="34">
        <f t="shared" si="10"/>
        <v>0.92672173877347852</v>
      </c>
      <c r="S28" s="93">
        <f t="shared" si="14"/>
        <v>1.3130000000000002E-4</v>
      </c>
    </row>
    <row r="29" spans="1:19" x14ac:dyDescent="0.25">
      <c r="A29" s="35">
        <v>16</v>
      </c>
      <c r="B29" s="59" t="e">
        <f t="shared" si="11"/>
        <v>#VALUE!</v>
      </c>
      <c r="C29" s="35">
        <v>7000</v>
      </c>
      <c r="D29" s="37" t="s">
        <v>30</v>
      </c>
      <c r="E29" s="95">
        <v>9.1833999999999999E-2</v>
      </c>
      <c r="F29" s="37">
        <v>95</v>
      </c>
      <c r="G29" s="72" t="e">
        <f>init!D29/D29</f>
        <v>#VALUE!</v>
      </c>
      <c r="H29" s="76" t="e">
        <f t="shared" si="2"/>
        <v>#VALUE!</v>
      </c>
      <c r="I29" s="38" t="e">
        <f t="shared" si="12"/>
        <v>#VALUE!</v>
      </c>
      <c r="J29" s="33">
        <f t="shared" si="3"/>
        <v>1.3800276005520109E-3</v>
      </c>
      <c r="K29" s="33" t="e">
        <f t="shared" si="4"/>
        <v>#VALUE!</v>
      </c>
      <c r="L29" s="33">
        <f t="shared" si="5"/>
        <v>6.7233355804031964E-3</v>
      </c>
      <c r="M29" s="33">
        <f t="shared" si="6"/>
        <v>0.46153846153846156</v>
      </c>
      <c r="N29" s="38" t="e">
        <f t="shared" si="13"/>
        <v>#VALUE!</v>
      </c>
      <c r="O29" s="33">
        <f t="shared" si="7"/>
        <v>-0.65881144330010788</v>
      </c>
      <c r="P29" s="33" t="e">
        <f t="shared" si="8"/>
        <v>#VALUE!</v>
      </c>
      <c r="Q29" s="33">
        <f t="shared" si="9"/>
        <v>-0.27681641831585729</v>
      </c>
      <c r="R29" s="34">
        <f t="shared" si="10"/>
        <v>0.81251307378378923</v>
      </c>
      <c r="S29" s="93">
        <f t="shared" si="14"/>
        <v>1.3130000000000002E-4</v>
      </c>
    </row>
    <row r="30" spans="1:19" x14ac:dyDescent="0.25">
      <c r="A30" s="35">
        <v>17</v>
      </c>
      <c r="B30" s="59" t="e">
        <f t="shared" si="11"/>
        <v>#VALUE!</v>
      </c>
      <c r="C30" s="35">
        <v>8000</v>
      </c>
      <c r="D30" s="37" t="s">
        <v>31</v>
      </c>
      <c r="E30" s="95">
        <v>1.11313</v>
      </c>
      <c r="F30" s="37">
        <v>88</v>
      </c>
      <c r="G30" s="72" t="e">
        <f>init!D30/D30</f>
        <v>#VALUE!</v>
      </c>
      <c r="H30" s="76" t="e">
        <f t="shared" si="2"/>
        <v>#VALUE!</v>
      </c>
      <c r="I30" s="38" t="e">
        <f t="shared" si="12"/>
        <v>#VALUE!</v>
      </c>
      <c r="J30" s="33">
        <f t="shared" si="3"/>
        <v>1.5800316006320126E-3</v>
      </c>
      <c r="K30" s="33" t="e">
        <f t="shared" si="4"/>
        <v>#VALUE!</v>
      </c>
      <c r="L30" s="33">
        <f t="shared" si="5"/>
        <v>0.11735760183229176</v>
      </c>
      <c r="M30" s="33">
        <f t="shared" si="6"/>
        <v>0.42564102564102563</v>
      </c>
      <c r="N30" s="38" t="e">
        <f t="shared" si="13"/>
        <v>#VALUE!</v>
      </c>
      <c r="O30" s="33">
        <f t="shared" si="7"/>
        <v>-0.65807779443190173</v>
      </c>
      <c r="P30" s="33" t="e">
        <f t="shared" si="8"/>
        <v>#VALUE!</v>
      </c>
      <c r="Q30" s="33">
        <f t="shared" si="9"/>
        <v>4.6423013226343755E-2</v>
      </c>
      <c r="R30" s="34">
        <f t="shared" si="10"/>
        <v>0.69830440879410005</v>
      </c>
      <c r="S30" s="93">
        <f t="shared" si="14"/>
        <v>1.3130000000000002E-4</v>
      </c>
    </row>
    <row r="31" spans="1:19" x14ac:dyDescent="0.25">
      <c r="A31" s="35">
        <v>18</v>
      </c>
      <c r="B31" s="59" t="e">
        <f t="shared" si="11"/>
        <v>#VALUE!</v>
      </c>
      <c r="C31" s="35">
        <v>9000</v>
      </c>
      <c r="D31" s="36" t="s">
        <v>32</v>
      </c>
      <c r="E31" s="95">
        <v>1.28789</v>
      </c>
      <c r="F31" s="37">
        <v>81</v>
      </c>
      <c r="G31" s="72" t="e">
        <f>init!D31/D31</f>
        <v>#VALUE!</v>
      </c>
      <c r="H31" s="76" t="e">
        <f t="shared" si="2"/>
        <v>#VALUE!</v>
      </c>
      <c r="I31" s="38" t="e">
        <f t="shared" si="12"/>
        <v>#VALUE!</v>
      </c>
      <c r="J31" s="33">
        <f t="shared" si="3"/>
        <v>1.7800356007120143E-3</v>
      </c>
      <c r="K31" s="33" t="e">
        <f t="shared" si="4"/>
        <v>#VALUE!</v>
      </c>
      <c r="L31" s="33">
        <f t="shared" si="5"/>
        <v>0.13628888558370178</v>
      </c>
      <c r="M31" s="33">
        <f t="shared" si="6"/>
        <v>0.38974358974358975</v>
      </c>
      <c r="N31" s="38" t="e">
        <f t="shared" si="13"/>
        <v>#VALUE!</v>
      </c>
      <c r="O31" s="33">
        <f t="shared" si="7"/>
        <v>-0.65734414556369547</v>
      </c>
      <c r="P31" s="33" t="e">
        <f t="shared" si="8"/>
        <v>#VALUE!</v>
      </c>
      <c r="Q31" s="33">
        <f t="shared" si="9"/>
        <v>0.10173442446883865</v>
      </c>
      <c r="R31" s="34">
        <f t="shared" si="10"/>
        <v>0.58409574380441076</v>
      </c>
      <c r="S31" s="93">
        <f t="shared" si="14"/>
        <v>1.3130000000000002E-4</v>
      </c>
    </row>
    <row r="32" spans="1:19" x14ac:dyDescent="0.25">
      <c r="A32" s="35">
        <v>19</v>
      </c>
      <c r="B32" s="59" t="e">
        <f t="shared" si="11"/>
        <v>#VALUE!</v>
      </c>
      <c r="C32" s="35">
        <v>10000</v>
      </c>
      <c r="D32" s="37" t="s">
        <v>33</v>
      </c>
      <c r="E32" s="95">
        <v>0.14804</v>
      </c>
      <c r="F32" s="37">
        <v>74</v>
      </c>
      <c r="G32" s="72" t="e">
        <f>init!D32/D32</f>
        <v>#VALUE!</v>
      </c>
      <c r="H32" s="76" t="e">
        <f t="shared" si="2"/>
        <v>#VALUE!</v>
      </c>
      <c r="I32" s="38" t="e">
        <f t="shared" si="12"/>
        <v>#VALUE!</v>
      </c>
      <c r="J32" s="33">
        <f t="shared" si="3"/>
        <v>1.9800396007920158E-3</v>
      </c>
      <c r="K32" s="33" t="e">
        <f t="shared" si="4"/>
        <v>#VALUE!</v>
      </c>
      <c r="L32" s="33">
        <f t="shared" si="5"/>
        <v>1.2811981349067374E-2</v>
      </c>
      <c r="M32" s="33">
        <f t="shared" si="6"/>
        <v>0.35384615384615387</v>
      </c>
      <c r="N32" s="38" t="e">
        <f t="shared" si="13"/>
        <v>#VALUE!</v>
      </c>
      <c r="O32" s="33">
        <f t="shared" si="7"/>
        <v>-0.65661049669548932</v>
      </c>
      <c r="P32" s="33" t="e">
        <f t="shared" si="8"/>
        <v>#VALUE!</v>
      </c>
      <c r="Q32" s="33">
        <f t="shared" si="9"/>
        <v>-0.2590272607266168</v>
      </c>
      <c r="R32" s="34">
        <f t="shared" si="10"/>
        <v>0.46988707881472147</v>
      </c>
      <c r="S32" s="93">
        <f t="shared" si="14"/>
        <v>1.3130000000000002E-4</v>
      </c>
    </row>
    <row r="33" spans="1:19" x14ac:dyDescent="0.25">
      <c r="A33" s="35">
        <v>20</v>
      </c>
      <c r="B33" s="59" t="e">
        <f t="shared" si="11"/>
        <v>#VALUE!</v>
      </c>
      <c r="C33" s="35">
        <v>20000</v>
      </c>
      <c r="D33" s="37" t="s">
        <v>34</v>
      </c>
      <c r="E33" s="95">
        <v>2.8495200000000001</v>
      </c>
      <c r="F33" s="37">
        <v>67</v>
      </c>
      <c r="G33" s="72" t="e">
        <f>init!D33/D33</f>
        <v>#VALUE!</v>
      </c>
      <c r="H33" s="76" t="e">
        <f t="shared" si="2"/>
        <v>#VALUE!</v>
      </c>
      <c r="I33" s="38" t="e">
        <f t="shared" si="12"/>
        <v>#VALUE!</v>
      </c>
      <c r="J33" s="33">
        <f t="shared" si="3"/>
        <v>3.9800796015920315E-3</v>
      </c>
      <c r="K33" s="33" t="e">
        <f t="shared" si="4"/>
        <v>#VALUE!</v>
      </c>
      <c r="L33" s="33">
        <f t="shared" si="5"/>
        <v>0.30545609000527668</v>
      </c>
      <c r="M33" s="33">
        <f t="shared" si="6"/>
        <v>0.31794871794871793</v>
      </c>
      <c r="N33" s="38" t="e">
        <f t="shared" si="13"/>
        <v>#VALUE!</v>
      </c>
      <c r="O33" s="33">
        <f t="shared" si="7"/>
        <v>-0.64927400801342738</v>
      </c>
      <c r="P33" s="33" t="e">
        <f t="shared" si="8"/>
        <v>#VALUE!</v>
      </c>
      <c r="Q33" s="33">
        <f t="shared" si="9"/>
        <v>0.59598916891045739</v>
      </c>
      <c r="R33" s="34">
        <f t="shared" si="10"/>
        <v>0.35567841382503224</v>
      </c>
      <c r="S33" s="93">
        <f t="shared" si="14"/>
        <v>1.3130000000000002E-4</v>
      </c>
    </row>
    <row r="34" spans="1:19" x14ac:dyDescent="0.25">
      <c r="A34" s="35">
        <v>21</v>
      </c>
      <c r="B34" s="59" t="e">
        <f t="shared" si="11"/>
        <v>#VALUE!</v>
      </c>
      <c r="C34" s="35">
        <v>30000</v>
      </c>
      <c r="D34" s="37" t="s">
        <v>35</v>
      </c>
      <c r="E34" s="95">
        <v>4.9790400000000004</v>
      </c>
      <c r="F34" s="37">
        <v>60</v>
      </c>
      <c r="G34" s="72" t="e">
        <f>init!D34/D34</f>
        <v>#VALUE!</v>
      </c>
      <c r="H34" s="76" t="e">
        <f t="shared" si="2"/>
        <v>#VALUE!</v>
      </c>
      <c r="I34" s="38" t="e">
        <f t="shared" si="12"/>
        <v>#VALUE!</v>
      </c>
      <c r="J34" s="33">
        <f t="shared" si="3"/>
        <v>5.9801196023920476E-3</v>
      </c>
      <c r="K34" s="33" t="e">
        <f t="shared" si="4"/>
        <v>#VALUE!</v>
      </c>
      <c r="L34" s="33">
        <f t="shared" si="5"/>
        <v>0.53614130043273522</v>
      </c>
      <c r="M34" s="33">
        <f t="shared" si="6"/>
        <v>0.28205128205128205</v>
      </c>
      <c r="N34" s="38" t="e">
        <f t="shared" si="13"/>
        <v>#VALUE!</v>
      </c>
      <c r="O34" s="33">
        <f t="shared" si="7"/>
        <v>-0.64193751933136534</v>
      </c>
      <c r="P34" s="33" t="e">
        <f t="shared" si="8"/>
        <v>#VALUE!</v>
      </c>
      <c r="Q34" s="33">
        <f t="shared" si="9"/>
        <v>1.269980679949126</v>
      </c>
      <c r="R34" s="34">
        <f t="shared" si="10"/>
        <v>0.24146974883534297</v>
      </c>
      <c r="S34" s="93">
        <f t="shared" si="14"/>
        <v>1.3130000000000002E-4</v>
      </c>
    </row>
    <row r="35" spans="1:19" x14ac:dyDescent="0.25">
      <c r="A35" s="35">
        <v>22</v>
      </c>
      <c r="B35" s="59" t="e">
        <f t="shared" si="11"/>
        <v>#VALUE!</v>
      </c>
      <c r="C35" s="35">
        <v>40000</v>
      </c>
      <c r="D35" s="37" t="s">
        <v>36</v>
      </c>
      <c r="E35" s="95">
        <v>6.3484600000000002</v>
      </c>
      <c r="F35" s="37">
        <v>53</v>
      </c>
      <c r="G35" s="72" t="e">
        <f>init!D35/D35</f>
        <v>#VALUE!</v>
      </c>
      <c r="H35" s="76" t="e">
        <f t="shared" si="2"/>
        <v>#VALUE!</v>
      </c>
      <c r="I35" s="38" t="e">
        <f t="shared" si="12"/>
        <v>#VALUE!</v>
      </c>
      <c r="J35" s="33">
        <f t="shared" si="3"/>
        <v>7.9801596031920646E-3</v>
      </c>
      <c r="K35" s="33" t="e">
        <f t="shared" si="4"/>
        <v>#VALUE!</v>
      </c>
      <c r="L35" s="33">
        <f t="shared" si="5"/>
        <v>0.68448690923827371</v>
      </c>
      <c r="M35" s="33">
        <f t="shared" si="6"/>
        <v>0.24615384615384617</v>
      </c>
      <c r="N35" s="38" t="e">
        <f t="shared" si="13"/>
        <v>#VALUE!</v>
      </c>
      <c r="O35" s="33">
        <f t="shared" si="7"/>
        <v>-0.6346010306493034</v>
      </c>
      <c r="P35" s="33" t="e">
        <f t="shared" si="8"/>
        <v>#VALUE!</v>
      </c>
      <c r="Q35" s="33">
        <f t="shared" si="9"/>
        <v>1.7034011010048444</v>
      </c>
      <c r="R35" s="34">
        <f t="shared" si="10"/>
        <v>0.12726108384565371</v>
      </c>
      <c r="S35" s="93">
        <f t="shared" si="14"/>
        <v>1.3130000000000002E-4</v>
      </c>
    </row>
    <row r="36" spans="1:19" x14ac:dyDescent="0.25">
      <c r="A36" s="35">
        <v>23</v>
      </c>
      <c r="B36" s="59" t="e">
        <f t="shared" si="11"/>
        <v>#VALUE!</v>
      </c>
      <c r="C36" s="35">
        <v>50000</v>
      </c>
      <c r="D36" s="37" t="s">
        <v>37</v>
      </c>
      <c r="E36" s="95">
        <v>4.1860900000000001</v>
      </c>
      <c r="F36" s="37">
        <v>46</v>
      </c>
      <c r="G36" s="72" t="e">
        <f>init!D36/D36</f>
        <v>#VALUE!</v>
      </c>
      <c r="H36" s="76" t="e">
        <f t="shared" si="2"/>
        <v>#VALUE!</v>
      </c>
      <c r="I36" s="38" t="e">
        <f t="shared" si="12"/>
        <v>#VALUE!</v>
      </c>
      <c r="J36" s="33">
        <f t="shared" si="3"/>
        <v>9.9801996039920807E-3</v>
      </c>
      <c r="K36" s="33" t="e">
        <f t="shared" si="4"/>
        <v>#VALUE!</v>
      </c>
      <c r="L36" s="33">
        <f t="shared" si="5"/>
        <v>0.45024314610290822</v>
      </c>
      <c r="M36" s="33">
        <f t="shared" si="6"/>
        <v>0.21025641025641026</v>
      </c>
      <c r="N36" s="38" t="e">
        <f t="shared" si="13"/>
        <v>#VALUE!</v>
      </c>
      <c r="O36" s="33">
        <f t="shared" si="7"/>
        <v>-0.62726454196724135</v>
      </c>
      <c r="P36" s="33" t="e">
        <f t="shared" si="8"/>
        <v>#VALUE!</v>
      </c>
      <c r="Q36" s="33">
        <f t="shared" si="9"/>
        <v>1.0190125891689914</v>
      </c>
      <c r="R36" s="34">
        <f t="shared" si="10"/>
        <v>1.3052418855964441E-2</v>
      </c>
      <c r="S36" s="93">
        <f t="shared" si="14"/>
        <v>1.3130000000000002E-4</v>
      </c>
    </row>
    <row r="37" spans="1:19" x14ac:dyDescent="0.25">
      <c r="A37" s="35">
        <v>24</v>
      </c>
      <c r="B37" s="59" t="e">
        <f t="shared" si="11"/>
        <v>#VALUE!</v>
      </c>
      <c r="C37" s="35">
        <v>60000</v>
      </c>
      <c r="D37" s="37" t="s">
        <v>38</v>
      </c>
      <c r="E37" s="95">
        <v>6.7448899999999998</v>
      </c>
      <c r="F37" s="37">
        <v>39</v>
      </c>
      <c r="G37" s="72" t="e">
        <f>init!D37/D37</f>
        <v>#VALUE!</v>
      </c>
      <c r="H37" s="76" t="e">
        <f t="shared" si="2"/>
        <v>#VALUE!</v>
      </c>
      <c r="I37" s="38" t="e">
        <f t="shared" si="12"/>
        <v>#VALUE!</v>
      </c>
      <c r="J37" s="33">
        <f t="shared" si="3"/>
        <v>1.1980239604792095E-2</v>
      </c>
      <c r="K37" s="33" t="e">
        <f t="shared" si="4"/>
        <v>#VALUE!</v>
      </c>
      <c r="L37" s="33">
        <f t="shared" si="5"/>
        <v>0.72743111167345031</v>
      </c>
      <c r="M37" s="33">
        <f t="shared" si="6"/>
        <v>0.17435897435897435</v>
      </c>
      <c r="N37" s="38" t="e">
        <f t="shared" si="13"/>
        <v>#VALUE!</v>
      </c>
      <c r="O37" s="33">
        <f t="shared" si="7"/>
        <v>-0.61992805328517941</v>
      </c>
      <c r="P37" s="33" t="e">
        <f t="shared" si="8"/>
        <v>#VALUE!</v>
      </c>
      <c r="Q37" s="33">
        <f t="shared" si="9"/>
        <v>1.8288709039280662</v>
      </c>
      <c r="R37" s="34">
        <f t="shared" si="10"/>
        <v>-0.10115624613372481</v>
      </c>
      <c r="S37" s="93">
        <f t="shared" si="14"/>
        <v>1.3130000000000002E-4</v>
      </c>
    </row>
    <row r="38" spans="1:19" x14ac:dyDescent="0.25">
      <c r="A38" s="35">
        <v>25</v>
      </c>
      <c r="B38" s="59" t="e">
        <f t="shared" si="11"/>
        <v>#VALUE!</v>
      </c>
      <c r="C38" s="35">
        <v>70000</v>
      </c>
      <c r="D38" s="37" t="s">
        <v>39</v>
      </c>
      <c r="E38" s="95">
        <v>6.2140399999999998</v>
      </c>
      <c r="F38" s="37">
        <v>32</v>
      </c>
      <c r="G38" s="72" t="e">
        <f>init!D38/D38</f>
        <v>#VALUE!</v>
      </c>
      <c r="H38" s="76" t="e">
        <f t="shared" si="2"/>
        <v>#VALUE!</v>
      </c>
      <c r="I38" s="38" t="e">
        <f t="shared" si="12"/>
        <v>#VALUE!</v>
      </c>
      <c r="J38" s="33">
        <f t="shared" si="3"/>
        <v>1.3980279605592111E-2</v>
      </c>
      <c r="K38" s="33" t="e">
        <f t="shared" si="4"/>
        <v>#VALUE!</v>
      </c>
      <c r="L38" s="33">
        <f t="shared" si="5"/>
        <v>0.66992554987763886</v>
      </c>
      <c r="M38" s="33">
        <f t="shared" si="6"/>
        <v>0.13846153846153847</v>
      </c>
      <c r="N38" s="38" t="e">
        <f t="shared" si="13"/>
        <v>#VALUE!</v>
      </c>
      <c r="O38" s="33">
        <f t="shared" si="7"/>
        <v>-0.61259156460311737</v>
      </c>
      <c r="P38" s="33" t="e">
        <f t="shared" si="8"/>
        <v>#VALUE!</v>
      </c>
      <c r="Q38" s="33">
        <f t="shared" si="9"/>
        <v>1.6608572700411446</v>
      </c>
      <c r="R38" s="34">
        <f t="shared" si="10"/>
        <v>-0.21536491112341408</v>
      </c>
      <c r="S38" s="93">
        <f t="shared" si="14"/>
        <v>1.3130000000000002E-4</v>
      </c>
    </row>
    <row r="39" spans="1:19" x14ac:dyDescent="0.25">
      <c r="A39" s="35">
        <v>26</v>
      </c>
      <c r="B39" s="59" t="e">
        <f t="shared" si="11"/>
        <v>#VALUE!</v>
      </c>
      <c r="C39" s="35">
        <v>80000</v>
      </c>
      <c r="D39" s="37" t="s">
        <v>40</v>
      </c>
      <c r="E39" s="95">
        <v>8.9119100000000007</v>
      </c>
      <c r="F39" s="37">
        <v>25</v>
      </c>
      <c r="G39" s="72" t="e">
        <f>init!D39/D39</f>
        <v>#VALUE!</v>
      </c>
      <c r="H39" s="76" t="e">
        <f t="shared" si="2"/>
        <v>#VALUE!</v>
      </c>
      <c r="I39" s="38" t="e">
        <f t="shared" si="12"/>
        <v>#VALUE!</v>
      </c>
      <c r="J39" s="33">
        <f t="shared" si="3"/>
        <v>1.5980319606392127E-2</v>
      </c>
      <c r="K39" s="33" t="e">
        <f t="shared" si="4"/>
        <v>#VALUE!</v>
      </c>
      <c r="L39" s="33">
        <f t="shared" si="5"/>
        <v>0.96217859688162477</v>
      </c>
      <c r="M39" s="33">
        <f t="shared" si="6"/>
        <v>0.10256410256410256</v>
      </c>
      <c r="N39" s="38" t="e">
        <f t="shared" si="13"/>
        <v>#VALUE!</v>
      </c>
      <c r="O39" s="33">
        <f t="shared" si="7"/>
        <v>-0.60525507592105543</v>
      </c>
      <c r="P39" s="33" t="e">
        <f t="shared" si="8"/>
        <v>#VALUE!</v>
      </c>
      <c r="Q39" s="33">
        <f t="shared" si="9"/>
        <v>2.5147311373379502</v>
      </c>
      <c r="R39" s="34">
        <f t="shared" si="10"/>
        <v>-0.32957357611310334</v>
      </c>
      <c r="S39" s="93">
        <f t="shared" si="14"/>
        <v>1.3130000000000002E-4</v>
      </c>
    </row>
    <row r="40" spans="1:19" x14ac:dyDescent="0.25">
      <c r="A40" s="35">
        <v>27</v>
      </c>
      <c r="B40" s="59" t="e">
        <f t="shared" si="11"/>
        <v>#VALUE!</v>
      </c>
      <c r="C40" s="35">
        <v>90000</v>
      </c>
      <c r="D40" s="37" t="s">
        <v>41</v>
      </c>
      <c r="E40" s="95">
        <v>9.1364300000000007</v>
      </c>
      <c r="F40" s="37">
        <v>18</v>
      </c>
      <c r="G40" s="72" t="e">
        <f>init!D40/D40</f>
        <v>#VALUE!</v>
      </c>
      <c r="H40" s="76" t="e">
        <f t="shared" si="2"/>
        <v>#VALUE!</v>
      </c>
      <c r="I40" s="38" t="e">
        <f t="shared" si="12"/>
        <v>#VALUE!</v>
      </c>
      <c r="J40" s="33">
        <f t="shared" si="3"/>
        <v>1.7980359607192145E-2</v>
      </c>
      <c r="K40" s="33" t="e">
        <f t="shared" si="4"/>
        <v>#VALUE!</v>
      </c>
      <c r="L40" s="33">
        <f t="shared" si="5"/>
        <v>0.98650024844872575</v>
      </c>
      <c r="M40" s="33">
        <f t="shared" si="6"/>
        <v>6.6666666666666666E-2</v>
      </c>
      <c r="N40" s="38" t="e">
        <f t="shared" si="13"/>
        <v>#VALUE!</v>
      </c>
      <c r="O40" s="33">
        <f t="shared" si="7"/>
        <v>-0.59791858723899338</v>
      </c>
      <c r="P40" s="33" t="e">
        <f t="shared" si="8"/>
        <v>#VALUE!</v>
      </c>
      <c r="Q40" s="33">
        <f t="shared" si="9"/>
        <v>2.5857915519188892</v>
      </c>
      <c r="R40" s="34">
        <f t="shared" si="10"/>
        <v>-0.44378224110279263</v>
      </c>
      <c r="S40" s="93">
        <f t="shared" si="14"/>
        <v>1.3130000000000002E-4</v>
      </c>
    </row>
    <row r="41" spans="1:19" x14ac:dyDescent="0.25">
      <c r="A41" s="35">
        <v>28</v>
      </c>
      <c r="B41" s="59" t="e">
        <f t="shared" si="11"/>
        <v>#VALUE!</v>
      </c>
      <c r="C41" s="35">
        <v>100000</v>
      </c>
      <c r="D41" s="37" t="s">
        <v>42</v>
      </c>
      <c r="E41" s="95">
        <v>9.2610499999999991</v>
      </c>
      <c r="F41" s="37">
        <v>11</v>
      </c>
      <c r="G41" s="72" t="e">
        <f>init!D41/D41</f>
        <v>#VALUE!</v>
      </c>
      <c r="H41" s="76" t="e">
        <f t="shared" si="2"/>
        <v>#VALUE!</v>
      </c>
      <c r="I41" s="38" t="e">
        <f t="shared" si="12"/>
        <v>#VALUE!</v>
      </c>
      <c r="J41" s="33">
        <f t="shared" si="3"/>
        <v>1.9980399607992159E-2</v>
      </c>
      <c r="K41" s="33" t="e">
        <f t="shared" si="4"/>
        <v>#VALUE!</v>
      </c>
      <c r="L41" s="33">
        <f t="shared" si="5"/>
        <v>1</v>
      </c>
      <c r="M41" s="33">
        <f t="shared" si="6"/>
        <v>3.0769230769230771E-2</v>
      </c>
      <c r="N41" s="38" t="e">
        <f t="shared" si="13"/>
        <v>#VALUE!</v>
      </c>
      <c r="O41" s="33">
        <f t="shared" si="7"/>
        <v>-0.59058209855693145</v>
      </c>
      <c r="P41" s="33" t="e">
        <f t="shared" si="8"/>
        <v>#VALUE!</v>
      </c>
      <c r="Q41" s="33">
        <f t="shared" si="9"/>
        <v>2.625233690102911</v>
      </c>
      <c r="R41" s="34">
        <f t="shared" si="10"/>
        <v>-0.55799090609248192</v>
      </c>
      <c r="S41" s="93">
        <f t="shared" si="14"/>
        <v>1.3130000000000002E-4</v>
      </c>
    </row>
    <row r="42" spans="1:19" x14ac:dyDescent="0.25">
      <c r="A42" s="35">
        <v>29</v>
      </c>
      <c r="B42" s="59" t="e">
        <f t="shared" si="11"/>
        <v>#VALUE!</v>
      </c>
      <c r="C42" s="35">
        <v>125000</v>
      </c>
      <c r="D42" s="37" t="s">
        <v>43</v>
      </c>
      <c r="E42" s="96" t="s">
        <v>44</v>
      </c>
      <c r="F42" s="37">
        <v>5</v>
      </c>
      <c r="G42" s="72" t="e">
        <f>init!D42/D42</f>
        <v>#VALUE!</v>
      </c>
      <c r="H42" s="76" t="e">
        <f t="shared" si="2"/>
        <v>#VALUE!</v>
      </c>
      <c r="I42" s="38" t="e">
        <f t="shared" si="12"/>
        <v>#VALUE!</v>
      </c>
      <c r="J42" s="33">
        <f t="shared" si="3"/>
        <v>2.4980499609992199E-2</v>
      </c>
      <c r="K42" s="33" t="e">
        <f t="shared" si="4"/>
        <v>#VALUE!</v>
      </c>
      <c r="L42" s="33" t="e">
        <f t="shared" si="5"/>
        <v>#VALUE!</v>
      </c>
      <c r="M42" s="33">
        <f t="shared" si="6"/>
        <v>0</v>
      </c>
      <c r="N42" s="38" t="e">
        <f t="shared" si="13"/>
        <v>#VALUE!</v>
      </c>
      <c r="O42" s="33">
        <f t="shared" si="7"/>
        <v>-0.57224087685177649</v>
      </c>
      <c r="P42" s="33" t="e">
        <f t="shared" si="8"/>
        <v>#VALUE!</v>
      </c>
      <c r="Q42" s="33" t="e">
        <f t="shared" si="9"/>
        <v>#VALUE!</v>
      </c>
      <c r="R42" s="34">
        <f t="shared" si="10"/>
        <v>-0.65588404751221552</v>
      </c>
      <c r="S42" s="93">
        <f t="shared" si="14"/>
        <v>1.3130000000000002E-4</v>
      </c>
    </row>
    <row r="43" spans="1:19" x14ac:dyDescent="0.25">
      <c r="A43" s="35">
        <v>30</v>
      </c>
      <c r="B43" s="59" t="e">
        <f t="shared" si="11"/>
        <v>#VALUE!</v>
      </c>
      <c r="C43" s="35">
        <v>150000</v>
      </c>
      <c r="D43" s="37" t="s">
        <v>45</v>
      </c>
      <c r="E43" s="96" t="s">
        <v>46</v>
      </c>
      <c r="F43" s="37">
        <v>5</v>
      </c>
      <c r="G43" s="72" t="e">
        <f>init!D43/D43</f>
        <v>#VALUE!</v>
      </c>
      <c r="H43" s="76" t="e">
        <f t="shared" si="2"/>
        <v>#VALUE!</v>
      </c>
      <c r="I43" s="38" t="e">
        <f t="shared" si="12"/>
        <v>#VALUE!</v>
      </c>
      <c r="J43" s="33">
        <f t="shared" si="3"/>
        <v>2.9980599611992238E-2</v>
      </c>
      <c r="K43" s="33" t="e">
        <f t="shared" si="4"/>
        <v>#VALUE!</v>
      </c>
      <c r="L43" s="33" t="e">
        <f t="shared" si="5"/>
        <v>#VALUE!</v>
      </c>
      <c r="M43" s="33">
        <f t="shared" si="6"/>
        <v>0</v>
      </c>
      <c r="N43" s="38" t="e">
        <f t="shared" si="13"/>
        <v>#VALUE!</v>
      </c>
      <c r="O43" s="33">
        <f t="shared" si="7"/>
        <v>-0.55389965514662154</v>
      </c>
      <c r="P43" s="33" t="e">
        <f t="shared" si="8"/>
        <v>#VALUE!</v>
      </c>
      <c r="Q43" s="33" t="e">
        <f t="shared" si="9"/>
        <v>#VALUE!</v>
      </c>
      <c r="R43" s="34">
        <f t="shared" si="10"/>
        <v>-0.65588404751221552</v>
      </c>
      <c r="S43" s="93">
        <f t="shared" si="14"/>
        <v>1.3130000000000002E-4</v>
      </c>
    </row>
    <row r="44" spans="1:19" x14ac:dyDescent="0.25">
      <c r="A44" s="35">
        <v>31</v>
      </c>
      <c r="B44" s="59" t="e">
        <f t="shared" si="11"/>
        <v>#VALUE!</v>
      </c>
      <c r="C44" s="35">
        <v>175000</v>
      </c>
      <c r="D44" s="37" t="s">
        <v>47</v>
      </c>
      <c r="E44" s="96" t="s">
        <v>48</v>
      </c>
      <c r="F44" s="37">
        <v>5</v>
      </c>
      <c r="G44" s="72" t="e">
        <f>init!D44/D44</f>
        <v>#VALUE!</v>
      </c>
      <c r="H44" s="76" t="e">
        <f t="shared" si="2"/>
        <v>#VALUE!</v>
      </c>
      <c r="I44" s="38" t="e">
        <f t="shared" si="12"/>
        <v>#VALUE!</v>
      </c>
      <c r="J44" s="33">
        <f t="shared" si="3"/>
        <v>3.4980699613992278E-2</v>
      </c>
      <c r="K44" s="33" t="e">
        <f t="shared" si="4"/>
        <v>#VALUE!</v>
      </c>
      <c r="L44" s="33" t="e">
        <f t="shared" si="5"/>
        <v>#VALUE!</v>
      </c>
      <c r="M44" s="33">
        <f t="shared" si="6"/>
        <v>0</v>
      </c>
      <c r="N44" s="38" t="e">
        <f t="shared" si="13"/>
        <v>#VALUE!</v>
      </c>
      <c r="O44" s="33">
        <f t="shared" si="7"/>
        <v>-0.53555843344146647</v>
      </c>
      <c r="P44" s="33" t="e">
        <f t="shared" si="8"/>
        <v>#VALUE!</v>
      </c>
      <c r="Q44" s="33" t="e">
        <f t="shared" si="9"/>
        <v>#VALUE!</v>
      </c>
      <c r="R44" s="34">
        <f t="shared" si="10"/>
        <v>-0.65588404751221552</v>
      </c>
      <c r="S44" s="93">
        <f t="shared" si="14"/>
        <v>1.3130000000000002E-4</v>
      </c>
    </row>
    <row r="45" spans="1:19" x14ac:dyDescent="0.25">
      <c r="A45" s="35">
        <v>32</v>
      </c>
      <c r="B45" s="59" t="e">
        <f t="shared" si="11"/>
        <v>#VALUE!</v>
      </c>
      <c r="C45" s="35">
        <v>200000</v>
      </c>
      <c r="D45" s="37" t="s">
        <v>49</v>
      </c>
      <c r="E45" s="96" t="s">
        <v>50</v>
      </c>
      <c r="F45" s="37">
        <v>5</v>
      </c>
      <c r="G45" s="72" t="e">
        <f>init!D45/D45</f>
        <v>#VALUE!</v>
      </c>
      <c r="H45" s="76" t="e">
        <f t="shared" si="2"/>
        <v>#VALUE!</v>
      </c>
      <c r="I45" s="38" t="e">
        <f t="shared" si="12"/>
        <v>#VALUE!</v>
      </c>
      <c r="J45" s="33">
        <f t="shared" si="3"/>
        <v>3.9980799615992317E-2</v>
      </c>
      <c r="K45" s="33" t="e">
        <f t="shared" si="4"/>
        <v>#VALUE!</v>
      </c>
      <c r="L45" s="33" t="e">
        <f t="shared" si="5"/>
        <v>#VALUE!</v>
      </c>
      <c r="M45" s="33">
        <f t="shared" si="6"/>
        <v>0</v>
      </c>
      <c r="N45" s="38" t="e">
        <f t="shared" si="13"/>
        <v>#VALUE!</v>
      </c>
      <c r="O45" s="33">
        <f t="shared" si="7"/>
        <v>-0.51721721173631152</v>
      </c>
      <c r="P45" s="33" t="e">
        <f t="shared" si="8"/>
        <v>#VALUE!</v>
      </c>
      <c r="Q45" s="33" t="e">
        <f t="shared" si="9"/>
        <v>#VALUE!</v>
      </c>
      <c r="R45" s="34">
        <f t="shared" si="10"/>
        <v>-0.65588404751221552</v>
      </c>
      <c r="S45" s="93">
        <f t="shared" si="14"/>
        <v>1.3130000000000002E-4</v>
      </c>
    </row>
    <row r="46" spans="1:19" x14ac:dyDescent="0.25">
      <c r="A46" s="35">
        <v>33</v>
      </c>
      <c r="B46" s="59" t="e">
        <f t="shared" si="11"/>
        <v>#VALUE!</v>
      </c>
      <c r="C46" s="35">
        <v>225000</v>
      </c>
      <c r="D46" s="37" t="s">
        <v>51</v>
      </c>
      <c r="E46" s="96" t="s">
        <v>52</v>
      </c>
      <c r="F46" s="37">
        <v>5</v>
      </c>
      <c r="G46" s="72" t="e">
        <f>init!D46/D46</f>
        <v>#VALUE!</v>
      </c>
      <c r="H46" s="76" t="e">
        <f t="shared" si="2"/>
        <v>#VALUE!</v>
      </c>
      <c r="I46" s="38" t="e">
        <f t="shared" si="12"/>
        <v>#VALUE!</v>
      </c>
      <c r="J46" s="33">
        <f t="shared" si="3"/>
        <v>4.4980899617992356E-2</v>
      </c>
      <c r="K46" s="33" t="e">
        <f t="shared" si="4"/>
        <v>#VALUE!</v>
      </c>
      <c r="L46" s="33" t="e">
        <f t="shared" si="5"/>
        <v>#VALUE!</v>
      </c>
      <c r="M46" s="33">
        <f t="shared" si="6"/>
        <v>0</v>
      </c>
      <c r="N46" s="38" t="e">
        <f t="shared" si="13"/>
        <v>#VALUE!</v>
      </c>
      <c r="O46" s="33">
        <f t="shared" si="7"/>
        <v>-0.49887599003115657</v>
      </c>
      <c r="P46" s="33" t="e">
        <f t="shared" si="8"/>
        <v>#VALUE!</v>
      </c>
      <c r="Q46" s="33" t="e">
        <f t="shared" si="9"/>
        <v>#VALUE!</v>
      </c>
      <c r="R46" s="34">
        <f t="shared" si="10"/>
        <v>-0.65588404751221552</v>
      </c>
      <c r="S46" s="93">
        <f t="shared" si="14"/>
        <v>1.3130000000000002E-4</v>
      </c>
    </row>
    <row r="47" spans="1:19" x14ac:dyDescent="0.25">
      <c r="A47" s="35">
        <v>34</v>
      </c>
      <c r="B47" s="59" t="e">
        <f t="shared" si="11"/>
        <v>#VALUE!</v>
      </c>
      <c r="C47" s="35">
        <v>250000</v>
      </c>
      <c r="D47" s="37" t="s">
        <v>53</v>
      </c>
      <c r="E47" s="96" t="s">
        <v>54</v>
      </c>
      <c r="F47" s="37">
        <v>5</v>
      </c>
      <c r="G47" s="72" t="e">
        <f>init!D47/D47</f>
        <v>#VALUE!</v>
      </c>
      <c r="H47" s="76" t="e">
        <f t="shared" si="2"/>
        <v>#VALUE!</v>
      </c>
      <c r="I47" s="38" t="e">
        <f t="shared" si="12"/>
        <v>#VALUE!</v>
      </c>
      <c r="J47" s="33">
        <f t="shared" si="3"/>
        <v>4.9980999619992403E-2</v>
      </c>
      <c r="K47" s="33" t="e">
        <f t="shared" si="4"/>
        <v>#VALUE!</v>
      </c>
      <c r="L47" s="33" t="e">
        <f t="shared" si="5"/>
        <v>#VALUE!</v>
      </c>
      <c r="M47" s="33">
        <f t="shared" si="6"/>
        <v>0</v>
      </c>
      <c r="N47" s="38" t="e">
        <f t="shared" si="13"/>
        <v>#VALUE!</v>
      </c>
      <c r="O47" s="33">
        <f t="shared" si="7"/>
        <v>-0.48053476832600162</v>
      </c>
      <c r="P47" s="33" t="e">
        <f t="shared" si="8"/>
        <v>#VALUE!</v>
      </c>
      <c r="Q47" s="33" t="e">
        <f t="shared" si="9"/>
        <v>#VALUE!</v>
      </c>
      <c r="R47" s="34">
        <f t="shared" si="10"/>
        <v>-0.65588404751221552</v>
      </c>
      <c r="S47" s="93">
        <f t="shared" si="14"/>
        <v>1.3130000000000002E-4</v>
      </c>
    </row>
    <row r="48" spans="1:19" x14ac:dyDescent="0.25">
      <c r="A48" s="35">
        <v>35</v>
      </c>
      <c r="B48" s="59" t="e">
        <f t="shared" si="11"/>
        <v>#VALUE!</v>
      </c>
      <c r="C48" s="35">
        <v>275000</v>
      </c>
      <c r="D48" s="37" t="s">
        <v>55</v>
      </c>
      <c r="E48" s="96" t="s">
        <v>56</v>
      </c>
      <c r="F48" s="37">
        <v>5</v>
      </c>
      <c r="G48" s="72" t="e">
        <f>init!D48/D48</f>
        <v>#VALUE!</v>
      </c>
      <c r="H48" s="76" t="e">
        <f t="shared" si="2"/>
        <v>#VALUE!</v>
      </c>
      <c r="I48" s="38" t="e">
        <f t="shared" si="12"/>
        <v>#VALUE!</v>
      </c>
      <c r="J48" s="33">
        <f t="shared" si="3"/>
        <v>5.4981099621992442E-2</v>
      </c>
      <c r="K48" s="33" t="e">
        <f t="shared" si="4"/>
        <v>#VALUE!</v>
      </c>
      <c r="L48" s="33" t="e">
        <f t="shared" si="5"/>
        <v>#VALUE!</v>
      </c>
      <c r="M48" s="33">
        <f t="shared" si="6"/>
        <v>0</v>
      </c>
      <c r="N48" s="38" t="e">
        <f t="shared" si="13"/>
        <v>#VALUE!</v>
      </c>
      <c r="O48" s="33">
        <f t="shared" si="7"/>
        <v>-0.46219354662084666</v>
      </c>
      <c r="P48" s="33" t="e">
        <f t="shared" si="8"/>
        <v>#VALUE!</v>
      </c>
      <c r="Q48" s="33" t="e">
        <f t="shared" si="9"/>
        <v>#VALUE!</v>
      </c>
      <c r="R48" s="34">
        <f t="shared" si="10"/>
        <v>-0.65588404751221552</v>
      </c>
      <c r="S48" s="93">
        <f t="shared" si="14"/>
        <v>1.3130000000000002E-4</v>
      </c>
    </row>
    <row r="49" spans="1:19" x14ac:dyDescent="0.25">
      <c r="A49" s="35">
        <v>36</v>
      </c>
      <c r="B49" s="59" t="e">
        <f t="shared" si="11"/>
        <v>#VALUE!</v>
      </c>
      <c r="C49" s="35">
        <v>300000</v>
      </c>
      <c r="D49" s="37" t="s">
        <v>57</v>
      </c>
      <c r="E49" s="96" t="s">
        <v>58</v>
      </c>
      <c r="F49" s="37">
        <v>5</v>
      </c>
      <c r="G49" s="72" t="e">
        <f>init!D49/D49</f>
        <v>#VALUE!</v>
      </c>
      <c r="H49" s="76" t="e">
        <f t="shared" si="2"/>
        <v>#VALUE!</v>
      </c>
      <c r="I49" s="38" t="e">
        <f t="shared" si="12"/>
        <v>#VALUE!</v>
      </c>
      <c r="J49" s="33">
        <f t="shared" si="3"/>
        <v>5.9981199623992482E-2</v>
      </c>
      <c r="K49" s="33" t="e">
        <f t="shared" si="4"/>
        <v>#VALUE!</v>
      </c>
      <c r="L49" s="33" t="e">
        <f t="shared" si="5"/>
        <v>#VALUE!</v>
      </c>
      <c r="M49" s="33">
        <f t="shared" si="6"/>
        <v>0</v>
      </c>
      <c r="N49" s="38" t="e">
        <f t="shared" si="13"/>
        <v>#VALUE!</v>
      </c>
      <c r="O49" s="33">
        <f t="shared" si="7"/>
        <v>-0.44385232491569165</v>
      </c>
      <c r="P49" s="33" t="e">
        <f t="shared" si="8"/>
        <v>#VALUE!</v>
      </c>
      <c r="Q49" s="33" t="e">
        <f t="shared" si="9"/>
        <v>#VALUE!</v>
      </c>
      <c r="R49" s="34">
        <f t="shared" si="10"/>
        <v>-0.65588404751221552</v>
      </c>
      <c r="S49" s="93">
        <f t="shared" si="14"/>
        <v>1.3130000000000002E-4</v>
      </c>
    </row>
    <row r="50" spans="1:19" x14ac:dyDescent="0.25">
      <c r="A50" s="35">
        <v>37</v>
      </c>
      <c r="B50" s="59" t="e">
        <f t="shared" si="11"/>
        <v>#VALUE!</v>
      </c>
      <c r="C50" s="35">
        <v>325000</v>
      </c>
      <c r="D50" s="37" t="s">
        <v>59</v>
      </c>
      <c r="E50" s="96" t="s">
        <v>60</v>
      </c>
      <c r="F50" s="37">
        <v>5</v>
      </c>
      <c r="G50" s="72" t="e">
        <f>init!D50/D50</f>
        <v>#VALUE!</v>
      </c>
      <c r="H50" s="76" t="e">
        <f t="shared" si="2"/>
        <v>#VALUE!</v>
      </c>
      <c r="I50" s="38" t="e">
        <f t="shared" si="12"/>
        <v>#VALUE!</v>
      </c>
      <c r="J50" s="33">
        <f t="shared" si="3"/>
        <v>6.4981299625992514E-2</v>
      </c>
      <c r="K50" s="33" t="e">
        <f t="shared" si="4"/>
        <v>#VALUE!</v>
      </c>
      <c r="L50" s="33" t="e">
        <f t="shared" si="5"/>
        <v>#VALUE!</v>
      </c>
      <c r="M50" s="33">
        <f t="shared" si="6"/>
        <v>0</v>
      </c>
      <c r="N50" s="38" t="e">
        <f t="shared" si="13"/>
        <v>#VALUE!</v>
      </c>
      <c r="O50" s="33">
        <f t="shared" si="7"/>
        <v>-0.4255111032105367</v>
      </c>
      <c r="P50" s="33" t="e">
        <f t="shared" si="8"/>
        <v>#VALUE!</v>
      </c>
      <c r="Q50" s="33" t="e">
        <f t="shared" si="9"/>
        <v>#VALUE!</v>
      </c>
      <c r="R50" s="34">
        <f t="shared" si="10"/>
        <v>-0.65588404751221552</v>
      </c>
      <c r="S50" s="93">
        <f t="shared" si="14"/>
        <v>1.3130000000000002E-4</v>
      </c>
    </row>
    <row r="51" spans="1:19" x14ac:dyDescent="0.25">
      <c r="A51" s="35">
        <v>38</v>
      </c>
      <c r="B51" s="59" t="e">
        <f t="shared" si="11"/>
        <v>#VALUE!</v>
      </c>
      <c r="C51" s="35">
        <v>350000</v>
      </c>
      <c r="D51" s="37" t="s">
        <v>61</v>
      </c>
      <c r="E51" s="96" t="s">
        <v>62</v>
      </c>
      <c r="F51" s="37">
        <v>5</v>
      </c>
      <c r="G51" s="72" t="e">
        <f>init!D51/D51</f>
        <v>#VALUE!</v>
      </c>
      <c r="H51" s="76" t="e">
        <f t="shared" si="2"/>
        <v>#VALUE!</v>
      </c>
      <c r="I51" s="38" t="e">
        <f t="shared" si="12"/>
        <v>#VALUE!</v>
      </c>
      <c r="J51" s="33">
        <f t="shared" si="3"/>
        <v>6.998139962799256E-2</v>
      </c>
      <c r="K51" s="33" t="e">
        <f t="shared" si="4"/>
        <v>#VALUE!</v>
      </c>
      <c r="L51" s="33" t="e">
        <f t="shared" si="5"/>
        <v>#VALUE!</v>
      </c>
      <c r="M51" s="33">
        <f t="shared" si="6"/>
        <v>0</v>
      </c>
      <c r="N51" s="38" t="e">
        <f t="shared" si="13"/>
        <v>#VALUE!</v>
      </c>
      <c r="O51" s="33">
        <f t="shared" si="7"/>
        <v>-0.40716988150538175</v>
      </c>
      <c r="P51" s="33" t="e">
        <f t="shared" si="8"/>
        <v>#VALUE!</v>
      </c>
      <c r="Q51" s="33" t="e">
        <f t="shared" si="9"/>
        <v>#VALUE!</v>
      </c>
      <c r="R51" s="34">
        <f t="shared" si="10"/>
        <v>-0.65588404751221552</v>
      </c>
      <c r="S51" s="93">
        <f t="shared" si="14"/>
        <v>1.3130000000000002E-4</v>
      </c>
    </row>
    <row r="52" spans="1:19" x14ac:dyDescent="0.25">
      <c r="A52" s="35">
        <v>39</v>
      </c>
      <c r="B52" s="59" t="e">
        <f t="shared" si="11"/>
        <v>#VALUE!</v>
      </c>
      <c r="C52" s="35">
        <v>375000</v>
      </c>
      <c r="D52" s="37" t="s">
        <v>63</v>
      </c>
      <c r="E52" s="96" t="s">
        <v>64</v>
      </c>
      <c r="F52" s="37">
        <v>5</v>
      </c>
      <c r="G52" s="72" t="e">
        <f>init!D52/D52</f>
        <v>#VALUE!</v>
      </c>
      <c r="H52" s="76" t="e">
        <f t="shared" si="2"/>
        <v>#VALUE!</v>
      </c>
      <c r="I52" s="38" t="e">
        <f t="shared" si="12"/>
        <v>#VALUE!</v>
      </c>
      <c r="J52" s="33">
        <f t="shared" si="3"/>
        <v>7.4981499629992607E-2</v>
      </c>
      <c r="K52" s="33" t="e">
        <f t="shared" si="4"/>
        <v>#VALUE!</v>
      </c>
      <c r="L52" s="33" t="e">
        <f t="shared" si="5"/>
        <v>#VALUE!</v>
      </c>
      <c r="M52" s="33">
        <f t="shared" si="6"/>
        <v>0</v>
      </c>
      <c r="N52" s="38" t="e">
        <f t="shared" si="13"/>
        <v>#VALUE!</v>
      </c>
      <c r="O52" s="33">
        <f t="shared" si="7"/>
        <v>-0.38882865980022674</v>
      </c>
      <c r="P52" s="33" t="e">
        <f t="shared" si="8"/>
        <v>#VALUE!</v>
      </c>
      <c r="Q52" s="33" t="e">
        <f t="shared" si="9"/>
        <v>#VALUE!</v>
      </c>
      <c r="R52" s="34">
        <f t="shared" si="10"/>
        <v>-0.65588404751221552</v>
      </c>
      <c r="S52" s="93">
        <f t="shared" si="14"/>
        <v>1.3130000000000002E-4</v>
      </c>
    </row>
    <row r="53" spans="1:19" x14ac:dyDescent="0.25">
      <c r="A53" s="35">
        <v>40</v>
      </c>
      <c r="B53" s="59" t="e">
        <f t="shared" si="11"/>
        <v>#VALUE!</v>
      </c>
      <c r="C53" s="35">
        <v>400000</v>
      </c>
      <c r="D53" s="37" t="s">
        <v>65</v>
      </c>
      <c r="E53" s="96" t="s">
        <v>66</v>
      </c>
      <c r="F53" s="37">
        <v>5</v>
      </c>
      <c r="G53" s="72" t="e">
        <f>init!D53/D53</f>
        <v>#VALUE!</v>
      </c>
      <c r="H53" s="76" t="e">
        <f t="shared" si="2"/>
        <v>#VALUE!</v>
      </c>
      <c r="I53" s="38" t="e">
        <f t="shared" si="12"/>
        <v>#VALUE!</v>
      </c>
      <c r="J53" s="33">
        <f t="shared" si="3"/>
        <v>7.9981599631992639E-2</v>
      </c>
      <c r="K53" s="33" t="e">
        <f t="shared" si="4"/>
        <v>#VALUE!</v>
      </c>
      <c r="L53" s="33" t="e">
        <f t="shared" si="5"/>
        <v>#VALUE!</v>
      </c>
      <c r="M53" s="33">
        <f t="shared" si="6"/>
        <v>0</v>
      </c>
      <c r="N53" s="38" t="e">
        <f t="shared" si="13"/>
        <v>#VALUE!</v>
      </c>
      <c r="O53" s="33">
        <f t="shared" si="7"/>
        <v>-0.37048743809507179</v>
      </c>
      <c r="P53" s="33" t="e">
        <f t="shared" si="8"/>
        <v>#VALUE!</v>
      </c>
      <c r="Q53" s="33" t="e">
        <f t="shared" si="9"/>
        <v>#VALUE!</v>
      </c>
      <c r="R53" s="34">
        <f t="shared" si="10"/>
        <v>-0.65588404751221552</v>
      </c>
      <c r="S53" s="93">
        <f t="shared" si="14"/>
        <v>1.3130000000000002E-4</v>
      </c>
    </row>
    <row r="54" spans="1:19" x14ac:dyDescent="0.25">
      <c r="A54" s="35">
        <v>41</v>
      </c>
      <c r="B54" s="59" t="e">
        <f t="shared" si="11"/>
        <v>#VALUE!</v>
      </c>
      <c r="C54" s="35">
        <v>425000</v>
      </c>
      <c r="D54" s="37" t="s">
        <v>67</v>
      </c>
      <c r="E54" s="96" t="s">
        <v>68</v>
      </c>
      <c r="F54" s="37">
        <v>5</v>
      </c>
      <c r="G54" s="72" t="e">
        <f>init!D54/D54</f>
        <v>#VALUE!</v>
      </c>
      <c r="H54" s="76" t="e">
        <f t="shared" si="2"/>
        <v>#VALUE!</v>
      </c>
      <c r="I54" s="38" t="e">
        <f t="shared" si="12"/>
        <v>#VALUE!</v>
      </c>
      <c r="J54" s="33">
        <f t="shared" si="3"/>
        <v>8.4981699633992686E-2</v>
      </c>
      <c r="K54" s="33" t="e">
        <f t="shared" si="4"/>
        <v>#VALUE!</v>
      </c>
      <c r="L54" s="33" t="e">
        <f t="shared" si="5"/>
        <v>#VALUE!</v>
      </c>
      <c r="M54" s="33">
        <f t="shared" si="6"/>
        <v>0</v>
      </c>
      <c r="N54" s="38" t="e">
        <f t="shared" si="13"/>
        <v>#VALUE!</v>
      </c>
      <c r="O54" s="33">
        <f t="shared" si="7"/>
        <v>-0.35214621638991683</v>
      </c>
      <c r="P54" s="33" t="e">
        <f t="shared" si="8"/>
        <v>#VALUE!</v>
      </c>
      <c r="Q54" s="33" t="e">
        <f t="shared" si="9"/>
        <v>#VALUE!</v>
      </c>
      <c r="R54" s="34">
        <f t="shared" si="10"/>
        <v>-0.65588404751221552</v>
      </c>
      <c r="S54" s="93">
        <f t="shared" si="14"/>
        <v>1.3130000000000002E-4</v>
      </c>
    </row>
    <row r="55" spans="1:19" x14ac:dyDescent="0.25">
      <c r="A55" s="35">
        <v>42</v>
      </c>
      <c r="B55" s="59" t="e">
        <f t="shared" si="11"/>
        <v>#VALUE!</v>
      </c>
      <c r="C55" s="35">
        <v>450000</v>
      </c>
      <c r="D55" s="37" t="s">
        <v>69</v>
      </c>
      <c r="E55" s="96" t="s">
        <v>70</v>
      </c>
      <c r="F55" s="37">
        <v>5</v>
      </c>
      <c r="G55" s="72" t="e">
        <f>init!D55/D55</f>
        <v>#VALUE!</v>
      </c>
      <c r="H55" s="76" t="e">
        <f t="shared" si="2"/>
        <v>#VALUE!</v>
      </c>
      <c r="I55" s="38" t="e">
        <f t="shared" si="12"/>
        <v>#VALUE!</v>
      </c>
      <c r="J55" s="33">
        <f t="shared" si="3"/>
        <v>8.9981799635992718E-2</v>
      </c>
      <c r="K55" s="33" t="e">
        <f t="shared" si="4"/>
        <v>#VALUE!</v>
      </c>
      <c r="L55" s="33" t="e">
        <f t="shared" si="5"/>
        <v>#VALUE!</v>
      </c>
      <c r="M55" s="33">
        <f t="shared" si="6"/>
        <v>0</v>
      </c>
      <c r="N55" s="38" t="e">
        <f t="shared" si="13"/>
        <v>#VALUE!</v>
      </c>
      <c r="O55" s="33">
        <f t="shared" si="7"/>
        <v>-0.33380499468476182</v>
      </c>
      <c r="P55" s="33" t="e">
        <f t="shared" si="8"/>
        <v>#VALUE!</v>
      </c>
      <c r="Q55" s="33" t="e">
        <f t="shared" si="9"/>
        <v>#VALUE!</v>
      </c>
      <c r="R55" s="34">
        <f t="shared" si="10"/>
        <v>-0.65588404751221552</v>
      </c>
      <c r="S55" s="93">
        <f t="shared" si="14"/>
        <v>1.3130000000000002E-4</v>
      </c>
    </row>
    <row r="56" spans="1:19" x14ac:dyDescent="0.25">
      <c r="A56" s="35">
        <v>43</v>
      </c>
      <c r="B56" s="59" t="e">
        <f t="shared" si="11"/>
        <v>#VALUE!</v>
      </c>
      <c r="C56" s="35">
        <v>475000</v>
      </c>
      <c r="D56" s="37" t="s">
        <v>71</v>
      </c>
      <c r="E56" s="96" t="s">
        <v>72</v>
      </c>
      <c r="F56" s="37">
        <v>5</v>
      </c>
      <c r="G56" s="72" t="e">
        <f>init!D56/D56</f>
        <v>#VALUE!</v>
      </c>
      <c r="H56" s="76" t="e">
        <f t="shared" si="2"/>
        <v>#VALUE!</v>
      </c>
      <c r="I56" s="38" t="e">
        <f t="shared" si="12"/>
        <v>#VALUE!</v>
      </c>
      <c r="J56" s="33">
        <f t="shared" si="3"/>
        <v>9.4981899637992764E-2</v>
      </c>
      <c r="K56" s="33" t="e">
        <f t="shared" si="4"/>
        <v>#VALUE!</v>
      </c>
      <c r="L56" s="33" t="e">
        <f t="shared" si="5"/>
        <v>#VALUE!</v>
      </c>
      <c r="M56" s="33">
        <f t="shared" si="6"/>
        <v>0</v>
      </c>
      <c r="N56" s="38" t="e">
        <f t="shared" si="13"/>
        <v>#VALUE!</v>
      </c>
      <c r="O56" s="33">
        <f t="shared" si="7"/>
        <v>-0.31546377297960687</v>
      </c>
      <c r="P56" s="33" t="e">
        <f t="shared" si="8"/>
        <v>#VALUE!</v>
      </c>
      <c r="Q56" s="33" t="e">
        <f t="shared" si="9"/>
        <v>#VALUE!</v>
      </c>
      <c r="R56" s="34">
        <f t="shared" si="10"/>
        <v>-0.65588404751221552</v>
      </c>
      <c r="S56" s="93">
        <f t="shared" si="14"/>
        <v>1.3130000000000002E-4</v>
      </c>
    </row>
    <row r="57" spans="1:19" x14ac:dyDescent="0.25">
      <c r="A57" s="35">
        <v>44</v>
      </c>
      <c r="B57" s="59" t="e">
        <f t="shared" si="11"/>
        <v>#VALUE!</v>
      </c>
      <c r="C57" s="35">
        <v>500000</v>
      </c>
      <c r="D57" s="37" t="s">
        <v>73</v>
      </c>
      <c r="E57" s="96" t="s">
        <v>74</v>
      </c>
      <c r="F57" s="37">
        <v>5</v>
      </c>
      <c r="G57" s="72" t="e">
        <f>init!D57/D57</f>
        <v>#VALUE!</v>
      </c>
      <c r="H57" s="76" t="e">
        <f t="shared" si="2"/>
        <v>#VALUE!</v>
      </c>
      <c r="I57" s="38" t="e">
        <f t="shared" si="12"/>
        <v>#VALUE!</v>
      </c>
      <c r="J57" s="33">
        <f t="shared" si="3"/>
        <v>9.9981999639992797E-2</v>
      </c>
      <c r="K57" s="33" t="e">
        <f t="shared" si="4"/>
        <v>#VALUE!</v>
      </c>
      <c r="L57" s="33" t="e">
        <f t="shared" si="5"/>
        <v>#VALUE!</v>
      </c>
      <c r="M57" s="33">
        <f t="shared" si="6"/>
        <v>0</v>
      </c>
      <c r="N57" s="38" t="e">
        <f t="shared" si="13"/>
        <v>#VALUE!</v>
      </c>
      <c r="O57" s="33">
        <f t="shared" si="7"/>
        <v>-0.29712255127445192</v>
      </c>
      <c r="P57" s="33" t="e">
        <f t="shared" si="8"/>
        <v>#VALUE!</v>
      </c>
      <c r="Q57" s="33" t="e">
        <f t="shared" si="9"/>
        <v>#VALUE!</v>
      </c>
      <c r="R57" s="34">
        <f t="shared" si="10"/>
        <v>-0.65588404751221552</v>
      </c>
      <c r="S57" s="93">
        <f t="shared" si="14"/>
        <v>1.3130000000000002E-4</v>
      </c>
    </row>
    <row r="58" spans="1:19" x14ac:dyDescent="0.25">
      <c r="A58" s="35">
        <v>45</v>
      </c>
      <c r="B58" s="59" t="e">
        <f t="shared" si="11"/>
        <v>#VALUE!</v>
      </c>
      <c r="C58" s="35">
        <v>550000</v>
      </c>
      <c r="D58" s="37" t="s">
        <v>75</v>
      </c>
      <c r="E58" s="96" t="s">
        <v>76</v>
      </c>
      <c r="F58" s="37">
        <v>5</v>
      </c>
      <c r="G58" s="72" t="e">
        <f>init!D58/D58</f>
        <v>#VALUE!</v>
      </c>
      <c r="H58" s="76" t="e">
        <f t="shared" si="2"/>
        <v>#VALUE!</v>
      </c>
      <c r="I58" s="38" t="e">
        <f t="shared" si="12"/>
        <v>#VALUE!</v>
      </c>
      <c r="J58" s="33">
        <f t="shared" si="3"/>
        <v>0.10998219964399288</v>
      </c>
      <c r="K58" s="33" t="e">
        <f t="shared" si="4"/>
        <v>#VALUE!</v>
      </c>
      <c r="L58" s="33" t="e">
        <f t="shared" si="5"/>
        <v>#VALUE!</v>
      </c>
      <c r="M58" s="33">
        <f t="shared" si="6"/>
        <v>0</v>
      </c>
      <c r="N58" s="38" t="e">
        <f t="shared" si="13"/>
        <v>#VALUE!</v>
      </c>
      <c r="O58" s="33">
        <f t="shared" si="7"/>
        <v>-0.26044010786414196</v>
      </c>
      <c r="P58" s="33" t="e">
        <f t="shared" si="8"/>
        <v>#VALUE!</v>
      </c>
      <c r="Q58" s="33" t="e">
        <f t="shared" si="9"/>
        <v>#VALUE!</v>
      </c>
      <c r="R58" s="34">
        <f t="shared" si="10"/>
        <v>-0.65588404751221552</v>
      </c>
      <c r="S58" s="93">
        <f t="shared" si="14"/>
        <v>1.3130000000000002E-4</v>
      </c>
    </row>
    <row r="59" spans="1:19" x14ac:dyDescent="0.25">
      <c r="A59" s="35">
        <v>46</v>
      </c>
      <c r="B59" s="59" t="e">
        <f t="shared" si="11"/>
        <v>#VALUE!</v>
      </c>
      <c r="C59" s="35">
        <v>600000</v>
      </c>
      <c r="D59" s="37" t="s">
        <v>77</v>
      </c>
      <c r="E59" s="96" t="s">
        <v>78</v>
      </c>
      <c r="F59" s="37">
        <v>5</v>
      </c>
      <c r="G59" s="72" t="e">
        <f>init!D59/D59</f>
        <v>#VALUE!</v>
      </c>
      <c r="H59" s="76" t="e">
        <f t="shared" si="2"/>
        <v>#VALUE!</v>
      </c>
      <c r="I59" s="38" t="e">
        <f t="shared" si="12"/>
        <v>#VALUE!</v>
      </c>
      <c r="J59" s="33">
        <f t="shared" si="3"/>
        <v>0.11998239964799295</v>
      </c>
      <c r="K59" s="33" t="e">
        <f t="shared" si="4"/>
        <v>#VALUE!</v>
      </c>
      <c r="L59" s="33" t="e">
        <f t="shared" si="5"/>
        <v>#VALUE!</v>
      </c>
      <c r="M59" s="33">
        <f t="shared" si="6"/>
        <v>0</v>
      </c>
      <c r="N59" s="38" t="e">
        <f t="shared" si="13"/>
        <v>#VALUE!</v>
      </c>
      <c r="O59" s="33">
        <f t="shared" si="7"/>
        <v>-0.22375766445383202</v>
      </c>
      <c r="P59" s="33" t="e">
        <f t="shared" si="8"/>
        <v>#VALUE!</v>
      </c>
      <c r="Q59" s="33" t="e">
        <f t="shared" si="9"/>
        <v>#VALUE!</v>
      </c>
      <c r="R59" s="34">
        <f t="shared" si="10"/>
        <v>-0.65588404751221552</v>
      </c>
      <c r="S59" s="93">
        <f t="shared" si="14"/>
        <v>1.3130000000000002E-4</v>
      </c>
    </row>
    <row r="60" spans="1:19" x14ac:dyDescent="0.25">
      <c r="A60" s="35">
        <v>47</v>
      </c>
      <c r="B60" s="59" t="e">
        <f t="shared" si="11"/>
        <v>#VALUE!</v>
      </c>
      <c r="C60" s="35">
        <v>650000</v>
      </c>
      <c r="D60" s="37" t="s">
        <v>79</v>
      </c>
      <c r="E60" s="96" t="s">
        <v>80</v>
      </c>
      <c r="F60" s="37">
        <v>5</v>
      </c>
      <c r="G60" s="72" t="e">
        <f>init!D60/D60</f>
        <v>#VALUE!</v>
      </c>
      <c r="H60" s="76" t="e">
        <f t="shared" si="2"/>
        <v>#VALUE!</v>
      </c>
      <c r="I60" s="38" t="e">
        <f t="shared" si="12"/>
        <v>#VALUE!</v>
      </c>
      <c r="J60" s="33">
        <f t="shared" si="3"/>
        <v>0.12998259965199305</v>
      </c>
      <c r="K60" s="33" t="e">
        <f t="shared" si="4"/>
        <v>#VALUE!</v>
      </c>
      <c r="L60" s="33" t="e">
        <f t="shared" si="5"/>
        <v>#VALUE!</v>
      </c>
      <c r="M60" s="33">
        <f t="shared" si="6"/>
        <v>0</v>
      </c>
      <c r="N60" s="38" t="e">
        <f t="shared" si="13"/>
        <v>#VALUE!</v>
      </c>
      <c r="O60" s="33">
        <f t="shared" si="7"/>
        <v>-0.18707522104352209</v>
      </c>
      <c r="P60" s="33" t="e">
        <f t="shared" si="8"/>
        <v>#VALUE!</v>
      </c>
      <c r="Q60" s="33" t="e">
        <f t="shared" si="9"/>
        <v>#VALUE!</v>
      </c>
      <c r="R60" s="34">
        <f t="shared" si="10"/>
        <v>-0.65588404751221552</v>
      </c>
      <c r="S60" s="93">
        <f t="shared" si="14"/>
        <v>1.3130000000000002E-4</v>
      </c>
    </row>
    <row r="61" spans="1:19" x14ac:dyDescent="0.25">
      <c r="A61" s="35">
        <v>48</v>
      </c>
      <c r="B61" s="59" t="e">
        <f t="shared" si="11"/>
        <v>#VALUE!</v>
      </c>
      <c r="C61" s="35">
        <v>700000</v>
      </c>
      <c r="D61" s="37" t="s">
        <v>81</v>
      </c>
      <c r="E61" s="96" t="s">
        <v>82</v>
      </c>
      <c r="F61" s="37">
        <v>5</v>
      </c>
      <c r="G61" s="72" t="e">
        <f>init!D61/D61</f>
        <v>#VALUE!</v>
      </c>
      <c r="H61" s="76" t="e">
        <f t="shared" si="2"/>
        <v>#VALUE!</v>
      </c>
      <c r="I61" s="38" t="e">
        <f t="shared" si="12"/>
        <v>#VALUE!</v>
      </c>
      <c r="J61" s="33">
        <f t="shared" si="3"/>
        <v>0.13998279965599311</v>
      </c>
      <c r="K61" s="33" t="e">
        <f t="shared" si="4"/>
        <v>#VALUE!</v>
      </c>
      <c r="L61" s="33" t="e">
        <f t="shared" si="5"/>
        <v>#VALUE!</v>
      </c>
      <c r="M61" s="33">
        <f t="shared" si="6"/>
        <v>0</v>
      </c>
      <c r="N61" s="38" t="e">
        <f t="shared" si="13"/>
        <v>#VALUE!</v>
      </c>
      <c r="O61" s="33">
        <f t="shared" si="7"/>
        <v>-0.15039277763321215</v>
      </c>
      <c r="P61" s="33" t="e">
        <f t="shared" si="8"/>
        <v>#VALUE!</v>
      </c>
      <c r="Q61" s="33" t="e">
        <f t="shared" si="9"/>
        <v>#VALUE!</v>
      </c>
      <c r="R61" s="34">
        <f t="shared" si="10"/>
        <v>-0.65588404751221552</v>
      </c>
      <c r="S61" s="93">
        <f t="shared" si="14"/>
        <v>1.3130000000000002E-4</v>
      </c>
    </row>
    <row r="62" spans="1:19" x14ac:dyDescent="0.25">
      <c r="A62" s="35">
        <v>49</v>
      </c>
      <c r="B62" s="59" t="e">
        <f t="shared" si="11"/>
        <v>#VALUE!</v>
      </c>
      <c r="C62" s="35">
        <v>750000</v>
      </c>
      <c r="D62" s="37" t="s">
        <v>83</v>
      </c>
      <c r="E62" s="96" t="s">
        <v>84</v>
      </c>
      <c r="F62" s="37">
        <v>5</v>
      </c>
      <c r="G62" s="72" t="e">
        <f>init!D62/D62</f>
        <v>#VALUE!</v>
      </c>
      <c r="H62" s="76" t="e">
        <f t="shared" si="2"/>
        <v>#VALUE!</v>
      </c>
      <c r="I62" s="38" t="e">
        <f t="shared" si="12"/>
        <v>#VALUE!</v>
      </c>
      <c r="J62" s="33">
        <f t="shared" si="3"/>
        <v>0.1499829996599932</v>
      </c>
      <c r="K62" s="33" t="e">
        <f t="shared" si="4"/>
        <v>#VALUE!</v>
      </c>
      <c r="L62" s="33" t="e">
        <f t="shared" si="5"/>
        <v>#VALUE!</v>
      </c>
      <c r="M62" s="33">
        <f t="shared" si="6"/>
        <v>0</v>
      </c>
      <c r="N62" s="38" t="e">
        <f t="shared" si="13"/>
        <v>#VALUE!</v>
      </c>
      <c r="O62" s="33">
        <f t="shared" si="7"/>
        <v>-0.11371033422290221</v>
      </c>
      <c r="P62" s="33" t="e">
        <f t="shared" si="8"/>
        <v>#VALUE!</v>
      </c>
      <c r="Q62" s="33" t="e">
        <f t="shared" si="9"/>
        <v>#VALUE!</v>
      </c>
      <c r="R62" s="34">
        <f t="shared" si="10"/>
        <v>-0.65588404751221552</v>
      </c>
      <c r="S62" s="93">
        <f t="shared" si="14"/>
        <v>1.3130000000000002E-4</v>
      </c>
    </row>
    <row r="63" spans="1:19" x14ac:dyDescent="0.25">
      <c r="A63" s="35">
        <v>50</v>
      </c>
      <c r="B63" s="59" t="e">
        <f t="shared" si="11"/>
        <v>#VALUE!</v>
      </c>
      <c r="C63" s="35">
        <v>800000</v>
      </c>
      <c r="D63" s="37" t="s">
        <v>85</v>
      </c>
      <c r="E63" s="96" t="s">
        <v>86</v>
      </c>
      <c r="F63" s="37">
        <v>5</v>
      </c>
      <c r="G63" s="72" t="e">
        <f>init!D63/D63</f>
        <v>#VALUE!</v>
      </c>
      <c r="H63" s="76" t="e">
        <f t="shared" si="2"/>
        <v>#VALUE!</v>
      </c>
      <c r="I63" s="38" t="e">
        <f t="shared" si="12"/>
        <v>#VALUE!</v>
      </c>
      <c r="J63" s="33">
        <f t="shared" si="3"/>
        <v>0.15998319966399327</v>
      </c>
      <c r="K63" s="33" t="e">
        <f t="shared" si="4"/>
        <v>#VALUE!</v>
      </c>
      <c r="L63" s="33" t="e">
        <f t="shared" si="5"/>
        <v>#VALUE!</v>
      </c>
      <c r="M63" s="33">
        <f t="shared" si="6"/>
        <v>0</v>
      </c>
      <c r="N63" s="38" t="e">
        <f t="shared" si="13"/>
        <v>#VALUE!</v>
      </c>
      <c r="O63" s="33">
        <f t="shared" si="7"/>
        <v>-7.7027890812592273E-2</v>
      </c>
      <c r="P63" s="33" t="e">
        <f t="shared" si="8"/>
        <v>#VALUE!</v>
      </c>
      <c r="Q63" s="33" t="e">
        <f t="shared" si="9"/>
        <v>#VALUE!</v>
      </c>
      <c r="R63" s="34">
        <f t="shared" si="10"/>
        <v>-0.65588404751221552</v>
      </c>
      <c r="S63" s="93">
        <f t="shared" si="14"/>
        <v>1.3130000000000002E-4</v>
      </c>
    </row>
    <row r="64" spans="1:19" x14ac:dyDescent="0.25">
      <c r="A64" s="35">
        <v>51</v>
      </c>
      <c r="B64" s="59" t="e">
        <f t="shared" si="11"/>
        <v>#VALUE!</v>
      </c>
      <c r="C64" s="35">
        <v>850000</v>
      </c>
      <c r="D64" s="37" t="s">
        <v>87</v>
      </c>
      <c r="E64" s="96" t="s">
        <v>88</v>
      </c>
      <c r="F64" s="37">
        <v>5</v>
      </c>
      <c r="G64" s="72" t="e">
        <f>init!D64/D64</f>
        <v>#VALUE!</v>
      </c>
      <c r="H64" s="76" t="e">
        <f t="shared" si="2"/>
        <v>#VALUE!</v>
      </c>
      <c r="I64" s="38" t="e">
        <f t="shared" si="12"/>
        <v>#VALUE!</v>
      </c>
      <c r="J64" s="33">
        <f t="shared" si="3"/>
        <v>0.16998339966799336</v>
      </c>
      <c r="K64" s="33" t="e">
        <f t="shared" si="4"/>
        <v>#VALUE!</v>
      </c>
      <c r="L64" s="33" t="e">
        <f t="shared" si="5"/>
        <v>#VALUE!</v>
      </c>
      <c r="M64" s="33">
        <f t="shared" si="6"/>
        <v>0</v>
      </c>
      <c r="N64" s="38" t="e">
        <f t="shared" si="13"/>
        <v>#VALUE!</v>
      </c>
      <c r="O64" s="33">
        <f t="shared" si="7"/>
        <v>-4.0345447402282332E-2</v>
      </c>
      <c r="P64" s="33" t="e">
        <f t="shared" si="8"/>
        <v>#VALUE!</v>
      </c>
      <c r="Q64" s="33" t="e">
        <f t="shared" si="9"/>
        <v>#VALUE!</v>
      </c>
      <c r="R64" s="34">
        <f t="shared" si="10"/>
        <v>-0.65588404751221552</v>
      </c>
      <c r="S64" s="93">
        <f t="shared" si="14"/>
        <v>1.3130000000000002E-4</v>
      </c>
    </row>
    <row r="65" spans="1:19" x14ac:dyDescent="0.25">
      <c r="A65" s="35">
        <v>52</v>
      </c>
      <c r="B65" s="59" t="e">
        <f t="shared" si="11"/>
        <v>#VALUE!</v>
      </c>
      <c r="C65" s="35">
        <v>900000</v>
      </c>
      <c r="D65" s="37" t="s">
        <v>89</v>
      </c>
      <c r="E65" s="96" t="s">
        <v>90</v>
      </c>
      <c r="F65" s="37">
        <v>5</v>
      </c>
      <c r="G65" s="72" t="e">
        <f>init!D65/D65</f>
        <v>#VALUE!</v>
      </c>
      <c r="H65" s="76" t="e">
        <f t="shared" si="2"/>
        <v>#VALUE!</v>
      </c>
      <c r="I65" s="38" t="e">
        <f t="shared" si="12"/>
        <v>#VALUE!</v>
      </c>
      <c r="J65" s="33">
        <f t="shared" si="3"/>
        <v>0.17998359967199343</v>
      </c>
      <c r="K65" s="33" t="e">
        <f t="shared" si="4"/>
        <v>#VALUE!</v>
      </c>
      <c r="L65" s="33" t="e">
        <f t="shared" si="5"/>
        <v>#VALUE!</v>
      </c>
      <c r="M65" s="33">
        <f t="shared" si="6"/>
        <v>0</v>
      </c>
      <c r="N65" s="38" t="e">
        <f t="shared" si="13"/>
        <v>#VALUE!</v>
      </c>
      <c r="O65" s="33">
        <f t="shared" si="7"/>
        <v>-3.6630039919723903E-3</v>
      </c>
      <c r="P65" s="33" t="e">
        <f t="shared" si="8"/>
        <v>#VALUE!</v>
      </c>
      <c r="Q65" s="33" t="e">
        <f t="shared" si="9"/>
        <v>#VALUE!</v>
      </c>
      <c r="R65" s="34">
        <f t="shared" si="10"/>
        <v>-0.65588404751221552</v>
      </c>
      <c r="S65" s="93">
        <f t="shared" si="14"/>
        <v>1.3130000000000002E-4</v>
      </c>
    </row>
    <row r="66" spans="1:19" x14ac:dyDescent="0.25">
      <c r="A66" s="35">
        <v>53</v>
      </c>
      <c r="B66" s="59" t="e">
        <f t="shared" si="11"/>
        <v>#VALUE!</v>
      </c>
      <c r="C66" s="35">
        <v>950000</v>
      </c>
      <c r="D66" s="37" t="s">
        <v>91</v>
      </c>
      <c r="E66" s="96" t="s">
        <v>92</v>
      </c>
      <c r="F66" s="37">
        <v>5</v>
      </c>
      <c r="G66" s="72" t="e">
        <f>init!D66/D66</f>
        <v>#VALUE!</v>
      </c>
      <c r="H66" s="76" t="e">
        <f t="shared" si="2"/>
        <v>#VALUE!</v>
      </c>
      <c r="I66" s="38" t="e">
        <f t="shared" si="12"/>
        <v>#VALUE!</v>
      </c>
      <c r="J66" s="33">
        <f t="shared" si="3"/>
        <v>0.18998379967599352</v>
      </c>
      <c r="K66" s="33" t="e">
        <f t="shared" si="4"/>
        <v>#VALUE!</v>
      </c>
      <c r="L66" s="33" t="e">
        <f t="shared" si="5"/>
        <v>#VALUE!</v>
      </c>
      <c r="M66" s="33">
        <f t="shared" si="6"/>
        <v>0</v>
      </c>
      <c r="N66" s="38" t="e">
        <f t="shared" si="13"/>
        <v>#VALUE!</v>
      </c>
      <c r="O66" s="33">
        <f t="shared" si="7"/>
        <v>3.301943941833755E-2</v>
      </c>
      <c r="P66" s="33" t="e">
        <f t="shared" si="8"/>
        <v>#VALUE!</v>
      </c>
      <c r="Q66" s="33" t="e">
        <f t="shared" si="9"/>
        <v>#VALUE!</v>
      </c>
      <c r="R66" s="34">
        <f t="shared" si="10"/>
        <v>-0.65588404751221552</v>
      </c>
      <c r="S66" s="93">
        <f t="shared" si="14"/>
        <v>1.3130000000000002E-4</v>
      </c>
    </row>
    <row r="67" spans="1:19" x14ac:dyDescent="0.25">
      <c r="A67" s="35">
        <v>54</v>
      </c>
      <c r="B67" s="59" t="e">
        <f t="shared" si="11"/>
        <v>#VALUE!</v>
      </c>
      <c r="C67" s="35">
        <v>1000000</v>
      </c>
      <c r="D67" s="37" t="s">
        <v>93</v>
      </c>
      <c r="E67" s="96" t="s">
        <v>94</v>
      </c>
      <c r="F67" s="37">
        <v>5</v>
      </c>
      <c r="G67" s="72" t="e">
        <f>init!D67/D67</f>
        <v>#VALUE!</v>
      </c>
      <c r="H67" s="76" t="e">
        <f t="shared" si="2"/>
        <v>#VALUE!</v>
      </c>
      <c r="I67" s="38" t="e">
        <f t="shared" si="12"/>
        <v>#VALUE!</v>
      </c>
      <c r="J67" s="33">
        <f t="shared" si="3"/>
        <v>0.19998399967999361</v>
      </c>
      <c r="K67" s="33" t="e">
        <f t="shared" si="4"/>
        <v>#VALUE!</v>
      </c>
      <c r="L67" s="33" t="e">
        <f t="shared" si="5"/>
        <v>#VALUE!</v>
      </c>
      <c r="M67" s="33">
        <f t="shared" si="6"/>
        <v>0</v>
      </c>
      <c r="N67" s="38" t="e">
        <f t="shared" si="13"/>
        <v>#VALUE!</v>
      </c>
      <c r="O67" s="33">
        <f t="shared" si="7"/>
        <v>6.9701882828647491E-2</v>
      </c>
      <c r="P67" s="33" t="e">
        <f t="shared" si="8"/>
        <v>#VALUE!</v>
      </c>
      <c r="Q67" s="33" t="e">
        <f t="shared" si="9"/>
        <v>#VALUE!</v>
      </c>
      <c r="R67" s="34">
        <f t="shared" si="10"/>
        <v>-0.65588404751221552</v>
      </c>
      <c r="S67" s="93">
        <f t="shared" si="14"/>
        <v>1.3130000000000002E-4</v>
      </c>
    </row>
    <row r="68" spans="1:19" x14ac:dyDescent="0.25">
      <c r="A68" s="35">
        <v>55</v>
      </c>
      <c r="B68" s="59" t="e">
        <f t="shared" si="11"/>
        <v>#VALUE!</v>
      </c>
      <c r="C68" s="35">
        <v>1250000</v>
      </c>
      <c r="D68" s="37" t="s">
        <v>95</v>
      </c>
      <c r="E68" s="96" t="s">
        <v>96</v>
      </c>
      <c r="F68" s="37">
        <v>5</v>
      </c>
      <c r="G68" s="72" t="e">
        <f>init!D68/D68</f>
        <v>#VALUE!</v>
      </c>
      <c r="H68" s="76" t="e">
        <f t="shared" si="2"/>
        <v>#VALUE!</v>
      </c>
      <c r="I68" s="38" t="e">
        <f t="shared" si="12"/>
        <v>#VALUE!</v>
      </c>
      <c r="J68" s="33">
        <f t="shared" si="3"/>
        <v>0.24998499969999399</v>
      </c>
      <c r="K68" s="33" t="e">
        <f t="shared" si="4"/>
        <v>#VALUE!</v>
      </c>
      <c r="L68" s="33" t="e">
        <f t="shared" si="5"/>
        <v>#VALUE!</v>
      </c>
      <c r="M68" s="33">
        <f t="shared" si="6"/>
        <v>0</v>
      </c>
      <c r="N68" s="38" t="e">
        <f t="shared" si="13"/>
        <v>#VALUE!</v>
      </c>
      <c r="O68" s="33">
        <f t="shared" si="7"/>
        <v>0.25311409988019717</v>
      </c>
      <c r="P68" s="33" t="e">
        <f t="shared" si="8"/>
        <v>#VALUE!</v>
      </c>
      <c r="Q68" s="33" t="e">
        <f t="shared" si="9"/>
        <v>#VALUE!</v>
      </c>
      <c r="R68" s="34">
        <f t="shared" si="10"/>
        <v>-0.65588404751221552</v>
      </c>
      <c r="S68" s="93">
        <f t="shared" si="14"/>
        <v>1.3130000000000002E-4</v>
      </c>
    </row>
    <row r="69" spans="1:19" x14ac:dyDescent="0.25">
      <c r="A69" s="35">
        <v>56</v>
      </c>
      <c r="B69" s="59" t="e">
        <f t="shared" si="11"/>
        <v>#VALUE!</v>
      </c>
      <c r="C69" s="35">
        <v>1500000</v>
      </c>
      <c r="D69" s="37" t="s">
        <v>97</v>
      </c>
      <c r="E69" s="96" t="s">
        <v>98</v>
      </c>
      <c r="F69" s="37">
        <v>5</v>
      </c>
      <c r="G69" s="72" t="e">
        <f>init!D69/D69</f>
        <v>#VALUE!</v>
      </c>
      <c r="H69" s="76" t="e">
        <f t="shared" si="2"/>
        <v>#VALUE!</v>
      </c>
      <c r="I69" s="38" t="e">
        <f t="shared" si="12"/>
        <v>#VALUE!</v>
      </c>
      <c r="J69" s="33">
        <f t="shared" si="3"/>
        <v>0.2999859997199944</v>
      </c>
      <c r="K69" s="33" t="e">
        <f t="shared" si="4"/>
        <v>#VALUE!</v>
      </c>
      <c r="L69" s="33" t="e">
        <f t="shared" si="5"/>
        <v>#VALUE!</v>
      </c>
      <c r="M69" s="33">
        <f t="shared" si="6"/>
        <v>0</v>
      </c>
      <c r="N69" s="38" t="e">
        <f t="shared" si="13"/>
        <v>#VALUE!</v>
      </c>
      <c r="O69" s="33">
        <f t="shared" si="7"/>
        <v>0.43652631693174687</v>
      </c>
      <c r="P69" s="33" t="e">
        <f t="shared" si="8"/>
        <v>#VALUE!</v>
      </c>
      <c r="Q69" s="33" t="e">
        <f t="shared" si="9"/>
        <v>#VALUE!</v>
      </c>
      <c r="R69" s="34">
        <f t="shared" si="10"/>
        <v>-0.65588404751221552</v>
      </c>
      <c r="S69" s="93">
        <f t="shared" si="14"/>
        <v>1.3130000000000002E-4</v>
      </c>
    </row>
    <row r="70" spans="1:19" x14ac:dyDescent="0.25">
      <c r="A70" s="35">
        <v>57</v>
      </c>
      <c r="B70" s="59" t="e">
        <f t="shared" si="11"/>
        <v>#VALUE!</v>
      </c>
      <c r="C70" s="35">
        <v>1750000</v>
      </c>
      <c r="D70" s="37" t="s">
        <v>99</v>
      </c>
      <c r="E70" s="96" t="s">
        <v>100</v>
      </c>
      <c r="F70" s="37">
        <v>5</v>
      </c>
      <c r="G70" s="72" t="e">
        <f>init!D70/D70</f>
        <v>#VALUE!</v>
      </c>
      <c r="H70" s="76" t="e">
        <f t="shared" si="2"/>
        <v>#VALUE!</v>
      </c>
      <c r="I70" s="38" t="e">
        <f t="shared" si="12"/>
        <v>#VALUE!</v>
      </c>
      <c r="J70" s="33">
        <f t="shared" si="3"/>
        <v>0.34998699973999481</v>
      </c>
      <c r="K70" s="33" t="e">
        <f t="shared" si="4"/>
        <v>#VALUE!</v>
      </c>
      <c r="L70" s="33" t="e">
        <f t="shared" si="5"/>
        <v>#VALUE!</v>
      </c>
      <c r="M70" s="33">
        <f t="shared" si="6"/>
        <v>0</v>
      </c>
      <c r="N70" s="38" t="e">
        <f t="shared" si="13"/>
        <v>#VALUE!</v>
      </c>
      <c r="O70" s="33">
        <f t="shared" si="7"/>
        <v>0.61993853398329657</v>
      </c>
      <c r="P70" s="33" t="e">
        <f t="shared" si="8"/>
        <v>#VALUE!</v>
      </c>
      <c r="Q70" s="33" t="e">
        <f t="shared" si="9"/>
        <v>#VALUE!</v>
      </c>
      <c r="R70" s="34">
        <f t="shared" si="10"/>
        <v>-0.65588404751221552</v>
      </c>
      <c r="S70" s="93">
        <f t="shared" si="14"/>
        <v>1.3130000000000002E-4</v>
      </c>
    </row>
    <row r="71" spans="1:19" x14ac:dyDescent="0.25">
      <c r="A71" s="35">
        <v>58</v>
      </c>
      <c r="B71" s="59" t="e">
        <f t="shared" si="11"/>
        <v>#VALUE!</v>
      </c>
      <c r="C71" s="35">
        <v>2000000</v>
      </c>
      <c r="D71" s="37" t="s">
        <v>101</v>
      </c>
      <c r="E71" s="96" t="s">
        <v>102</v>
      </c>
      <c r="F71" s="37">
        <v>5</v>
      </c>
      <c r="G71" s="72" t="e">
        <f>init!D71/D71</f>
        <v>#VALUE!</v>
      </c>
      <c r="H71" s="76" t="e">
        <f t="shared" si="2"/>
        <v>#VALUE!</v>
      </c>
      <c r="I71" s="38" t="e">
        <f t="shared" si="12"/>
        <v>#VALUE!</v>
      </c>
      <c r="J71" s="33">
        <f t="shared" si="3"/>
        <v>0.39998799975999522</v>
      </c>
      <c r="K71" s="33" t="e">
        <f t="shared" si="4"/>
        <v>#VALUE!</v>
      </c>
      <c r="L71" s="33" t="e">
        <f t="shared" si="5"/>
        <v>#VALUE!</v>
      </c>
      <c r="M71" s="33">
        <f t="shared" si="6"/>
        <v>0</v>
      </c>
      <c r="N71" s="38" t="e">
        <f t="shared" si="13"/>
        <v>#VALUE!</v>
      </c>
      <c r="O71" s="33">
        <f t="shared" si="7"/>
        <v>0.80335075103484621</v>
      </c>
      <c r="P71" s="33" t="e">
        <f t="shared" si="8"/>
        <v>#VALUE!</v>
      </c>
      <c r="Q71" s="33" t="e">
        <f t="shared" si="9"/>
        <v>#VALUE!</v>
      </c>
      <c r="R71" s="34">
        <f t="shared" si="10"/>
        <v>-0.65588404751221552</v>
      </c>
      <c r="S71" s="93">
        <f t="shared" si="14"/>
        <v>1.3130000000000002E-4</v>
      </c>
    </row>
    <row r="72" spans="1:19" x14ac:dyDescent="0.25">
      <c r="A72" s="35">
        <v>59</v>
      </c>
      <c r="B72" s="59" t="e">
        <f t="shared" si="11"/>
        <v>#VALUE!</v>
      </c>
      <c r="C72" s="35">
        <v>2250000</v>
      </c>
      <c r="D72" s="37" t="s">
        <v>103</v>
      </c>
      <c r="E72" s="96" t="s">
        <v>104</v>
      </c>
      <c r="F72" s="37">
        <v>5</v>
      </c>
      <c r="G72" s="72" t="e">
        <f>init!D72/D72</f>
        <v>#VALUE!</v>
      </c>
      <c r="H72" s="76" t="e">
        <f t="shared" si="2"/>
        <v>#VALUE!</v>
      </c>
      <c r="I72" s="38" t="e">
        <f t="shared" si="12"/>
        <v>#VALUE!</v>
      </c>
      <c r="J72" s="33">
        <f t="shared" si="3"/>
        <v>0.44998899977999562</v>
      </c>
      <c r="K72" s="33" t="e">
        <f t="shared" si="4"/>
        <v>#VALUE!</v>
      </c>
      <c r="L72" s="33" t="e">
        <f t="shared" si="5"/>
        <v>#VALUE!</v>
      </c>
      <c r="M72" s="33">
        <f t="shared" si="6"/>
        <v>0</v>
      </c>
      <c r="N72" s="38" t="e">
        <f t="shared" si="13"/>
        <v>#VALUE!</v>
      </c>
      <c r="O72" s="33">
        <f t="shared" si="7"/>
        <v>0.98676296808639585</v>
      </c>
      <c r="P72" s="33" t="e">
        <f t="shared" si="8"/>
        <v>#VALUE!</v>
      </c>
      <c r="Q72" s="33" t="e">
        <f t="shared" si="9"/>
        <v>#VALUE!</v>
      </c>
      <c r="R72" s="34">
        <f t="shared" si="10"/>
        <v>-0.65588404751221552</v>
      </c>
      <c r="S72" s="93">
        <f t="shared" si="14"/>
        <v>1.3130000000000002E-4</v>
      </c>
    </row>
    <row r="73" spans="1:19" x14ac:dyDescent="0.25">
      <c r="A73" s="35">
        <v>60</v>
      </c>
      <c r="B73" s="59" t="e">
        <f t="shared" si="11"/>
        <v>#VALUE!</v>
      </c>
      <c r="C73" s="35">
        <v>2500000</v>
      </c>
      <c r="D73" s="37" t="s">
        <v>105</v>
      </c>
      <c r="E73" s="96" t="s">
        <v>106</v>
      </c>
      <c r="F73" s="37">
        <v>5</v>
      </c>
      <c r="G73" s="72" t="e">
        <f>init!D73/D73</f>
        <v>#VALUE!</v>
      </c>
      <c r="H73" s="76" t="e">
        <f t="shared" si="2"/>
        <v>#VALUE!</v>
      </c>
      <c r="I73" s="38" t="e">
        <f t="shared" si="12"/>
        <v>#VALUE!</v>
      </c>
      <c r="J73" s="33">
        <f t="shared" si="3"/>
        <v>0.49998999979999598</v>
      </c>
      <c r="K73" s="33" t="e">
        <f t="shared" si="4"/>
        <v>#VALUE!</v>
      </c>
      <c r="L73" s="33" t="e">
        <f t="shared" si="5"/>
        <v>#VALUE!</v>
      </c>
      <c r="M73" s="33">
        <f t="shared" si="6"/>
        <v>0</v>
      </c>
      <c r="N73" s="38" t="e">
        <f t="shared" si="13"/>
        <v>#VALUE!</v>
      </c>
      <c r="O73" s="33">
        <f t="shared" si="7"/>
        <v>1.1701751851379456</v>
      </c>
      <c r="P73" s="33" t="e">
        <f t="shared" si="8"/>
        <v>#VALUE!</v>
      </c>
      <c r="Q73" s="33" t="e">
        <f t="shared" si="9"/>
        <v>#VALUE!</v>
      </c>
      <c r="R73" s="34">
        <f t="shared" si="10"/>
        <v>-0.65588404751221552</v>
      </c>
      <c r="S73" s="93">
        <f t="shared" si="14"/>
        <v>1.3130000000000002E-4</v>
      </c>
    </row>
    <row r="74" spans="1:19" x14ac:dyDescent="0.25">
      <c r="A74" s="35">
        <v>61</v>
      </c>
      <c r="B74" s="59" t="e">
        <f t="shared" si="11"/>
        <v>#VALUE!</v>
      </c>
      <c r="C74" s="35">
        <v>2750000</v>
      </c>
      <c r="D74" s="37" t="s">
        <v>107</v>
      </c>
      <c r="E74" s="96" t="s">
        <v>108</v>
      </c>
      <c r="F74" s="37">
        <v>5</v>
      </c>
      <c r="G74" s="72" t="e">
        <f>init!D74/D74</f>
        <v>#VALUE!</v>
      </c>
      <c r="H74" s="76" t="e">
        <f t="shared" si="2"/>
        <v>#VALUE!</v>
      </c>
      <c r="I74" s="38" t="e">
        <f t="shared" si="12"/>
        <v>#VALUE!</v>
      </c>
      <c r="J74" s="33">
        <f t="shared" si="3"/>
        <v>0.54999099981999644</v>
      </c>
      <c r="K74" s="33" t="e">
        <f t="shared" si="4"/>
        <v>#VALUE!</v>
      </c>
      <c r="L74" s="33" t="e">
        <f t="shared" si="5"/>
        <v>#VALUE!</v>
      </c>
      <c r="M74" s="33">
        <f t="shared" si="6"/>
        <v>0</v>
      </c>
      <c r="N74" s="38" t="e">
        <f t="shared" si="13"/>
        <v>#VALUE!</v>
      </c>
      <c r="O74" s="33">
        <f t="shared" si="7"/>
        <v>1.3535874021894954</v>
      </c>
      <c r="P74" s="33" t="e">
        <f t="shared" si="8"/>
        <v>#VALUE!</v>
      </c>
      <c r="Q74" s="33" t="e">
        <f t="shared" si="9"/>
        <v>#VALUE!</v>
      </c>
      <c r="R74" s="34">
        <f t="shared" si="10"/>
        <v>-0.65588404751221552</v>
      </c>
      <c r="S74" s="93">
        <f t="shared" si="14"/>
        <v>1.3130000000000002E-4</v>
      </c>
    </row>
    <row r="75" spans="1:19" x14ac:dyDescent="0.25">
      <c r="A75" s="35">
        <v>62</v>
      </c>
      <c r="B75" s="59" t="e">
        <f t="shared" si="11"/>
        <v>#VALUE!</v>
      </c>
      <c r="C75" s="35">
        <v>3000000</v>
      </c>
      <c r="D75" s="37" t="s">
        <v>109</v>
      </c>
      <c r="E75" s="96" t="s">
        <v>110</v>
      </c>
      <c r="F75" s="37">
        <v>5</v>
      </c>
      <c r="G75" s="72" t="e">
        <f>init!D75/D75</f>
        <v>#VALUE!</v>
      </c>
      <c r="H75" s="76" t="e">
        <f t="shared" si="2"/>
        <v>#VALUE!</v>
      </c>
      <c r="I75" s="38" t="e">
        <f t="shared" si="12"/>
        <v>#VALUE!</v>
      </c>
      <c r="J75" s="33">
        <f t="shared" si="3"/>
        <v>0.59999199983999685</v>
      </c>
      <c r="K75" s="33" t="e">
        <f t="shared" si="4"/>
        <v>#VALUE!</v>
      </c>
      <c r="L75" s="33" t="e">
        <f t="shared" si="5"/>
        <v>#VALUE!</v>
      </c>
      <c r="M75" s="33">
        <f t="shared" si="6"/>
        <v>0</v>
      </c>
      <c r="N75" s="38" t="e">
        <f t="shared" si="13"/>
        <v>#VALUE!</v>
      </c>
      <c r="O75" s="33">
        <f t="shared" si="7"/>
        <v>1.5369996192410449</v>
      </c>
      <c r="P75" s="33" t="e">
        <f t="shared" si="8"/>
        <v>#VALUE!</v>
      </c>
      <c r="Q75" s="33" t="e">
        <f t="shared" si="9"/>
        <v>#VALUE!</v>
      </c>
      <c r="R75" s="34">
        <f t="shared" si="10"/>
        <v>-0.65588404751221552</v>
      </c>
      <c r="S75" s="93">
        <f t="shared" si="14"/>
        <v>1.3130000000000002E-4</v>
      </c>
    </row>
    <row r="76" spans="1:19" x14ac:dyDescent="0.25">
      <c r="A76" s="35">
        <v>63</v>
      </c>
      <c r="B76" s="59" t="e">
        <f t="shared" si="11"/>
        <v>#VALUE!</v>
      </c>
      <c r="C76" s="35">
        <v>3250000</v>
      </c>
      <c r="D76" s="37" t="s">
        <v>111</v>
      </c>
      <c r="E76" s="96" t="s">
        <v>112</v>
      </c>
      <c r="F76" s="37">
        <v>5</v>
      </c>
      <c r="G76" s="72" t="e">
        <f>init!D76/D76</f>
        <v>#VALUE!</v>
      </c>
      <c r="H76" s="76" t="e">
        <f t="shared" si="2"/>
        <v>#VALUE!</v>
      </c>
      <c r="I76" s="38" t="e">
        <f t="shared" si="12"/>
        <v>#VALUE!</v>
      </c>
      <c r="J76" s="33">
        <f t="shared" si="3"/>
        <v>0.64999299985999714</v>
      </c>
      <c r="K76" s="33" t="e">
        <f t="shared" si="4"/>
        <v>#VALUE!</v>
      </c>
      <c r="L76" s="33" t="e">
        <f t="shared" si="5"/>
        <v>#VALUE!</v>
      </c>
      <c r="M76" s="33">
        <f t="shared" si="6"/>
        <v>0</v>
      </c>
      <c r="N76" s="38" t="e">
        <f t="shared" si="13"/>
        <v>#VALUE!</v>
      </c>
      <c r="O76" s="33">
        <f t="shared" si="7"/>
        <v>1.7204118362925946</v>
      </c>
      <c r="P76" s="33" t="e">
        <f t="shared" si="8"/>
        <v>#VALUE!</v>
      </c>
      <c r="Q76" s="33" t="e">
        <f t="shared" si="9"/>
        <v>#VALUE!</v>
      </c>
      <c r="R76" s="34">
        <f t="shared" si="10"/>
        <v>-0.65588404751221552</v>
      </c>
      <c r="S76" s="93">
        <f t="shared" si="14"/>
        <v>1.3130000000000002E-4</v>
      </c>
    </row>
    <row r="77" spans="1:19" x14ac:dyDescent="0.25">
      <c r="A77" s="35">
        <v>64</v>
      </c>
      <c r="B77" s="59" t="e">
        <f t="shared" si="11"/>
        <v>#VALUE!</v>
      </c>
      <c r="C77" s="35">
        <v>3500000</v>
      </c>
      <c r="D77" s="37" t="s">
        <v>113</v>
      </c>
      <c r="E77" s="96" t="s">
        <v>114</v>
      </c>
      <c r="F77" s="37">
        <v>5</v>
      </c>
      <c r="G77" s="72" t="e">
        <f>init!D77/D77</f>
        <v>#VALUE!</v>
      </c>
      <c r="H77" s="76" t="e">
        <f t="shared" si="2"/>
        <v>#VALUE!</v>
      </c>
      <c r="I77" s="38" t="e">
        <f t="shared" si="12"/>
        <v>#VALUE!</v>
      </c>
      <c r="J77" s="33">
        <f t="shared" si="3"/>
        <v>0.69999399987999755</v>
      </c>
      <c r="K77" s="33" t="e">
        <f t="shared" si="4"/>
        <v>#VALUE!</v>
      </c>
      <c r="L77" s="33" t="e">
        <f t="shared" si="5"/>
        <v>#VALUE!</v>
      </c>
      <c r="M77" s="33">
        <f t="shared" si="6"/>
        <v>0</v>
      </c>
      <c r="N77" s="38" t="e">
        <f t="shared" si="13"/>
        <v>#VALUE!</v>
      </c>
      <c r="O77" s="33">
        <f t="shared" si="7"/>
        <v>1.9038240533441444</v>
      </c>
      <c r="P77" s="33" t="e">
        <f t="shared" si="8"/>
        <v>#VALUE!</v>
      </c>
      <c r="Q77" s="33" t="e">
        <f t="shared" si="9"/>
        <v>#VALUE!</v>
      </c>
      <c r="R77" s="34">
        <f t="shared" si="10"/>
        <v>-0.65588404751221552</v>
      </c>
      <c r="S77" s="93">
        <f t="shared" si="14"/>
        <v>1.3130000000000002E-4</v>
      </c>
    </row>
    <row r="78" spans="1:19" x14ac:dyDescent="0.25">
      <c r="A78" s="35">
        <v>65</v>
      </c>
      <c r="B78" s="59" t="e">
        <f t="shared" si="11"/>
        <v>#VALUE!</v>
      </c>
      <c r="C78" s="35">
        <v>3750000</v>
      </c>
      <c r="D78" s="37" t="s">
        <v>115</v>
      </c>
      <c r="E78" s="96" t="s">
        <v>116</v>
      </c>
      <c r="F78" s="37">
        <v>5</v>
      </c>
      <c r="G78" s="72" t="e">
        <f>init!D78/D78</f>
        <v>#VALUE!</v>
      </c>
      <c r="H78" s="76" t="e">
        <f t="shared" ref="H78:H83" si="15">E78/D78</f>
        <v>#VALUE!</v>
      </c>
      <c r="I78" s="38" t="e">
        <f t="shared" si="12"/>
        <v>#VALUE!</v>
      </c>
      <c r="J78" s="33">
        <f t="shared" ref="J78:J83" si="16">(C78-$C$8)/($C$7-$C$8)</f>
        <v>0.74999499989999796</v>
      </c>
      <c r="K78" s="33" t="e">
        <f t="shared" ref="K78:K83" si="17">(D78-$D$8)/($D$7-$D$8)</f>
        <v>#VALUE!</v>
      </c>
      <c r="L78" s="33" t="e">
        <f t="shared" ref="L78:L83" si="18">(E78-$E$8)/($E$7-$E$8)</f>
        <v>#VALUE!</v>
      </c>
      <c r="M78" s="33">
        <f t="shared" ref="M78:M83" si="19">(F78-$F$8)/($F$7-$F$8)</f>
        <v>0</v>
      </c>
      <c r="N78" s="38" t="e">
        <f t="shared" si="13"/>
        <v>#VALUE!</v>
      </c>
      <c r="O78" s="33">
        <f t="shared" ref="O78:O83" si="20">(C78-$C$9)/$C$10</f>
        <v>2.0872362703956941</v>
      </c>
      <c r="P78" s="33" t="e">
        <f t="shared" ref="P78:P83" si="21">(D78-$D$9)/$D$10</f>
        <v>#VALUE!</v>
      </c>
      <c r="Q78" s="33" t="e">
        <f t="shared" ref="Q78:Q83" si="22">(E78-$E$9)/$E$10</f>
        <v>#VALUE!</v>
      </c>
      <c r="R78" s="34">
        <f t="shared" ref="R78:R83" si="23">(F78-$F$9)/$F$10</f>
        <v>-0.65588404751221552</v>
      </c>
      <c r="S78" s="93">
        <f t="shared" si="14"/>
        <v>1.3130000000000002E-4</v>
      </c>
    </row>
    <row r="79" spans="1:19" x14ac:dyDescent="0.25">
      <c r="A79" s="35">
        <v>66</v>
      </c>
      <c r="B79" s="59" t="e">
        <f t="shared" ref="B79:B83" si="24">D79*F79</f>
        <v>#VALUE!</v>
      </c>
      <c r="C79" s="35">
        <v>4000000</v>
      </c>
      <c r="D79" s="37" t="s">
        <v>117</v>
      </c>
      <c r="E79" s="96" t="s">
        <v>118</v>
      </c>
      <c r="F79" s="37">
        <v>5</v>
      </c>
      <c r="G79" s="72" t="e">
        <f>init!D79/D79</f>
        <v>#VALUE!</v>
      </c>
      <c r="H79" s="76" t="e">
        <f t="shared" si="15"/>
        <v>#VALUE!</v>
      </c>
      <c r="I79" s="38" t="e">
        <f t="shared" ref="I79:I83" si="25">(B79-$B$8)/($B$7-$B$8)</f>
        <v>#VALUE!</v>
      </c>
      <c r="J79" s="33">
        <f t="shared" si="16"/>
        <v>0.79999599991999837</v>
      </c>
      <c r="K79" s="33" t="e">
        <f t="shared" si="17"/>
        <v>#VALUE!</v>
      </c>
      <c r="L79" s="33" t="e">
        <f t="shared" si="18"/>
        <v>#VALUE!</v>
      </c>
      <c r="M79" s="33">
        <f t="shared" si="19"/>
        <v>0</v>
      </c>
      <c r="N79" s="38" t="e">
        <f t="shared" ref="N79:N83" si="26">(B79-$B$9)/$B$10</f>
        <v>#VALUE!</v>
      </c>
      <c r="O79" s="33">
        <f t="shared" si="20"/>
        <v>2.2706484874472439</v>
      </c>
      <c r="P79" s="33" t="e">
        <f t="shared" si="21"/>
        <v>#VALUE!</v>
      </c>
      <c r="Q79" s="33" t="e">
        <f t="shared" si="22"/>
        <v>#VALUE!</v>
      </c>
      <c r="R79" s="34">
        <f t="shared" si="23"/>
        <v>-0.65588404751221552</v>
      </c>
      <c r="S79" s="93">
        <f t="shared" si="14"/>
        <v>1.3130000000000002E-4</v>
      </c>
    </row>
    <row r="80" spans="1:19" x14ac:dyDescent="0.25">
      <c r="A80" s="35">
        <v>67</v>
      </c>
      <c r="B80" s="59" t="e">
        <f t="shared" si="24"/>
        <v>#VALUE!</v>
      </c>
      <c r="C80" s="35">
        <v>4250000</v>
      </c>
      <c r="D80" s="37" t="s">
        <v>119</v>
      </c>
      <c r="E80" s="96" t="s">
        <v>120</v>
      </c>
      <c r="F80" s="37">
        <v>5</v>
      </c>
      <c r="G80" s="72" t="e">
        <f>init!D80/D80</f>
        <v>#VALUE!</v>
      </c>
      <c r="H80" s="76" t="e">
        <f t="shared" si="15"/>
        <v>#VALUE!</v>
      </c>
      <c r="I80" s="38" t="e">
        <f t="shared" si="25"/>
        <v>#VALUE!</v>
      </c>
      <c r="J80" s="33">
        <f t="shared" si="16"/>
        <v>0.84999699993999878</v>
      </c>
      <c r="K80" s="33" t="e">
        <f t="shared" si="17"/>
        <v>#VALUE!</v>
      </c>
      <c r="L80" s="33" t="e">
        <f t="shared" si="18"/>
        <v>#VALUE!</v>
      </c>
      <c r="M80" s="33">
        <f t="shared" si="19"/>
        <v>0</v>
      </c>
      <c r="N80" s="38" t="e">
        <f t="shared" si="26"/>
        <v>#VALUE!</v>
      </c>
      <c r="O80" s="33">
        <f t="shared" si="20"/>
        <v>2.4540607044987937</v>
      </c>
      <c r="P80" s="33" t="e">
        <f t="shared" si="21"/>
        <v>#VALUE!</v>
      </c>
      <c r="Q80" s="33" t="e">
        <f t="shared" si="22"/>
        <v>#VALUE!</v>
      </c>
      <c r="R80" s="34">
        <f t="shared" si="23"/>
        <v>-0.65588404751221552</v>
      </c>
      <c r="S80" s="93">
        <f t="shared" ref="S80:S83" si="27">$B$5</f>
        <v>1.3130000000000002E-4</v>
      </c>
    </row>
    <row r="81" spans="1:19" x14ac:dyDescent="0.25">
      <c r="A81" s="35">
        <v>68</v>
      </c>
      <c r="B81" s="59" t="e">
        <f t="shared" si="24"/>
        <v>#VALUE!</v>
      </c>
      <c r="C81" s="35">
        <v>4500000</v>
      </c>
      <c r="D81" s="37" t="s">
        <v>121</v>
      </c>
      <c r="E81" s="96" t="s">
        <v>122</v>
      </c>
      <c r="F81" s="37">
        <v>5</v>
      </c>
      <c r="G81" s="72" t="e">
        <f>init!D81/D81</f>
        <v>#VALUE!</v>
      </c>
      <c r="H81" s="76" t="e">
        <f t="shared" si="15"/>
        <v>#VALUE!</v>
      </c>
      <c r="I81" s="38" t="e">
        <f t="shared" si="25"/>
        <v>#VALUE!</v>
      </c>
      <c r="J81" s="33">
        <f t="shared" si="16"/>
        <v>0.89999799995999918</v>
      </c>
      <c r="K81" s="33" t="e">
        <f t="shared" si="17"/>
        <v>#VALUE!</v>
      </c>
      <c r="L81" s="33" t="e">
        <f t="shared" si="18"/>
        <v>#VALUE!</v>
      </c>
      <c r="M81" s="33">
        <f t="shared" si="19"/>
        <v>0</v>
      </c>
      <c r="N81" s="38" t="e">
        <f t="shared" si="26"/>
        <v>#VALUE!</v>
      </c>
      <c r="O81" s="33">
        <f t="shared" si="20"/>
        <v>2.637472921550343</v>
      </c>
      <c r="P81" s="33" t="e">
        <f t="shared" si="21"/>
        <v>#VALUE!</v>
      </c>
      <c r="Q81" s="33" t="e">
        <f t="shared" si="22"/>
        <v>#VALUE!</v>
      </c>
      <c r="R81" s="34">
        <f t="shared" si="23"/>
        <v>-0.65588404751221552</v>
      </c>
      <c r="S81" s="93">
        <f t="shared" si="27"/>
        <v>1.3130000000000002E-4</v>
      </c>
    </row>
    <row r="82" spans="1:19" x14ac:dyDescent="0.25">
      <c r="A82" s="35">
        <v>69</v>
      </c>
      <c r="B82" s="59" t="e">
        <f t="shared" si="24"/>
        <v>#VALUE!</v>
      </c>
      <c r="C82" s="35">
        <v>4750000</v>
      </c>
      <c r="D82" s="37" t="s">
        <v>123</v>
      </c>
      <c r="E82" s="96" t="s">
        <v>124</v>
      </c>
      <c r="F82" s="37">
        <v>5</v>
      </c>
      <c r="G82" s="72" t="e">
        <f>init!D82/D82</f>
        <v>#VALUE!</v>
      </c>
      <c r="H82" s="76" t="e">
        <f t="shared" si="15"/>
        <v>#VALUE!</v>
      </c>
      <c r="I82" s="38" t="e">
        <f t="shared" si="25"/>
        <v>#VALUE!</v>
      </c>
      <c r="J82" s="33">
        <f t="shared" si="16"/>
        <v>0.94999899997999959</v>
      </c>
      <c r="K82" s="33" t="e">
        <f t="shared" si="17"/>
        <v>#VALUE!</v>
      </c>
      <c r="L82" s="33" t="e">
        <f t="shared" si="18"/>
        <v>#VALUE!</v>
      </c>
      <c r="M82" s="33">
        <f t="shared" si="19"/>
        <v>0</v>
      </c>
      <c r="N82" s="38" t="e">
        <f t="shared" si="26"/>
        <v>#VALUE!</v>
      </c>
      <c r="O82" s="33">
        <f t="shared" si="20"/>
        <v>2.8208851386018927</v>
      </c>
      <c r="P82" s="33" t="e">
        <f t="shared" si="21"/>
        <v>#VALUE!</v>
      </c>
      <c r="Q82" s="33" t="e">
        <f t="shared" si="22"/>
        <v>#VALUE!</v>
      </c>
      <c r="R82" s="34">
        <f t="shared" si="23"/>
        <v>-0.65588404751221552</v>
      </c>
      <c r="S82" s="93">
        <f t="shared" si="27"/>
        <v>1.3130000000000002E-4</v>
      </c>
    </row>
    <row r="83" spans="1:19" ht="15.75" thickBot="1" x14ac:dyDescent="0.3">
      <c r="A83" s="39">
        <v>70</v>
      </c>
      <c r="B83" s="69" t="e">
        <f t="shared" si="24"/>
        <v>#VALUE!</v>
      </c>
      <c r="C83" s="39">
        <v>5000000</v>
      </c>
      <c r="D83" s="81" t="s">
        <v>125</v>
      </c>
      <c r="E83" s="97" t="s">
        <v>126</v>
      </c>
      <c r="F83" s="81">
        <v>5</v>
      </c>
      <c r="G83" s="73" t="e">
        <f>init!D83/D83</f>
        <v>#VALUE!</v>
      </c>
      <c r="H83" s="77" t="e">
        <f t="shared" si="15"/>
        <v>#VALUE!</v>
      </c>
      <c r="I83" s="41" t="e">
        <f t="shared" si="25"/>
        <v>#VALUE!</v>
      </c>
      <c r="J83" s="42">
        <f t="shared" si="16"/>
        <v>1</v>
      </c>
      <c r="K83" s="42" t="e">
        <f t="shared" si="17"/>
        <v>#VALUE!</v>
      </c>
      <c r="L83" s="42" t="e">
        <f t="shared" si="18"/>
        <v>#VALUE!</v>
      </c>
      <c r="M83" s="42">
        <f t="shared" si="19"/>
        <v>0</v>
      </c>
      <c r="N83" s="41" t="e">
        <f t="shared" si="26"/>
        <v>#VALUE!</v>
      </c>
      <c r="O83" s="42">
        <f t="shared" si="20"/>
        <v>3.0042973556534425</v>
      </c>
      <c r="P83" s="42" t="e">
        <f t="shared" si="21"/>
        <v>#VALUE!</v>
      </c>
      <c r="Q83" s="42" t="e">
        <f t="shared" si="22"/>
        <v>#VALUE!</v>
      </c>
      <c r="R83" s="43">
        <f t="shared" si="23"/>
        <v>-0.65588404751221552</v>
      </c>
      <c r="S83" s="94">
        <f t="shared" si="27"/>
        <v>1.3130000000000002E-4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11" priority="6" operator="lessThan">
      <formula>0</formula>
    </cfRule>
  </conditionalFormatting>
  <conditionalFormatting sqref="B14:B83">
    <cfRule type="cellIs" dxfId="10" priority="5" operator="lessThan">
      <formula>$B$5</formula>
    </cfRule>
  </conditionalFormatting>
  <conditionalFormatting sqref="G14:G83">
    <cfRule type="cellIs" dxfId="9" priority="3" operator="lessThan">
      <formula>0</formula>
    </cfRule>
    <cfRule type="cellIs" dxfId="8" priority="4" operator="greaterThan">
      <formula>1</formula>
    </cfRule>
  </conditionalFormatting>
  <conditionalFormatting sqref="H14:H83">
    <cfRule type="cellIs" dxfId="7" priority="2" operator="greaterThan">
      <formula>0.4</formula>
    </cfRule>
  </conditionalFormatting>
  <conditionalFormatting sqref="B5">
    <cfRule type="cellIs" dxfId="6" priority="1" operator="lessThan">
      <formula>MIN(B14:B131)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07A3-AE6E-44C4-B873-5EECD7D515D8}">
  <dimension ref="A1:D21"/>
  <sheetViews>
    <sheetView topLeftCell="A52" workbookViewId="0">
      <selection activeCell="K64" sqref="K64"/>
    </sheetView>
  </sheetViews>
  <sheetFormatPr defaultRowHeight="15" x14ac:dyDescent="0.25"/>
  <sheetData>
    <row r="1" spans="1:4" ht="21" x14ac:dyDescent="0.35">
      <c r="A1" s="10" t="s">
        <v>24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E585-AFCD-414C-BD43-A851168716D5}">
  <dimension ref="A1:T138"/>
  <sheetViews>
    <sheetView topLeftCell="F64" zoomScaleNormal="100" workbookViewId="0">
      <selection activeCell="A2" sqref="A2"/>
    </sheetView>
  </sheetViews>
  <sheetFormatPr defaultColWidth="12.28515625" defaultRowHeight="15" x14ac:dyDescent="0.25"/>
  <cols>
    <col min="1" max="1" width="6" style="26" customWidth="1"/>
    <col min="2" max="2" width="10.5703125" style="26" bestFit="1" customWidth="1"/>
    <col min="3" max="3" width="13.85546875" style="4" customWidth="1"/>
    <col min="4" max="4" width="13.140625" bestFit="1" customWidth="1"/>
    <col min="5" max="6" width="13.140625" customWidth="1"/>
    <col min="9" max="9" width="11" style="26" customWidth="1"/>
    <col min="10" max="10" width="14.7109375" customWidth="1"/>
    <col min="11" max="11" width="14.42578125" customWidth="1"/>
    <col min="12" max="12" width="13.28515625" style="26" customWidth="1"/>
    <col min="13" max="14" width="13.28515625" customWidth="1"/>
    <col min="18" max="18" width="12.28515625" style="26"/>
  </cols>
  <sheetData>
    <row r="1" spans="1:20" ht="21" x14ac:dyDescent="0.35">
      <c r="A1" s="10" t="s">
        <v>23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10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14</v>
      </c>
      <c r="B3" s="23"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21</v>
      </c>
      <c r="B4" s="89">
        <v>0.01</v>
      </c>
      <c r="C4"/>
      <c r="I4"/>
      <c r="J4" s="6"/>
      <c r="K4" s="6"/>
      <c r="L4" s="6"/>
      <c r="M4" s="6"/>
      <c r="N4" s="6"/>
      <c r="R4"/>
    </row>
    <row r="5" spans="1:20" x14ac:dyDescent="0.25">
      <c r="A5" s="1" t="s">
        <v>22</v>
      </c>
      <c r="B5" s="5">
        <f>(100*$B$3+$B$3)</f>
        <v>1.3130000000000002E-4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82" t="s">
        <v>21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83">
        <f>MAX(B14:B131)</f>
        <v>1.2249629</v>
      </c>
      <c r="C7" s="24">
        <f>MAX(C14:C131)</f>
        <v>5000000</v>
      </c>
      <c r="D7" s="5">
        <f>MAX(D14:D131)</f>
        <v>9.6904000000000004E-2</v>
      </c>
      <c r="E7" s="5">
        <f>MAX(E14:E83)</f>
        <v>2.48734E-2</v>
      </c>
      <c r="F7" s="45">
        <f>MAX(F14:F83)</f>
        <v>200</v>
      </c>
      <c r="I7" s="45"/>
      <c r="L7" s="13"/>
      <c r="R7"/>
      <c r="S7" s="20"/>
    </row>
    <row r="8" spans="1:20" x14ac:dyDescent="0.25">
      <c r="A8" s="1" t="s">
        <v>5</v>
      </c>
      <c r="B8" s="83">
        <f>MIN(B14:B131)</f>
        <v>2.595912E-4</v>
      </c>
      <c r="C8" s="24">
        <f>MIN(C14:C131)</f>
        <v>100</v>
      </c>
      <c r="D8" s="5">
        <f>MIN(D14:D131)</f>
        <v>1.47495E-6</v>
      </c>
      <c r="E8" s="5">
        <f>MIN(E14:E83)</f>
        <v>9.7876300000000009E-7</v>
      </c>
      <c r="F8" s="45">
        <f>MIN(F14:F83)</f>
        <v>10</v>
      </c>
      <c r="I8" s="45"/>
      <c r="J8" s="13"/>
      <c r="L8"/>
      <c r="R8"/>
      <c r="S8" s="20"/>
      <c r="T8" s="25"/>
    </row>
    <row r="9" spans="1:20" x14ac:dyDescent="0.25">
      <c r="A9" s="1" t="s">
        <v>11</v>
      </c>
      <c r="B9" s="83">
        <f>SUM(B14:B131)/$B$2</f>
        <v>0.50896199251857155</v>
      </c>
      <c r="C9" s="24">
        <f>SUM(C14:C131)/$B$2</f>
        <v>904992.85714285716</v>
      </c>
      <c r="D9" s="5">
        <f>SUM(D14:D131)/$B$2</f>
        <v>1.8121345235000003E-2</v>
      </c>
      <c r="E9" s="5">
        <f>SUM(E14:E83)/$B$2</f>
        <v>3.8262475716142864E-3</v>
      </c>
      <c r="F9" s="46">
        <f>SUM(F14:F83)/$B$2</f>
        <v>97.314285714285717</v>
      </c>
      <c r="I9" s="46"/>
      <c r="L9"/>
      <c r="R9"/>
    </row>
    <row r="10" spans="1:20" x14ac:dyDescent="0.25">
      <c r="A10" s="1" t="s">
        <v>12</v>
      </c>
      <c r="B10" s="83">
        <f>_xlfn.STDEV.S(B14:B131)</f>
        <v>0.41201853388965731</v>
      </c>
      <c r="C10" s="24">
        <f>_xlfn.STDEV.S(C14:C131)</f>
        <v>1363049.8775865906</v>
      </c>
      <c r="D10" s="5">
        <f>_xlfn.STDEV.S(D14:D131)</f>
        <v>2.6465244654592015E-2</v>
      </c>
      <c r="E10" s="5">
        <f>_xlfn.STDEV.S(E14:E83)</f>
        <v>5.7035321897762519E-3</v>
      </c>
      <c r="F10" s="46">
        <f>_xlfn.STDEV.S(F14:F83)</f>
        <v>59.781132901038909</v>
      </c>
      <c r="I10" s="46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99" t="s">
        <v>6</v>
      </c>
      <c r="C12" s="100"/>
      <c r="D12" s="100"/>
      <c r="E12" s="100"/>
      <c r="F12" s="101"/>
      <c r="G12" s="102" t="s">
        <v>18</v>
      </c>
      <c r="H12" s="103"/>
      <c r="I12" s="104" t="s">
        <v>7</v>
      </c>
      <c r="J12" s="102"/>
      <c r="K12" s="102"/>
      <c r="L12" s="102"/>
      <c r="M12" s="102"/>
      <c r="N12" s="99" t="s">
        <v>8</v>
      </c>
      <c r="O12" s="100"/>
      <c r="P12" s="100"/>
      <c r="Q12" s="100"/>
      <c r="R12" s="101"/>
      <c r="S12" s="5"/>
    </row>
    <row r="13" spans="1:20" s="3" customFormat="1" ht="40.5" customHeight="1" thickBot="1" x14ac:dyDescent="0.3">
      <c r="A13" s="14" t="s">
        <v>3</v>
      </c>
      <c r="B13" s="22" t="s">
        <v>20</v>
      </c>
      <c r="C13" s="15" t="s">
        <v>0</v>
      </c>
      <c r="D13" s="16" t="s">
        <v>13</v>
      </c>
      <c r="E13" s="30" t="s">
        <v>16</v>
      </c>
      <c r="F13" s="44" t="s">
        <v>2</v>
      </c>
      <c r="G13" s="70" t="s">
        <v>17</v>
      </c>
      <c r="H13" s="74" t="s">
        <v>19</v>
      </c>
      <c r="I13" s="70" t="str">
        <f>B13</f>
        <v>relative error ε</v>
      </c>
      <c r="J13" s="87" t="str">
        <f>C13</f>
        <v>n° elem</v>
      </c>
      <c r="K13" s="88" t="str">
        <f>D13</f>
        <v>exec time</v>
      </c>
      <c r="L13" s="88" t="str">
        <f t="shared" ref="L13:M13" si="0">E13</f>
        <v>std</v>
      </c>
      <c r="M13" s="88" t="str">
        <f t="shared" si="0"/>
        <v>n° rip</v>
      </c>
      <c r="N13" s="70" t="str">
        <f>I13</f>
        <v>relative error ε</v>
      </c>
      <c r="O13" s="87" t="str">
        <f>C13</f>
        <v>n° elem</v>
      </c>
      <c r="P13" s="88" t="str">
        <f>D13</f>
        <v>exec time</v>
      </c>
      <c r="Q13" s="88" t="str">
        <f t="shared" ref="Q13:R13" si="1">E13</f>
        <v>std</v>
      </c>
      <c r="R13" s="74" t="str">
        <f t="shared" si="1"/>
        <v>n° rip</v>
      </c>
      <c r="S13" s="91" t="s">
        <v>22</v>
      </c>
    </row>
    <row r="14" spans="1:20" x14ac:dyDescent="0.25">
      <c r="A14" s="31">
        <v>1</v>
      </c>
      <c r="B14" s="59">
        <f>D14*F14</f>
        <v>3.5846000000000001E-4</v>
      </c>
      <c r="C14" s="35">
        <v>100</v>
      </c>
      <c r="D14" s="36">
        <v>1.7923E-6</v>
      </c>
      <c r="E14" s="36">
        <v>9.7876300000000009E-7</v>
      </c>
      <c r="F14" s="37">
        <v>200</v>
      </c>
      <c r="G14" s="71">
        <f>init!D14/D14</f>
        <v>1.9193215421525416</v>
      </c>
      <c r="H14" s="75">
        <f t="shared" ref="H14:H45" si="2">E14/D14</f>
        <v>0.54609328795402556</v>
      </c>
      <c r="I14" s="84">
        <f>(B14-$B$8)/($B$7-$B$8)</f>
        <v>8.0728776749100604E-5</v>
      </c>
      <c r="J14" s="85">
        <f t="shared" ref="J14:J45" si="3">(C14-$C$8)/($C$7-$C$8)</f>
        <v>0</v>
      </c>
      <c r="K14" s="85">
        <f t="shared" ref="K14:K45" si="4">(D14-$D$8)/($D$7-$D$8)</f>
        <v>3.2749404603879309E-6</v>
      </c>
      <c r="L14" s="85">
        <f t="shared" ref="L14:L45" si="5">(E14-$E$8)/($E$7-$E$8)</f>
        <v>0</v>
      </c>
      <c r="M14" s="85">
        <f t="shared" ref="M14:M45" si="6">(F14-$F$8)/($F$7-$F$8)</f>
        <v>1</v>
      </c>
      <c r="N14" s="84">
        <f>(B14-$B$9)/$B$10</f>
        <v>-1.2344190629414276</v>
      </c>
      <c r="O14" s="85">
        <f t="shared" ref="O14:O45" si="7">(C14-$C$9)/$C$10</f>
        <v>-0.66387362049073073</v>
      </c>
      <c r="P14" s="85">
        <f t="shared" ref="P14:P45" si="8">(D14-$D$9)/$D$10</f>
        <v>-0.68465465449064178</v>
      </c>
      <c r="Q14" s="85">
        <f t="shared" ref="Q14:Q45" si="9">(E14-$E$9)/$E$10</f>
        <v>-0.670684179791462</v>
      </c>
      <c r="R14" s="86">
        <f t="shared" ref="R14:R45" si="10">(F14-$F$9)/$F$10</f>
        <v>1.7176943510873104</v>
      </c>
      <c r="S14" s="92">
        <f>$B$5</f>
        <v>1.3130000000000002E-4</v>
      </c>
    </row>
    <row r="15" spans="1:20" x14ac:dyDescent="0.25">
      <c r="A15" s="35">
        <v>2</v>
      </c>
      <c r="B15" s="59">
        <f t="shared" ref="B15:B78" si="11">D15*F15</f>
        <v>8.8566274999999999E-4</v>
      </c>
      <c r="C15" s="35">
        <v>200</v>
      </c>
      <c r="D15" s="36">
        <v>4.4957500000000001E-6</v>
      </c>
      <c r="E15" s="36">
        <v>1.20693E-6</v>
      </c>
      <c r="F15" s="37">
        <v>197</v>
      </c>
      <c r="G15" s="72">
        <f>init!D15/D15</f>
        <v>0.99582939442807084</v>
      </c>
      <c r="H15" s="76">
        <f t="shared" si="2"/>
        <v>0.26846021242284379</v>
      </c>
      <c r="I15" s="38">
        <f t="shared" ref="I15:I78" si="12">(B15-$B$8)/($B$7-$B$8)</f>
        <v>5.1120262801726492E-4</v>
      </c>
      <c r="J15" s="33">
        <f t="shared" si="3"/>
        <v>2.0000400008000161E-5</v>
      </c>
      <c r="K15" s="33">
        <f t="shared" si="4"/>
        <v>3.1173594273640654E-5</v>
      </c>
      <c r="L15" s="33">
        <f t="shared" si="5"/>
        <v>9.1734937192435704E-6</v>
      </c>
      <c r="M15" s="33">
        <f t="shared" si="6"/>
        <v>0.98421052631578942</v>
      </c>
      <c r="N15" s="38">
        <f t="shared" ref="N15:N78" si="13">(B15-$B$9)/$B$10</f>
        <v>-1.2331395021774421</v>
      </c>
      <c r="O15" s="33">
        <f t="shared" si="7"/>
        <v>-0.66380025560391009</v>
      </c>
      <c r="P15" s="33">
        <f t="shared" si="8"/>
        <v>-0.68455250353623798</v>
      </c>
      <c r="Q15" s="33">
        <f t="shared" si="9"/>
        <v>-0.67064417528330666</v>
      </c>
      <c r="R15" s="34">
        <f t="shared" si="10"/>
        <v>1.6675112940855943</v>
      </c>
      <c r="S15" s="93">
        <f>$B$5</f>
        <v>1.3130000000000002E-4</v>
      </c>
    </row>
    <row r="16" spans="1:20" x14ac:dyDescent="0.25">
      <c r="A16" s="35">
        <v>3</v>
      </c>
      <c r="B16" s="59">
        <f t="shared" si="11"/>
        <v>1.4386943E-3</v>
      </c>
      <c r="C16" s="35">
        <v>300</v>
      </c>
      <c r="D16" s="36">
        <v>7.4159499999999997E-6</v>
      </c>
      <c r="E16" s="36">
        <v>1.5235999999999999E-6</v>
      </c>
      <c r="F16" s="37">
        <v>194</v>
      </c>
      <c r="G16" s="72">
        <f>init!D16/D16</f>
        <v>0.75620790323559361</v>
      </c>
      <c r="H16" s="76">
        <f t="shared" si="2"/>
        <v>0.20544906586479142</v>
      </c>
      <c r="I16" s="38">
        <f t="shared" si="12"/>
        <v>9.6276632187376027E-4</v>
      </c>
      <c r="J16" s="33">
        <f t="shared" si="3"/>
        <v>4.0000800016000322E-5</v>
      </c>
      <c r="K16" s="33">
        <f t="shared" si="4"/>
        <v>6.1309031905355899E-5</v>
      </c>
      <c r="L16" s="33">
        <f t="shared" si="5"/>
        <v>2.1905265868909656E-5</v>
      </c>
      <c r="M16" s="33">
        <f t="shared" si="6"/>
        <v>0.96842105263157896</v>
      </c>
      <c r="N16" s="38">
        <f t="shared" si="13"/>
        <v>-1.231797252971371</v>
      </c>
      <c r="O16" s="33">
        <f t="shared" si="7"/>
        <v>-0.66372689071708946</v>
      </c>
      <c r="P16" s="33">
        <f t="shared" si="8"/>
        <v>-0.68444216259519952</v>
      </c>
      <c r="Q16" s="33">
        <f t="shared" si="9"/>
        <v>-0.67058865354879837</v>
      </c>
      <c r="R16" s="34">
        <f t="shared" si="10"/>
        <v>1.6173282370838782</v>
      </c>
      <c r="S16" s="93">
        <f t="shared" ref="S16:S79" si="14">$B$5</f>
        <v>1.3130000000000002E-4</v>
      </c>
    </row>
    <row r="17" spans="1:19" x14ac:dyDescent="0.25">
      <c r="A17" s="35">
        <v>4</v>
      </c>
      <c r="B17" s="59">
        <f t="shared" si="11"/>
        <v>1.02715025E-3</v>
      </c>
      <c r="C17" s="35">
        <v>400</v>
      </c>
      <c r="D17" s="36">
        <v>5.3777500000000003E-6</v>
      </c>
      <c r="E17" s="36">
        <v>1.22782E-6</v>
      </c>
      <c r="F17" s="37">
        <v>191</v>
      </c>
      <c r="G17" s="72">
        <f>init!D17/D17</f>
        <v>1.276370229185068</v>
      </c>
      <c r="H17" s="76">
        <f t="shared" si="2"/>
        <v>0.22831481567570081</v>
      </c>
      <c r="I17" s="38">
        <f t="shared" si="12"/>
        <v>6.26730608535774E-4</v>
      </c>
      <c r="J17" s="33">
        <f t="shared" si="3"/>
        <v>6.0001200024000479E-5</v>
      </c>
      <c r="K17" s="33">
        <f t="shared" si="4"/>
        <v>4.0275524275412055E-5</v>
      </c>
      <c r="L17" s="33">
        <f t="shared" si="5"/>
        <v>1.0013379784252965E-5</v>
      </c>
      <c r="M17" s="33">
        <f t="shared" si="6"/>
        <v>0.95263157894736838</v>
      </c>
      <c r="N17" s="38">
        <f t="shared" si="13"/>
        <v>-1.2327961013632498</v>
      </c>
      <c r="O17" s="33">
        <f t="shared" si="7"/>
        <v>-0.66365352583026882</v>
      </c>
      <c r="P17" s="33">
        <f t="shared" si="8"/>
        <v>-0.68451917680861796</v>
      </c>
      <c r="Q17" s="33">
        <f t="shared" si="9"/>
        <v>-0.67064051264070113</v>
      </c>
      <c r="R17" s="34">
        <f t="shared" si="10"/>
        <v>1.5671451800821621</v>
      </c>
      <c r="S17" s="93">
        <f t="shared" si="14"/>
        <v>1.3130000000000002E-4</v>
      </c>
    </row>
    <row r="18" spans="1:19" x14ac:dyDescent="0.25">
      <c r="A18" s="35">
        <v>5</v>
      </c>
      <c r="B18" s="59">
        <f t="shared" si="11"/>
        <v>1.0878337999999999E-3</v>
      </c>
      <c r="C18" s="35">
        <v>500</v>
      </c>
      <c r="D18" s="36">
        <v>5.7863500000000001E-6</v>
      </c>
      <c r="E18" s="36">
        <v>1.19806E-6</v>
      </c>
      <c r="F18" s="37">
        <v>188</v>
      </c>
      <c r="G18" s="72">
        <f>init!D18/D18</f>
        <v>1.4067590104297183</v>
      </c>
      <c r="H18" s="76">
        <f t="shared" si="2"/>
        <v>0.20704934889870125</v>
      </c>
      <c r="I18" s="38">
        <f t="shared" si="12"/>
        <v>6.7628020113013015E-4</v>
      </c>
      <c r="J18" s="33">
        <f t="shared" si="3"/>
        <v>8.0001600032000644E-5</v>
      </c>
      <c r="K18" s="33">
        <f t="shared" si="4"/>
        <v>4.4492132663987787E-5</v>
      </c>
      <c r="L18" s="33">
        <f t="shared" si="5"/>
        <v>8.8168738342922365E-6</v>
      </c>
      <c r="M18" s="33">
        <f t="shared" si="6"/>
        <v>0.93684210526315792</v>
      </c>
      <c r="N18" s="38">
        <f t="shared" si="13"/>
        <v>-1.2326488178189221</v>
      </c>
      <c r="O18" s="33">
        <f t="shared" si="7"/>
        <v>-0.66358016094344818</v>
      </c>
      <c r="P18" s="33">
        <f t="shared" si="8"/>
        <v>-0.68450373769194506</v>
      </c>
      <c r="Q18" s="33">
        <f t="shared" si="9"/>
        <v>-0.6706457304599418</v>
      </c>
      <c r="R18" s="34">
        <f t="shared" si="10"/>
        <v>1.516962123080446</v>
      </c>
      <c r="S18" s="93">
        <f t="shared" si="14"/>
        <v>1.3130000000000002E-4</v>
      </c>
    </row>
    <row r="19" spans="1:19" x14ac:dyDescent="0.25">
      <c r="A19" s="35">
        <v>6</v>
      </c>
      <c r="B19" s="59">
        <f>D19*F19</f>
        <v>2.0463959999999998E-3</v>
      </c>
      <c r="C19" s="35">
        <v>600</v>
      </c>
      <c r="D19" s="36">
        <v>1.1061599999999999E-5</v>
      </c>
      <c r="E19" s="36">
        <v>1.50599E-6</v>
      </c>
      <c r="F19" s="37">
        <v>185</v>
      </c>
      <c r="G19" s="72">
        <f>init!D19/D19</f>
        <v>0.89046792507413042</v>
      </c>
      <c r="H19" s="76">
        <f t="shared" si="2"/>
        <v>0.13614576553120708</v>
      </c>
      <c r="I19" s="38">
        <f t="shared" si="12"/>
        <v>1.4589695211575473E-3</v>
      </c>
      <c r="J19" s="33">
        <f t="shared" si="3"/>
        <v>1.0000200004000079E-4</v>
      </c>
      <c r="K19" s="33">
        <f t="shared" si="4"/>
        <v>9.8930858561770767E-5</v>
      </c>
      <c r="L19" s="33">
        <f t="shared" si="5"/>
        <v>2.1197252771503463E-5</v>
      </c>
      <c r="M19" s="33">
        <f t="shared" si="6"/>
        <v>0.92105263157894735</v>
      </c>
      <c r="N19" s="38">
        <f t="shared" si="13"/>
        <v>-1.2303223151954825</v>
      </c>
      <c r="O19" s="33">
        <f t="shared" si="7"/>
        <v>-0.66350679605662755</v>
      </c>
      <c r="P19" s="33">
        <f t="shared" si="8"/>
        <v>-0.68430441023176658</v>
      </c>
      <c r="Q19" s="33">
        <f t="shared" si="9"/>
        <v>-0.67059174110917574</v>
      </c>
      <c r="R19" s="34">
        <f t="shared" si="10"/>
        <v>1.4667790660787299</v>
      </c>
      <c r="S19" s="93">
        <f t="shared" si="14"/>
        <v>1.3130000000000002E-4</v>
      </c>
    </row>
    <row r="20" spans="1:19" x14ac:dyDescent="0.25">
      <c r="A20" s="35">
        <v>7</v>
      </c>
      <c r="B20" s="59">
        <f t="shared" si="11"/>
        <v>1.293747E-3</v>
      </c>
      <c r="C20" s="35">
        <v>700</v>
      </c>
      <c r="D20" s="36">
        <v>7.1084999999999998E-6</v>
      </c>
      <c r="E20" s="36">
        <v>1.7084100000000001E-6</v>
      </c>
      <c r="F20" s="37">
        <v>182</v>
      </c>
      <c r="G20" s="72">
        <f>init!D20/D20</f>
        <v>1.6343813744109166</v>
      </c>
      <c r="H20" s="76">
        <f t="shared" si="2"/>
        <v>0.2403334036716607</v>
      </c>
      <c r="I20" s="38">
        <f t="shared" si="12"/>
        <v>8.4441333061580125E-4</v>
      </c>
      <c r="J20" s="33">
        <f t="shared" si="3"/>
        <v>1.2000240004800096E-4</v>
      </c>
      <c r="K20" s="33">
        <f t="shared" si="4"/>
        <v>5.8136255965396015E-5</v>
      </c>
      <c r="L20" s="33">
        <f t="shared" si="5"/>
        <v>2.9335583900234986E-5</v>
      </c>
      <c r="M20" s="33">
        <f t="shared" si="6"/>
        <v>0.90526315789473688</v>
      </c>
      <c r="N20" s="38">
        <f t="shared" si="13"/>
        <v>-1.2321490509806294</v>
      </c>
      <c r="O20" s="33">
        <f t="shared" si="7"/>
        <v>-0.66343343116980702</v>
      </c>
      <c r="P20" s="33">
        <f t="shared" si="8"/>
        <v>-0.68445377971810972</v>
      </c>
      <c r="Q20" s="33">
        <f t="shared" si="9"/>
        <v>-0.67055625082118142</v>
      </c>
      <c r="R20" s="34">
        <f t="shared" si="10"/>
        <v>1.4165960090770138</v>
      </c>
      <c r="S20" s="93">
        <f t="shared" si="14"/>
        <v>1.3130000000000002E-4</v>
      </c>
    </row>
    <row r="21" spans="1:19" x14ac:dyDescent="0.25">
      <c r="A21" s="35">
        <v>8</v>
      </c>
      <c r="B21" s="59">
        <f t="shared" si="11"/>
        <v>1.5066251000000002E-3</v>
      </c>
      <c r="C21" s="35">
        <v>800</v>
      </c>
      <c r="D21" s="36">
        <v>8.4169000000000007E-6</v>
      </c>
      <c r="E21" s="36">
        <v>2.1146699999999999E-6</v>
      </c>
      <c r="F21" s="37">
        <v>179</v>
      </c>
      <c r="G21" s="72">
        <f>init!D21/D21</f>
        <v>1.5227696657914431</v>
      </c>
      <c r="H21" s="76">
        <f t="shared" si="2"/>
        <v>0.25124095569627769</v>
      </c>
      <c r="I21" s="38">
        <f t="shared" si="12"/>
        <v>1.0182334701307211E-3</v>
      </c>
      <c r="J21" s="33">
        <f t="shared" si="3"/>
        <v>1.4000280005600112E-4</v>
      </c>
      <c r="K21" s="33">
        <f t="shared" si="4"/>
        <v>7.163848409954308E-5</v>
      </c>
      <c r="L21" s="33">
        <f t="shared" si="5"/>
        <v>4.5669337503428667E-5</v>
      </c>
      <c r="M21" s="33">
        <f t="shared" si="6"/>
        <v>0.88947368421052631</v>
      </c>
      <c r="N21" s="38">
        <f t="shared" si="13"/>
        <v>-1.2316323798056938</v>
      </c>
      <c r="O21" s="33">
        <f t="shared" si="7"/>
        <v>-0.66336006628298638</v>
      </c>
      <c r="P21" s="33">
        <f t="shared" si="8"/>
        <v>-0.68440434129359951</v>
      </c>
      <c r="Q21" s="33">
        <f t="shared" si="9"/>
        <v>-0.6704850212766672</v>
      </c>
      <c r="R21" s="34">
        <f t="shared" si="10"/>
        <v>1.3664129520752977</v>
      </c>
      <c r="S21" s="93">
        <f t="shared" si="14"/>
        <v>1.3130000000000002E-4</v>
      </c>
    </row>
    <row r="22" spans="1:19" x14ac:dyDescent="0.25">
      <c r="A22" s="35">
        <v>9</v>
      </c>
      <c r="B22" s="59">
        <f t="shared" si="11"/>
        <v>2.595912E-4</v>
      </c>
      <c r="C22" s="35">
        <v>900</v>
      </c>
      <c r="D22" s="36">
        <v>1.47495E-6</v>
      </c>
      <c r="E22" s="36">
        <v>1.8917100000000001E-6</v>
      </c>
      <c r="F22" s="37">
        <v>176</v>
      </c>
      <c r="G22" s="72">
        <f>init!D22/D22</f>
        <v>13.578765381877352</v>
      </c>
      <c r="H22" s="76">
        <f t="shared" si="2"/>
        <v>1.2825587308044342</v>
      </c>
      <c r="I22" s="38">
        <f t="shared" si="12"/>
        <v>0</v>
      </c>
      <c r="J22" s="33">
        <f t="shared" si="3"/>
        <v>1.6000320006400129E-4</v>
      </c>
      <c r="K22" s="33">
        <f t="shared" si="4"/>
        <v>0</v>
      </c>
      <c r="L22" s="33">
        <f t="shared" si="5"/>
        <v>3.6705192120255179E-5</v>
      </c>
      <c r="M22" s="33">
        <f t="shared" si="6"/>
        <v>0.87368421052631584</v>
      </c>
      <c r="N22" s="38">
        <f t="shared" si="13"/>
        <v>-1.2346590249622293</v>
      </c>
      <c r="O22" s="33">
        <f t="shared" si="7"/>
        <v>-0.66328670139616575</v>
      </c>
      <c r="P22" s="33">
        <f t="shared" si="8"/>
        <v>-0.6846666456890661</v>
      </c>
      <c r="Q22" s="33">
        <f t="shared" si="9"/>
        <v>-0.67052411284178526</v>
      </c>
      <c r="R22" s="34">
        <f t="shared" si="10"/>
        <v>1.3162298950735816</v>
      </c>
      <c r="S22" s="93">
        <f t="shared" si="14"/>
        <v>1.3130000000000002E-4</v>
      </c>
    </row>
    <row r="23" spans="1:19" x14ac:dyDescent="0.25">
      <c r="A23" s="35">
        <v>10</v>
      </c>
      <c r="B23" s="59">
        <f t="shared" si="11"/>
        <v>3.8608583000000001E-3</v>
      </c>
      <c r="C23" s="35">
        <v>1000</v>
      </c>
      <c r="D23" s="36">
        <v>2.23171E-5</v>
      </c>
      <c r="E23" s="36">
        <v>2.39393E-6</v>
      </c>
      <c r="F23" s="37">
        <v>173</v>
      </c>
      <c r="G23" s="72">
        <f>init!D23/D23</f>
        <v>0.74041878201020739</v>
      </c>
      <c r="H23" s="76">
        <f t="shared" si="2"/>
        <v>0.10726886557841296</v>
      </c>
      <c r="I23" s="38">
        <f t="shared" si="12"/>
        <v>2.9405220628730289E-3</v>
      </c>
      <c r="J23" s="33">
        <f t="shared" si="3"/>
        <v>1.8000360007200145E-4</v>
      </c>
      <c r="K23" s="33">
        <f t="shared" si="4"/>
        <v>2.1508366256963704E-4</v>
      </c>
      <c r="L23" s="33">
        <f t="shared" si="5"/>
        <v>5.6897034129303409E-5</v>
      </c>
      <c r="M23" s="33">
        <f t="shared" si="6"/>
        <v>0.85789473684210527</v>
      </c>
      <c r="N23" s="38">
        <f t="shared" si="13"/>
        <v>-1.2259184785940787</v>
      </c>
      <c r="O23" s="33">
        <f t="shared" si="7"/>
        <v>-0.66321333650934511</v>
      </c>
      <c r="P23" s="33">
        <f t="shared" si="8"/>
        <v>-0.68387911660055711</v>
      </c>
      <c r="Q23" s="33">
        <f t="shared" si="9"/>
        <v>-0.67043605863549882</v>
      </c>
      <c r="R23" s="34">
        <f t="shared" si="10"/>
        <v>1.2660468380718657</v>
      </c>
      <c r="S23" s="93">
        <f t="shared" si="14"/>
        <v>1.3130000000000002E-4</v>
      </c>
    </row>
    <row r="24" spans="1:19" x14ac:dyDescent="0.25">
      <c r="A24" s="35">
        <v>11</v>
      </c>
      <c r="B24" s="59">
        <f t="shared" si="11"/>
        <v>6.5988219999999998E-3</v>
      </c>
      <c r="C24" s="35">
        <v>2000</v>
      </c>
      <c r="D24" s="36">
        <v>3.8816599999999997E-5</v>
      </c>
      <c r="E24" s="36">
        <v>2.4610499999999999E-6</v>
      </c>
      <c r="F24" s="37">
        <v>170</v>
      </c>
      <c r="G24" s="72">
        <f>init!D24/D24</f>
        <v>0.75544998789177831</v>
      </c>
      <c r="H24" s="76">
        <f t="shared" si="2"/>
        <v>6.3401998114208866E-2</v>
      </c>
      <c r="I24" s="38">
        <f t="shared" si="12"/>
        <v>5.1761359297798938E-3</v>
      </c>
      <c r="J24" s="33">
        <f t="shared" si="3"/>
        <v>3.8000760015200304E-4</v>
      </c>
      <c r="K24" s="33">
        <f t="shared" si="4"/>
        <v>3.8535270345878357E-4</v>
      </c>
      <c r="L24" s="33">
        <f t="shared" si="5"/>
        <v>5.9595605344402996E-5</v>
      </c>
      <c r="M24" s="33">
        <f t="shared" si="6"/>
        <v>0.84210526315789469</v>
      </c>
      <c r="N24" s="38">
        <f t="shared" si="13"/>
        <v>-1.2192732345703396</v>
      </c>
      <c r="O24" s="33">
        <f t="shared" si="7"/>
        <v>-0.66247968764113896</v>
      </c>
      <c r="P24" s="33">
        <f t="shared" si="8"/>
        <v>-0.68325567630308981</v>
      </c>
      <c r="Q24" s="33">
        <f t="shared" si="9"/>
        <v>-0.67042429048941554</v>
      </c>
      <c r="R24" s="34">
        <f t="shared" si="10"/>
        <v>1.2158637810701496</v>
      </c>
      <c r="S24" s="93">
        <f t="shared" si="14"/>
        <v>1.3130000000000002E-4</v>
      </c>
    </row>
    <row r="25" spans="1:19" x14ac:dyDescent="0.25">
      <c r="A25" s="35">
        <v>12</v>
      </c>
      <c r="B25" s="59">
        <f t="shared" si="11"/>
        <v>5.6040356999999992E-3</v>
      </c>
      <c r="C25" s="35">
        <v>3000</v>
      </c>
      <c r="D25" s="36">
        <v>3.3557099999999998E-5</v>
      </c>
      <c r="E25" s="36">
        <v>5.3521799999999996E-6</v>
      </c>
      <c r="F25" s="37">
        <v>167</v>
      </c>
      <c r="G25" s="72">
        <f>init!D25/D25</f>
        <v>1.2687627953547835</v>
      </c>
      <c r="H25" s="76">
        <f t="shared" si="2"/>
        <v>0.15949471199835505</v>
      </c>
      <c r="I25" s="38">
        <f t="shared" si="12"/>
        <v>4.3638687522095801E-3</v>
      </c>
      <c r="J25" s="33">
        <f t="shared" si="3"/>
        <v>5.8001160023200468E-4</v>
      </c>
      <c r="K25" s="33">
        <f t="shared" si="4"/>
        <v>3.3107651202531795E-4</v>
      </c>
      <c r="L25" s="33">
        <f t="shared" si="5"/>
        <v>1.7583398730374272E-4</v>
      </c>
      <c r="M25" s="33">
        <f t="shared" si="6"/>
        <v>0.82631578947368423</v>
      </c>
      <c r="N25" s="38">
        <f t="shared" si="13"/>
        <v>-1.2216876558115608</v>
      </c>
      <c r="O25" s="33">
        <f t="shared" si="7"/>
        <v>-0.6617460387729327</v>
      </c>
      <c r="P25" s="33">
        <f t="shared" si="8"/>
        <v>-0.68345440864313223</v>
      </c>
      <c r="Q25" s="33">
        <f t="shared" si="9"/>
        <v>-0.66991738881799479</v>
      </c>
      <c r="R25" s="34">
        <f t="shared" si="10"/>
        <v>1.1656807240684335</v>
      </c>
      <c r="S25" s="93">
        <f t="shared" si="14"/>
        <v>1.3130000000000002E-4</v>
      </c>
    </row>
    <row r="26" spans="1:19" x14ac:dyDescent="0.25">
      <c r="A26" s="35">
        <v>13</v>
      </c>
      <c r="B26" s="59">
        <f t="shared" si="11"/>
        <v>1.4908961199999999E-2</v>
      </c>
      <c r="C26" s="35">
        <v>4000</v>
      </c>
      <c r="D26" s="36">
        <v>9.0908299999999998E-5</v>
      </c>
      <c r="E26" s="36">
        <v>3.0467099999999998E-5</v>
      </c>
      <c r="F26" s="37">
        <v>164</v>
      </c>
      <c r="G26" s="72">
        <f>init!D26/D26</f>
        <v>0.65613370836326279</v>
      </c>
      <c r="H26" s="76">
        <f t="shared" si="2"/>
        <v>0.3351410157268368</v>
      </c>
      <c r="I26" s="38">
        <f t="shared" si="12"/>
        <v>1.1961566442042099E-2</v>
      </c>
      <c r="J26" s="33">
        <f t="shared" si="3"/>
        <v>7.8001560031200627E-4</v>
      </c>
      <c r="K26" s="33">
        <f t="shared" si="4"/>
        <v>9.2292073868925444E-4</v>
      </c>
      <c r="L26" s="33">
        <f t="shared" si="5"/>
        <v>1.1855836920345092E-3</v>
      </c>
      <c r="M26" s="33">
        <f t="shared" si="6"/>
        <v>0.81052631578947365</v>
      </c>
      <c r="N26" s="38">
        <f t="shared" si="13"/>
        <v>-1.1991039011145161</v>
      </c>
      <c r="O26" s="33">
        <f t="shared" si="7"/>
        <v>-0.66101238990472655</v>
      </c>
      <c r="P26" s="33">
        <f t="shared" si="8"/>
        <v>-0.68128737029723696</v>
      </c>
      <c r="Q26" s="33">
        <f t="shared" si="9"/>
        <v>-0.66551399121027732</v>
      </c>
      <c r="R26" s="34">
        <f t="shared" si="10"/>
        <v>1.1154976670667174</v>
      </c>
      <c r="S26" s="93">
        <f t="shared" si="14"/>
        <v>1.3130000000000002E-4</v>
      </c>
    </row>
    <row r="27" spans="1:19" x14ac:dyDescent="0.25">
      <c r="A27" s="35">
        <v>14</v>
      </c>
      <c r="B27" s="59">
        <f t="shared" si="11"/>
        <v>2.7460964999999997E-2</v>
      </c>
      <c r="C27" s="35">
        <v>5000</v>
      </c>
      <c r="D27" s="36">
        <v>1.7056499999999999E-4</v>
      </c>
      <c r="E27" s="36">
        <v>1.26172E-5</v>
      </c>
      <c r="F27" s="37">
        <v>161</v>
      </c>
      <c r="G27" s="72">
        <f>init!D27/D27</f>
        <v>0.37706446222847595</v>
      </c>
      <c r="H27" s="76">
        <f t="shared" si="2"/>
        <v>7.3972972180693583E-2</v>
      </c>
      <c r="I27" s="38">
        <f t="shared" si="12"/>
        <v>2.2210582436208732E-2</v>
      </c>
      <c r="J27" s="33">
        <f t="shared" si="3"/>
        <v>9.8001960039200775E-4</v>
      </c>
      <c r="K27" s="33">
        <f t="shared" si="4"/>
        <v>1.744949885596402E-3</v>
      </c>
      <c r="L27" s="33">
        <f t="shared" si="5"/>
        <v>4.6792537361367781E-4</v>
      </c>
      <c r="M27" s="33">
        <f t="shared" si="6"/>
        <v>0.79473684210526319</v>
      </c>
      <c r="N27" s="38">
        <f t="shared" si="13"/>
        <v>-1.1686392429315384</v>
      </c>
      <c r="O27" s="33">
        <f t="shared" si="7"/>
        <v>-0.66027874103652029</v>
      </c>
      <c r="P27" s="33">
        <f t="shared" si="8"/>
        <v>-0.67827750958974575</v>
      </c>
      <c r="Q27" s="33">
        <f t="shared" si="9"/>
        <v>-0.66864361324204158</v>
      </c>
      <c r="R27" s="34">
        <f t="shared" si="10"/>
        <v>1.0653146100650013</v>
      </c>
      <c r="S27" s="93">
        <f t="shared" si="14"/>
        <v>1.3130000000000002E-4</v>
      </c>
    </row>
    <row r="28" spans="1:19" x14ac:dyDescent="0.25">
      <c r="A28" s="35">
        <v>15</v>
      </c>
      <c r="B28" s="59">
        <f t="shared" si="11"/>
        <v>2.127312E-2</v>
      </c>
      <c r="C28" s="35">
        <v>6000</v>
      </c>
      <c r="D28" s="37">
        <v>1.3464E-4</v>
      </c>
      <c r="E28" s="36">
        <v>1.0971800000000001E-5</v>
      </c>
      <c r="F28" s="37">
        <v>158</v>
      </c>
      <c r="G28" s="72">
        <f>init!D28/D28</f>
        <v>0.66456476530005937</v>
      </c>
      <c r="H28" s="76">
        <f t="shared" si="2"/>
        <v>8.1489898989899001E-2</v>
      </c>
      <c r="I28" s="38">
        <f t="shared" si="12"/>
        <v>1.7158056689329654E-2</v>
      </c>
      <c r="J28" s="33">
        <f t="shared" si="3"/>
        <v>1.1800236004720095E-3</v>
      </c>
      <c r="K28" s="33">
        <f t="shared" si="4"/>
        <v>1.3742165122249308E-3</v>
      </c>
      <c r="L28" s="33">
        <f t="shared" si="5"/>
        <v>4.0177178187761006E-4</v>
      </c>
      <c r="M28" s="33">
        <f t="shared" si="6"/>
        <v>0.77894736842105261</v>
      </c>
      <c r="N28" s="38">
        <f t="shared" si="13"/>
        <v>-1.1836576085899562</v>
      </c>
      <c r="O28" s="33">
        <f t="shared" si="7"/>
        <v>-0.65954509216831414</v>
      </c>
      <c r="P28" s="33">
        <f t="shared" si="8"/>
        <v>-0.67963495028107024</v>
      </c>
      <c r="Q28" s="33">
        <f t="shared" si="9"/>
        <v>-0.66893210113783164</v>
      </c>
      <c r="R28" s="34">
        <f t="shared" si="10"/>
        <v>1.0151315530632852</v>
      </c>
      <c r="S28" s="93">
        <f t="shared" si="14"/>
        <v>1.3130000000000002E-4</v>
      </c>
    </row>
    <row r="29" spans="1:19" x14ac:dyDescent="0.25">
      <c r="A29" s="35">
        <v>16</v>
      </c>
      <c r="B29" s="59">
        <f t="shared" si="11"/>
        <v>1.7784544999999999E-2</v>
      </c>
      <c r="C29" s="35">
        <v>7000</v>
      </c>
      <c r="D29" s="37">
        <v>1.14739E-4</v>
      </c>
      <c r="E29" s="36">
        <v>2.93724E-5</v>
      </c>
      <c r="F29" s="37">
        <v>155</v>
      </c>
      <c r="G29" s="72">
        <f>init!D29/D29</f>
        <v>0.96587908209065787</v>
      </c>
      <c r="H29" s="76">
        <f t="shared" si="2"/>
        <v>0.25599316710098574</v>
      </c>
      <c r="I29" s="38">
        <f t="shared" si="12"/>
        <v>1.4309550463427311E-2</v>
      </c>
      <c r="J29" s="33">
        <f t="shared" si="3"/>
        <v>1.3800276005520109E-3</v>
      </c>
      <c r="K29" s="33">
        <f t="shared" si="4"/>
        <v>1.1688451868675015E-3</v>
      </c>
      <c r="L29" s="33">
        <f t="shared" si="5"/>
        <v>1.1415710890969419E-3</v>
      </c>
      <c r="M29" s="33">
        <f t="shared" si="6"/>
        <v>0.76315789473684215</v>
      </c>
      <c r="N29" s="38">
        <f t="shared" si="13"/>
        <v>-1.1921246427475367</v>
      </c>
      <c r="O29" s="33">
        <f t="shared" si="7"/>
        <v>-0.65881144330010788</v>
      </c>
      <c r="P29" s="33">
        <f t="shared" si="8"/>
        <v>-0.68038691763522607</v>
      </c>
      <c r="Q29" s="33">
        <f t="shared" si="9"/>
        <v>-0.66570592490392111</v>
      </c>
      <c r="R29" s="34">
        <f t="shared" si="10"/>
        <v>0.96494849606156907</v>
      </c>
      <c r="S29" s="93">
        <f t="shared" si="14"/>
        <v>1.3130000000000002E-4</v>
      </c>
    </row>
    <row r="30" spans="1:19" x14ac:dyDescent="0.25">
      <c r="A30" s="35">
        <v>17</v>
      </c>
      <c r="B30" s="59">
        <f t="shared" si="11"/>
        <v>2.5158736000000001E-2</v>
      </c>
      <c r="C30" s="35">
        <v>8000</v>
      </c>
      <c r="D30" s="37">
        <v>1.65518E-4</v>
      </c>
      <c r="E30" s="36">
        <v>2.4071899999999999E-5</v>
      </c>
      <c r="F30" s="37">
        <v>152</v>
      </c>
      <c r="G30" s="72">
        <f>init!D30/D30</f>
        <v>0.61380635338754697</v>
      </c>
      <c r="H30" s="76">
        <f t="shared" si="2"/>
        <v>0.14543372926207421</v>
      </c>
      <c r="I30" s="38">
        <f t="shared" si="12"/>
        <v>2.0330756535962096E-2</v>
      </c>
      <c r="J30" s="33">
        <f t="shared" si="3"/>
        <v>1.5800316006320126E-3</v>
      </c>
      <c r="K30" s="33">
        <f t="shared" si="4"/>
        <v>1.6928666194751545E-3</v>
      </c>
      <c r="L30" s="33">
        <f t="shared" si="5"/>
        <v>9.284635693467126E-4</v>
      </c>
      <c r="M30" s="33">
        <f t="shared" si="6"/>
        <v>0.74736842105263157</v>
      </c>
      <c r="N30" s="38">
        <f t="shared" si="13"/>
        <v>-1.1742269260346887</v>
      </c>
      <c r="O30" s="33">
        <f t="shared" si="7"/>
        <v>-0.65807779443190173</v>
      </c>
      <c r="P30" s="33">
        <f t="shared" si="8"/>
        <v>-0.67846821253112677</v>
      </c>
      <c r="Q30" s="33">
        <f t="shared" si="9"/>
        <v>-0.66663526129120432</v>
      </c>
      <c r="R30" s="34">
        <f t="shared" si="10"/>
        <v>0.91476543905985308</v>
      </c>
      <c r="S30" s="93">
        <f t="shared" si="14"/>
        <v>1.3130000000000002E-4</v>
      </c>
    </row>
    <row r="31" spans="1:19" x14ac:dyDescent="0.25">
      <c r="A31" s="35">
        <v>18</v>
      </c>
      <c r="B31" s="59">
        <f t="shared" si="11"/>
        <v>8.9315517000000001E-3</v>
      </c>
      <c r="C31" s="35">
        <v>9000</v>
      </c>
      <c r="D31" s="36">
        <v>5.9943299999999999E-5</v>
      </c>
      <c r="E31" s="36">
        <v>3.7524100000000002E-5</v>
      </c>
      <c r="F31" s="37">
        <v>149</v>
      </c>
      <c r="G31" s="72">
        <f>init!D31/D31</f>
        <v>1.8921380704766004</v>
      </c>
      <c r="H31" s="76">
        <f t="shared" si="2"/>
        <v>0.62599323026927112</v>
      </c>
      <c r="I31" s="38">
        <f t="shared" si="12"/>
        <v>7.0808663924465439E-3</v>
      </c>
      <c r="J31" s="33">
        <f t="shared" si="3"/>
        <v>1.7800356007120143E-3</v>
      </c>
      <c r="K31" s="33">
        <f t="shared" si="4"/>
        <v>6.0337282201708734E-4</v>
      </c>
      <c r="L31" s="33">
        <f t="shared" si="5"/>
        <v>1.4693115982466344E-3</v>
      </c>
      <c r="M31" s="33">
        <f t="shared" si="6"/>
        <v>0.73157894736842111</v>
      </c>
      <c r="N31" s="38">
        <f t="shared" si="13"/>
        <v>-1.2136115239720859</v>
      </c>
      <c r="O31" s="33">
        <f t="shared" si="7"/>
        <v>-0.65734414556369547</v>
      </c>
      <c r="P31" s="33">
        <f t="shared" si="8"/>
        <v>-0.68245739537745587</v>
      </c>
      <c r="Q31" s="33">
        <f t="shared" si="9"/>
        <v>-0.66427668777002502</v>
      </c>
      <c r="R31" s="34">
        <f t="shared" si="10"/>
        <v>0.86458238205813698</v>
      </c>
      <c r="S31" s="93">
        <f t="shared" si="14"/>
        <v>1.3130000000000002E-4</v>
      </c>
    </row>
    <row r="32" spans="1:19" x14ac:dyDescent="0.25">
      <c r="A32" s="35">
        <v>19</v>
      </c>
      <c r="B32" s="59">
        <f t="shared" si="11"/>
        <v>2.8164129999999999E-2</v>
      </c>
      <c r="C32" s="35">
        <v>10000</v>
      </c>
      <c r="D32" s="37">
        <v>1.92905E-4</v>
      </c>
      <c r="E32" s="36">
        <v>1.6739400000000001E-5</v>
      </c>
      <c r="F32" s="37">
        <v>146</v>
      </c>
      <c r="G32" s="72">
        <f>init!D32/D32</f>
        <v>0.67090536792721811</v>
      </c>
      <c r="H32" s="76">
        <f t="shared" si="2"/>
        <v>8.6775355745055863E-2</v>
      </c>
      <c r="I32" s="38">
        <f t="shared" si="12"/>
        <v>2.2784733738771133E-2</v>
      </c>
      <c r="J32" s="33">
        <f t="shared" si="3"/>
        <v>1.9800396007920158E-3</v>
      </c>
      <c r="K32" s="33">
        <f t="shared" si="4"/>
        <v>1.9754908337138318E-3</v>
      </c>
      <c r="L32" s="33">
        <f t="shared" si="5"/>
        <v>6.336591379593801E-4</v>
      </c>
      <c r="M32" s="33">
        <f t="shared" si="6"/>
        <v>0.71578947368421053</v>
      </c>
      <c r="N32" s="38">
        <f t="shared" si="13"/>
        <v>-1.1669326085397265</v>
      </c>
      <c r="O32" s="33">
        <f t="shared" si="7"/>
        <v>-0.65661049669548932</v>
      </c>
      <c r="P32" s="33">
        <f t="shared" si="8"/>
        <v>-0.67743338363166117</v>
      </c>
      <c r="Q32" s="33">
        <f t="shared" si="9"/>
        <v>-0.66792086813202189</v>
      </c>
      <c r="R32" s="34">
        <f t="shared" si="10"/>
        <v>0.81439932505642088</v>
      </c>
      <c r="S32" s="93">
        <f t="shared" si="14"/>
        <v>1.3130000000000002E-4</v>
      </c>
    </row>
    <row r="33" spans="1:19" x14ac:dyDescent="0.25">
      <c r="A33" s="35">
        <v>20</v>
      </c>
      <c r="B33" s="59">
        <f t="shared" si="11"/>
        <v>6.7929432999999997E-2</v>
      </c>
      <c r="C33" s="35">
        <v>20000</v>
      </c>
      <c r="D33" s="37">
        <v>4.75031E-4</v>
      </c>
      <c r="E33" s="37">
        <v>1.6759000000000001E-4</v>
      </c>
      <c r="F33" s="37">
        <v>143</v>
      </c>
      <c r="G33" s="72">
        <f>init!D33/D33</f>
        <v>0.52329005896457292</v>
      </c>
      <c r="H33" s="76">
        <f t="shared" si="2"/>
        <v>0.35279802791817799</v>
      </c>
      <c r="I33" s="38">
        <f t="shared" si="12"/>
        <v>5.5254069547917596E-2</v>
      </c>
      <c r="J33" s="33">
        <f t="shared" si="3"/>
        <v>3.9800796015920315E-3</v>
      </c>
      <c r="K33" s="33">
        <f t="shared" si="4"/>
        <v>4.8869319943484792E-3</v>
      </c>
      <c r="L33" s="33">
        <f t="shared" si="5"/>
        <v>6.6986336156188353E-3</v>
      </c>
      <c r="M33" s="33">
        <f t="shared" si="6"/>
        <v>0.7</v>
      </c>
      <c r="N33" s="38">
        <f t="shared" si="13"/>
        <v>-1.0704192244824706</v>
      </c>
      <c r="O33" s="33">
        <f t="shared" si="7"/>
        <v>-0.64927400801342738</v>
      </c>
      <c r="P33" s="33">
        <f t="shared" si="8"/>
        <v>-0.66677313832948715</v>
      </c>
      <c r="Q33" s="33">
        <f t="shared" si="9"/>
        <v>-0.64147224033775718</v>
      </c>
      <c r="R33" s="34">
        <f t="shared" si="10"/>
        <v>0.76421626805470477</v>
      </c>
      <c r="S33" s="93">
        <f t="shared" si="14"/>
        <v>1.3130000000000002E-4</v>
      </c>
    </row>
    <row r="34" spans="1:19" x14ac:dyDescent="0.25">
      <c r="A34" s="35">
        <v>21</v>
      </c>
      <c r="B34" s="59">
        <f t="shared" si="11"/>
        <v>7.0699860000000003E-2</v>
      </c>
      <c r="C34" s="35">
        <v>30000</v>
      </c>
      <c r="D34" s="37">
        <v>5.0499900000000001E-4</v>
      </c>
      <c r="E34" s="37">
        <v>2.38187E-4</v>
      </c>
      <c r="F34" s="37">
        <v>140</v>
      </c>
      <c r="G34" s="72">
        <f>init!D34/D34</f>
        <v>0.71614003196045928</v>
      </c>
      <c r="H34" s="76">
        <f t="shared" si="2"/>
        <v>0.47165835971952419</v>
      </c>
      <c r="I34" s="38">
        <f t="shared" si="12"/>
        <v>5.7516190487816539E-2</v>
      </c>
      <c r="J34" s="33">
        <f t="shared" si="3"/>
        <v>5.9801196023920476E-3</v>
      </c>
      <c r="K34" s="33">
        <f t="shared" si="4"/>
        <v>5.1961912214381449E-3</v>
      </c>
      <c r="L34" s="33">
        <f t="shared" si="5"/>
        <v>9.5369982174124263E-3</v>
      </c>
      <c r="M34" s="33">
        <f t="shared" si="6"/>
        <v>0.68421052631578949</v>
      </c>
      <c r="N34" s="38">
        <f t="shared" si="13"/>
        <v>-1.0636951895856765</v>
      </c>
      <c r="O34" s="33">
        <f t="shared" si="7"/>
        <v>-0.64193751933136534</v>
      </c>
      <c r="P34" s="33">
        <f t="shared" si="8"/>
        <v>-0.66564078529851678</v>
      </c>
      <c r="Q34" s="33">
        <f t="shared" si="9"/>
        <v>-0.6290944720266487</v>
      </c>
      <c r="R34" s="34">
        <f t="shared" si="10"/>
        <v>0.71403321105298867</v>
      </c>
      <c r="S34" s="93">
        <f t="shared" si="14"/>
        <v>1.3130000000000002E-4</v>
      </c>
    </row>
    <row r="35" spans="1:19" x14ac:dyDescent="0.25">
      <c r="A35" s="35">
        <v>22</v>
      </c>
      <c r="B35" s="59">
        <f t="shared" si="11"/>
        <v>0.13378735</v>
      </c>
      <c r="C35" s="35">
        <v>40000</v>
      </c>
      <c r="D35" s="37">
        <v>9.7654999999999997E-4</v>
      </c>
      <c r="E35" s="37">
        <v>1.80447E-4</v>
      </c>
      <c r="F35" s="37">
        <v>137</v>
      </c>
      <c r="G35" s="72">
        <f>init!D35/D35</f>
        <v>0.48259894526649944</v>
      </c>
      <c r="H35" s="76">
        <f t="shared" si="2"/>
        <v>0.18478009318519278</v>
      </c>
      <c r="I35" s="38">
        <f t="shared" si="12"/>
        <v>0.10902865848450627</v>
      </c>
      <c r="J35" s="33">
        <f t="shared" si="3"/>
        <v>7.9801596031920646E-3</v>
      </c>
      <c r="K35" s="33">
        <f t="shared" si="4"/>
        <v>1.0062431804505386E-2</v>
      </c>
      <c r="L35" s="33">
        <f t="shared" si="5"/>
        <v>7.2155515255195417E-3</v>
      </c>
      <c r="M35" s="33">
        <f t="shared" si="6"/>
        <v>0.66842105263157892</v>
      </c>
      <c r="N35" s="38">
        <f t="shared" si="13"/>
        <v>-0.91057710190058372</v>
      </c>
      <c r="O35" s="33">
        <f t="shared" si="7"/>
        <v>-0.6346010306493034</v>
      </c>
      <c r="P35" s="33">
        <f t="shared" si="8"/>
        <v>-0.64782303956616516</v>
      </c>
      <c r="Q35" s="33">
        <f t="shared" si="9"/>
        <v>-0.63921802320139276</v>
      </c>
      <c r="R35" s="34">
        <f t="shared" si="10"/>
        <v>0.66385015405127268</v>
      </c>
      <c r="S35" s="93">
        <f t="shared" si="14"/>
        <v>1.3130000000000002E-4</v>
      </c>
    </row>
    <row r="36" spans="1:19" x14ac:dyDescent="0.25">
      <c r="A36" s="35">
        <v>23</v>
      </c>
      <c r="B36" s="59">
        <f t="shared" si="11"/>
        <v>0.133833438</v>
      </c>
      <c r="C36" s="35">
        <v>50000</v>
      </c>
      <c r="D36" s="37">
        <v>9.9875700000000007E-4</v>
      </c>
      <c r="E36" s="37">
        <v>3.2014000000000001E-4</v>
      </c>
      <c r="F36" s="37">
        <v>134</v>
      </c>
      <c r="G36" s="72">
        <f>init!D36/D36</f>
        <v>0.57539521625380352</v>
      </c>
      <c r="H36" s="76">
        <f t="shared" si="2"/>
        <v>0.32053842926757958</v>
      </c>
      <c r="I36" s="38">
        <f t="shared" si="12"/>
        <v>0.10906629045599588</v>
      </c>
      <c r="J36" s="33">
        <f t="shared" si="3"/>
        <v>9.9801996039920807E-3</v>
      </c>
      <c r="K36" s="33">
        <f t="shared" si="4"/>
        <v>1.0291600239368584E-2</v>
      </c>
      <c r="L36" s="33">
        <f t="shared" si="5"/>
        <v>1.2831932764359044E-2</v>
      </c>
      <c r="M36" s="33">
        <f t="shared" si="6"/>
        <v>0.65263157894736845</v>
      </c>
      <c r="N36" s="38">
        <f t="shared" si="13"/>
        <v>-0.9104652428549117</v>
      </c>
      <c r="O36" s="33">
        <f t="shared" si="7"/>
        <v>-0.62726454196724135</v>
      </c>
      <c r="P36" s="33">
        <f t="shared" si="8"/>
        <v>-0.64698393906700735</v>
      </c>
      <c r="Q36" s="33">
        <f t="shared" si="9"/>
        <v>-0.6147256568305316</v>
      </c>
      <c r="R36" s="34">
        <f t="shared" si="10"/>
        <v>0.61366709704955658</v>
      </c>
      <c r="S36" s="93">
        <f t="shared" si="14"/>
        <v>1.3130000000000002E-4</v>
      </c>
    </row>
    <row r="37" spans="1:19" x14ac:dyDescent="0.25">
      <c r="A37" s="35">
        <v>24</v>
      </c>
      <c r="B37" s="59">
        <f t="shared" si="11"/>
        <v>0.18526806000000001</v>
      </c>
      <c r="C37" s="35">
        <v>60000</v>
      </c>
      <c r="D37" s="37">
        <v>1.4142600000000001E-3</v>
      </c>
      <c r="E37" s="37">
        <v>2.6932099999999999E-4</v>
      </c>
      <c r="F37" s="37">
        <v>131</v>
      </c>
      <c r="G37" s="72">
        <f>init!D37/D37</f>
        <v>0.48418890444472723</v>
      </c>
      <c r="H37" s="76">
        <f t="shared" si="2"/>
        <v>0.19043245230721365</v>
      </c>
      <c r="I37" s="38">
        <f t="shared" si="12"/>
        <v>0.15106390867946354</v>
      </c>
      <c r="J37" s="33">
        <f t="shared" si="3"/>
        <v>1.1980239604792095E-2</v>
      </c>
      <c r="K37" s="33">
        <f t="shared" si="4"/>
        <v>1.4579445161733689E-2</v>
      </c>
      <c r="L37" s="33">
        <f t="shared" si="5"/>
        <v>1.0788746075143517E-2</v>
      </c>
      <c r="M37" s="33">
        <f t="shared" si="6"/>
        <v>0.63684210526315788</v>
      </c>
      <c r="N37" s="38">
        <f t="shared" si="13"/>
        <v>-0.78562954307599187</v>
      </c>
      <c r="O37" s="33">
        <f t="shared" si="7"/>
        <v>-0.61992805328517941</v>
      </c>
      <c r="P37" s="33">
        <f t="shared" si="8"/>
        <v>-0.6312839897401491</v>
      </c>
      <c r="Q37" s="33">
        <f t="shared" si="9"/>
        <v>-0.62363574943789768</v>
      </c>
      <c r="R37" s="34">
        <f t="shared" si="10"/>
        <v>0.56348404004784047</v>
      </c>
      <c r="S37" s="93">
        <f t="shared" si="14"/>
        <v>1.3130000000000002E-4</v>
      </c>
    </row>
    <row r="38" spans="1:19" x14ac:dyDescent="0.25">
      <c r="A38" s="35">
        <v>25</v>
      </c>
      <c r="B38" s="59">
        <f t="shared" si="11"/>
        <v>0.19023999999999999</v>
      </c>
      <c r="C38" s="35">
        <v>70000</v>
      </c>
      <c r="D38" s="37">
        <v>1.4862499999999999E-3</v>
      </c>
      <c r="E38" s="37">
        <v>3.40632E-4</v>
      </c>
      <c r="F38" s="37">
        <v>128</v>
      </c>
      <c r="G38" s="72">
        <f>init!D38/D38</f>
        <v>0.53167703952901602</v>
      </c>
      <c r="H38" s="76">
        <f t="shared" si="2"/>
        <v>0.22918889823380995</v>
      </c>
      <c r="I38" s="38">
        <f t="shared" si="12"/>
        <v>0.15512361845919104</v>
      </c>
      <c r="J38" s="33">
        <f t="shared" si="3"/>
        <v>1.3980279605592111E-2</v>
      </c>
      <c r="K38" s="33">
        <f t="shared" si="4"/>
        <v>1.5322356659270562E-2</v>
      </c>
      <c r="L38" s="33">
        <f t="shared" si="5"/>
        <v>1.3655817170494635E-2</v>
      </c>
      <c r="M38" s="33">
        <f t="shared" si="6"/>
        <v>0.62105263157894741</v>
      </c>
      <c r="N38" s="38">
        <f t="shared" si="13"/>
        <v>-0.77356227039031333</v>
      </c>
      <c r="O38" s="33">
        <f t="shared" si="7"/>
        <v>-0.61259156460311737</v>
      </c>
      <c r="P38" s="33">
        <f t="shared" si="8"/>
        <v>-0.62856381840073516</v>
      </c>
      <c r="Q38" s="33">
        <f t="shared" si="9"/>
        <v>-0.61113279554419875</v>
      </c>
      <c r="R38" s="34">
        <f t="shared" si="10"/>
        <v>0.51330098304612437</v>
      </c>
      <c r="S38" s="93">
        <f t="shared" si="14"/>
        <v>1.3130000000000002E-4</v>
      </c>
    </row>
    <row r="39" spans="1:19" x14ac:dyDescent="0.25">
      <c r="A39" s="35">
        <v>26</v>
      </c>
      <c r="B39" s="59">
        <f t="shared" si="11"/>
        <v>0.20122875000000001</v>
      </c>
      <c r="C39" s="35">
        <v>80000</v>
      </c>
      <c r="D39" s="37">
        <v>1.60983E-3</v>
      </c>
      <c r="E39" s="37">
        <v>2.5620299999999999E-4</v>
      </c>
      <c r="F39" s="37">
        <v>125</v>
      </c>
      <c r="G39" s="72">
        <f>init!D39/D39</f>
        <v>0.56315200983954827</v>
      </c>
      <c r="H39" s="76">
        <f t="shared" si="2"/>
        <v>0.15914910270028512</v>
      </c>
      <c r="I39" s="38">
        <f t="shared" si="12"/>
        <v>0.16409619975381259</v>
      </c>
      <c r="J39" s="33">
        <f t="shared" si="3"/>
        <v>1.5980319606392127E-2</v>
      </c>
      <c r="K39" s="33">
        <f t="shared" si="4"/>
        <v>1.6597658824371368E-2</v>
      </c>
      <c r="L39" s="33">
        <f t="shared" si="5"/>
        <v>1.0261334615076823E-2</v>
      </c>
      <c r="M39" s="33">
        <f t="shared" si="6"/>
        <v>0.60526315789473684</v>
      </c>
      <c r="N39" s="38">
        <f t="shared" si="13"/>
        <v>-0.74689174686735227</v>
      </c>
      <c r="O39" s="33">
        <f t="shared" si="7"/>
        <v>-0.60525507592105543</v>
      </c>
      <c r="P39" s="33">
        <f t="shared" si="8"/>
        <v>-0.62389429799339002</v>
      </c>
      <c r="Q39" s="33">
        <f t="shared" si="9"/>
        <v>-0.62593572769058714</v>
      </c>
      <c r="R39" s="34">
        <f t="shared" si="10"/>
        <v>0.46311792604440832</v>
      </c>
      <c r="S39" s="93">
        <f t="shared" si="14"/>
        <v>1.3130000000000002E-4</v>
      </c>
    </row>
    <row r="40" spans="1:19" x14ac:dyDescent="0.25">
      <c r="A40" s="35">
        <v>27</v>
      </c>
      <c r="B40" s="59">
        <f t="shared" si="11"/>
        <v>0.19851962000000001</v>
      </c>
      <c r="C40" s="35">
        <v>90000</v>
      </c>
      <c r="D40" s="37">
        <v>1.62721E-3</v>
      </c>
      <c r="E40" s="37">
        <v>3.7216400000000002E-4</v>
      </c>
      <c r="F40" s="37">
        <v>122</v>
      </c>
      <c r="G40" s="72">
        <f>init!D40/D40</f>
        <v>0.62766330098757994</v>
      </c>
      <c r="H40" s="76">
        <f t="shared" si="2"/>
        <v>0.22871295038747305</v>
      </c>
      <c r="I40" s="38">
        <f t="shared" si="12"/>
        <v>0.16188412930333387</v>
      </c>
      <c r="J40" s="33">
        <f t="shared" si="3"/>
        <v>1.7980359607192145E-2</v>
      </c>
      <c r="K40" s="33">
        <f t="shared" si="4"/>
        <v>1.6777014315789495E-2</v>
      </c>
      <c r="L40" s="33">
        <f t="shared" si="5"/>
        <v>1.4923566687099528E-2</v>
      </c>
      <c r="M40" s="33">
        <f t="shared" si="6"/>
        <v>0.58947368421052626</v>
      </c>
      <c r="N40" s="38">
        <f t="shared" si="13"/>
        <v>-0.75346700933048594</v>
      </c>
      <c r="O40" s="33">
        <f t="shared" si="7"/>
        <v>-0.59791858723899338</v>
      </c>
      <c r="P40" s="33">
        <f t="shared" si="8"/>
        <v>-0.62323758764641102</v>
      </c>
      <c r="Q40" s="33">
        <f t="shared" si="9"/>
        <v>-0.60560429163630081</v>
      </c>
      <c r="R40" s="34">
        <f t="shared" si="10"/>
        <v>0.41293486904269228</v>
      </c>
      <c r="S40" s="93">
        <f t="shared" si="14"/>
        <v>1.3130000000000002E-4</v>
      </c>
    </row>
    <row r="41" spans="1:19" x14ac:dyDescent="0.25">
      <c r="A41" s="35">
        <v>28</v>
      </c>
      <c r="B41" s="59">
        <f t="shared" si="11"/>
        <v>0.21185808</v>
      </c>
      <c r="C41" s="35">
        <v>100000</v>
      </c>
      <c r="D41" s="37">
        <v>1.7803199999999999E-3</v>
      </c>
      <c r="E41" s="37">
        <v>6.9912299999999995E-4</v>
      </c>
      <c r="F41" s="37">
        <v>119</v>
      </c>
      <c r="G41" s="72">
        <f>init!D41/D41</f>
        <v>0.63499820257032447</v>
      </c>
      <c r="H41" s="76">
        <f t="shared" si="2"/>
        <v>0.39269513345915341</v>
      </c>
      <c r="I41" s="38">
        <f t="shared" si="12"/>
        <v>0.172775305888028</v>
      </c>
      <c r="J41" s="33">
        <f t="shared" si="3"/>
        <v>1.9980399607992159E-2</v>
      </c>
      <c r="K41" s="33">
        <f t="shared" si="4"/>
        <v>1.8357055701924661E-2</v>
      </c>
      <c r="L41" s="33">
        <f t="shared" si="5"/>
        <v>2.8069009862274549E-2</v>
      </c>
      <c r="M41" s="33">
        <f t="shared" si="6"/>
        <v>0.5736842105263158</v>
      </c>
      <c r="N41" s="38">
        <f t="shared" si="13"/>
        <v>-0.72109356274283265</v>
      </c>
      <c r="O41" s="33">
        <f t="shared" si="7"/>
        <v>-0.59058209855693145</v>
      </c>
      <c r="P41" s="33">
        <f t="shared" si="8"/>
        <v>-0.61745226421568922</v>
      </c>
      <c r="Q41" s="33">
        <f t="shared" si="9"/>
        <v>-0.54827858729713996</v>
      </c>
      <c r="R41" s="34">
        <f t="shared" si="10"/>
        <v>0.36275181204097617</v>
      </c>
      <c r="S41" s="93">
        <f t="shared" si="14"/>
        <v>1.3130000000000002E-4</v>
      </c>
    </row>
    <row r="42" spans="1:19" x14ac:dyDescent="0.25">
      <c r="A42" s="35">
        <v>29</v>
      </c>
      <c r="B42" s="59">
        <f t="shared" si="11"/>
        <v>0.29547287999999999</v>
      </c>
      <c r="C42" s="35">
        <v>125000</v>
      </c>
      <c r="D42" s="37">
        <v>2.54718E-3</v>
      </c>
      <c r="E42" s="37">
        <v>4.5947400000000003E-4</v>
      </c>
      <c r="F42" s="37">
        <v>116</v>
      </c>
      <c r="G42" s="72">
        <f>init!D42/D42</f>
        <v>0.55066387141858841</v>
      </c>
      <c r="H42" s="76">
        <f t="shared" si="2"/>
        <v>0.1803853673474195</v>
      </c>
      <c r="I42" s="38">
        <f t="shared" si="12"/>
        <v>0.24104882111346509</v>
      </c>
      <c r="J42" s="33">
        <f t="shared" si="3"/>
        <v>2.4980499609992199E-2</v>
      </c>
      <c r="K42" s="33">
        <f t="shared" si="4"/>
        <v>2.62707813721723E-2</v>
      </c>
      <c r="L42" s="33">
        <f t="shared" si="5"/>
        <v>1.8433880346073683E-2</v>
      </c>
      <c r="M42" s="33">
        <f t="shared" si="6"/>
        <v>0.55789473684210522</v>
      </c>
      <c r="N42" s="38">
        <f t="shared" si="13"/>
        <v>-0.51815414831738149</v>
      </c>
      <c r="O42" s="33">
        <f t="shared" si="7"/>
        <v>-0.57224087685177649</v>
      </c>
      <c r="P42" s="33">
        <f t="shared" si="8"/>
        <v>-0.58847614818092042</v>
      </c>
      <c r="Q42" s="33">
        <f t="shared" si="9"/>
        <v>-0.59029623391086072</v>
      </c>
      <c r="R42" s="34">
        <f t="shared" si="10"/>
        <v>0.31256875503926013</v>
      </c>
      <c r="S42" s="93">
        <f t="shared" si="14"/>
        <v>1.3130000000000002E-4</v>
      </c>
    </row>
    <row r="43" spans="1:19" x14ac:dyDescent="0.25">
      <c r="A43" s="35">
        <v>30</v>
      </c>
      <c r="B43" s="59">
        <f t="shared" si="11"/>
        <v>0.40882156999999997</v>
      </c>
      <c r="C43" s="35">
        <v>150000</v>
      </c>
      <c r="D43" s="37">
        <v>3.6178899999999999E-3</v>
      </c>
      <c r="E43" s="37">
        <v>8.8980799999999996E-4</v>
      </c>
      <c r="F43" s="37">
        <v>113</v>
      </c>
      <c r="G43" s="72">
        <f>init!D43/D43</f>
        <v>0.45989513224559064</v>
      </c>
      <c r="H43" s="76">
        <f t="shared" si="2"/>
        <v>0.2459466705731794</v>
      </c>
      <c r="I43" s="38">
        <f t="shared" si="12"/>
        <v>0.3336007797678941</v>
      </c>
      <c r="J43" s="33">
        <f t="shared" si="3"/>
        <v>2.9980599611992238E-2</v>
      </c>
      <c r="K43" s="33">
        <f t="shared" si="4"/>
        <v>3.7320132247678717E-2</v>
      </c>
      <c r="L43" s="33">
        <f t="shared" si="5"/>
        <v>3.5735533285267185E-2</v>
      </c>
      <c r="M43" s="33">
        <f t="shared" si="6"/>
        <v>0.54210526315789476</v>
      </c>
      <c r="N43" s="38">
        <f t="shared" si="13"/>
        <v>-0.24304834438683331</v>
      </c>
      <c r="O43" s="33">
        <f t="shared" si="7"/>
        <v>-0.55389965514662154</v>
      </c>
      <c r="P43" s="33">
        <f t="shared" si="8"/>
        <v>-0.54801893669565949</v>
      </c>
      <c r="Q43" s="33">
        <f t="shared" si="9"/>
        <v>-0.51484579623797688</v>
      </c>
      <c r="R43" s="34">
        <f t="shared" si="10"/>
        <v>0.26238569803754402</v>
      </c>
      <c r="S43" s="93">
        <f t="shared" si="14"/>
        <v>1.3130000000000002E-4</v>
      </c>
    </row>
    <row r="44" spans="1:19" x14ac:dyDescent="0.25">
      <c r="A44" s="35">
        <v>31</v>
      </c>
      <c r="B44" s="59">
        <f t="shared" si="11"/>
        <v>0.40071790000000002</v>
      </c>
      <c r="C44" s="35">
        <v>175000</v>
      </c>
      <c r="D44" s="37">
        <v>3.6428900000000002E-3</v>
      </c>
      <c r="E44" s="37">
        <v>7.7467300000000003E-4</v>
      </c>
      <c r="F44" s="37">
        <v>110</v>
      </c>
      <c r="G44" s="72">
        <f>init!D44/D44</f>
        <v>0.53052933248053058</v>
      </c>
      <c r="H44" s="76">
        <f t="shared" si="2"/>
        <v>0.21265341528292098</v>
      </c>
      <c r="I44" s="38">
        <f t="shared" si="12"/>
        <v>0.32698393637262296</v>
      </c>
      <c r="J44" s="33">
        <f t="shared" si="3"/>
        <v>3.4980699613992278E-2</v>
      </c>
      <c r="K44" s="33">
        <f t="shared" si="4"/>
        <v>3.7578123460880852E-2</v>
      </c>
      <c r="L44" s="33">
        <f t="shared" si="5"/>
        <v>3.1106510686183583E-2</v>
      </c>
      <c r="M44" s="33">
        <f t="shared" si="6"/>
        <v>0.52631578947368418</v>
      </c>
      <c r="N44" s="38">
        <f t="shared" si="13"/>
        <v>-0.26271656155050632</v>
      </c>
      <c r="O44" s="33">
        <f t="shared" si="7"/>
        <v>-0.53555843344146647</v>
      </c>
      <c r="P44" s="33">
        <f t="shared" si="8"/>
        <v>-0.54707430155903847</v>
      </c>
      <c r="Q44" s="33">
        <f t="shared" si="9"/>
        <v>-0.53503240975554112</v>
      </c>
      <c r="R44" s="34">
        <f t="shared" si="10"/>
        <v>0.21220264103582795</v>
      </c>
      <c r="S44" s="93">
        <f t="shared" si="14"/>
        <v>1.3130000000000002E-4</v>
      </c>
    </row>
    <row r="45" spans="1:19" x14ac:dyDescent="0.25">
      <c r="A45" s="35">
        <v>32</v>
      </c>
      <c r="B45" s="59">
        <f t="shared" si="11"/>
        <v>0.51096993999999996</v>
      </c>
      <c r="C45" s="35">
        <v>200000</v>
      </c>
      <c r="D45" s="37">
        <v>4.7754199999999998E-3</v>
      </c>
      <c r="E45" s="37">
        <v>6.1079099999999996E-4</v>
      </c>
      <c r="F45" s="37">
        <v>107</v>
      </c>
      <c r="G45" s="72">
        <f>init!D45/D45</f>
        <v>0.46058985387672707</v>
      </c>
      <c r="H45" s="76">
        <f t="shared" si="2"/>
        <v>0.12790309543453768</v>
      </c>
      <c r="I45" s="38">
        <f t="shared" si="12"/>
        <v>0.41700740508361078</v>
      </c>
      <c r="J45" s="33">
        <f t="shared" si="3"/>
        <v>3.9980799615992317E-2</v>
      </c>
      <c r="K45" s="33">
        <f t="shared" si="4"/>
        <v>4.9265435008393511E-2</v>
      </c>
      <c r="L45" s="33">
        <f t="shared" si="5"/>
        <v>2.4517606516443542E-2</v>
      </c>
      <c r="M45" s="33">
        <f t="shared" si="6"/>
        <v>0.51052631578947372</v>
      </c>
      <c r="N45" s="38">
        <f t="shared" si="13"/>
        <v>4.873439702996845E-3</v>
      </c>
      <c r="O45" s="33">
        <f t="shared" si="7"/>
        <v>-0.51721721173631152</v>
      </c>
      <c r="P45" s="33">
        <f t="shared" si="8"/>
        <v>-0.5042811963079411</v>
      </c>
      <c r="Q45" s="33">
        <f t="shared" si="9"/>
        <v>-0.56376583222903276</v>
      </c>
      <c r="R45" s="34">
        <f t="shared" si="10"/>
        <v>0.16201958403411187</v>
      </c>
      <c r="S45" s="93">
        <f t="shared" si="14"/>
        <v>1.3130000000000002E-4</v>
      </c>
    </row>
    <row r="46" spans="1:19" x14ac:dyDescent="0.25">
      <c r="A46" s="35">
        <v>33</v>
      </c>
      <c r="B46" s="59">
        <f t="shared" si="11"/>
        <v>0.50989952000000005</v>
      </c>
      <c r="C46" s="35">
        <v>225000</v>
      </c>
      <c r="D46" s="37">
        <v>4.9028800000000001E-3</v>
      </c>
      <c r="E46" s="37">
        <v>1.25271E-3</v>
      </c>
      <c r="F46" s="37">
        <v>104</v>
      </c>
      <c r="G46" s="72">
        <f>init!D46/D46</f>
        <v>0.50694285807525374</v>
      </c>
      <c r="H46" s="76">
        <f t="shared" ref="H46:H77" si="15">E46/D46</f>
        <v>0.25550492771595468</v>
      </c>
      <c r="I46" s="38">
        <f t="shared" si="12"/>
        <v>0.41613338115282811</v>
      </c>
      <c r="J46" s="33">
        <f t="shared" ref="J46:J77" si="16">(C46-$C$8)/($C$7-$C$8)</f>
        <v>4.4980899617992356E-2</v>
      </c>
      <c r="K46" s="33">
        <f t="shared" ref="K46:K77" si="17">(D46-$D$8)/($D$7-$D$8)</f>
        <v>5.0580777409783291E-2</v>
      </c>
      <c r="L46" s="33">
        <f t="shared" ref="L46:L77" si="18">(E46-$E$8)/($E$7-$E$8)</f>
        <v>5.0326070995369572E-2</v>
      </c>
      <c r="M46" s="33">
        <f t="shared" ref="M46:M77" si="19">(F46-$F$8)/($F$7-$F$8)</f>
        <v>0.49473684210526314</v>
      </c>
      <c r="N46" s="38">
        <f t="shared" si="13"/>
        <v>2.2754497778965958E-3</v>
      </c>
      <c r="O46" s="33">
        <f t="shared" ref="O46:O77" si="20">(C46-$C$9)/$C$10</f>
        <v>-0.49887599003115657</v>
      </c>
      <c r="P46" s="33">
        <f t="shared" ref="P46:P77" si="21">(D46-$D$9)/$D$10</f>
        <v>-0.49946506852739225</v>
      </c>
      <c r="Q46" s="33">
        <f t="shared" ref="Q46:Q77" si="22">(E46-$E$9)/$E$10</f>
        <v>-0.45121820759202996</v>
      </c>
      <c r="R46" s="34">
        <f t="shared" ref="R46:R77" si="23">(F46-$F$9)/$F$10</f>
        <v>0.11183652703239579</v>
      </c>
      <c r="S46" s="93">
        <f t="shared" si="14"/>
        <v>1.3130000000000002E-4</v>
      </c>
    </row>
    <row r="47" spans="1:19" x14ac:dyDescent="0.25">
      <c r="A47" s="35">
        <v>34</v>
      </c>
      <c r="B47" s="59">
        <f t="shared" si="11"/>
        <v>0.55663119999999999</v>
      </c>
      <c r="C47" s="35">
        <v>250000</v>
      </c>
      <c r="D47" s="37">
        <v>5.5112E-3</v>
      </c>
      <c r="E47" s="37">
        <v>1.3858E-3</v>
      </c>
      <c r="F47" s="37">
        <v>101</v>
      </c>
      <c r="G47" s="72">
        <f>init!D47/D47</f>
        <v>0.50191972710117583</v>
      </c>
      <c r="H47" s="76">
        <f t="shared" si="15"/>
        <v>0.25145158949049207</v>
      </c>
      <c r="I47" s="38">
        <f t="shared" si="12"/>
        <v>0.45429093299760021</v>
      </c>
      <c r="J47" s="33">
        <f t="shared" si="16"/>
        <v>4.9980999619992403E-2</v>
      </c>
      <c r="K47" s="33">
        <f t="shared" si="17"/>
        <v>5.685842600238826E-2</v>
      </c>
      <c r="L47" s="33">
        <f t="shared" si="18"/>
        <v>5.5676977476561536E-2</v>
      </c>
      <c r="M47" s="33">
        <f t="shared" si="19"/>
        <v>0.47894736842105262</v>
      </c>
      <c r="N47" s="38">
        <f t="shared" si="13"/>
        <v>0.11569675526828299</v>
      </c>
      <c r="O47" s="33">
        <f t="shared" si="20"/>
        <v>-0.48053476832600162</v>
      </c>
      <c r="P47" s="33">
        <f t="shared" si="21"/>
        <v>-0.47647945067501957</v>
      </c>
      <c r="Q47" s="33">
        <f t="shared" si="22"/>
        <v>-0.42788354486520824</v>
      </c>
      <c r="R47" s="34">
        <f t="shared" si="23"/>
        <v>6.1653470030679711E-2</v>
      </c>
      <c r="S47" s="93">
        <f t="shared" si="14"/>
        <v>1.3130000000000002E-4</v>
      </c>
    </row>
    <row r="48" spans="1:19" x14ac:dyDescent="0.25">
      <c r="A48" s="35">
        <v>35</v>
      </c>
      <c r="B48" s="59">
        <f t="shared" si="11"/>
        <v>0.57441818</v>
      </c>
      <c r="C48" s="35">
        <v>275000</v>
      </c>
      <c r="D48" s="37">
        <v>5.8614100000000001E-3</v>
      </c>
      <c r="E48" s="37">
        <v>1.0711799999999999E-3</v>
      </c>
      <c r="F48" s="37">
        <v>98</v>
      </c>
      <c r="G48" s="72">
        <f>init!D48/D48</f>
        <v>0.51652076889349152</v>
      </c>
      <c r="H48" s="76">
        <f t="shared" si="15"/>
        <v>0.18275124927278588</v>
      </c>
      <c r="I48" s="38">
        <f t="shared" si="12"/>
        <v>0.46881443421801272</v>
      </c>
      <c r="J48" s="33">
        <f t="shared" si="16"/>
        <v>5.4981099621992442E-2</v>
      </c>
      <c r="K48" s="33">
        <f t="shared" si="17"/>
        <v>6.0472470113409081E-2</v>
      </c>
      <c r="L48" s="33">
        <f t="shared" si="18"/>
        <v>4.3027625931647447E-2</v>
      </c>
      <c r="M48" s="33">
        <f t="shared" si="19"/>
        <v>0.4631578947368421</v>
      </c>
      <c r="N48" s="38">
        <f t="shared" si="13"/>
        <v>0.15886709479665853</v>
      </c>
      <c r="O48" s="33">
        <f t="shared" si="20"/>
        <v>-0.46219354662084666</v>
      </c>
      <c r="P48" s="33">
        <f t="shared" si="21"/>
        <v>-0.4632466238271773</v>
      </c>
      <c r="Q48" s="33">
        <f t="shared" si="22"/>
        <v>-0.48304585298086428</v>
      </c>
      <c r="R48" s="34">
        <f t="shared" si="23"/>
        <v>1.1470413028963634E-2</v>
      </c>
      <c r="S48" s="93">
        <f t="shared" si="14"/>
        <v>1.3130000000000002E-4</v>
      </c>
    </row>
    <row r="49" spans="1:19" x14ac:dyDescent="0.25">
      <c r="A49" s="35">
        <v>36</v>
      </c>
      <c r="B49" s="59">
        <f t="shared" si="11"/>
        <v>0.58272619999999997</v>
      </c>
      <c r="C49" s="35">
        <v>300000</v>
      </c>
      <c r="D49" s="37">
        <v>6.1339599999999999E-3</v>
      </c>
      <c r="E49" s="37">
        <v>1.66541E-3</v>
      </c>
      <c r="F49" s="37">
        <v>95</v>
      </c>
      <c r="G49" s="72">
        <f>init!D49/D49</f>
        <v>0.53971822444228523</v>
      </c>
      <c r="H49" s="76">
        <f t="shared" si="15"/>
        <v>0.27150649824909195</v>
      </c>
      <c r="I49" s="38">
        <f t="shared" si="12"/>
        <v>0.47559813435199894</v>
      </c>
      <c r="J49" s="33">
        <f t="shared" si="16"/>
        <v>5.9981199623992482E-2</v>
      </c>
      <c r="K49" s="33">
        <f t="shared" si="17"/>
        <v>6.3285090319738779E-2</v>
      </c>
      <c r="L49" s="33">
        <f t="shared" si="18"/>
        <v>6.6918745913003688E-2</v>
      </c>
      <c r="M49" s="33">
        <f t="shared" si="19"/>
        <v>0.44736842105263158</v>
      </c>
      <c r="N49" s="38">
        <f t="shared" si="13"/>
        <v>0.17903128479454086</v>
      </c>
      <c r="O49" s="33">
        <f t="shared" si="20"/>
        <v>-0.44385232491569165</v>
      </c>
      <c r="P49" s="33">
        <f t="shared" si="21"/>
        <v>-0.45294821156773463</v>
      </c>
      <c r="Q49" s="33">
        <f t="shared" si="22"/>
        <v>-0.37885953821522228</v>
      </c>
      <c r="R49" s="34">
        <f t="shared" si="23"/>
        <v>-3.8712643972752446E-2</v>
      </c>
      <c r="S49" s="93">
        <f t="shared" si="14"/>
        <v>1.3130000000000002E-4</v>
      </c>
    </row>
    <row r="50" spans="1:19" x14ac:dyDescent="0.25">
      <c r="A50" s="35">
        <v>37</v>
      </c>
      <c r="B50" s="59">
        <f t="shared" si="11"/>
        <v>0.59591620000000001</v>
      </c>
      <c r="C50" s="35">
        <v>325000</v>
      </c>
      <c r="D50" s="37">
        <v>6.4773499999999998E-3</v>
      </c>
      <c r="E50" s="37">
        <v>1.50719E-3</v>
      </c>
      <c r="F50" s="37">
        <v>92</v>
      </c>
      <c r="G50" s="72">
        <f>init!D50/D50</f>
        <v>0.55534130470022469</v>
      </c>
      <c r="H50" s="76">
        <f t="shared" si="15"/>
        <v>0.23268620655051836</v>
      </c>
      <c r="I50" s="38">
        <f t="shared" si="12"/>
        <v>0.48636808974056078</v>
      </c>
      <c r="J50" s="33">
        <f t="shared" si="16"/>
        <v>6.4981299625992514E-2</v>
      </c>
      <c r="K50" s="33">
        <f t="shared" si="17"/>
        <v>6.6828754427798051E-2</v>
      </c>
      <c r="L50" s="33">
        <f t="shared" si="18"/>
        <v>6.0557483433071366E-2</v>
      </c>
      <c r="M50" s="33">
        <f t="shared" si="19"/>
        <v>0.43157894736842106</v>
      </c>
      <c r="N50" s="38">
        <f t="shared" si="13"/>
        <v>0.21104440778558681</v>
      </c>
      <c r="O50" s="33">
        <f t="shared" si="20"/>
        <v>-0.4255111032105367</v>
      </c>
      <c r="P50" s="33">
        <f t="shared" si="21"/>
        <v>-0.4399730811851626</v>
      </c>
      <c r="Q50" s="33">
        <f t="shared" si="22"/>
        <v>-0.40660024252537136</v>
      </c>
      <c r="R50" s="34">
        <f t="shared" si="23"/>
        <v>-8.8895700974468528E-2</v>
      </c>
      <c r="S50" s="93">
        <f t="shared" si="14"/>
        <v>1.3130000000000002E-4</v>
      </c>
    </row>
    <row r="51" spans="1:19" x14ac:dyDescent="0.25">
      <c r="A51" s="35">
        <v>38</v>
      </c>
      <c r="B51" s="59">
        <f t="shared" si="11"/>
        <v>0.67088200000000009</v>
      </c>
      <c r="C51" s="35">
        <v>350000</v>
      </c>
      <c r="D51" s="37">
        <v>7.5380000000000004E-3</v>
      </c>
      <c r="E51" s="37">
        <v>1.0984E-3</v>
      </c>
      <c r="F51" s="37">
        <v>89</v>
      </c>
      <c r="G51" s="72">
        <f>init!D51/D51</f>
        <v>0.51294640488193155</v>
      </c>
      <c r="H51" s="76">
        <f t="shared" si="15"/>
        <v>0.1457150437781905</v>
      </c>
      <c r="I51" s="38">
        <f t="shared" si="12"/>
        <v>0.54757948637951792</v>
      </c>
      <c r="J51" s="33">
        <f t="shared" si="16"/>
        <v>6.998139962799256E-2</v>
      </c>
      <c r="K51" s="33">
        <f t="shared" si="17"/>
        <v>7.777428963911194E-2</v>
      </c>
      <c r="L51" s="33">
        <f t="shared" si="18"/>
        <v>4.4122010742061797E-2</v>
      </c>
      <c r="M51" s="33">
        <f t="shared" si="19"/>
        <v>0.41578947368421054</v>
      </c>
      <c r="N51" s="38">
        <f t="shared" si="13"/>
        <v>0.39299204808294458</v>
      </c>
      <c r="O51" s="33">
        <f t="shared" si="20"/>
        <v>-0.40716988150538175</v>
      </c>
      <c r="P51" s="33">
        <f t="shared" si="21"/>
        <v>-0.399895990878878</v>
      </c>
      <c r="Q51" s="33">
        <f t="shared" si="22"/>
        <v>-0.47827337180704144</v>
      </c>
      <c r="R51" s="34">
        <f t="shared" si="23"/>
        <v>-0.1390787579761846</v>
      </c>
      <c r="S51" s="93">
        <f t="shared" si="14"/>
        <v>1.3130000000000002E-4</v>
      </c>
    </row>
    <row r="52" spans="1:19" x14ac:dyDescent="0.25">
      <c r="A52" s="35">
        <v>39</v>
      </c>
      <c r="B52" s="59">
        <f t="shared" si="11"/>
        <v>0.73981758000000009</v>
      </c>
      <c r="C52" s="35">
        <v>375000</v>
      </c>
      <c r="D52" s="37">
        <v>8.6025300000000006E-3</v>
      </c>
      <c r="E52" s="37">
        <v>1.32646E-3</v>
      </c>
      <c r="F52" s="37">
        <v>86</v>
      </c>
      <c r="G52" s="72">
        <f>init!D52/D52</f>
        <v>0.47879635409582993</v>
      </c>
      <c r="H52" s="76">
        <f t="shared" si="15"/>
        <v>0.1541941731095387</v>
      </c>
      <c r="I52" s="38">
        <f t="shared" si="12"/>
        <v>0.60386706191284867</v>
      </c>
      <c r="J52" s="33">
        <f t="shared" si="16"/>
        <v>7.4981499629992607E-2</v>
      </c>
      <c r="K52" s="33">
        <f t="shared" si="17"/>
        <v>8.8759865086714781E-2</v>
      </c>
      <c r="L52" s="33">
        <f t="shared" si="18"/>
        <v>5.3291202507789043E-2</v>
      </c>
      <c r="M52" s="33">
        <f t="shared" si="19"/>
        <v>0.4</v>
      </c>
      <c r="N52" s="38">
        <f t="shared" si="13"/>
        <v>0.56030389046346629</v>
      </c>
      <c r="O52" s="33">
        <f t="shared" si="20"/>
        <v>-0.38882865980022674</v>
      </c>
      <c r="P52" s="33">
        <f t="shared" si="21"/>
        <v>-0.35967229319938976</v>
      </c>
      <c r="Q52" s="33">
        <f t="shared" si="22"/>
        <v>-0.43828762395612114</v>
      </c>
      <c r="R52" s="34">
        <f t="shared" si="23"/>
        <v>-0.18926181497790068</v>
      </c>
      <c r="S52" s="93">
        <f t="shared" si="14"/>
        <v>1.3130000000000002E-4</v>
      </c>
    </row>
    <row r="53" spans="1:19" x14ac:dyDescent="0.25">
      <c r="A53" s="35">
        <v>40</v>
      </c>
      <c r="B53" s="59">
        <f t="shared" si="11"/>
        <v>0.79966848000000001</v>
      </c>
      <c r="C53" s="35">
        <v>400000</v>
      </c>
      <c r="D53" s="37">
        <v>9.6345600000000003E-3</v>
      </c>
      <c r="E53" s="37">
        <v>1.9009299999999999E-3</v>
      </c>
      <c r="F53" s="37">
        <v>83</v>
      </c>
      <c r="G53" s="72">
        <f>init!D53/D53</f>
        <v>0.45883672944068016</v>
      </c>
      <c r="H53" s="76">
        <f t="shared" si="15"/>
        <v>0.19730324996678622</v>
      </c>
      <c r="I53" s="38">
        <f t="shared" si="12"/>
        <v>0.65273677555691778</v>
      </c>
      <c r="J53" s="33">
        <f t="shared" si="16"/>
        <v>7.9981599631992639E-2</v>
      </c>
      <c r="K53" s="33">
        <f t="shared" si="17"/>
        <v>9.9410051957154855E-2</v>
      </c>
      <c r="L53" s="33">
        <f t="shared" si="18"/>
        <v>7.6387868269682108E-2</v>
      </c>
      <c r="M53" s="33">
        <f t="shared" si="19"/>
        <v>0.38421052631578945</v>
      </c>
      <c r="N53" s="38">
        <f t="shared" si="13"/>
        <v>0.70556653055632346</v>
      </c>
      <c r="O53" s="33">
        <f t="shared" si="20"/>
        <v>-0.37048743809507179</v>
      </c>
      <c r="P53" s="33">
        <f t="shared" si="21"/>
        <v>-0.32067662119750895</v>
      </c>
      <c r="Q53" s="33">
        <f t="shared" si="22"/>
        <v>-0.33756582895516474</v>
      </c>
      <c r="R53" s="34">
        <f t="shared" si="23"/>
        <v>-0.23944487197961675</v>
      </c>
      <c r="S53" s="93">
        <f t="shared" si="14"/>
        <v>1.3130000000000002E-4</v>
      </c>
    </row>
    <row r="54" spans="1:19" x14ac:dyDescent="0.25">
      <c r="A54" s="35">
        <v>41</v>
      </c>
      <c r="B54" s="59">
        <f t="shared" si="11"/>
        <v>0.74557600000000002</v>
      </c>
      <c r="C54" s="35">
        <v>425000</v>
      </c>
      <c r="D54" s="37">
        <v>9.3197000000000002E-3</v>
      </c>
      <c r="E54" s="37">
        <v>2.1417900000000002E-3</v>
      </c>
      <c r="F54" s="37">
        <v>80</v>
      </c>
      <c r="G54" s="72">
        <f>init!D54/D54</f>
        <v>0.50496475208429459</v>
      </c>
      <c r="H54" s="76">
        <f t="shared" si="15"/>
        <v>0.22981319141174072</v>
      </c>
      <c r="I54" s="38">
        <f t="shared" si="12"/>
        <v>0.6085689517163817</v>
      </c>
      <c r="J54" s="33">
        <f t="shared" si="16"/>
        <v>8.4981699633992686E-2</v>
      </c>
      <c r="K54" s="33">
        <f t="shared" si="17"/>
        <v>9.6160807421601852E-2</v>
      </c>
      <c r="L54" s="33">
        <f t="shared" si="18"/>
        <v>8.6071686250446242E-2</v>
      </c>
      <c r="M54" s="33">
        <f t="shared" si="19"/>
        <v>0.36842105263157893</v>
      </c>
      <c r="N54" s="38">
        <f t="shared" si="13"/>
        <v>0.57428000931821199</v>
      </c>
      <c r="O54" s="33">
        <f t="shared" si="20"/>
        <v>-0.35214621638991683</v>
      </c>
      <c r="P54" s="33">
        <f t="shared" si="21"/>
        <v>-0.3325737339621691</v>
      </c>
      <c r="Q54" s="33">
        <f t="shared" si="22"/>
        <v>-0.29533585777489352</v>
      </c>
      <c r="R54" s="34">
        <f t="shared" si="23"/>
        <v>-0.28962792898133283</v>
      </c>
      <c r="S54" s="93">
        <f t="shared" si="14"/>
        <v>1.3130000000000002E-4</v>
      </c>
    </row>
    <row r="55" spans="1:19" x14ac:dyDescent="0.25">
      <c r="A55" s="35">
        <v>42</v>
      </c>
      <c r="B55" s="59">
        <f t="shared" si="11"/>
        <v>0.74922924999999996</v>
      </c>
      <c r="C55" s="35">
        <v>450000</v>
      </c>
      <c r="D55" s="37">
        <v>9.7302499999999993E-3</v>
      </c>
      <c r="E55" s="37">
        <v>3.0352999999999999E-3</v>
      </c>
      <c r="F55" s="37">
        <v>77</v>
      </c>
      <c r="G55" s="72">
        <f>init!D55/D55</f>
        <v>0.52868117468718689</v>
      </c>
      <c r="H55" s="76">
        <f t="shared" si="15"/>
        <v>0.31194470851211431</v>
      </c>
      <c r="I55" s="38">
        <f t="shared" si="12"/>
        <v>0.61155191907978301</v>
      </c>
      <c r="J55" s="33">
        <f t="shared" si="16"/>
        <v>8.9981799635992718E-2</v>
      </c>
      <c r="K55" s="33">
        <f t="shared" si="17"/>
        <v>0.10039753912480734</v>
      </c>
      <c r="L55" s="33">
        <f t="shared" si="18"/>
        <v>0.12199541042213331</v>
      </c>
      <c r="M55" s="33">
        <f t="shared" si="19"/>
        <v>0.35263157894736841</v>
      </c>
      <c r="N55" s="38">
        <f t="shared" si="13"/>
        <v>0.58314672209812379</v>
      </c>
      <c r="O55" s="33">
        <f t="shared" si="20"/>
        <v>-0.33380499468476182</v>
      </c>
      <c r="P55" s="33">
        <f t="shared" si="21"/>
        <v>-0.31706093574857824</v>
      </c>
      <c r="Q55" s="33">
        <f t="shared" si="22"/>
        <v>-0.13867679628986457</v>
      </c>
      <c r="R55" s="34">
        <f t="shared" si="23"/>
        <v>-0.33981098598304893</v>
      </c>
      <c r="S55" s="93">
        <f t="shared" si="14"/>
        <v>1.3130000000000002E-4</v>
      </c>
    </row>
    <row r="56" spans="1:19" x14ac:dyDescent="0.25">
      <c r="A56" s="35">
        <v>43</v>
      </c>
      <c r="B56" s="59">
        <f t="shared" si="11"/>
        <v>0.74196100000000009</v>
      </c>
      <c r="C56" s="35">
        <v>475000</v>
      </c>
      <c r="D56" s="37">
        <v>1.0026500000000001E-2</v>
      </c>
      <c r="E56" s="37">
        <v>2.5391799999999998E-3</v>
      </c>
      <c r="F56" s="37">
        <v>74</v>
      </c>
      <c r="G56" s="72">
        <f>init!D56/D56</f>
        <v>0.52675509898768258</v>
      </c>
      <c r="H56" s="76">
        <f t="shared" si="15"/>
        <v>0.25324689572632519</v>
      </c>
      <c r="I56" s="38">
        <f t="shared" si="12"/>
        <v>0.60561721640708299</v>
      </c>
      <c r="J56" s="33">
        <f t="shared" si="16"/>
        <v>9.4981899637992764E-2</v>
      </c>
      <c r="K56" s="33">
        <f t="shared" si="17"/>
        <v>0.10345473500125268</v>
      </c>
      <c r="L56" s="33">
        <f t="shared" si="18"/>
        <v>0.10204881996868859</v>
      </c>
      <c r="M56" s="33">
        <f t="shared" si="19"/>
        <v>0.33684210526315789</v>
      </c>
      <c r="N56" s="38">
        <f t="shared" si="13"/>
        <v>0.56550613216789902</v>
      </c>
      <c r="O56" s="33">
        <f t="shared" si="20"/>
        <v>-0.31546377297960687</v>
      </c>
      <c r="P56" s="33">
        <f t="shared" si="21"/>
        <v>-0.3058670093796188</v>
      </c>
      <c r="Q56" s="33">
        <f t="shared" si="22"/>
        <v>-0.22566148989592674</v>
      </c>
      <c r="R56" s="34">
        <f t="shared" si="23"/>
        <v>-0.38999404298476498</v>
      </c>
      <c r="S56" s="93">
        <f t="shared" si="14"/>
        <v>1.3130000000000002E-4</v>
      </c>
    </row>
    <row r="57" spans="1:19" x14ac:dyDescent="0.25">
      <c r="A57" s="35">
        <v>44</v>
      </c>
      <c r="B57" s="59">
        <f t="shared" si="11"/>
        <v>0.79606620000000006</v>
      </c>
      <c r="C57" s="35">
        <v>500000</v>
      </c>
      <c r="D57" s="37">
        <v>1.12122E-2</v>
      </c>
      <c r="E57" s="37">
        <v>1.50971E-3</v>
      </c>
      <c r="F57" s="37">
        <v>71</v>
      </c>
      <c r="G57" s="72">
        <f>init!D57/D57</f>
        <v>0.49918124899662863</v>
      </c>
      <c r="H57" s="76">
        <f t="shared" si="15"/>
        <v>0.13464886462959991</v>
      </c>
      <c r="I57" s="38">
        <f t="shared" si="12"/>
        <v>0.64979542643659116</v>
      </c>
      <c r="J57" s="33">
        <f t="shared" si="16"/>
        <v>9.9981999639992797E-2</v>
      </c>
      <c r="K57" s="33">
        <f t="shared" si="17"/>
        <v>0.11569074226100365</v>
      </c>
      <c r="L57" s="33">
        <f t="shared" si="18"/>
        <v>6.0658800469156754E-2</v>
      </c>
      <c r="M57" s="33">
        <f t="shared" si="19"/>
        <v>0.32105263157894737</v>
      </c>
      <c r="N57" s="38">
        <f t="shared" si="13"/>
        <v>0.69682352580361806</v>
      </c>
      <c r="O57" s="33">
        <f t="shared" si="20"/>
        <v>-0.29712255127445192</v>
      </c>
      <c r="P57" s="33">
        <f t="shared" si="21"/>
        <v>-0.26106485411995572</v>
      </c>
      <c r="Q57" s="33">
        <f t="shared" si="22"/>
        <v>-0.40615841105740536</v>
      </c>
      <c r="R57" s="34">
        <f t="shared" si="23"/>
        <v>-0.44017709998648108</v>
      </c>
      <c r="S57" s="93">
        <f t="shared" si="14"/>
        <v>1.3130000000000002E-4</v>
      </c>
    </row>
    <row r="58" spans="1:19" x14ac:dyDescent="0.25">
      <c r="A58" s="35">
        <v>45</v>
      </c>
      <c r="B58" s="59">
        <f t="shared" si="11"/>
        <v>0.78233320000000006</v>
      </c>
      <c r="C58" s="35">
        <v>550000</v>
      </c>
      <c r="D58" s="37">
        <v>1.15049E-2</v>
      </c>
      <c r="E58" s="37">
        <v>2.3463099999999999E-3</v>
      </c>
      <c r="F58" s="37">
        <v>68</v>
      </c>
      <c r="G58" s="72">
        <f>init!D58/D58</f>
        <v>0.52938573998904814</v>
      </c>
      <c r="H58" s="76">
        <f t="shared" si="15"/>
        <v>0.20394006032212361</v>
      </c>
      <c r="I58" s="38">
        <f t="shared" si="12"/>
        <v>0.63858209835841684</v>
      </c>
      <c r="J58" s="33">
        <f t="shared" si="16"/>
        <v>0.10998219964399288</v>
      </c>
      <c r="K58" s="33">
        <f t="shared" si="17"/>
        <v>0.11871130338517427</v>
      </c>
      <c r="L58" s="33">
        <f t="shared" si="18"/>
        <v>9.4294448242582235E-2</v>
      </c>
      <c r="M58" s="33">
        <f t="shared" si="19"/>
        <v>0.30526315789473685</v>
      </c>
      <c r="N58" s="38">
        <f t="shared" si="13"/>
        <v>0.66349250093356249</v>
      </c>
      <c r="O58" s="33">
        <f t="shared" si="20"/>
        <v>-0.26044010786414196</v>
      </c>
      <c r="P58" s="33">
        <f t="shared" si="21"/>
        <v>-0.25000506594039651</v>
      </c>
      <c r="Q58" s="33">
        <f t="shared" si="22"/>
        <v>-0.25947737689060785</v>
      </c>
      <c r="R58" s="34">
        <f t="shared" si="23"/>
        <v>-0.49036015698819713</v>
      </c>
      <c r="S58" s="93">
        <f t="shared" si="14"/>
        <v>1.3130000000000002E-4</v>
      </c>
    </row>
    <row r="59" spans="1:19" x14ac:dyDescent="0.25">
      <c r="A59" s="35">
        <v>46</v>
      </c>
      <c r="B59" s="59">
        <f t="shared" si="11"/>
        <v>0.81252599999999997</v>
      </c>
      <c r="C59" s="35">
        <v>600000</v>
      </c>
      <c r="D59" s="37">
        <v>1.25004E-2</v>
      </c>
      <c r="E59" s="37">
        <v>3.0872899999999999E-3</v>
      </c>
      <c r="F59" s="37">
        <v>65</v>
      </c>
      <c r="G59" s="72">
        <f>init!D59/D59</f>
        <v>0.53343253015903491</v>
      </c>
      <c r="H59" s="76">
        <f t="shared" si="15"/>
        <v>0.2469752967905027</v>
      </c>
      <c r="I59" s="38">
        <f t="shared" si="12"/>
        <v>0.66323525294945307</v>
      </c>
      <c r="J59" s="33">
        <f t="shared" si="16"/>
        <v>0.11998239964799295</v>
      </c>
      <c r="K59" s="33">
        <f t="shared" si="17"/>
        <v>0.12898451349488338</v>
      </c>
      <c r="L59" s="33">
        <f t="shared" si="18"/>
        <v>0.12408567736899011</v>
      </c>
      <c r="M59" s="33">
        <f t="shared" si="19"/>
        <v>0.28947368421052633</v>
      </c>
      <c r="N59" s="38">
        <f t="shared" si="13"/>
        <v>0.7367726995570687</v>
      </c>
      <c r="O59" s="33">
        <f t="shared" si="20"/>
        <v>-0.22375766445383202</v>
      </c>
      <c r="P59" s="33">
        <f t="shared" si="21"/>
        <v>-0.21238969480014636</v>
      </c>
      <c r="Q59" s="33">
        <f t="shared" si="22"/>
        <v>-0.12956139231385236</v>
      </c>
      <c r="R59" s="34">
        <f t="shared" si="23"/>
        <v>-0.54054321398991323</v>
      </c>
      <c r="S59" s="93">
        <f t="shared" si="14"/>
        <v>1.3130000000000002E-4</v>
      </c>
    </row>
    <row r="60" spans="1:19" x14ac:dyDescent="0.25">
      <c r="A60" s="35">
        <v>47</v>
      </c>
      <c r="B60" s="59">
        <f t="shared" si="11"/>
        <v>0.90903159999999994</v>
      </c>
      <c r="C60" s="35">
        <v>650000</v>
      </c>
      <c r="D60" s="37">
        <v>1.4661799999999999E-2</v>
      </c>
      <c r="E60" s="37">
        <v>3.0684900000000001E-3</v>
      </c>
      <c r="F60" s="37">
        <v>62</v>
      </c>
      <c r="G60" s="72">
        <f>init!D60/D60</f>
        <v>0.49379885143706781</v>
      </c>
      <c r="H60" s="76">
        <f t="shared" si="15"/>
        <v>0.20928467173198381</v>
      </c>
      <c r="I60" s="38">
        <f t="shared" si="12"/>
        <v>0.7420344194958054</v>
      </c>
      <c r="J60" s="33">
        <f t="shared" si="16"/>
        <v>0.12998259965199305</v>
      </c>
      <c r="K60" s="33">
        <f t="shared" si="17"/>
        <v>0.15128940182348735</v>
      </c>
      <c r="L60" s="33">
        <f t="shared" si="18"/>
        <v>0.1233298201156547</v>
      </c>
      <c r="M60" s="33">
        <f t="shared" si="19"/>
        <v>0.27368421052631581</v>
      </c>
      <c r="N60" s="38">
        <f t="shared" si="13"/>
        <v>0.9709990560487044</v>
      </c>
      <c r="O60" s="33">
        <f t="shared" si="20"/>
        <v>-0.18707522104352209</v>
      </c>
      <c r="P60" s="33">
        <f t="shared" si="21"/>
        <v>-0.13072031942843701</v>
      </c>
      <c r="Q60" s="33">
        <f t="shared" si="22"/>
        <v>-0.13285759532883654</v>
      </c>
      <c r="R60" s="34">
        <f t="shared" si="23"/>
        <v>-0.59072627099162933</v>
      </c>
      <c r="S60" s="93">
        <f t="shared" si="14"/>
        <v>1.3130000000000002E-4</v>
      </c>
    </row>
    <row r="61" spans="1:19" x14ac:dyDescent="0.25">
      <c r="A61" s="35">
        <v>48</v>
      </c>
      <c r="B61" s="59">
        <f t="shared" si="11"/>
        <v>0.99055690000000007</v>
      </c>
      <c r="C61" s="35">
        <v>700000</v>
      </c>
      <c r="D61" s="37">
        <v>1.6789100000000001E-2</v>
      </c>
      <c r="E61" s="37">
        <v>2.5074400000000001E-3</v>
      </c>
      <c r="F61" s="37">
        <v>59</v>
      </c>
      <c r="G61" s="72">
        <f>init!D61/D61</f>
        <v>0.46032127987801608</v>
      </c>
      <c r="H61" s="76">
        <f t="shared" si="15"/>
        <v>0.14934928018774085</v>
      </c>
      <c r="I61" s="38">
        <f t="shared" si="12"/>
        <v>0.80860180721673913</v>
      </c>
      <c r="J61" s="33">
        <f t="shared" si="16"/>
        <v>0.13998279965599311</v>
      </c>
      <c r="K61" s="33">
        <f t="shared" si="17"/>
        <v>0.17324239013728363</v>
      </c>
      <c r="L61" s="33">
        <f t="shared" si="18"/>
        <v>0.10077270777608936</v>
      </c>
      <c r="M61" s="33">
        <f t="shared" si="19"/>
        <v>0.25789473684210529</v>
      </c>
      <c r="N61" s="38">
        <f t="shared" si="13"/>
        <v>1.1688670966690164</v>
      </c>
      <c r="O61" s="33">
        <f t="shared" si="20"/>
        <v>-0.15039277763321215</v>
      </c>
      <c r="P61" s="33">
        <f t="shared" si="21"/>
        <v>-5.033942638307868E-2</v>
      </c>
      <c r="Q61" s="33">
        <f t="shared" si="22"/>
        <v>-0.23122646243292663</v>
      </c>
      <c r="R61" s="34">
        <f t="shared" si="23"/>
        <v>-0.64090932799334532</v>
      </c>
      <c r="S61" s="93">
        <f t="shared" si="14"/>
        <v>1.3130000000000002E-4</v>
      </c>
    </row>
    <row r="62" spans="1:19" x14ac:dyDescent="0.25">
      <c r="A62" s="35">
        <v>49</v>
      </c>
      <c r="B62" s="59">
        <f t="shared" si="11"/>
        <v>0.92480639999999992</v>
      </c>
      <c r="C62" s="35">
        <v>750000</v>
      </c>
      <c r="D62" s="37">
        <v>1.6514399999999999E-2</v>
      </c>
      <c r="E62" s="37">
        <v>3.5007599999999999E-3</v>
      </c>
      <c r="F62" s="37">
        <v>56</v>
      </c>
      <c r="G62" s="72">
        <f>init!D62/D62</f>
        <v>0.50392990359928314</v>
      </c>
      <c r="H62" s="76">
        <f t="shared" si="15"/>
        <v>0.21198227001889261</v>
      </c>
      <c r="I62" s="38">
        <f t="shared" si="12"/>
        <v>0.75491492686983752</v>
      </c>
      <c r="J62" s="33">
        <f t="shared" si="16"/>
        <v>0.1499829996599932</v>
      </c>
      <c r="K62" s="33">
        <f t="shared" si="17"/>
        <v>0.17040758268661851</v>
      </c>
      <c r="L62" s="33">
        <f t="shared" si="18"/>
        <v>0.14070931026987252</v>
      </c>
      <c r="M62" s="33">
        <f t="shared" si="19"/>
        <v>0.24210526315789474</v>
      </c>
      <c r="N62" s="38">
        <f t="shared" si="13"/>
        <v>1.0092856832328705</v>
      </c>
      <c r="O62" s="33">
        <f t="shared" si="20"/>
        <v>-0.11371033422290221</v>
      </c>
      <c r="P62" s="33">
        <f t="shared" si="21"/>
        <v>-6.0719077264270865E-2</v>
      </c>
      <c r="Q62" s="33">
        <f t="shared" si="22"/>
        <v>-5.7067718877388374E-2</v>
      </c>
      <c r="R62" s="34">
        <f t="shared" si="23"/>
        <v>-0.69109238499506143</v>
      </c>
      <c r="S62" s="93">
        <f t="shared" si="14"/>
        <v>1.3130000000000002E-4</v>
      </c>
    </row>
    <row r="63" spans="1:19" x14ac:dyDescent="0.25">
      <c r="A63" s="35">
        <v>50</v>
      </c>
      <c r="B63" s="59">
        <f t="shared" si="11"/>
        <v>0.8369548</v>
      </c>
      <c r="C63" s="35">
        <v>800000</v>
      </c>
      <c r="D63" s="37">
        <v>1.5791599999999999E-2</v>
      </c>
      <c r="E63" s="37">
        <v>2.6704799999999998E-3</v>
      </c>
      <c r="F63" s="37">
        <v>53</v>
      </c>
      <c r="G63" s="72">
        <f>init!D63/D63</f>
        <v>0.56589832569214016</v>
      </c>
      <c r="H63" s="76">
        <f t="shared" si="15"/>
        <v>0.16910762683958561</v>
      </c>
      <c r="I63" s="38">
        <f t="shared" si="12"/>
        <v>0.68318196153141653</v>
      </c>
      <c r="J63" s="33">
        <f t="shared" si="16"/>
        <v>0.15998319966399327</v>
      </c>
      <c r="K63" s="33">
        <f t="shared" si="17"/>
        <v>0.16294854073051834</v>
      </c>
      <c r="L63" s="33">
        <f t="shared" si="18"/>
        <v>0.10732775919012148</v>
      </c>
      <c r="M63" s="33">
        <f t="shared" si="19"/>
        <v>0.22631578947368422</v>
      </c>
      <c r="N63" s="38">
        <f t="shared" si="13"/>
        <v>0.79606323624574671</v>
      </c>
      <c r="O63" s="33">
        <f t="shared" si="20"/>
        <v>-7.7027890812592273E-2</v>
      </c>
      <c r="P63" s="33">
        <f t="shared" si="21"/>
        <v>-8.8030368334258591E-2</v>
      </c>
      <c r="Q63" s="33">
        <f t="shared" si="22"/>
        <v>-0.20264066777531889</v>
      </c>
      <c r="R63" s="34">
        <f t="shared" si="23"/>
        <v>-0.74127544199677753</v>
      </c>
      <c r="S63" s="93">
        <f t="shared" si="14"/>
        <v>1.3130000000000002E-4</v>
      </c>
    </row>
    <row r="64" spans="1:19" x14ac:dyDescent="0.25">
      <c r="A64" s="35">
        <v>51</v>
      </c>
      <c r="B64" s="59">
        <f t="shared" si="11"/>
        <v>0.90199000000000007</v>
      </c>
      <c r="C64" s="35">
        <v>850000</v>
      </c>
      <c r="D64" s="37">
        <v>1.8039800000000002E-2</v>
      </c>
      <c r="E64" s="37">
        <v>4.2785100000000001E-3</v>
      </c>
      <c r="F64" s="37">
        <v>50</v>
      </c>
      <c r="G64" s="72">
        <f>init!D64/D64</f>
        <v>0.52460005099834806</v>
      </c>
      <c r="H64" s="76">
        <f t="shared" si="15"/>
        <v>0.23717058947438441</v>
      </c>
      <c r="I64" s="38">
        <f t="shared" si="12"/>
        <v>0.73628478205349335</v>
      </c>
      <c r="J64" s="33">
        <f t="shared" si="16"/>
        <v>0.16998339966799336</v>
      </c>
      <c r="K64" s="33">
        <f t="shared" si="17"/>
        <v>0.18614917455136015</v>
      </c>
      <c r="L64" s="33">
        <f t="shared" si="18"/>
        <v>0.1719788836093199</v>
      </c>
      <c r="M64" s="33">
        <f t="shared" si="19"/>
        <v>0.21052631578947367</v>
      </c>
      <c r="N64" s="38">
        <f t="shared" si="13"/>
        <v>0.95390856273151381</v>
      </c>
      <c r="O64" s="33">
        <f t="shared" si="20"/>
        <v>-4.0345447402282332E-2</v>
      </c>
      <c r="P64" s="33">
        <f t="shared" si="21"/>
        <v>-3.0812197682008554E-3</v>
      </c>
      <c r="Q64" s="33">
        <f t="shared" si="22"/>
        <v>7.9295147872822977E-2</v>
      </c>
      <c r="R64" s="34">
        <f t="shared" si="23"/>
        <v>-0.79145849899849363</v>
      </c>
      <c r="S64" s="93">
        <f t="shared" si="14"/>
        <v>1.3130000000000002E-4</v>
      </c>
    </row>
    <row r="65" spans="1:19" x14ac:dyDescent="0.25">
      <c r="A65" s="35">
        <v>52</v>
      </c>
      <c r="B65" s="59">
        <f t="shared" si="11"/>
        <v>0.93962400000000001</v>
      </c>
      <c r="C65" s="35">
        <v>900000</v>
      </c>
      <c r="D65" s="37">
        <v>1.9991999999999999E-2</v>
      </c>
      <c r="E65" s="37">
        <v>4.0833099999999997E-3</v>
      </c>
      <c r="F65" s="37">
        <v>47</v>
      </c>
      <c r="G65" s="72">
        <f>init!D65/D65</f>
        <v>0.50339135654261702</v>
      </c>
      <c r="H65" s="76">
        <f t="shared" si="15"/>
        <v>0.20424719887955181</v>
      </c>
      <c r="I65" s="38">
        <f t="shared" si="12"/>
        <v>0.76701385719323056</v>
      </c>
      <c r="J65" s="33">
        <f t="shared" si="16"/>
        <v>0.17998359967199343</v>
      </c>
      <c r="K65" s="33">
        <f t="shared" si="17"/>
        <v>0.20629519240788863</v>
      </c>
      <c r="L65" s="33">
        <f t="shared" si="18"/>
        <v>0.16413083383000759</v>
      </c>
      <c r="M65" s="33">
        <f t="shared" si="19"/>
        <v>0.19473684210526315</v>
      </c>
      <c r="N65" s="38">
        <f t="shared" si="13"/>
        <v>1.0452491139555486</v>
      </c>
      <c r="O65" s="33">
        <f t="shared" si="20"/>
        <v>-3.6630039919723903E-3</v>
      </c>
      <c r="P65" s="33">
        <f t="shared" si="21"/>
        <v>7.0683448780263489E-2</v>
      </c>
      <c r="Q65" s="33">
        <f t="shared" si="22"/>
        <v>4.5070742100220856E-2</v>
      </c>
      <c r="R65" s="34">
        <f t="shared" si="23"/>
        <v>-0.84164155600020973</v>
      </c>
      <c r="S65" s="93">
        <f t="shared" si="14"/>
        <v>1.3130000000000002E-4</v>
      </c>
    </row>
    <row r="66" spans="1:19" x14ac:dyDescent="0.25">
      <c r="A66" s="35">
        <v>53</v>
      </c>
      <c r="B66" s="59">
        <f t="shared" si="11"/>
        <v>0.93554999999999999</v>
      </c>
      <c r="C66" s="35">
        <v>950000</v>
      </c>
      <c r="D66" s="37">
        <v>2.12625E-2</v>
      </c>
      <c r="E66" s="37">
        <v>3.53484E-3</v>
      </c>
      <c r="F66" s="37">
        <v>44</v>
      </c>
      <c r="G66" s="72">
        <f>init!D66/D66</f>
        <v>0.50228336272780716</v>
      </c>
      <c r="H66" s="76">
        <f t="shared" si="15"/>
        <v>0.16624761904761906</v>
      </c>
      <c r="I66" s="38">
        <f t="shared" si="12"/>
        <v>0.76368733723470128</v>
      </c>
      <c r="J66" s="33">
        <f t="shared" si="16"/>
        <v>0.18998379967599352</v>
      </c>
      <c r="K66" s="33">
        <f t="shared" si="17"/>
        <v>0.21940630586282125</v>
      </c>
      <c r="L66" s="33">
        <f t="shared" si="18"/>
        <v>0.1420795025674082</v>
      </c>
      <c r="M66" s="33">
        <f t="shared" si="19"/>
        <v>0.17894736842105263</v>
      </c>
      <c r="N66" s="38">
        <f t="shared" si="13"/>
        <v>1.0353612092500504</v>
      </c>
      <c r="O66" s="33">
        <f t="shared" si="20"/>
        <v>3.301943941833755E-2</v>
      </c>
      <c r="P66" s="33">
        <f t="shared" si="21"/>
        <v>0.1186898064233452</v>
      </c>
      <c r="Q66" s="33">
        <f t="shared" si="22"/>
        <v>-5.1092474262991433E-2</v>
      </c>
      <c r="R66" s="34">
        <f t="shared" si="23"/>
        <v>-0.89182461300192573</v>
      </c>
      <c r="S66" s="93">
        <f t="shared" si="14"/>
        <v>1.3130000000000002E-4</v>
      </c>
    </row>
    <row r="67" spans="1:19" x14ac:dyDescent="0.25">
      <c r="A67" s="35">
        <v>54</v>
      </c>
      <c r="B67" s="59">
        <f t="shared" si="11"/>
        <v>0.78308770000000005</v>
      </c>
      <c r="C67" s="35">
        <v>1000000</v>
      </c>
      <c r="D67" s="37">
        <v>1.9099700000000001E-2</v>
      </c>
      <c r="E67" s="37">
        <v>5.3136499999999996E-3</v>
      </c>
      <c r="F67" s="37">
        <v>41</v>
      </c>
      <c r="G67" s="72">
        <f>init!D67/D67</f>
        <v>0.58839667638758719</v>
      </c>
      <c r="H67" s="76">
        <f t="shared" si="15"/>
        <v>0.2782059404074409</v>
      </c>
      <c r="I67" s="38">
        <f t="shared" si="12"/>
        <v>0.63919816593541989</v>
      </c>
      <c r="J67" s="33">
        <f t="shared" si="16"/>
        <v>0.19998399967999361</v>
      </c>
      <c r="K67" s="33">
        <f t="shared" si="17"/>
        <v>0.19708697002627795</v>
      </c>
      <c r="L67" s="33">
        <f t="shared" si="18"/>
        <v>0.21359686644004383</v>
      </c>
      <c r="M67" s="33">
        <f t="shared" si="19"/>
        <v>0.16315789473684211</v>
      </c>
      <c r="N67" s="38">
        <f t="shared" si="13"/>
        <v>0.66532372923505945</v>
      </c>
      <c r="O67" s="33">
        <f t="shared" si="20"/>
        <v>6.9701882828647491E-2</v>
      </c>
      <c r="P67" s="33">
        <f t="shared" si="21"/>
        <v>3.6967531483985079E-2</v>
      </c>
      <c r="Q67" s="33">
        <f t="shared" si="22"/>
        <v>0.26078618983722501</v>
      </c>
      <c r="R67" s="34">
        <f t="shared" si="23"/>
        <v>-0.94200767000364183</v>
      </c>
      <c r="S67" s="93">
        <f t="shared" si="14"/>
        <v>1.3130000000000002E-4</v>
      </c>
    </row>
    <row r="68" spans="1:19" x14ac:dyDescent="0.25">
      <c r="A68" s="35">
        <v>55</v>
      </c>
      <c r="B68" s="59">
        <f t="shared" si="11"/>
        <v>1.0109710000000001</v>
      </c>
      <c r="C68" s="35">
        <v>1250000</v>
      </c>
      <c r="D68" s="37">
        <v>2.66045E-2</v>
      </c>
      <c r="E68" s="37">
        <v>4.4864800000000002E-3</v>
      </c>
      <c r="F68" s="37">
        <v>38</v>
      </c>
      <c r="G68" s="72">
        <f>init!D68/D68</f>
        <v>0.53040275141423443</v>
      </c>
      <c r="H68" s="76">
        <f t="shared" si="15"/>
        <v>0.16863613298502134</v>
      </c>
      <c r="I68" s="38">
        <f t="shared" si="12"/>
        <v>0.8252704157305859</v>
      </c>
      <c r="J68" s="33">
        <f t="shared" si="16"/>
        <v>0.24998499969999399</v>
      </c>
      <c r="K68" s="33">
        <f t="shared" si="17"/>
        <v>0.27453386829985393</v>
      </c>
      <c r="L68" s="33">
        <f t="shared" si="18"/>
        <v>0.18034035344847757</v>
      </c>
      <c r="M68" s="33">
        <f t="shared" si="19"/>
        <v>0.14736842105263157</v>
      </c>
      <c r="N68" s="38">
        <f t="shared" si="13"/>
        <v>1.2184136542165154</v>
      </c>
      <c r="O68" s="33">
        <f t="shared" si="20"/>
        <v>0.25311409988019717</v>
      </c>
      <c r="P68" s="33">
        <f t="shared" si="21"/>
        <v>0.32053944241653082</v>
      </c>
      <c r="Q68" s="33">
        <f t="shared" si="22"/>
        <v>0.11575851707634784</v>
      </c>
      <c r="R68" s="34">
        <f t="shared" si="23"/>
        <v>-0.99219072700535793</v>
      </c>
      <c r="S68" s="93">
        <f t="shared" si="14"/>
        <v>1.3130000000000002E-4</v>
      </c>
    </row>
    <row r="69" spans="1:19" x14ac:dyDescent="0.25">
      <c r="A69" s="35">
        <v>56</v>
      </c>
      <c r="B69" s="59">
        <f t="shared" si="11"/>
        <v>1.086036</v>
      </c>
      <c r="C69" s="35">
        <v>1500000</v>
      </c>
      <c r="D69" s="37">
        <v>3.1029600000000001E-2</v>
      </c>
      <c r="E69" s="37">
        <v>7.6020599999999999E-3</v>
      </c>
      <c r="F69" s="37">
        <v>35</v>
      </c>
      <c r="G69" s="72">
        <f>init!D69/D69</f>
        <v>0.54566929641374684</v>
      </c>
      <c r="H69" s="76">
        <f t="shared" si="15"/>
        <v>0.24499381235981127</v>
      </c>
      <c r="I69" s="38">
        <f t="shared" si="12"/>
        <v>0.88656281157913697</v>
      </c>
      <c r="J69" s="33">
        <f t="shared" si="16"/>
        <v>0.2999859997199944</v>
      </c>
      <c r="K69" s="33">
        <f t="shared" si="17"/>
        <v>0.32019934500148506</v>
      </c>
      <c r="L69" s="33">
        <f t="shared" si="18"/>
        <v>0.30560278649883493</v>
      </c>
      <c r="M69" s="33">
        <f t="shared" si="19"/>
        <v>0.13157894736842105</v>
      </c>
      <c r="N69" s="38">
        <f t="shared" si="13"/>
        <v>1.4006020603820086</v>
      </c>
      <c r="O69" s="33">
        <f t="shared" si="20"/>
        <v>0.43652631693174687</v>
      </c>
      <c r="P69" s="33">
        <f t="shared" si="21"/>
        <v>0.4877436401390029</v>
      </c>
      <c r="Q69" s="33">
        <f t="shared" si="22"/>
        <v>0.66201299523722645</v>
      </c>
      <c r="R69" s="34">
        <f t="shared" si="23"/>
        <v>-1.0423737840070739</v>
      </c>
      <c r="S69" s="93">
        <f t="shared" si="14"/>
        <v>1.3130000000000002E-4</v>
      </c>
    </row>
    <row r="70" spans="1:19" x14ac:dyDescent="0.25">
      <c r="A70" s="35">
        <v>57</v>
      </c>
      <c r="B70" s="59">
        <f t="shared" si="11"/>
        <v>1.1632992</v>
      </c>
      <c r="C70" s="35">
        <v>1750000</v>
      </c>
      <c r="D70" s="37">
        <v>3.6353099999999999E-2</v>
      </c>
      <c r="E70" s="37">
        <v>8.4153800000000001E-3</v>
      </c>
      <c r="F70" s="37">
        <v>32</v>
      </c>
      <c r="G70" s="72">
        <f>init!D70/D70</f>
        <v>0.54285879333536902</v>
      </c>
      <c r="H70" s="76">
        <f t="shared" si="15"/>
        <v>0.23149002423452195</v>
      </c>
      <c r="I70" s="38">
        <f t="shared" si="12"/>
        <v>0.94965009112254306</v>
      </c>
      <c r="J70" s="33">
        <f t="shared" si="16"/>
        <v>0.34998699973999481</v>
      </c>
      <c r="K70" s="33">
        <f t="shared" si="17"/>
        <v>0.3751359939407482</v>
      </c>
      <c r="L70" s="33">
        <f t="shared" si="18"/>
        <v>0.33830245784366214</v>
      </c>
      <c r="M70" s="33">
        <f t="shared" si="19"/>
        <v>0.11578947368421053</v>
      </c>
      <c r="N70" s="38">
        <f t="shared" si="13"/>
        <v>1.5881256634359717</v>
      </c>
      <c r="O70" s="33">
        <f t="shared" si="20"/>
        <v>0.61993853398329657</v>
      </c>
      <c r="P70" s="33">
        <f t="shared" si="21"/>
        <v>0.68889424613108896</v>
      </c>
      <c r="Q70" s="33">
        <f t="shared" si="22"/>
        <v>0.80461234822376693</v>
      </c>
      <c r="R70" s="34">
        <f t="shared" si="23"/>
        <v>-1.09255684100879</v>
      </c>
      <c r="S70" s="93">
        <f t="shared" si="14"/>
        <v>1.3130000000000002E-4</v>
      </c>
    </row>
    <row r="71" spans="1:19" x14ac:dyDescent="0.25">
      <c r="A71" s="35">
        <v>58</v>
      </c>
      <c r="B71" s="59">
        <f t="shared" si="11"/>
        <v>1.2249629</v>
      </c>
      <c r="C71" s="35">
        <v>2000000</v>
      </c>
      <c r="D71" s="37">
        <v>4.2240100000000003E-2</v>
      </c>
      <c r="E71" s="37">
        <v>9.09278E-3</v>
      </c>
      <c r="F71" s="37">
        <v>29</v>
      </c>
      <c r="G71" s="72">
        <f>init!D71/D71</f>
        <v>0.53301957144987822</v>
      </c>
      <c r="H71" s="76">
        <f t="shared" si="15"/>
        <v>0.2152641684086922</v>
      </c>
      <c r="I71" s="38">
        <f t="shared" si="12"/>
        <v>1</v>
      </c>
      <c r="J71" s="33">
        <f t="shared" si="16"/>
        <v>0.39998799975999522</v>
      </c>
      <c r="K71" s="33">
        <f t="shared" si="17"/>
        <v>0.4358877648255875</v>
      </c>
      <c r="L71" s="33">
        <f t="shared" si="18"/>
        <v>0.36553744206756655</v>
      </c>
      <c r="M71" s="33">
        <f t="shared" si="19"/>
        <v>0.1</v>
      </c>
      <c r="N71" s="38">
        <f t="shared" si="13"/>
        <v>1.7377881056029887</v>
      </c>
      <c r="O71" s="33">
        <f t="shared" si="20"/>
        <v>0.80335075103484621</v>
      </c>
      <c r="P71" s="33">
        <f t="shared" si="21"/>
        <v>0.91133692810261357</v>
      </c>
      <c r="Q71" s="33">
        <f t="shared" si="22"/>
        <v>0.9233808547317619</v>
      </c>
      <c r="R71" s="34">
        <f t="shared" si="23"/>
        <v>-1.1427398980105061</v>
      </c>
      <c r="S71" s="93">
        <f t="shared" si="14"/>
        <v>1.3130000000000002E-4</v>
      </c>
    </row>
    <row r="72" spans="1:19" x14ac:dyDescent="0.25">
      <c r="A72" s="35">
        <v>59</v>
      </c>
      <c r="B72" s="59">
        <f t="shared" si="11"/>
        <v>1.2204295999999999</v>
      </c>
      <c r="C72" s="35">
        <v>2250000</v>
      </c>
      <c r="D72" s="37">
        <v>4.6939599999999998E-2</v>
      </c>
      <c r="E72" s="37">
        <v>8.5796499999999994E-3</v>
      </c>
      <c r="F72" s="37">
        <v>26</v>
      </c>
      <c r="G72" s="72">
        <f>init!D72/D72</f>
        <v>0.54786150712830961</v>
      </c>
      <c r="H72" s="76">
        <f t="shared" si="15"/>
        <v>0.18278063724445884</v>
      </c>
      <c r="I72" s="38">
        <f t="shared" si="12"/>
        <v>0.99629845043495313</v>
      </c>
      <c r="J72" s="33">
        <f t="shared" si="16"/>
        <v>0.44998899977999562</v>
      </c>
      <c r="K72" s="33">
        <f t="shared" si="17"/>
        <v>0.48438495308332524</v>
      </c>
      <c r="L72" s="33">
        <f t="shared" si="18"/>
        <v>0.34490696162054546</v>
      </c>
      <c r="M72" s="33">
        <f t="shared" si="19"/>
        <v>8.4210526315789472E-2</v>
      </c>
      <c r="N72" s="38">
        <f t="shared" si="13"/>
        <v>1.7267854452197204</v>
      </c>
      <c r="O72" s="33">
        <f t="shared" si="20"/>
        <v>0.98676296808639585</v>
      </c>
      <c r="P72" s="33">
        <f t="shared" si="21"/>
        <v>1.0889094410846381</v>
      </c>
      <c r="Q72" s="33">
        <f t="shared" si="22"/>
        <v>0.83341379871692933</v>
      </c>
      <c r="R72" s="34">
        <f t="shared" si="23"/>
        <v>-1.1929229550122222</v>
      </c>
      <c r="S72" s="93">
        <f t="shared" si="14"/>
        <v>1.3130000000000002E-4</v>
      </c>
    </row>
    <row r="73" spans="1:19" x14ac:dyDescent="0.25">
      <c r="A73" s="35">
        <v>60</v>
      </c>
      <c r="B73" s="59">
        <f t="shared" si="11"/>
        <v>1.1094096</v>
      </c>
      <c r="C73" s="35">
        <v>2500000</v>
      </c>
      <c r="D73" s="37">
        <v>4.8235199999999999E-2</v>
      </c>
      <c r="E73" s="37">
        <v>9.6225300000000007E-3</v>
      </c>
      <c r="F73" s="37">
        <v>23</v>
      </c>
      <c r="G73" s="72">
        <f>init!D73/D73</f>
        <v>0.59576823564533787</v>
      </c>
      <c r="H73" s="76">
        <f t="shared" si="15"/>
        <v>0.19949186486217535</v>
      </c>
      <c r="I73" s="38">
        <f t="shared" si="12"/>
        <v>0.90564792373001546</v>
      </c>
      <c r="J73" s="33">
        <f t="shared" si="16"/>
        <v>0.49998999979999598</v>
      </c>
      <c r="K73" s="33">
        <f t="shared" si="17"/>
        <v>0.49775508971631283</v>
      </c>
      <c r="L73" s="33">
        <f t="shared" si="18"/>
        <v>0.38683613249067456</v>
      </c>
      <c r="M73" s="33">
        <f t="shared" si="19"/>
        <v>6.8421052631578952E-2</v>
      </c>
      <c r="N73" s="38">
        <f t="shared" si="13"/>
        <v>1.4573315472314028</v>
      </c>
      <c r="O73" s="33">
        <f t="shared" si="20"/>
        <v>1.1701751851379456</v>
      </c>
      <c r="P73" s="33">
        <f t="shared" si="21"/>
        <v>1.1378642124048872</v>
      </c>
      <c r="Q73" s="33">
        <f t="shared" si="22"/>
        <v>1.0162618944757986</v>
      </c>
      <c r="R73" s="34">
        <f t="shared" si="23"/>
        <v>-1.2431060120139383</v>
      </c>
      <c r="S73" s="93">
        <f t="shared" si="14"/>
        <v>1.3130000000000002E-4</v>
      </c>
    </row>
    <row r="74" spans="1:19" x14ac:dyDescent="0.25">
      <c r="A74" s="35">
        <v>61</v>
      </c>
      <c r="B74" s="59">
        <f t="shared" si="11"/>
        <v>1.08172</v>
      </c>
      <c r="C74" s="35">
        <v>2750000</v>
      </c>
      <c r="D74" s="37">
        <v>5.4086000000000002E-2</v>
      </c>
      <c r="E74" s="37">
        <v>9.9134300000000009E-3</v>
      </c>
      <c r="F74" s="37">
        <v>20</v>
      </c>
      <c r="G74" s="72">
        <f>init!D74/D74</f>
        <v>0.59164663683762897</v>
      </c>
      <c r="H74" s="76">
        <f t="shared" si="15"/>
        <v>0.18329013053285509</v>
      </c>
      <c r="I74" s="38">
        <f t="shared" si="12"/>
        <v>0.88303869274236424</v>
      </c>
      <c r="J74" s="33">
        <f t="shared" si="16"/>
        <v>0.54999099981999644</v>
      </c>
      <c r="K74" s="33">
        <f t="shared" si="17"/>
        <v>0.5581332893244354</v>
      </c>
      <c r="L74" s="33">
        <f t="shared" si="18"/>
        <v>0.39853181733084847</v>
      </c>
      <c r="M74" s="33">
        <f t="shared" si="19"/>
        <v>5.2631578947368418E-2</v>
      </c>
      <c r="N74" s="38">
        <f t="shared" si="13"/>
        <v>1.3901268034578727</v>
      </c>
      <c r="O74" s="33">
        <f t="shared" si="20"/>
        <v>1.3535874021894954</v>
      </c>
      <c r="P74" s="33">
        <f t="shared" si="21"/>
        <v>1.3589390626985847</v>
      </c>
      <c r="Q74" s="33">
        <f t="shared" si="22"/>
        <v>1.0672653762342512</v>
      </c>
      <c r="R74" s="34">
        <f t="shared" si="23"/>
        <v>-1.2932890690156544</v>
      </c>
      <c r="S74" s="93">
        <f t="shared" si="14"/>
        <v>1.3130000000000002E-4</v>
      </c>
    </row>
    <row r="75" spans="1:19" x14ac:dyDescent="0.25">
      <c r="A75" s="35">
        <v>62</v>
      </c>
      <c r="B75" s="59">
        <f t="shared" si="11"/>
        <v>0.96450179999999996</v>
      </c>
      <c r="C75" s="35">
        <v>3000000</v>
      </c>
      <c r="D75" s="37">
        <v>5.6735399999999998E-2</v>
      </c>
      <c r="E75" s="37">
        <v>1.20149E-2</v>
      </c>
      <c r="F75" s="37">
        <v>17</v>
      </c>
      <c r="G75" s="72">
        <f>init!D75/D75</f>
        <v>0.62729089774638058</v>
      </c>
      <c r="H75" s="76">
        <f t="shared" si="15"/>
        <v>0.21177078155789861</v>
      </c>
      <c r="I75" s="38">
        <f t="shared" si="12"/>
        <v>0.78732718518152178</v>
      </c>
      <c r="J75" s="33">
        <f t="shared" si="16"/>
        <v>0.59999199983999685</v>
      </c>
      <c r="K75" s="33">
        <f t="shared" si="17"/>
        <v>0.58547416613474512</v>
      </c>
      <c r="L75" s="33">
        <f t="shared" si="18"/>
        <v>0.48302178233971821</v>
      </c>
      <c r="M75" s="33">
        <f t="shared" si="19"/>
        <v>3.6842105263157891E-2</v>
      </c>
      <c r="N75" s="38">
        <f t="shared" si="13"/>
        <v>1.1056294074465751</v>
      </c>
      <c r="O75" s="33">
        <f t="shared" si="20"/>
        <v>1.5369996192410449</v>
      </c>
      <c r="P75" s="33">
        <f t="shared" si="21"/>
        <v>1.4590477159371367</v>
      </c>
      <c r="Q75" s="33">
        <f t="shared" si="22"/>
        <v>1.4357160012288721</v>
      </c>
      <c r="R75" s="34">
        <f t="shared" si="23"/>
        <v>-1.3434721260173705</v>
      </c>
      <c r="S75" s="93">
        <f t="shared" si="14"/>
        <v>1.3130000000000002E-4</v>
      </c>
    </row>
    <row r="76" spans="1:19" x14ac:dyDescent="0.25">
      <c r="A76" s="35">
        <v>63</v>
      </c>
      <c r="B76" s="59">
        <f t="shared" si="11"/>
        <v>0.88548040000000006</v>
      </c>
      <c r="C76" s="35">
        <v>3250000</v>
      </c>
      <c r="D76" s="37">
        <v>6.3248600000000002E-2</v>
      </c>
      <c r="E76" s="37">
        <v>1.5052299999999999E-2</v>
      </c>
      <c r="F76" s="37">
        <v>14</v>
      </c>
      <c r="G76" s="72">
        <f>init!D76/D76</f>
        <v>0.61864452335703868</v>
      </c>
      <c r="H76" s="76">
        <f t="shared" si="15"/>
        <v>0.23798629534882984</v>
      </c>
      <c r="I76" s="38">
        <f t="shared" si="12"/>
        <v>0.72280429263097634</v>
      </c>
      <c r="J76" s="33">
        <f t="shared" si="16"/>
        <v>0.64999299985999714</v>
      </c>
      <c r="K76" s="33">
        <f t="shared" si="17"/>
        <v>0.65268810092787155</v>
      </c>
      <c r="L76" s="33">
        <f t="shared" si="18"/>
        <v>0.60514097496104569</v>
      </c>
      <c r="M76" s="33">
        <f t="shared" si="19"/>
        <v>2.1052631578947368E-2</v>
      </c>
      <c r="N76" s="38">
        <f t="shared" si="13"/>
        <v>0.91383852062893822</v>
      </c>
      <c r="O76" s="33">
        <f t="shared" si="20"/>
        <v>1.7204118362925946</v>
      </c>
      <c r="P76" s="33">
        <f t="shared" si="21"/>
        <v>1.7051516188107454</v>
      </c>
      <c r="Q76" s="33">
        <f t="shared" si="22"/>
        <v>1.9682631840859492</v>
      </c>
      <c r="R76" s="34">
        <f t="shared" si="23"/>
        <v>-1.3936551830190866</v>
      </c>
      <c r="S76" s="93">
        <f t="shared" si="14"/>
        <v>1.3130000000000002E-4</v>
      </c>
    </row>
    <row r="77" spans="1:19" x14ac:dyDescent="0.25">
      <c r="A77" s="35">
        <v>64</v>
      </c>
      <c r="B77" s="59">
        <f t="shared" si="11"/>
        <v>0.75306879999999998</v>
      </c>
      <c r="C77" s="35">
        <v>3500000</v>
      </c>
      <c r="D77" s="37">
        <v>6.8460800000000002E-2</v>
      </c>
      <c r="E77" s="37">
        <v>1.4482399999999999E-2</v>
      </c>
      <c r="F77" s="37">
        <v>11</v>
      </c>
      <c r="G77" s="72">
        <f>init!D77/D77</f>
        <v>0.63375245395905389</v>
      </c>
      <c r="H77" s="76">
        <f t="shared" si="15"/>
        <v>0.21154295596896325</v>
      </c>
      <c r="I77" s="38">
        <f t="shared" si="12"/>
        <v>0.61468700491846018</v>
      </c>
      <c r="J77" s="33">
        <f t="shared" si="16"/>
        <v>0.69999399987999755</v>
      </c>
      <c r="K77" s="33">
        <f t="shared" si="17"/>
        <v>0.70647617298595877</v>
      </c>
      <c r="L77" s="33">
        <f t="shared" si="18"/>
        <v>0.58222804683998997</v>
      </c>
      <c r="M77" s="33">
        <f t="shared" si="19"/>
        <v>5.263157894736842E-3</v>
      </c>
      <c r="N77" s="38">
        <f t="shared" si="13"/>
        <v>0.59246559900337559</v>
      </c>
      <c r="O77" s="33">
        <f t="shared" si="20"/>
        <v>1.9038240533441444</v>
      </c>
      <c r="P77" s="33">
        <f t="shared" si="21"/>
        <v>1.9020967091745946</v>
      </c>
      <c r="Q77" s="33">
        <f t="shared" si="22"/>
        <v>1.8683426469455502</v>
      </c>
      <c r="R77" s="34">
        <f t="shared" si="23"/>
        <v>-1.4438382400208025</v>
      </c>
      <c r="S77" s="93">
        <f t="shared" si="14"/>
        <v>1.3130000000000002E-4</v>
      </c>
    </row>
    <row r="78" spans="1:19" x14ac:dyDescent="0.25">
      <c r="A78" s="35">
        <v>65</v>
      </c>
      <c r="B78" s="59">
        <f t="shared" si="11"/>
        <v>0.67418500000000003</v>
      </c>
      <c r="C78" s="35">
        <v>3750000</v>
      </c>
      <c r="D78" s="37">
        <v>6.7418500000000006E-2</v>
      </c>
      <c r="E78" s="37">
        <v>1.9738800000000001E-2</v>
      </c>
      <c r="F78" s="37">
        <v>10</v>
      </c>
      <c r="G78" s="72">
        <f>init!D78/D78</f>
        <v>0.70048280516475436</v>
      </c>
      <c r="H78" s="76">
        <f t="shared" ref="H78:H83" si="24">E78/D78</f>
        <v>0.29278017161461617</v>
      </c>
      <c r="I78" s="38">
        <f t="shared" si="12"/>
        <v>0.55027646611025482</v>
      </c>
      <c r="J78" s="33">
        <f t="shared" ref="J78:J83" si="25">(C78-$C$8)/($C$7-$C$8)</f>
        <v>0.74999499989999796</v>
      </c>
      <c r="K78" s="33">
        <f t="shared" ref="K78:K83" si="26">(D78-$D$8)/($D$7-$D$8)</f>
        <v>0.69572000332513528</v>
      </c>
      <c r="L78" s="33">
        <f t="shared" ref="L78:L83" si="27">(E78-$E$8)/($E$7-$E$8)</f>
        <v>0.79356251845872516</v>
      </c>
      <c r="M78" s="33">
        <f t="shared" ref="M78:M83" si="28">(F78-$F$8)/($F$7-$F$8)</f>
        <v>0</v>
      </c>
      <c r="N78" s="38">
        <f t="shared" si="13"/>
        <v>0.4010086777447659</v>
      </c>
      <c r="O78" s="33">
        <f t="shared" ref="O78:O83" si="29">(C78-$C$9)/$C$10</f>
        <v>2.0872362703956941</v>
      </c>
      <c r="P78" s="33">
        <f t="shared" ref="P78:P83" si="30">(D78-$D$9)/$D$10</f>
        <v>1.8627129810585898</v>
      </c>
      <c r="Q78" s="33">
        <f t="shared" ref="Q78:Q83" si="31">(E78-$E$9)/$E$10</f>
        <v>2.7899469835393287</v>
      </c>
      <c r="R78" s="34">
        <f t="shared" ref="R78:R83" si="32">(F78-$F$9)/$F$10</f>
        <v>-1.4605659256880412</v>
      </c>
      <c r="S78" s="93">
        <f t="shared" si="14"/>
        <v>1.3130000000000002E-4</v>
      </c>
    </row>
    <row r="79" spans="1:19" x14ac:dyDescent="0.25">
      <c r="A79" s="35">
        <v>66</v>
      </c>
      <c r="B79" s="59">
        <f t="shared" ref="B79:B83" si="33">D79*F79</f>
        <v>0.75661999999999996</v>
      </c>
      <c r="C79" s="35">
        <v>4000000</v>
      </c>
      <c r="D79" s="37">
        <v>7.5661999999999993E-2</v>
      </c>
      <c r="E79" s="37">
        <v>1.82469E-2</v>
      </c>
      <c r="F79" s="37">
        <v>10</v>
      </c>
      <c r="G79" s="72">
        <f>init!D79/D79</f>
        <v>0.66584150564351985</v>
      </c>
      <c r="H79" s="76">
        <f t="shared" si="24"/>
        <v>0.2411633316592213</v>
      </c>
      <c r="I79" s="38">
        <f t="shared" ref="I79:I83" si="34">(B79-$B$8)/($B$7-$B$8)</f>
        <v>0.61758664597804025</v>
      </c>
      <c r="J79" s="33">
        <f t="shared" si="25"/>
        <v>0.79999599991999837</v>
      </c>
      <c r="K79" s="33">
        <f t="shared" si="26"/>
        <v>0.7807900259664079</v>
      </c>
      <c r="L79" s="33">
        <f t="shared" si="27"/>
        <v>0.73358042078579488</v>
      </c>
      <c r="M79" s="33">
        <f t="shared" si="28"/>
        <v>0</v>
      </c>
      <c r="N79" s="38">
        <f t="shared" ref="N79:N83" si="35">(B79-$B$9)/$B$10</f>
        <v>0.60108462875059332</v>
      </c>
      <c r="O79" s="33">
        <f t="shared" si="29"/>
        <v>2.2706484874472439</v>
      </c>
      <c r="P79" s="33">
        <f t="shared" si="30"/>
        <v>2.1741969710080138</v>
      </c>
      <c r="Q79" s="33">
        <f t="shared" si="31"/>
        <v>2.5283722347066182</v>
      </c>
      <c r="R79" s="34">
        <f t="shared" si="32"/>
        <v>-1.4605659256880412</v>
      </c>
      <c r="S79" s="93">
        <f t="shared" si="14"/>
        <v>1.3130000000000002E-4</v>
      </c>
    </row>
    <row r="80" spans="1:19" x14ac:dyDescent="0.25">
      <c r="A80" s="35">
        <v>67</v>
      </c>
      <c r="B80" s="59">
        <f t="shared" si="33"/>
        <v>0.84050700000000012</v>
      </c>
      <c r="C80" s="35">
        <v>4250000</v>
      </c>
      <c r="D80" s="37">
        <v>8.4050700000000006E-2</v>
      </c>
      <c r="E80" s="37">
        <v>1.38765E-2</v>
      </c>
      <c r="F80" s="37">
        <v>10</v>
      </c>
      <c r="G80" s="72">
        <f>init!D80/D80</f>
        <v>0.63813745751076434</v>
      </c>
      <c r="H80" s="76">
        <f t="shared" si="24"/>
        <v>0.16509678087154539</v>
      </c>
      <c r="I80" s="38">
        <f t="shared" si="34"/>
        <v>0.68608241911528689</v>
      </c>
      <c r="J80" s="33">
        <f t="shared" si="25"/>
        <v>0.84999699993999878</v>
      </c>
      <c r="K80" s="33">
        <f t="shared" si="26"/>
        <v>0.86735846157395879</v>
      </c>
      <c r="L80" s="33">
        <f t="shared" si="27"/>
        <v>0.55786773248914312</v>
      </c>
      <c r="M80" s="33">
        <f t="shared" si="28"/>
        <v>0</v>
      </c>
      <c r="N80" s="38">
        <f t="shared" si="35"/>
        <v>0.8046846930682483</v>
      </c>
      <c r="O80" s="33">
        <f t="shared" si="29"/>
        <v>2.4540607044987937</v>
      </c>
      <c r="P80" s="33">
        <f t="shared" si="30"/>
        <v>2.4911674018309338</v>
      </c>
      <c r="Q80" s="33">
        <f t="shared" si="31"/>
        <v>1.7621102316913515</v>
      </c>
      <c r="R80" s="34">
        <f t="shared" si="32"/>
        <v>-1.4605659256880412</v>
      </c>
      <c r="S80" s="93">
        <f t="shared" ref="S80:S83" si="36">$B$5</f>
        <v>1.3130000000000002E-4</v>
      </c>
    </row>
    <row r="81" spans="1:19" x14ac:dyDescent="0.25">
      <c r="A81" s="35">
        <v>68</v>
      </c>
      <c r="B81" s="59">
        <f t="shared" si="33"/>
        <v>0.893814</v>
      </c>
      <c r="C81" s="35">
        <v>4500000</v>
      </c>
      <c r="D81" s="37">
        <v>8.93814E-2</v>
      </c>
      <c r="E81" s="37">
        <v>1.4398599999999999E-2</v>
      </c>
      <c r="F81" s="37">
        <v>10</v>
      </c>
      <c r="G81" s="72">
        <f>init!D81/D81</f>
        <v>0.64054490084066706</v>
      </c>
      <c r="H81" s="76">
        <f t="shared" si="24"/>
        <v>0.16109168126701975</v>
      </c>
      <c r="I81" s="38">
        <f t="shared" si="34"/>
        <v>0.72960887945630748</v>
      </c>
      <c r="J81" s="33">
        <f t="shared" si="25"/>
        <v>0.89999799995999918</v>
      </c>
      <c r="K81" s="33">
        <f t="shared" si="26"/>
        <v>0.92236941198262401</v>
      </c>
      <c r="L81" s="33">
        <f t="shared" si="27"/>
        <v>0.57885885333842046</v>
      </c>
      <c r="M81" s="33">
        <f t="shared" si="28"/>
        <v>0</v>
      </c>
      <c r="N81" s="38">
        <f t="shared" si="35"/>
        <v>0.93406479521257568</v>
      </c>
      <c r="O81" s="33">
        <f t="shared" si="29"/>
        <v>2.637472921550343</v>
      </c>
      <c r="P81" s="33">
        <f t="shared" si="30"/>
        <v>2.6925900627423665</v>
      </c>
      <c r="Q81" s="33">
        <f t="shared" si="31"/>
        <v>1.8536499973362057</v>
      </c>
      <c r="R81" s="34">
        <f t="shared" si="32"/>
        <v>-1.4605659256880412</v>
      </c>
      <c r="S81" s="93">
        <f t="shared" si="36"/>
        <v>1.3130000000000002E-4</v>
      </c>
    </row>
    <row r="82" spans="1:19" x14ac:dyDescent="0.25">
      <c r="A82" s="35">
        <v>69</v>
      </c>
      <c r="B82" s="59">
        <f t="shared" si="33"/>
        <v>0.93504500000000002</v>
      </c>
      <c r="C82" s="35">
        <v>4750000</v>
      </c>
      <c r="D82" s="37">
        <v>9.3504500000000004E-2</v>
      </c>
      <c r="E82" s="37">
        <v>1.6852200000000001E-2</v>
      </c>
      <c r="F82" s="37">
        <v>10</v>
      </c>
      <c r="G82" s="72">
        <f>init!D82/D82</f>
        <v>0.64195306108262173</v>
      </c>
      <c r="H82" s="76">
        <f t="shared" si="24"/>
        <v>0.18022875904368241</v>
      </c>
      <c r="I82" s="38">
        <f t="shared" si="34"/>
        <v>0.76327499246811881</v>
      </c>
      <c r="J82" s="33">
        <f t="shared" si="25"/>
        <v>0.94999899997999959</v>
      </c>
      <c r="K82" s="33">
        <f t="shared" si="26"/>
        <v>0.96491835482877342</v>
      </c>
      <c r="L82" s="33">
        <f t="shared" si="27"/>
        <v>0.67750626593330088</v>
      </c>
      <c r="M82" s="33">
        <f t="shared" si="28"/>
        <v>0</v>
      </c>
      <c r="N82" s="38">
        <f t="shared" si="35"/>
        <v>1.0341355362318185</v>
      </c>
      <c r="O82" s="33">
        <f t="shared" si="29"/>
        <v>2.8208851386018927</v>
      </c>
      <c r="P82" s="33">
        <f t="shared" si="30"/>
        <v>2.8483830680144568</v>
      </c>
      <c r="Q82" s="33">
        <f t="shared" si="31"/>
        <v>2.2838395567811669</v>
      </c>
      <c r="R82" s="34">
        <f t="shared" si="32"/>
        <v>-1.4605659256880412</v>
      </c>
      <c r="S82" s="93">
        <f t="shared" si="36"/>
        <v>1.3130000000000002E-4</v>
      </c>
    </row>
    <row r="83" spans="1:19" ht="15.75" thickBot="1" x14ac:dyDescent="0.3">
      <c r="A83" s="39">
        <v>70</v>
      </c>
      <c r="B83" s="69">
        <f t="shared" si="33"/>
        <v>0.96904000000000001</v>
      </c>
      <c r="C83" s="39">
        <v>5000000</v>
      </c>
      <c r="D83" s="81">
        <v>9.6904000000000004E-2</v>
      </c>
      <c r="E83" s="81">
        <v>2.48734E-2</v>
      </c>
      <c r="F83" s="81">
        <v>10</v>
      </c>
      <c r="G83" s="73">
        <f>init!D83/D83</f>
        <v>0.65230434244200441</v>
      </c>
      <c r="H83" s="77">
        <f t="shared" si="24"/>
        <v>0.25668083876826547</v>
      </c>
      <c r="I83" s="41">
        <f t="shared" si="34"/>
        <v>0.79103273571559096</v>
      </c>
      <c r="J83" s="42">
        <f t="shared" si="25"/>
        <v>1</v>
      </c>
      <c r="K83" s="42">
        <f t="shared" si="26"/>
        <v>1</v>
      </c>
      <c r="L83" s="42">
        <f t="shared" si="27"/>
        <v>1</v>
      </c>
      <c r="M83" s="42">
        <f t="shared" si="28"/>
        <v>0</v>
      </c>
      <c r="N83" s="41">
        <f t="shared" si="35"/>
        <v>1.1166439604987333</v>
      </c>
      <c r="O83" s="42">
        <f t="shared" si="29"/>
        <v>3.0042973556534425</v>
      </c>
      <c r="P83" s="42">
        <f t="shared" si="30"/>
        <v>2.976834553892187</v>
      </c>
      <c r="Q83" s="42">
        <f t="shared" si="31"/>
        <v>3.6901961325147514</v>
      </c>
      <c r="R83" s="43">
        <f t="shared" si="32"/>
        <v>-1.4605659256880412</v>
      </c>
      <c r="S83" s="94">
        <f t="shared" si="36"/>
        <v>1.3130000000000002E-4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G12:H12"/>
    <mergeCell ref="B12:F12"/>
    <mergeCell ref="I12:M12"/>
    <mergeCell ref="N12:R12"/>
  </mergeCells>
  <conditionalFormatting sqref="D14:D1048576">
    <cfRule type="cellIs" dxfId="5" priority="6" operator="lessThan">
      <formula>0</formula>
    </cfRule>
  </conditionalFormatting>
  <conditionalFormatting sqref="B14:B83">
    <cfRule type="cellIs" dxfId="4" priority="5" operator="lessThan">
      <formula>$B$5</formula>
    </cfRule>
  </conditionalFormatting>
  <conditionalFormatting sqref="G14:G83">
    <cfRule type="cellIs" dxfId="3" priority="3" operator="lessThan">
      <formula>0</formula>
    </cfRule>
    <cfRule type="cellIs" dxfId="2" priority="4" operator="greaterThan">
      <formula>1</formula>
    </cfRule>
  </conditionalFormatting>
  <conditionalFormatting sqref="H14:H83">
    <cfRule type="cellIs" dxfId="1" priority="2" operator="greaterThan">
      <formula>0.4</formula>
    </cfRule>
  </conditionalFormatting>
  <conditionalFormatting sqref="B5">
    <cfRule type="cellIs" dxfId="0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C84F-4E86-49AB-8C68-CF56077EB907}">
  <dimension ref="A1:D21"/>
  <sheetViews>
    <sheetView zoomScale="85" zoomScaleNormal="85" workbookViewId="0">
      <selection activeCell="U24" sqref="U24"/>
    </sheetView>
  </sheetViews>
  <sheetFormatPr defaultRowHeight="15" x14ac:dyDescent="0.25"/>
  <sheetData>
    <row r="1" spans="1:4" ht="21" x14ac:dyDescent="0.35">
      <c r="A1" s="10" t="s">
        <v>23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init</vt:lpstr>
      <vt:lpstr>heap select</vt:lpstr>
      <vt:lpstr>heap graphs</vt:lpstr>
      <vt:lpstr>mom select</vt:lpstr>
      <vt:lpstr>mom graphs</vt:lpstr>
      <vt:lpstr>quick select</vt:lpstr>
      <vt:lpstr>quick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Massimiliano Baldo</cp:lastModifiedBy>
  <dcterms:created xsi:type="dcterms:W3CDTF">2020-04-09T09:00:57Z</dcterms:created>
  <dcterms:modified xsi:type="dcterms:W3CDTF">2020-05-07T19:13:11Z</dcterms:modified>
</cp:coreProperties>
</file>