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D14FFCC8-70F4-4DFB-AA5F-5513AEF889D9}" xr6:coauthVersionLast="45" xr6:coauthVersionMax="45" xr10:uidLastSave="{00000000-0000-0000-0000-000000000000}"/>
  <bookViews>
    <workbookView xWindow="-120" yWindow="-120" windowWidth="20730" windowHeight="11160" activeTab="2" xr2:uid="{95BBCDBD-A815-4FA9-8097-1911A5993D3A}"/>
  </bookViews>
  <sheets>
    <sheet name="init new quick" sheetId="16" r:id="rId1"/>
    <sheet name="exec new quick" sheetId="13" r:id="rId2"/>
    <sheet name="graph exec new quick" sheetId="14" r:id="rId3"/>
    <sheet name="exec old quick" sheetId="12" r:id="rId4"/>
    <sheet name="init old quick" sheetId="1" r:id="rId5"/>
    <sheet name="graph on real data" sheetId="7" r:id="rId6"/>
    <sheet name="graph on min max" sheetId="8" r:id="rId7"/>
    <sheet name="graph on mean" sheetId="9" r:id="rId8"/>
  </sheets>
  <definedNames>
    <definedName name="_xlnm._FilterDatabase" localSheetId="4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3" l="1"/>
  <c r="L11" i="13"/>
  <c r="I11" i="13"/>
  <c r="N11" i="13" s="1"/>
  <c r="C6" i="13"/>
  <c r="G12" i="13" l="1"/>
  <c r="H13" i="13" l="1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12" i="13"/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D8" i="16"/>
  <c r="C8" i="16"/>
  <c r="B8" i="16"/>
  <c r="I39" i="16" s="1"/>
  <c r="D7" i="16"/>
  <c r="C7" i="16"/>
  <c r="B7" i="16"/>
  <c r="D6" i="16"/>
  <c r="C6" i="16"/>
  <c r="B6" i="16"/>
  <c r="D5" i="16"/>
  <c r="C5" i="16"/>
  <c r="B5" i="16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F6" i="13"/>
  <c r="E6" i="13"/>
  <c r="E5" i="13"/>
  <c r="D5" i="13"/>
  <c r="F8" i="13"/>
  <c r="F5" i="13"/>
  <c r="E8" i="13"/>
  <c r="F4" i="13"/>
  <c r="D4" i="13"/>
  <c r="E4" i="13"/>
  <c r="C4" i="13"/>
  <c r="Q11" i="13"/>
  <c r="R11" i="13"/>
  <c r="P11" i="13"/>
  <c r="O11" i="13"/>
  <c r="M11" i="13"/>
  <c r="K11" i="13"/>
  <c r="J11" i="12"/>
  <c r="K11" i="12"/>
  <c r="I11" i="12"/>
  <c r="G11" i="12"/>
  <c r="H11" i="12"/>
  <c r="F11" i="12"/>
  <c r="D4" i="12"/>
  <c r="C4" i="12"/>
  <c r="B4" i="12"/>
  <c r="D8" i="13"/>
  <c r="C8" i="13"/>
  <c r="D6" i="13"/>
  <c r="C5" i="13"/>
  <c r="B2" i="13"/>
  <c r="D7" i="13" s="1"/>
  <c r="H62" i="16" l="1"/>
  <c r="F20" i="16"/>
  <c r="K44" i="16"/>
  <c r="F29" i="16"/>
  <c r="J43" i="16"/>
  <c r="L12" i="13"/>
  <c r="L20" i="13"/>
  <c r="L28" i="13"/>
  <c r="L36" i="13"/>
  <c r="L44" i="13"/>
  <c r="L52" i="13"/>
  <c r="L60" i="13"/>
  <c r="L68" i="13"/>
  <c r="L76" i="13"/>
  <c r="L13" i="13"/>
  <c r="L21" i="13"/>
  <c r="L29" i="13"/>
  <c r="L37" i="13"/>
  <c r="L45" i="13"/>
  <c r="L53" i="13"/>
  <c r="L61" i="13"/>
  <c r="L69" i="13"/>
  <c r="L77" i="13"/>
  <c r="L54" i="13"/>
  <c r="L70" i="13"/>
  <c r="L79" i="13"/>
  <c r="L33" i="13"/>
  <c r="L57" i="13"/>
  <c r="L18" i="13"/>
  <c r="L58" i="13"/>
  <c r="L14" i="13"/>
  <c r="L22" i="13"/>
  <c r="L30" i="13"/>
  <c r="L38" i="13"/>
  <c r="L46" i="13"/>
  <c r="L62" i="13"/>
  <c r="L78" i="13"/>
  <c r="L41" i="13"/>
  <c r="L73" i="13"/>
  <c r="L26" i="13"/>
  <c r="L50" i="13"/>
  <c r="L15" i="13"/>
  <c r="L23" i="13"/>
  <c r="L31" i="13"/>
  <c r="L39" i="13"/>
  <c r="L47" i="13"/>
  <c r="L55" i="13"/>
  <c r="L63" i="13"/>
  <c r="L71" i="13"/>
  <c r="L25" i="13"/>
  <c r="L65" i="13"/>
  <c r="L34" i="13"/>
  <c r="L66" i="13"/>
  <c r="L16" i="13"/>
  <c r="L24" i="13"/>
  <c r="L32" i="13"/>
  <c r="L40" i="13"/>
  <c r="L48" i="13"/>
  <c r="L56" i="13"/>
  <c r="L64" i="13"/>
  <c r="L72" i="13"/>
  <c r="L80" i="13"/>
  <c r="L17" i="13"/>
  <c r="L49" i="13"/>
  <c r="L81" i="13"/>
  <c r="L42" i="13"/>
  <c r="L74" i="13"/>
  <c r="L19" i="13"/>
  <c r="L27" i="13"/>
  <c r="L35" i="13"/>
  <c r="L43" i="13"/>
  <c r="L51" i="13"/>
  <c r="L59" i="13"/>
  <c r="L67" i="13"/>
  <c r="L75" i="13"/>
  <c r="J35" i="16"/>
  <c r="K25" i="16"/>
  <c r="M14" i="13"/>
  <c r="J20" i="13"/>
  <c r="J36" i="13"/>
  <c r="J44" i="13"/>
  <c r="J68" i="13"/>
  <c r="J19" i="13"/>
  <c r="J27" i="13"/>
  <c r="J35" i="13"/>
  <c r="J43" i="13"/>
  <c r="J51" i="13"/>
  <c r="J59" i="13"/>
  <c r="J67" i="13"/>
  <c r="J75" i="13"/>
  <c r="J12" i="13"/>
  <c r="J28" i="13"/>
  <c r="J52" i="13"/>
  <c r="J60" i="13"/>
  <c r="J76" i="13"/>
  <c r="J34" i="13"/>
  <c r="J41" i="13"/>
  <c r="J48" i="13"/>
  <c r="J55" i="13"/>
  <c r="J62" i="13"/>
  <c r="J69" i="13"/>
  <c r="J13" i="13"/>
  <c r="J25" i="13"/>
  <c r="J39" i="13"/>
  <c r="J53" i="13"/>
  <c r="J81" i="13"/>
  <c r="J24" i="13"/>
  <c r="J38" i="13"/>
  <c r="J66" i="13"/>
  <c r="J80" i="13"/>
  <c r="J23" i="13"/>
  <c r="J37" i="13"/>
  <c r="J65" i="13"/>
  <c r="J72" i="13"/>
  <c r="J15" i="13"/>
  <c r="J29" i="13"/>
  <c r="J57" i="13"/>
  <c r="J71" i="13"/>
  <c r="J14" i="13"/>
  <c r="J42" i="13"/>
  <c r="J56" i="13"/>
  <c r="J70" i="13"/>
  <c r="J26" i="13"/>
  <c r="J33" i="13"/>
  <c r="J40" i="13"/>
  <c r="J47" i="13"/>
  <c r="J54" i="13"/>
  <c r="J61" i="13"/>
  <c r="J18" i="13"/>
  <c r="J32" i="13"/>
  <c r="J46" i="13"/>
  <c r="J74" i="13"/>
  <c r="J17" i="13"/>
  <c r="J31" i="13"/>
  <c r="J45" i="13"/>
  <c r="J73" i="13"/>
  <c r="J16" i="13"/>
  <c r="J30" i="13"/>
  <c r="J58" i="13"/>
  <c r="J79" i="13"/>
  <c r="J22" i="13"/>
  <c r="J50" i="13"/>
  <c r="J64" i="13"/>
  <c r="J78" i="13"/>
  <c r="J21" i="13"/>
  <c r="J49" i="13"/>
  <c r="J63" i="13"/>
  <c r="J77" i="13"/>
  <c r="M37" i="13"/>
  <c r="M45" i="13"/>
  <c r="M28" i="13"/>
  <c r="M12" i="13"/>
  <c r="M26" i="13"/>
  <c r="M69" i="13"/>
  <c r="M18" i="13"/>
  <c r="B5" i="13"/>
  <c r="I12" i="13" s="1"/>
  <c r="B6" i="13"/>
  <c r="B7" i="13"/>
  <c r="B8" i="13"/>
  <c r="N73" i="13" s="1"/>
  <c r="M68" i="13"/>
  <c r="M60" i="13"/>
  <c r="M50" i="13"/>
  <c r="M66" i="13"/>
  <c r="M44" i="13"/>
  <c r="M21" i="13"/>
  <c r="M61" i="13"/>
  <c r="M42" i="13"/>
  <c r="M20" i="13"/>
  <c r="M77" i="13"/>
  <c r="M58" i="13"/>
  <c r="M36" i="13"/>
  <c r="M13" i="13"/>
  <c r="M76" i="13"/>
  <c r="M53" i="13"/>
  <c r="M34" i="13"/>
  <c r="M74" i="13"/>
  <c r="M52" i="13"/>
  <c r="M29" i="13"/>
  <c r="J49" i="16"/>
  <c r="F78" i="16"/>
  <c r="G62" i="16"/>
  <c r="F44" i="16"/>
  <c r="J57" i="16"/>
  <c r="K42" i="16"/>
  <c r="F69" i="16"/>
  <c r="H39" i="16"/>
  <c r="K41" i="16"/>
  <c r="F47" i="16"/>
  <c r="K16" i="16"/>
  <c r="I23" i="16"/>
  <c r="H13" i="16"/>
  <c r="J65" i="16"/>
  <c r="J40" i="16"/>
  <c r="K12" i="13"/>
  <c r="P12" i="13"/>
  <c r="M75" i="13"/>
  <c r="M67" i="13"/>
  <c r="M59" i="13"/>
  <c r="M51" i="13"/>
  <c r="M43" i="13"/>
  <c r="M35" i="13"/>
  <c r="M27" i="13"/>
  <c r="M19" i="13"/>
  <c r="M17" i="13"/>
  <c r="M73" i="13"/>
  <c r="M57" i="13"/>
  <c r="M49" i="13"/>
  <c r="M25" i="13"/>
  <c r="M80" i="13"/>
  <c r="M72" i="13"/>
  <c r="M64" i="13"/>
  <c r="M56" i="13"/>
  <c r="M48" i="13"/>
  <c r="M40" i="13"/>
  <c r="M32" i="13"/>
  <c r="M24" i="13"/>
  <c r="M16" i="13"/>
  <c r="M81" i="13"/>
  <c r="M41" i="13"/>
  <c r="M79" i="13"/>
  <c r="M71" i="13"/>
  <c r="M63" i="13"/>
  <c r="M55" i="13"/>
  <c r="M47" i="13"/>
  <c r="M39" i="13"/>
  <c r="M31" i="13"/>
  <c r="M23" i="13"/>
  <c r="M15" i="13"/>
  <c r="M65" i="13"/>
  <c r="M33" i="13"/>
  <c r="M78" i="13"/>
  <c r="M70" i="13"/>
  <c r="M62" i="13"/>
  <c r="M54" i="13"/>
  <c r="M46" i="13"/>
  <c r="M38" i="13"/>
  <c r="M30" i="13"/>
  <c r="M22" i="13"/>
  <c r="I31" i="16"/>
  <c r="I72" i="16"/>
  <c r="J13" i="16"/>
  <c r="K24" i="16"/>
  <c r="F28" i="16"/>
  <c r="F53" i="16"/>
  <c r="G78" i="16"/>
  <c r="K17" i="16"/>
  <c r="F21" i="16"/>
  <c r="K32" i="16"/>
  <c r="F36" i="16"/>
  <c r="I40" i="16"/>
  <c r="K58" i="16"/>
  <c r="I63" i="16"/>
  <c r="J73" i="16"/>
  <c r="H78" i="16"/>
  <c r="F12" i="16"/>
  <c r="F15" i="16"/>
  <c r="K33" i="16"/>
  <c r="F37" i="16"/>
  <c r="I55" i="16"/>
  <c r="K74" i="16"/>
  <c r="I79" i="16"/>
  <c r="I12" i="16"/>
  <c r="H15" i="16"/>
  <c r="F19" i="16"/>
  <c r="F23" i="16"/>
  <c r="J41" i="16"/>
  <c r="K50" i="16"/>
  <c r="J74" i="16"/>
  <c r="I15" i="16"/>
  <c r="J19" i="16"/>
  <c r="H23" i="16"/>
  <c r="F27" i="16"/>
  <c r="F31" i="16"/>
  <c r="I56" i="16"/>
  <c r="I71" i="16"/>
  <c r="F77" i="16"/>
  <c r="K81" i="16"/>
  <c r="G13" i="16"/>
  <c r="J27" i="16"/>
  <c r="H31" i="16"/>
  <c r="F35" i="16"/>
  <c r="K66" i="16"/>
  <c r="J81" i="16"/>
  <c r="G79" i="16"/>
  <c r="G71" i="16"/>
  <c r="G63" i="16"/>
  <c r="G55" i="16"/>
  <c r="G47" i="16"/>
  <c r="G39" i="16"/>
  <c r="G31" i="16"/>
  <c r="G23" i="16"/>
  <c r="G15" i="16"/>
  <c r="G80" i="16"/>
  <c r="G72" i="16"/>
  <c r="G64" i="16"/>
  <c r="G56" i="16"/>
  <c r="G81" i="16"/>
  <c r="G73" i="16"/>
  <c r="G65" i="16"/>
  <c r="G57" i="16"/>
  <c r="G49" i="16"/>
  <c r="G41" i="16"/>
  <c r="G33" i="16"/>
  <c r="G25" i="16"/>
  <c r="G17" i="16"/>
  <c r="G42" i="16"/>
  <c r="G34" i="16"/>
  <c r="G18" i="16"/>
  <c r="G74" i="16"/>
  <c r="G66" i="16"/>
  <c r="G58" i="16"/>
  <c r="G50" i="16"/>
  <c r="G26" i="16"/>
  <c r="G75" i="16"/>
  <c r="G67" i="16"/>
  <c r="G59" i="16"/>
  <c r="G51" i="16"/>
  <c r="G43" i="16"/>
  <c r="G35" i="16"/>
  <c r="G27" i="16"/>
  <c r="G19" i="16"/>
  <c r="G76" i="16"/>
  <c r="G68" i="16"/>
  <c r="G60" i="16"/>
  <c r="G52" i="16"/>
  <c r="G44" i="16"/>
  <c r="H80" i="16"/>
  <c r="H72" i="16"/>
  <c r="H64" i="16"/>
  <c r="H56" i="16"/>
  <c r="H48" i="16"/>
  <c r="H40" i="16"/>
  <c r="H32" i="16"/>
  <c r="H24" i="16"/>
  <c r="H16" i="16"/>
  <c r="H81" i="16"/>
  <c r="H73" i="16"/>
  <c r="H65" i="16"/>
  <c r="H57" i="16"/>
  <c r="H49" i="16"/>
  <c r="H74" i="16"/>
  <c r="H66" i="16"/>
  <c r="H58" i="16"/>
  <c r="H50" i="16"/>
  <c r="H42" i="16"/>
  <c r="H34" i="16"/>
  <c r="H26" i="16"/>
  <c r="H18" i="16"/>
  <c r="H27" i="16"/>
  <c r="H75" i="16"/>
  <c r="H67" i="16"/>
  <c r="H59" i="16"/>
  <c r="H51" i="16"/>
  <c r="H43" i="16"/>
  <c r="H35" i="16"/>
  <c r="H19" i="16"/>
  <c r="H76" i="16"/>
  <c r="H68" i="16"/>
  <c r="H60" i="16"/>
  <c r="H52" i="16"/>
  <c r="H44" i="16"/>
  <c r="H36" i="16"/>
  <c r="H28" i="16"/>
  <c r="H20" i="16"/>
  <c r="H12" i="16"/>
  <c r="H77" i="16"/>
  <c r="H69" i="16"/>
  <c r="H61" i="16"/>
  <c r="H53" i="16"/>
  <c r="H45" i="16"/>
  <c r="H17" i="16"/>
  <c r="H21" i="16"/>
  <c r="H25" i="16"/>
  <c r="H29" i="16"/>
  <c r="H33" i="16"/>
  <c r="H37" i="16"/>
  <c r="H47" i="16"/>
  <c r="K49" i="16"/>
  <c r="G53" i="16"/>
  <c r="K65" i="16"/>
  <c r="G69" i="16"/>
  <c r="I81" i="16"/>
  <c r="I73" i="16"/>
  <c r="I65" i="16"/>
  <c r="I57" i="16"/>
  <c r="I49" i="16"/>
  <c r="I41" i="16"/>
  <c r="I33" i="16"/>
  <c r="I25" i="16"/>
  <c r="I17" i="16"/>
  <c r="I74" i="16"/>
  <c r="I66" i="16"/>
  <c r="I58" i="16"/>
  <c r="I50" i="16"/>
  <c r="I75" i="16"/>
  <c r="I67" i="16"/>
  <c r="I59" i="16"/>
  <c r="I51" i="16"/>
  <c r="I43" i="16"/>
  <c r="I35" i="16"/>
  <c r="I27" i="16"/>
  <c r="I19" i="16"/>
  <c r="I44" i="16"/>
  <c r="I20" i="16"/>
  <c r="I76" i="16"/>
  <c r="I68" i="16"/>
  <c r="I60" i="16"/>
  <c r="I52" i="16"/>
  <c r="I36" i="16"/>
  <c r="I28" i="16"/>
  <c r="I77" i="16"/>
  <c r="I69" i="16"/>
  <c r="I61" i="16"/>
  <c r="I53" i="16"/>
  <c r="I45" i="16"/>
  <c r="I37" i="16"/>
  <c r="I29" i="16"/>
  <c r="I21" i="16"/>
  <c r="I13" i="16"/>
  <c r="I78" i="16"/>
  <c r="I70" i="16"/>
  <c r="I62" i="16"/>
  <c r="I54" i="16"/>
  <c r="I46" i="16"/>
  <c r="I38" i="16"/>
  <c r="G12" i="16"/>
  <c r="J15" i="16"/>
  <c r="J17" i="16"/>
  <c r="J23" i="16"/>
  <c r="J25" i="16"/>
  <c r="J31" i="16"/>
  <c r="J33" i="16"/>
  <c r="G40" i="16"/>
  <c r="I42" i="16"/>
  <c r="F45" i="16"/>
  <c r="I47" i="16"/>
  <c r="J56" i="16"/>
  <c r="F60" i="16"/>
  <c r="H63" i="16"/>
  <c r="J72" i="16"/>
  <c r="F76" i="16"/>
  <c r="H79" i="16"/>
  <c r="G21" i="16"/>
  <c r="G29" i="16"/>
  <c r="G45" i="16"/>
  <c r="G54" i="16"/>
  <c r="K75" i="16"/>
  <c r="K67" i="16"/>
  <c r="K59" i="16"/>
  <c r="K51" i="16"/>
  <c r="K43" i="16"/>
  <c r="K35" i="16"/>
  <c r="K27" i="16"/>
  <c r="K19" i="16"/>
  <c r="K76" i="16"/>
  <c r="K68" i="16"/>
  <c r="K60" i="16"/>
  <c r="K52" i="16"/>
  <c r="K77" i="16"/>
  <c r="K69" i="16"/>
  <c r="K61" i="16"/>
  <c r="K53" i="16"/>
  <c r="K45" i="16"/>
  <c r="K37" i="16"/>
  <c r="K29" i="16"/>
  <c r="K21" i="16"/>
  <c r="K13" i="16"/>
  <c r="K54" i="16"/>
  <c r="K22" i="16"/>
  <c r="K14" i="16"/>
  <c r="K78" i="16"/>
  <c r="K70" i="16"/>
  <c r="K62" i="16"/>
  <c r="K46" i="16"/>
  <c r="K38" i="16"/>
  <c r="K30" i="16"/>
  <c r="K79" i="16"/>
  <c r="K71" i="16"/>
  <c r="K63" i="16"/>
  <c r="K55" i="16"/>
  <c r="K47" i="16"/>
  <c r="K39" i="16"/>
  <c r="K31" i="16"/>
  <c r="K23" i="16"/>
  <c r="K15" i="16"/>
  <c r="K80" i="16"/>
  <c r="K72" i="16"/>
  <c r="K64" i="16"/>
  <c r="K56" i="16"/>
  <c r="K48" i="16"/>
  <c r="K40" i="16"/>
  <c r="H14" i="16"/>
  <c r="G16" i="16"/>
  <c r="H30" i="16"/>
  <c r="G36" i="16"/>
  <c r="H38" i="16"/>
  <c r="H54" i="16"/>
  <c r="F61" i="16"/>
  <c r="H70" i="16"/>
  <c r="I14" i="16"/>
  <c r="I16" i="16"/>
  <c r="I18" i="16"/>
  <c r="K20" i="16"/>
  <c r="I22" i="16"/>
  <c r="I24" i="16"/>
  <c r="I26" i="16"/>
  <c r="K28" i="16"/>
  <c r="I30" i="16"/>
  <c r="I32" i="16"/>
  <c r="I34" i="16"/>
  <c r="K36" i="16"/>
  <c r="G46" i="16"/>
  <c r="I48" i="16"/>
  <c r="K57" i="16"/>
  <c r="G61" i="16"/>
  <c r="I64" i="16"/>
  <c r="K73" i="16"/>
  <c r="G77" i="16"/>
  <c r="I80" i="16"/>
  <c r="G37" i="16"/>
  <c r="G14" i="16"/>
  <c r="G22" i="16"/>
  <c r="G30" i="16"/>
  <c r="G38" i="16"/>
  <c r="G70" i="16"/>
  <c r="F79" i="16"/>
  <c r="F71" i="16"/>
  <c r="F63" i="16"/>
  <c r="F55" i="16"/>
  <c r="F25" i="16"/>
  <c r="F17" i="16"/>
  <c r="F65" i="16"/>
  <c r="F57" i="16"/>
  <c r="F49" i="16"/>
  <c r="F41" i="16"/>
  <c r="F33" i="16"/>
  <c r="F75" i="16"/>
  <c r="F67" i="16"/>
  <c r="F59" i="16"/>
  <c r="F51" i="16"/>
  <c r="F43" i="16"/>
  <c r="K12" i="16"/>
  <c r="G20" i="16"/>
  <c r="H22" i="16"/>
  <c r="G24" i="16"/>
  <c r="G28" i="16"/>
  <c r="G32" i="16"/>
  <c r="G48" i="16"/>
  <c r="J75" i="16"/>
  <c r="J67" i="16"/>
  <c r="J59" i="16"/>
  <c r="J51" i="16"/>
  <c r="J37" i="16"/>
  <c r="J29" i="16"/>
  <c r="J21" i="16"/>
  <c r="J77" i="16"/>
  <c r="J69" i="16"/>
  <c r="J61" i="16"/>
  <c r="J53" i="16"/>
  <c r="J45" i="16"/>
  <c r="J79" i="16"/>
  <c r="J71" i="16"/>
  <c r="J63" i="16"/>
  <c r="J55" i="16"/>
  <c r="J47" i="16"/>
  <c r="J39" i="16"/>
  <c r="F13" i="16"/>
  <c r="J16" i="16"/>
  <c r="K18" i="16"/>
  <c r="J24" i="16"/>
  <c r="K26" i="16"/>
  <c r="J32" i="16"/>
  <c r="K34" i="16"/>
  <c r="F39" i="16"/>
  <c r="H41" i="16"/>
  <c r="H46" i="16"/>
  <c r="J48" i="16"/>
  <c r="F52" i="16"/>
  <c r="H55" i="16"/>
  <c r="J64" i="16"/>
  <c r="F68" i="16"/>
  <c r="H71" i="16"/>
  <c r="J80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73" i="16"/>
  <c r="F81" i="16"/>
  <c r="J1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J76" i="16"/>
  <c r="F80" i="16"/>
  <c r="F14" i="16"/>
  <c r="J18" i="16"/>
  <c r="F22" i="16"/>
  <c r="J26" i="16"/>
  <c r="F30" i="16"/>
  <c r="J34" i="16"/>
  <c r="F38" i="16"/>
  <c r="J42" i="16"/>
  <c r="F46" i="16"/>
  <c r="J50" i="16"/>
  <c r="F54" i="16"/>
  <c r="J58" i="16"/>
  <c r="F62" i="16"/>
  <c r="J66" i="16"/>
  <c r="F70" i="16"/>
  <c r="E7" i="13"/>
  <c r="Q15" i="13" s="1"/>
  <c r="F7" i="13"/>
  <c r="R72" i="13" s="1"/>
  <c r="K70" i="13"/>
  <c r="P24" i="13"/>
  <c r="P36" i="13"/>
  <c r="P44" i="13"/>
  <c r="P28" i="13"/>
  <c r="K79" i="13"/>
  <c r="P16" i="13"/>
  <c r="P48" i="13"/>
  <c r="K54" i="13"/>
  <c r="P55" i="13"/>
  <c r="P43" i="13"/>
  <c r="P39" i="13"/>
  <c r="P80" i="13"/>
  <c r="P76" i="13"/>
  <c r="P72" i="13"/>
  <c r="P64" i="13"/>
  <c r="P60" i="13"/>
  <c r="P81" i="13"/>
  <c r="P77" i="13"/>
  <c r="P73" i="13"/>
  <c r="P69" i="13"/>
  <c r="P65" i="13"/>
  <c r="P61" i="13"/>
  <c r="P57" i="13"/>
  <c r="P53" i="13"/>
  <c r="P49" i="13"/>
  <c r="P45" i="13"/>
  <c r="P41" i="13"/>
  <c r="P37" i="13"/>
  <c r="P33" i="13"/>
  <c r="P29" i="13"/>
  <c r="P25" i="13"/>
  <c r="P21" i="13"/>
  <c r="P17" i="13"/>
  <c r="P13" i="13"/>
  <c r="P71" i="13"/>
  <c r="P63" i="13"/>
  <c r="P59" i="13"/>
  <c r="P35" i="13"/>
  <c r="P31" i="13"/>
  <c r="P79" i="13"/>
  <c r="P75" i="13"/>
  <c r="P47" i="13"/>
  <c r="P27" i="13"/>
  <c r="P23" i="13"/>
  <c r="P19" i="13"/>
  <c r="P15" i="13"/>
  <c r="P56" i="13"/>
  <c r="P78" i="13"/>
  <c r="P74" i="13"/>
  <c r="P70" i="13"/>
  <c r="P66" i="13"/>
  <c r="P62" i="13"/>
  <c r="P58" i="13"/>
  <c r="P54" i="13"/>
  <c r="P50" i="13"/>
  <c r="P46" i="13"/>
  <c r="P42" i="13"/>
  <c r="P38" i="13"/>
  <c r="P34" i="13"/>
  <c r="P30" i="13"/>
  <c r="P26" i="13"/>
  <c r="P22" i="13"/>
  <c r="P18" i="13"/>
  <c r="P14" i="13"/>
  <c r="P67" i="13"/>
  <c r="P51" i="13"/>
  <c r="P68" i="13"/>
  <c r="P40" i="13"/>
  <c r="P20" i="13"/>
  <c r="P52" i="13"/>
  <c r="P32" i="13"/>
  <c r="K66" i="13"/>
  <c r="K13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K81" i="13"/>
  <c r="K18" i="13"/>
  <c r="K42" i="13"/>
  <c r="K74" i="13"/>
  <c r="K78" i="13"/>
  <c r="K26" i="13"/>
  <c r="K30" i="13"/>
  <c r="K50" i="13"/>
  <c r="K6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64" i="13"/>
  <c r="K68" i="13"/>
  <c r="K72" i="13"/>
  <c r="K76" i="13"/>
  <c r="K80" i="13"/>
  <c r="K22" i="13"/>
  <c r="C7" i="13"/>
  <c r="K14" i="13"/>
  <c r="K34" i="13"/>
  <c r="K38" i="13"/>
  <c r="K46" i="13"/>
  <c r="K5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B8" i="12"/>
  <c r="N23" i="13" l="1"/>
  <c r="N28" i="13"/>
  <c r="N54" i="13"/>
  <c r="N81" i="13"/>
  <c r="N35" i="13"/>
  <c r="N21" i="13"/>
  <c r="N13" i="13"/>
  <c r="N70" i="13"/>
  <c r="I54" i="13"/>
  <c r="I18" i="13"/>
  <c r="N43" i="13"/>
  <c r="N53" i="13"/>
  <c r="N45" i="13"/>
  <c r="I15" i="13"/>
  <c r="N19" i="13"/>
  <c r="N18" i="13"/>
  <c r="I67" i="13"/>
  <c r="I40" i="13"/>
  <c r="N77" i="13"/>
  <c r="N79" i="13"/>
  <c r="I50" i="13"/>
  <c r="N75" i="13"/>
  <c r="N56" i="13"/>
  <c r="I48" i="13"/>
  <c r="I47" i="13"/>
  <c r="N50" i="13"/>
  <c r="I44" i="13"/>
  <c r="I33" i="13"/>
  <c r="N64" i="13"/>
  <c r="N55" i="13"/>
  <c r="N12" i="13"/>
  <c r="N52" i="13"/>
  <c r="N41" i="13"/>
  <c r="N22" i="13"/>
  <c r="I79" i="13"/>
  <c r="I76" i="13"/>
  <c r="I65" i="13"/>
  <c r="N38" i="13"/>
  <c r="I69" i="13"/>
  <c r="I61" i="13"/>
  <c r="I30" i="13"/>
  <c r="I62" i="13"/>
  <c r="N26" i="13"/>
  <c r="N58" i="13"/>
  <c r="I43" i="13"/>
  <c r="I75" i="13"/>
  <c r="I52" i="13"/>
  <c r="I28" i="13"/>
  <c r="N69" i="13"/>
  <c r="I56" i="13"/>
  <c r="I41" i="13"/>
  <c r="I73" i="13"/>
  <c r="N61" i="13"/>
  <c r="I64" i="13"/>
  <c r="N30" i="13"/>
  <c r="N62" i="13"/>
  <c r="I23" i="13"/>
  <c r="I55" i="13"/>
  <c r="I26" i="13"/>
  <c r="I58" i="13"/>
  <c r="I19" i="13"/>
  <c r="N51" i="13"/>
  <c r="N20" i="13"/>
  <c r="N60" i="13"/>
  <c r="I21" i="13"/>
  <c r="N16" i="13"/>
  <c r="N72" i="13"/>
  <c r="N49" i="13"/>
  <c r="I13" i="13"/>
  <c r="I77" i="13"/>
  <c r="N80" i="13"/>
  <c r="I38" i="13"/>
  <c r="I70" i="13"/>
  <c r="N31" i="13"/>
  <c r="N63" i="13"/>
  <c r="I66" i="13"/>
  <c r="I51" i="13"/>
  <c r="I31" i="13"/>
  <c r="I81" i="13"/>
  <c r="N34" i="13"/>
  <c r="N66" i="13"/>
  <c r="N27" i="13"/>
  <c r="I59" i="13"/>
  <c r="N36" i="13"/>
  <c r="N68" i="13"/>
  <c r="I37" i="13"/>
  <c r="N32" i="13"/>
  <c r="N17" i="13"/>
  <c r="N57" i="13"/>
  <c r="I29" i="13"/>
  <c r="N24" i="13"/>
  <c r="I14" i="13"/>
  <c r="I46" i="13"/>
  <c r="I78" i="13"/>
  <c r="N39" i="13"/>
  <c r="N71" i="13"/>
  <c r="I34" i="13"/>
  <c r="I20" i="13"/>
  <c r="I60" i="13"/>
  <c r="I16" i="13"/>
  <c r="I72" i="13"/>
  <c r="I49" i="13"/>
  <c r="I63" i="13"/>
  <c r="N25" i="13"/>
  <c r="N42" i="13"/>
  <c r="I74" i="13"/>
  <c r="I27" i="13"/>
  <c r="N59" i="13"/>
  <c r="I36" i="13"/>
  <c r="I68" i="13"/>
  <c r="N37" i="13"/>
  <c r="I32" i="13"/>
  <c r="I17" i="13"/>
  <c r="I57" i="13"/>
  <c r="N29" i="13"/>
  <c r="I24" i="13"/>
  <c r="N14" i="13"/>
  <c r="N46" i="13"/>
  <c r="N78" i="13"/>
  <c r="I39" i="13"/>
  <c r="I71" i="13"/>
  <c r="I80" i="13"/>
  <c r="I25" i="13"/>
  <c r="I42" i="13"/>
  <c r="N74" i="13"/>
  <c r="I35" i="13"/>
  <c r="N67" i="13"/>
  <c r="N44" i="13"/>
  <c r="N76" i="13"/>
  <c r="I53" i="13"/>
  <c r="N40" i="13"/>
  <c r="N33" i="13"/>
  <c r="N65" i="13"/>
  <c r="I45" i="13"/>
  <c r="N48" i="13"/>
  <c r="I22" i="13"/>
  <c r="N15" i="13"/>
  <c r="N47" i="13"/>
  <c r="Q74" i="13"/>
  <c r="Q78" i="13"/>
  <c r="Q73" i="13"/>
  <c r="Q81" i="13"/>
  <c r="Q68" i="13"/>
  <c r="Q48" i="13"/>
  <c r="Q12" i="13"/>
  <c r="Q60" i="13"/>
  <c r="Q77" i="13"/>
  <c r="R17" i="13"/>
  <c r="R81" i="13"/>
  <c r="Q16" i="13"/>
  <c r="R16" i="13"/>
  <c r="R21" i="13"/>
  <c r="R34" i="13"/>
  <c r="R46" i="13"/>
  <c r="R59" i="13"/>
  <c r="R71" i="13"/>
  <c r="R51" i="13"/>
  <c r="R58" i="13"/>
  <c r="R22" i="13"/>
  <c r="R35" i="13"/>
  <c r="R47" i="13"/>
  <c r="R61" i="13"/>
  <c r="R74" i="13"/>
  <c r="R23" i="13"/>
  <c r="R37" i="13"/>
  <c r="R50" i="13"/>
  <c r="R62" i="13"/>
  <c r="R75" i="13"/>
  <c r="R13" i="13"/>
  <c r="R26" i="13"/>
  <c r="R38" i="13"/>
  <c r="R63" i="13"/>
  <c r="R77" i="13"/>
  <c r="R31" i="13"/>
  <c r="R14" i="13"/>
  <c r="R27" i="13"/>
  <c r="R39" i="13"/>
  <c r="R53" i="13"/>
  <c r="R66" i="13"/>
  <c r="R78" i="13"/>
  <c r="R15" i="13"/>
  <c r="R29" i="13"/>
  <c r="R42" i="13"/>
  <c r="R54" i="13"/>
  <c r="R67" i="13"/>
  <c r="R79" i="13"/>
  <c r="R18" i="13"/>
  <c r="R30" i="13"/>
  <c r="R43" i="13"/>
  <c r="R55" i="13"/>
  <c r="R69" i="13"/>
  <c r="R12" i="13"/>
  <c r="R19" i="13"/>
  <c r="R45" i="13"/>
  <c r="R70" i="13"/>
  <c r="R24" i="13"/>
  <c r="Q34" i="13"/>
  <c r="R33" i="13"/>
  <c r="Q43" i="13"/>
  <c r="Q30" i="13"/>
  <c r="R32" i="13"/>
  <c r="Q32" i="13"/>
  <c r="Q17" i="13"/>
  <c r="Q71" i="13"/>
  <c r="Q59" i="13"/>
  <c r="R44" i="13"/>
  <c r="Q37" i="13"/>
  <c r="Q38" i="13"/>
  <c r="Q55" i="13"/>
  <c r="R40" i="13"/>
  <c r="Q41" i="13"/>
  <c r="Q35" i="13"/>
  <c r="Q23" i="13"/>
  <c r="R49" i="13"/>
  <c r="Q42" i="13"/>
  <c r="Q75" i="13"/>
  <c r="Q52" i="13"/>
  <c r="R52" i="13"/>
  <c r="Q45" i="13"/>
  <c r="Q46" i="13"/>
  <c r="Q79" i="13"/>
  <c r="Q20" i="13"/>
  <c r="Q28" i="13"/>
  <c r="Q33" i="13"/>
  <c r="R48" i="13"/>
  <c r="Q49" i="13"/>
  <c r="Q51" i="13"/>
  <c r="Q40" i="13"/>
  <c r="R57" i="13"/>
  <c r="Q50" i="13"/>
  <c r="Q44" i="13"/>
  <c r="Q76" i="13"/>
  <c r="R60" i="13"/>
  <c r="Q53" i="13"/>
  <c r="Q54" i="13"/>
  <c r="Q31" i="13"/>
  <c r="Q21" i="13"/>
  <c r="R36" i="13"/>
  <c r="Q36" i="13"/>
  <c r="R56" i="13"/>
  <c r="Q57" i="13"/>
  <c r="Q67" i="13"/>
  <c r="Q56" i="13"/>
  <c r="R65" i="13"/>
  <c r="Q58" i="13"/>
  <c r="Q22" i="13"/>
  <c r="Q39" i="13"/>
  <c r="R68" i="13"/>
  <c r="Q61" i="13"/>
  <c r="Q62" i="13"/>
  <c r="Q64" i="13"/>
  <c r="R20" i="13"/>
  <c r="R80" i="13"/>
  <c r="R25" i="13"/>
  <c r="Q26" i="13"/>
  <c r="Q18" i="13"/>
  <c r="R28" i="13"/>
  <c r="Q13" i="13"/>
  <c r="Q24" i="13"/>
  <c r="Q47" i="13"/>
  <c r="Q25" i="13"/>
  <c r="Q19" i="13"/>
  <c r="Q29" i="13"/>
  <c r="R41" i="13"/>
  <c r="R64" i="13"/>
  <c r="Q65" i="13"/>
  <c r="Q27" i="13"/>
  <c r="Q72" i="13"/>
  <c r="R73" i="13"/>
  <c r="Q66" i="13"/>
  <c r="Q14" i="13"/>
  <c r="Q63" i="13"/>
  <c r="R76" i="13"/>
  <c r="Q69" i="13"/>
  <c r="Q70" i="13"/>
  <c r="Q80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  <c r="O12" i="13"/>
  <c r="O79" i="13"/>
  <c r="O27" i="13"/>
  <c r="O75" i="13"/>
  <c r="O55" i="13"/>
  <c r="O31" i="13"/>
  <c r="O81" i="13"/>
  <c r="O77" i="13"/>
  <c r="O73" i="13"/>
  <c r="O69" i="13"/>
  <c r="O65" i="13"/>
  <c r="O61" i="13"/>
  <c r="O57" i="13"/>
  <c r="O53" i="13"/>
  <c r="O49" i="13"/>
  <c r="O45" i="13"/>
  <c r="O41" i="13"/>
  <c r="O37" i="13"/>
  <c r="O33" i="13"/>
  <c r="O29" i="13"/>
  <c r="O25" i="13"/>
  <c r="O21" i="13"/>
  <c r="O17" i="13"/>
  <c r="O13" i="13"/>
  <c r="O43" i="13"/>
  <c r="O39" i="13"/>
  <c r="O35" i="13"/>
  <c r="O23" i="13"/>
  <c r="O19" i="13"/>
  <c r="O15" i="13"/>
  <c r="O71" i="13"/>
  <c r="O67" i="13"/>
  <c r="O63" i="13"/>
  <c r="O59" i="13"/>
  <c r="O51" i="13"/>
  <c r="O47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<sst xmlns="http://schemas.openxmlformats.org/spreadsheetml/2006/main" count="84" uniqueCount="22">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</sst>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69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quick'!$G$12:$G$81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quick'!$M$11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quick'!$M$12:$M$81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quick'!$I$11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quick'!$I$12:$I$81</c:f>
              <c:numCache>
                <c:formatCode>0.000000</c:formatCode>
                <c:ptCount val="70"/>
                <c:pt idx="0">
                  <c:v>8.0728776749100604E-5</c:v>
                </c:pt>
                <c:pt idx="1">
                  <c:v>5.1120262801726503E-4</c:v>
                </c:pt>
                <c:pt idx="2">
                  <c:v>9.6276632187376027E-4</c:v>
                </c:pt>
                <c:pt idx="3">
                  <c:v>6.2673060853577411E-4</c:v>
                </c:pt>
                <c:pt idx="4">
                  <c:v>6.7628020113013026E-4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1.1961566442042097E-2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7.0808663924465422E-3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quick'!$G$11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quick'!$G$12:$G$81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'exec new quick'!$H$11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quick'!$H$12:$H$81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quick'!$G$11:$G$81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38100</xdr:rowOff>
    </xdr:from>
    <xdr:to>
      <xdr:col>7</xdr:col>
      <xdr:colOff>342900</xdr:colOff>
      <xdr:row>29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38100</xdr:rowOff>
    </xdr:from>
    <xdr:to>
      <xdr:col>15</xdr:col>
      <xdr:colOff>590551</xdr:colOff>
      <xdr:row>29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30</xdr:row>
      <xdr:rowOff>38101</xdr:rowOff>
    </xdr:from>
    <xdr:to>
      <xdr:col>7</xdr:col>
      <xdr:colOff>333376</xdr:colOff>
      <xdr:row>49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30</xdr:row>
      <xdr:rowOff>104775</xdr:rowOff>
    </xdr:from>
    <xdr:to>
      <xdr:col>15</xdr:col>
      <xdr:colOff>590549</xdr:colOff>
      <xdr:row>48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29"/>
  <sheetViews>
    <sheetView workbookViewId="0">
      <selection activeCell="C11" sqref="C11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1"/>
      <c r="G2" s="6"/>
      <c r="H2" s="21"/>
      <c r="J2" s="22"/>
    </row>
    <row r="3" spans="1:11" x14ac:dyDescent="0.25">
      <c r="A3" s="1" t="s">
        <v>14</v>
      </c>
      <c r="B3" s="26">
        <v>1.3E-6</v>
      </c>
      <c r="C3"/>
      <c r="D3" s="6"/>
      <c r="F3" s="6"/>
      <c r="G3" s="6"/>
      <c r="H3" s="6"/>
    </row>
    <row r="4" spans="1:11" x14ac:dyDescent="0.25">
      <c r="A4" s="1"/>
      <c r="B4" s="8" t="s">
        <v>0</v>
      </c>
      <c r="C4" s="9" t="s">
        <v>1</v>
      </c>
      <c r="D4" s="10" t="s">
        <v>2</v>
      </c>
      <c r="F4" s="6"/>
      <c r="G4" s="6"/>
      <c r="H4" s="6"/>
    </row>
    <row r="5" spans="1:11" x14ac:dyDescent="0.25">
      <c r="A5" s="1" t="s">
        <v>4</v>
      </c>
      <c r="B5" s="27">
        <f>MAX(C12:C129)</f>
        <v>5000000</v>
      </c>
      <c r="C5" s="5">
        <f>MAX(D12:D129)</f>
        <v>6.32109E-2</v>
      </c>
      <c r="D5" s="53">
        <f>MAX(E12:E129)</f>
        <v>200</v>
      </c>
    </row>
    <row r="6" spans="1:11" x14ac:dyDescent="0.25">
      <c r="A6" s="1" t="s">
        <v>5</v>
      </c>
      <c r="B6" s="27">
        <f>MIN(C12:C129)</f>
        <v>100</v>
      </c>
      <c r="C6" s="5">
        <f>MIN(D12:D129)</f>
        <v>3.4400000000000001E-6</v>
      </c>
      <c r="D6" s="53">
        <f>MIN(E12:E129)</f>
        <v>10</v>
      </c>
      <c r="F6" s="15"/>
    </row>
    <row r="7" spans="1:11" x14ac:dyDescent="0.25">
      <c r="A7" s="1" t="s">
        <v>11</v>
      </c>
      <c r="B7" s="27">
        <f>SUM(C12:C129)/$B$2</f>
        <v>904992.85714285716</v>
      </c>
      <c r="C7" s="5">
        <f>SUM(D12:D129)/$B$2</f>
        <v>1.0836591157142854E-2</v>
      </c>
      <c r="D7" s="54">
        <f>SUM(E12:E129)/$B$2</f>
        <v>97.314285714285717</v>
      </c>
    </row>
    <row r="8" spans="1:11" x14ac:dyDescent="0.25">
      <c r="A8" s="1" t="s">
        <v>12</v>
      </c>
      <c r="B8" s="27">
        <f>_xlfn.STDEV.S(C12:C129)</f>
        <v>1363049.8775865906</v>
      </c>
      <c r="C8" s="5">
        <f>_xlfn.STDEV.S(D12:D129)</f>
        <v>1.6971166903611966E-2</v>
      </c>
      <c r="D8" s="54">
        <f>_xlfn.STDEV.S(E12:E129)</f>
        <v>59.781132901038909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55"/>
      <c r="B10" s="56"/>
      <c r="C10" s="105" t="s">
        <v>6</v>
      </c>
      <c r="D10" s="106"/>
      <c r="E10" s="107"/>
      <c r="F10" s="105" t="s">
        <v>7</v>
      </c>
      <c r="G10" s="106"/>
      <c r="H10" s="107"/>
      <c r="I10" s="105" t="s">
        <v>8</v>
      </c>
      <c r="J10" s="106"/>
      <c r="K10" s="107"/>
    </row>
    <row r="11" spans="1:11" s="3" customFormat="1" ht="40.5" customHeight="1" thickBot="1" x14ac:dyDescent="0.3">
      <c r="A11" s="16" t="s">
        <v>3</v>
      </c>
      <c r="B11" s="25" t="s">
        <v>15</v>
      </c>
      <c r="C11" s="33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x14ac:dyDescent="0.25">
      <c r="A12" s="35">
        <v>1</v>
      </c>
      <c r="B12" s="57">
        <f>D12*E12 - (100 * $B$3 + $B$3)</f>
        <v>5.5670000000000003E-4</v>
      </c>
      <c r="C12" s="74">
        <v>100</v>
      </c>
      <c r="D12" s="36">
        <v>3.4400000000000001E-6</v>
      </c>
      <c r="E12" s="58">
        <v>200</v>
      </c>
      <c r="F12" s="59">
        <f t="shared" ref="F12:F75" si="0">(C12-$B$6)/($B$5-$B$6)</f>
        <v>0</v>
      </c>
      <c r="G12" s="94">
        <f t="shared" ref="G12:G75" si="1">(D12-$C$6)/($C$5-$C$6)</f>
        <v>0</v>
      </c>
      <c r="H12" s="61">
        <f t="shared" ref="H12:H75" si="2">(E12-$D$6)/($D$5-$D$6)</f>
        <v>1</v>
      </c>
      <c r="I12" s="59">
        <f t="shared" ref="I12:I75" si="3">(C12-$B$7)/$B$8</f>
        <v>-0.66387362049073073</v>
      </c>
      <c r="J12" s="60">
        <f t="shared" ref="J12:J75" si="4">(D12-$C$7)/$C$8</f>
        <v>-0.63832682918445871</v>
      </c>
      <c r="K12" s="61">
        <f t="shared" ref="K12:K75" si="5">(E12-$D$7)/$D$8</f>
        <v>1.7176943510873104</v>
      </c>
    </row>
    <row r="13" spans="1:11" x14ac:dyDescent="0.25">
      <c r="A13" s="39">
        <v>2</v>
      </c>
      <c r="B13" s="57">
        <f t="shared" ref="B13:B76" si="6">D13*E13 - (100 * $B$3 + $B$3)</f>
        <v>7.5066899999999992E-4</v>
      </c>
      <c r="C13" s="75">
        <v>200</v>
      </c>
      <c r="D13" s="40">
        <v>4.4769999999999997E-6</v>
      </c>
      <c r="E13" s="63">
        <v>197</v>
      </c>
      <c r="F13" s="64">
        <f t="shared" si="0"/>
        <v>2.0000400008000161E-5</v>
      </c>
      <c r="G13" s="95">
        <f t="shared" si="1"/>
        <v>1.6406291282706178E-5</v>
      </c>
      <c r="H13" s="66">
        <f t="shared" si="2"/>
        <v>0.98421052631578942</v>
      </c>
      <c r="I13" s="64">
        <f t="shared" si="3"/>
        <v>-0.66380025560391009</v>
      </c>
      <c r="J13" s="65">
        <f t="shared" si="4"/>
        <v>-0.63826572554875183</v>
      </c>
      <c r="K13" s="66">
        <f t="shared" si="5"/>
        <v>1.6675112940855943</v>
      </c>
    </row>
    <row r="14" spans="1:11" x14ac:dyDescent="0.25">
      <c r="A14" s="39">
        <v>3</v>
      </c>
      <c r="B14" s="57">
        <f t="shared" si="6"/>
        <v>9.5665200000000011E-4</v>
      </c>
      <c r="C14" s="75">
        <v>300</v>
      </c>
      <c r="D14" s="40">
        <v>5.6080000000000003E-6</v>
      </c>
      <c r="E14" s="63">
        <v>194</v>
      </c>
      <c r="F14" s="64">
        <f t="shared" si="0"/>
        <v>4.0000800016000322E-5</v>
      </c>
      <c r="G14" s="95">
        <f t="shared" si="1"/>
        <v>3.4299748795474456E-5</v>
      </c>
      <c r="H14" s="66">
        <f t="shared" si="2"/>
        <v>0.96842105263157896</v>
      </c>
      <c r="I14" s="64">
        <f t="shared" si="3"/>
        <v>-0.66372689071708946</v>
      </c>
      <c r="J14" s="65">
        <f t="shared" si="4"/>
        <v>-0.63819908310710793</v>
      </c>
      <c r="K14" s="66">
        <f t="shared" si="5"/>
        <v>1.6173282370838782</v>
      </c>
    </row>
    <row r="15" spans="1:11" x14ac:dyDescent="0.25">
      <c r="A15" s="39">
        <v>4</v>
      </c>
      <c r="B15" s="57">
        <f t="shared" si="6"/>
        <v>1.1797240000000001E-3</v>
      </c>
      <c r="C15" s="75">
        <v>400</v>
      </c>
      <c r="D15" s="40">
        <v>6.8639999999999998E-6</v>
      </c>
      <c r="E15" s="63">
        <v>191</v>
      </c>
      <c r="F15" s="64">
        <f t="shared" si="0"/>
        <v>6.0001200024000479E-5</v>
      </c>
      <c r="G15" s="95">
        <f t="shared" si="1"/>
        <v>5.4170820975878471E-5</v>
      </c>
      <c r="H15" s="66">
        <f t="shared" si="2"/>
        <v>0.95263157894736838</v>
      </c>
      <c r="I15" s="64">
        <f t="shared" si="3"/>
        <v>-0.66365352583026882</v>
      </c>
      <c r="J15" s="65">
        <f t="shared" si="4"/>
        <v>-0.63812507523203765</v>
      </c>
      <c r="K15" s="66">
        <f t="shared" si="5"/>
        <v>1.5671451800821621</v>
      </c>
    </row>
    <row r="16" spans="1:11" x14ac:dyDescent="0.25">
      <c r="A16" s="39">
        <v>5</v>
      </c>
      <c r="B16" s="57">
        <f t="shared" si="6"/>
        <v>1.39902E-3</v>
      </c>
      <c r="C16" s="75">
        <v>500</v>
      </c>
      <c r="D16" s="40">
        <v>8.14E-6</v>
      </c>
      <c r="E16" s="63">
        <v>188</v>
      </c>
      <c r="F16" s="64">
        <f t="shared" si="0"/>
        <v>8.0001600032000644E-5</v>
      </c>
      <c r="G16" s="95">
        <f t="shared" si="1"/>
        <v>7.4358311503104217E-5</v>
      </c>
      <c r="H16" s="66">
        <f t="shared" si="2"/>
        <v>0.93684210526315792</v>
      </c>
      <c r="I16" s="64">
        <f t="shared" si="3"/>
        <v>-0.66358016094344818</v>
      </c>
      <c r="J16" s="65">
        <f t="shared" si="4"/>
        <v>-0.63804988888761915</v>
      </c>
      <c r="K16" s="66">
        <f t="shared" si="5"/>
        <v>1.516962123080446</v>
      </c>
    </row>
    <row r="17" spans="1:11" x14ac:dyDescent="0.25">
      <c r="A17" s="39">
        <v>6</v>
      </c>
      <c r="B17" s="57">
        <f t="shared" si="6"/>
        <v>1.6909500000000001E-3</v>
      </c>
      <c r="C17" s="75">
        <v>600</v>
      </c>
      <c r="D17" s="40">
        <v>9.8500000000000006E-6</v>
      </c>
      <c r="E17" s="63">
        <v>185</v>
      </c>
      <c r="F17" s="64">
        <f t="shared" si="0"/>
        <v>1.0000200004000079E-4</v>
      </c>
      <c r="G17" s="95">
        <f t="shared" si="1"/>
        <v>1.0141208015636128E-4</v>
      </c>
      <c r="H17" s="66">
        <f t="shared" si="2"/>
        <v>0.92105263157894735</v>
      </c>
      <c r="I17" s="64">
        <f t="shared" si="3"/>
        <v>-0.66350679605662755</v>
      </c>
      <c r="J17" s="65">
        <f t="shared" si="4"/>
        <v>-0.63794912975834339</v>
      </c>
      <c r="K17" s="66">
        <f t="shared" si="5"/>
        <v>1.4667790660787299</v>
      </c>
    </row>
    <row r="18" spans="1:11" x14ac:dyDescent="0.25">
      <c r="A18" s="39">
        <v>7</v>
      </c>
      <c r="B18" s="57">
        <f t="shared" si="6"/>
        <v>1.9831760000000001E-3</v>
      </c>
      <c r="C18" s="75">
        <v>700</v>
      </c>
      <c r="D18" s="40">
        <v>1.1618E-5</v>
      </c>
      <c r="E18" s="63">
        <v>182</v>
      </c>
      <c r="F18" s="64">
        <f t="shared" si="0"/>
        <v>1.2000240004800096E-4</v>
      </c>
      <c r="G18" s="95">
        <f t="shared" si="1"/>
        <v>1.2938346201540131E-4</v>
      </c>
      <c r="H18" s="66">
        <f t="shared" si="2"/>
        <v>0.90526315789473688</v>
      </c>
      <c r="I18" s="64">
        <f t="shared" si="3"/>
        <v>-0.66343343116980702</v>
      </c>
      <c r="J18" s="65">
        <f t="shared" si="4"/>
        <v>-0.63784495306795785</v>
      </c>
      <c r="K18" s="66">
        <f t="shared" si="5"/>
        <v>1.4165960090770138</v>
      </c>
    </row>
    <row r="19" spans="1:11" x14ac:dyDescent="0.25">
      <c r="A19" s="39">
        <v>8</v>
      </c>
      <c r="B19" s="57">
        <f t="shared" si="6"/>
        <v>2.1629430000000001E-3</v>
      </c>
      <c r="C19" s="75">
        <v>800</v>
      </c>
      <c r="D19" s="40">
        <v>1.2816999999999999E-5</v>
      </c>
      <c r="E19" s="63">
        <v>179</v>
      </c>
      <c r="F19" s="64">
        <f t="shared" si="0"/>
        <v>1.4000280005600112E-4</v>
      </c>
      <c r="G19" s="95">
        <f t="shared" si="1"/>
        <v>1.4835274190736343E-4</v>
      </c>
      <c r="H19" s="66">
        <f t="shared" si="2"/>
        <v>0.88947368421052631</v>
      </c>
      <c r="I19" s="64">
        <f t="shared" si="3"/>
        <v>-0.66336006628298638</v>
      </c>
      <c r="J19" s="65">
        <f t="shared" si="4"/>
        <v>-0.63777430383053002</v>
      </c>
      <c r="K19" s="66">
        <f t="shared" si="5"/>
        <v>1.3664129520752977</v>
      </c>
    </row>
    <row r="20" spans="1:11" x14ac:dyDescent="0.25">
      <c r="A20" s="39">
        <v>9</v>
      </c>
      <c r="B20" s="57">
        <f t="shared" si="6"/>
        <v>3.3936279999999997E-3</v>
      </c>
      <c r="C20" s="75">
        <v>900</v>
      </c>
      <c r="D20" s="40">
        <v>2.0027999999999999E-5</v>
      </c>
      <c r="E20" s="63">
        <v>176</v>
      </c>
      <c r="F20" s="64">
        <f t="shared" si="0"/>
        <v>1.6000320006400129E-4</v>
      </c>
      <c r="G20" s="95">
        <f t="shared" si="1"/>
        <v>2.6243737685393458E-4</v>
      </c>
      <c r="H20" s="66">
        <f t="shared" si="2"/>
        <v>0.87368421052631584</v>
      </c>
      <c r="I20" s="64">
        <f t="shared" si="3"/>
        <v>-0.66328670139616575</v>
      </c>
      <c r="J20" s="65">
        <f t="shared" si="4"/>
        <v>-0.63734940670701723</v>
      </c>
      <c r="K20" s="66">
        <f t="shared" si="5"/>
        <v>1.3162298950735816</v>
      </c>
    </row>
    <row r="21" spans="1:11" x14ac:dyDescent="0.25">
      <c r="A21" s="39">
        <v>10</v>
      </c>
      <c r="B21" s="57">
        <f t="shared" si="6"/>
        <v>2.7273520000000002E-3</v>
      </c>
      <c r="C21" s="75">
        <v>1000</v>
      </c>
      <c r="D21" s="40">
        <v>1.6524E-5</v>
      </c>
      <c r="E21" s="63">
        <v>173</v>
      </c>
      <c r="F21" s="64">
        <f t="shared" si="0"/>
        <v>1.8000360007200145E-4</v>
      </c>
      <c r="G21" s="95">
        <f t="shared" si="1"/>
        <v>2.0700088249076925E-4</v>
      </c>
      <c r="H21" s="66">
        <f t="shared" si="2"/>
        <v>0.85789473684210527</v>
      </c>
      <c r="I21" s="64">
        <f t="shared" si="3"/>
        <v>-0.66321333650934511</v>
      </c>
      <c r="J21" s="65">
        <f t="shared" si="4"/>
        <v>-0.63755587453683127</v>
      </c>
      <c r="K21" s="66">
        <f t="shared" si="5"/>
        <v>1.2660468380718657</v>
      </c>
    </row>
    <row r="22" spans="1:11" x14ac:dyDescent="0.25">
      <c r="A22" s="39">
        <v>11</v>
      </c>
      <c r="B22" s="57">
        <f t="shared" si="6"/>
        <v>4.8537800000000002E-3</v>
      </c>
      <c r="C22" s="75">
        <v>2000</v>
      </c>
      <c r="D22" s="40">
        <v>2.9323999999999999E-5</v>
      </c>
      <c r="E22" s="63">
        <v>170</v>
      </c>
      <c r="F22" s="64">
        <f t="shared" si="0"/>
        <v>3.8000760015200304E-4</v>
      </c>
      <c r="G22" s="95">
        <f t="shared" si="1"/>
        <v>4.0950862445667007E-4</v>
      </c>
      <c r="H22" s="66">
        <f t="shared" si="2"/>
        <v>0.84210526315789469</v>
      </c>
      <c r="I22" s="64">
        <f t="shared" si="3"/>
        <v>-0.66247968764113896</v>
      </c>
      <c r="J22" s="65">
        <f t="shared" si="4"/>
        <v>-0.63680165415394907</v>
      </c>
      <c r="K22" s="66">
        <f t="shared" si="5"/>
        <v>1.2158637810701496</v>
      </c>
    </row>
    <row r="23" spans="1:11" x14ac:dyDescent="0.25">
      <c r="A23" s="39">
        <v>12</v>
      </c>
      <c r="B23" s="57">
        <f t="shared" si="6"/>
        <v>6.9788920000000004E-3</v>
      </c>
      <c r="C23" s="75">
        <v>3000</v>
      </c>
      <c r="D23" s="40">
        <v>4.2576E-5</v>
      </c>
      <c r="E23" s="63">
        <v>167</v>
      </c>
      <c r="F23" s="64">
        <f t="shared" si="0"/>
        <v>5.8001160023200468E-4</v>
      </c>
      <c r="G23" s="95">
        <f t="shared" si="1"/>
        <v>6.1916742106074183E-4</v>
      </c>
      <c r="H23" s="66">
        <f t="shared" si="2"/>
        <v>0.82631578947368423</v>
      </c>
      <c r="I23" s="64">
        <f t="shared" si="3"/>
        <v>-0.6617460387729327</v>
      </c>
      <c r="J23" s="65">
        <f t="shared" si="4"/>
        <v>-0.63602080036379627</v>
      </c>
      <c r="K23" s="66">
        <f t="shared" si="5"/>
        <v>1.1656807240684335</v>
      </c>
    </row>
    <row r="24" spans="1:11" x14ac:dyDescent="0.25">
      <c r="A24" s="39">
        <v>13</v>
      </c>
      <c r="B24" s="57">
        <f t="shared" si="6"/>
        <v>9.650971999999999E-3</v>
      </c>
      <c r="C24" s="75">
        <v>4000</v>
      </c>
      <c r="D24" s="40">
        <v>5.9648000000000002E-5</v>
      </c>
      <c r="E24" s="63">
        <v>164</v>
      </c>
      <c r="F24" s="64">
        <f t="shared" si="0"/>
        <v>7.8001560031200627E-4</v>
      </c>
      <c r="G24" s="95">
        <f t="shared" si="1"/>
        <v>8.8926212190776203E-4</v>
      </c>
      <c r="H24" s="66">
        <f t="shared" si="2"/>
        <v>0.81052631578947365</v>
      </c>
      <c r="I24" s="64">
        <f t="shared" si="3"/>
        <v>-0.66101238990472655</v>
      </c>
      <c r="J24" s="65">
        <f t="shared" si="4"/>
        <v>-0.63501485892812715</v>
      </c>
      <c r="K24" s="66">
        <f t="shared" si="5"/>
        <v>1.1154976670667174</v>
      </c>
    </row>
    <row r="25" spans="1:11" x14ac:dyDescent="0.25">
      <c r="A25" s="39">
        <v>14</v>
      </c>
      <c r="B25" s="57">
        <f t="shared" si="6"/>
        <v>1.0223253999999998E-2</v>
      </c>
      <c r="C25" s="75">
        <v>5000</v>
      </c>
      <c r="D25" s="40">
        <v>6.4313999999999994E-5</v>
      </c>
      <c r="E25" s="63">
        <v>161</v>
      </c>
      <c r="F25" s="64">
        <f t="shared" si="0"/>
        <v>9.8001960039200775E-4</v>
      </c>
      <c r="G25" s="95">
        <f t="shared" si="1"/>
        <v>9.6308252222126925E-4</v>
      </c>
      <c r="H25" s="66">
        <f t="shared" si="2"/>
        <v>0.79473684210526319</v>
      </c>
      <c r="I25" s="64">
        <f t="shared" si="3"/>
        <v>-0.66027874103652029</v>
      </c>
      <c r="J25" s="65">
        <f t="shared" si="4"/>
        <v>-0.63473992202917973</v>
      </c>
      <c r="K25" s="66">
        <f t="shared" si="5"/>
        <v>1.0653146100650013</v>
      </c>
    </row>
    <row r="26" spans="1:11" x14ac:dyDescent="0.25">
      <c r="A26" s="39">
        <v>15</v>
      </c>
      <c r="B26" s="57">
        <f t="shared" si="6"/>
        <v>1.4006065999999999E-2</v>
      </c>
      <c r="C26" s="75">
        <v>6000</v>
      </c>
      <c r="D26" s="40">
        <v>8.9476999999999997E-5</v>
      </c>
      <c r="E26" s="63">
        <v>158</v>
      </c>
      <c r="F26" s="64">
        <f t="shared" si="0"/>
        <v>1.1800236004720095E-3</v>
      </c>
      <c r="G26" s="95">
        <f t="shared" si="1"/>
        <v>1.3611842652750165E-3</v>
      </c>
      <c r="H26" s="66">
        <f t="shared" si="2"/>
        <v>0.77894736842105261</v>
      </c>
      <c r="I26" s="64">
        <f t="shared" si="3"/>
        <v>-0.65954509216831414</v>
      </c>
      <c r="J26" s="65">
        <f t="shared" si="4"/>
        <v>-0.63325723081867469</v>
      </c>
      <c r="K26" s="66">
        <f t="shared" si="5"/>
        <v>1.0151315530632852</v>
      </c>
    </row>
    <row r="27" spans="1:11" x14ac:dyDescent="0.25">
      <c r="A27" s="39">
        <v>16</v>
      </c>
      <c r="B27" s="57">
        <f t="shared" si="6"/>
        <v>1.704642E-2</v>
      </c>
      <c r="C27" s="75">
        <v>7000</v>
      </c>
      <c r="D27" s="40">
        <v>1.1082399999999999E-4</v>
      </c>
      <c r="E27" s="63">
        <v>155</v>
      </c>
      <c r="F27" s="64">
        <f t="shared" si="0"/>
        <v>1.3800276005520109E-3</v>
      </c>
      <c r="G27" s="95">
        <f t="shared" si="1"/>
        <v>1.6989133877551793E-3</v>
      </c>
      <c r="H27" s="66">
        <f t="shared" si="2"/>
        <v>0.76315789473684215</v>
      </c>
      <c r="I27" s="64">
        <f t="shared" si="3"/>
        <v>-0.65881144330010788</v>
      </c>
      <c r="J27" s="65">
        <f t="shared" si="4"/>
        <v>-0.63199939155981621</v>
      </c>
      <c r="K27" s="66">
        <f t="shared" si="5"/>
        <v>0.96494849606156907</v>
      </c>
    </row>
    <row r="28" spans="1:11" x14ac:dyDescent="0.25">
      <c r="A28" s="39">
        <v>17</v>
      </c>
      <c r="B28" s="57">
        <f t="shared" si="6"/>
        <v>1.5311291999999999E-2</v>
      </c>
      <c r="C28" s="75">
        <v>8000</v>
      </c>
      <c r="D28" s="40">
        <v>1.0159599999999999E-4</v>
      </c>
      <c r="E28" s="63">
        <v>152</v>
      </c>
      <c r="F28" s="64">
        <f t="shared" si="0"/>
        <v>1.5800316006320126E-3</v>
      </c>
      <c r="G28" s="95">
        <f t="shared" si="1"/>
        <v>1.5529179625316377E-3</v>
      </c>
      <c r="H28" s="66">
        <f t="shared" si="2"/>
        <v>0.74736842105263157</v>
      </c>
      <c r="I28" s="64">
        <f t="shared" si="3"/>
        <v>-0.65807779443190173</v>
      </c>
      <c r="J28" s="65">
        <f t="shared" si="4"/>
        <v>-0.63254313731710043</v>
      </c>
      <c r="K28" s="66">
        <f t="shared" si="5"/>
        <v>0.91476543905985308</v>
      </c>
    </row>
    <row r="29" spans="1:11" x14ac:dyDescent="0.25">
      <c r="A29" s="39">
        <v>18</v>
      </c>
      <c r="B29" s="57">
        <f t="shared" si="6"/>
        <v>1.6768428999999998E-2</v>
      </c>
      <c r="C29" s="75">
        <v>9000</v>
      </c>
      <c r="D29" s="40">
        <v>1.13421E-4</v>
      </c>
      <c r="E29" s="63">
        <v>149</v>
      </c>
      <c r="F29" s="64">
        <f t="shared" si="0"/>
        <v>1.7800356007120143E-3</v>
      </c>
      <c r="G29" s="95">
        <f t="shared" si="1"/>
        <v>1.7400003100899797E-3</v>
      </c>
      <c r="H29" s="66">
        <f t="shared" si="2"/>
        <v>0.73157894736842111</v>
      </c>
      <c r="I29" s="64">
        <f t="shared" si="3"/>
        <v>-0.65734414556369547</v>
      </c>
      <c r="J29" s="65">
        <f t="shared" si="4"/>
        <v>-0.63184636731494559</v>
      </c>
      <c r="K29" s="66">
        <f t="shared" si="5"/>
        <v>0.86458238205813698</v>
      </c>
    </row>
    <row r="30" spans="1:11" x14ac:dyDescent="0.25">
      <c r="A30" s="39">
        <v>19</v>
      </c>
      <c r="B30" s="57">
        <f t="shared" si="6"/>
        <v>1.8764165999999999E-2</v>
      </c>
      <c r="C30" s="75">
        <v>10000</v>
      </c>
      <c r="D30" s="40">
        <v>1.2942100000000001E-4</v>
      </c>
      <c r="E30" s="63">
        <v>146</v>
      </c>
      <c r="F30" s="64">
        <f t="shared" si="0"/>
        <v>1.9800396007920158E-3</v>
      </c>
      <c r="G30" s="95">
        <f t="shared" si="1"/>
        <v>1.9931349875473557E-3</v>
      </c>
      <c r="H30" s="66">
        <f t="shared" si="2"/>
        <v>0.71578947368421053</v>
      </c>
      <c r="I30" s="64">
        <f t="shared" si="3"/>
        <v>-0.65661049669548932</v>
      </c>
      <c r="J30" s="65">
        <f t="shared" si="4"/>
        <v>-0.63090359183634281</v>
      </c>
      <c r="K30" s="66">
        <f t="shared" si="5"/>
        <v>0.81439932505642088</v>
      </c>
    </row>
    <row r="31" spans="1:11" x14ac:dyDescent="0.25">
      <c r="A31" s="39">
        <v>20</v>
      </c>
      <c r="B31" s="57">
        <f t="shared" si="6"/>
        <v>3.5415497000000004E-2</v>
      </c>
      <c r="C31" s="75">
        <v>20000</v>
      </c>
      <c r="D31" s="40">
        <v>2.4857900000000002E-4</v>
      </c>
      <c r="E31" s="63">
        <v>143</v>
      </c>
      <c r="F31" s="64">
        <f t="shared" si="0"/>
        <v>3.9800796015920315E-3</v>
      </c>
      <c r="G31" s="95">
        <f t="shared" si="1"/>
        <v>3.8783238560764818E-3</v>
      </c>
      <c r="H31" s="66">
        <f t="shared" si="2"/>
        <v>0.7</v>
      </c>
      <c r="I31" s="64">
        <f t="shared" si="3"/>
        <v>-0.64927400801342738</v>
      </c>
      <c r="J31" s="65">
        <f t="shared" si="4"/>
        <v>-0.62388238930638362</v>
      </c>
      <c r="K31" s="66">
        <f t="shared" si="5"/>
        <v>0.76421626805470477</v>
      </c>
    </row>
    <row r="32" spans="1:11" x14ac:dyDescent="0.25">
      <c r="A32" s="39">
        <v>21</v>
      </c>
      <c r="B32" s="57">
        <f t="shared" si="6"/>
        <v>5.0499699999999995E-2</v>
      </c>
      <c r="C32" s="75">
        <v>30000</v>
      </c>
      <c r="D32" s="40">
        <v>3.6164999999999998E-4</v>
      </c>
      <c r="E32" s="63">
        <v>140</v>
      </c>
      <c r="F32" s="64">
        <f t="shared" si="0"/>
        <v>5.9801196023920476E-3</v>
      </c>
      <c r="G32" s="95">
        <f t="shared" si="1"/>
        <v>5.6672108007504163E-3</v>
      </c>
      <c r="H32" s="66">
        <f t="shared" si="2"/>
        <v>0.68421052631578949</v>
      </c>
      <c r="I32" s="64">
        <f t="shared" si="3"/>
        <v>-0.64193751933136534</v>
      </c>
      <c r="J32" s="65">
        <f t="shared" si="4"/>
        <v>-0.6172198539225654</v>
      </c>
      <c r="K32" s="66">
        <f t="shared" si="5"/>
        <v>0.71403321105298867</v>
      </c>
    </row>
    <row r="33" spans="1:11" x14ac:dyDescent="0.25">
      <c r="A33" s="39">
        <v>22</v>
      </c>
      <c r="B33" s="57">
        <f t="shared" si="6"/>
        <v>6.4434333999999996E-2</v>
      </c>
      <c r="C33" s="75">
        <v>40000</v>
      </c>
      <c r="D33" s="40">
        <v>4.7128200000000001E-4</v>
      </c>
      <c r="E33" s="63">
        <v>137</v>
      </c>
      <c r="F33" s="64">
        <f t="shared" si="0"/>
        <v>7.9801596031920646E-3</v>
      </c>
      <c r="G33" s="95">
        <f t="shared" si="1"/>
        <v>7.4016896106883579E-3</v>
      </c>
      <c r="H33" s="66">
        <f t="shared" si="2"/>
        <v>0.66842105263157892</v>
      </c>
      <c r="I33" s="64">
        <f t="shared" si="3"/>
        <v>-0.6346010306493034</v>
      </c>
      <c r="J33" s="65">
        <f t="shared" si="4"/>
        <v>-0.61075995634317937</v>
      </c>
      <c r="K33" s="66">
        <f t="shared" si="5"/>
        <v>0.66385015405127268</v>
      </c>
    </row>
    <row r="34" spans="1:11" x14ac:dyDescent="0.25">
      <c r="A34" s="39">
        <v>23</v>
      </c>
      <c r="B34" s="57">
        <f t="shared" si="6"/>
        <v>7.6875820000000011E-2</v>
      </c>
      <c r="C34" s="75">
        <v>50000</v>
      </c>
      <c r="D34" s="40">
        <v>5.7468000000000005E-4</v>
      </c>
      <c r="E34" s="63">
        <v>134</v>
      </c>
      <c r="F34" s="64">
        <f t="shared" si="0"/>
        <v>9.9801996039920807E-3</v>
      </c>
      <c r="G34" s="95">
        <f t="shared" si="1"/>
        <v>9.0375408219219699E-3</v>
      </c>
      <c r="H34" s="66">
        <f t="shared" si="2"/>
        <v>0.65263157894736845</v>
      </c>
      <c r="I34" s="64">
        <f t="shared" si="3"/>
        <v>-0.62726454196724135</v>
      </c>
      <c r="J34" s="65">
        <f t="shared" si="4"/>
        <v>-0.6046673876596439</v>
      </c>
      <c r="K34" s="66">
        <f t="shared" si="5"/>
        <v>0.61366709704955658</v>
      </c>
    </row>
    <row r="35" spans="1:11" x14ac:dyDescent="0.25">
      <c r="A35" s="39">
        <v>24</v>
      </c>
      <c r="B35" s="57">
        <f t="shared" si="6"/>
        <v>8.9573439000000005E-2</v>
      </c>
      <c r="C35" s="75">
        <v>60000</v>
      </c>
      <c r="D35" s="40">
        <v>6.84769E-4</v>
      </c>
      <c r="E35" s="63">
        <v>131</v>
      </c>
      <c r="F35" s="64">
        <f t="shared" si="0"/>
        <v>1.1980239604792095E-2</v>
      </c>
      <c r="G35" s="95">
        <f t="shared" si="1"/>
        <v>1.0779249791084786E-2</v>
      </c>
      <c r="H35" s="66">
        <f t="shared" si="2"/>
        <v>0.63684210526315788</v>
      </c>
      <c r="I35" s="64">
        <f t="shared" si="3"/>
        <v>-0.61992805328517941</v>
      </c>
      <c r="J35" s="65">
        <f t="shared" si="4"/>
        <v>-0.59818056205565018</v>
      </c>
      <c r="K35" s="66">
        <f t="shared" si="5"/>
        <v>0.56348404004784047</v>
      </c>
    </row>
    <row r="36" spans="1:11" x14ac:dyDescent="0.25">
      <c r="A36" s="39">
        <v>25</v>
      </c>
      <c r="B36" s="57">
        <f t="shared" si="6"/>
        <v>0.10101494</v>
      </c>
      <c r="C36" s="75">
        <v>70000</v>
      </c>
      <c r="D36" s="40">
        <v>7.9020499999999999E-4</v>
      </c>
      <c r="E36" s="63">
        <v>128</v>
      </c>
      <c r="F36" s="64">
        <f t="shared" si="0"/>
        <v>1.3980279605592111E-2</v>
      </c>
      <c r="G36" s="95">
        <f t="shared" si="1"/>
        <v>1.244734403185953E-2</v>
      </c>
      <c r="H36" s="66">
        <f t="shared" si="2"/>
        <v>0.62105263157894741</v>
      </c>
      <c r="I36" s="64">
        <f t="shared" si="3"/>
        <v>-0.61259156460311737</v>
      </c>
      <c r="J36" s="65">
        <f t="shared" si="4"/>
        <v>-0.59196790734552762</v>
      </c>
      <c r="K36" s="66">
        <f t="shared" si="5"/>
        <v>0.51330098304612437</v>
      </c>
    </row>
    <row r="37" spans="1:11" x14ac:dyDescent="0.25">
      <c r="A37" s="39">
        <v>26</v>
      </c>
      <c r="B37" s="57">
        <f t="shared" si="6"/>
        <v>0.113191075</v>
      </c>
      <c r="C37" s="75">
        <v>80000</v>
      </c>
      <c r="D37" s="40">
        <v>9.0657900000000002E-4</v>
      </c>
      <c r="E37" s="63">
        <v>125</v>
      </c>
      <c r="F37" s="64">
        <f t="shared" si="0"/>
        <v>1.5980319606392127E-2</v>
      </c>
      <c r="G37" s="95">
        <f t="shared" si="1"/>
        <v>1.4288487466511074E-2</v>
      </c>
      <c r="H37" s="66">
        <f t="shared" si="2"/>
        <v>0.60526315789473684</v>
      </c>
      <c r="I37" s="64">
        <f t="shared" si="3"/>
        <v>-0.60525507592105543</v>
      </c>
      <c r="J37" s="65">
        <f t="shared" si="4"/>
        <v>-0.58511074774884542</v>
      </c>
      <c r="K37" s="66">
        <f t="shared" si="5"/>
        <v>0.46311792604440832</v>
      </c>
    </row>
    <row r="38" spans="1:11" x14ac:dyDescent="0.25">
      <c r="A38" s="39">
        <v>27</v>
      </c>
      <c r="B38" s="57">
        <f t="shared" si="6"/>
        <v>0.12447217999999999</v>
      </c>
      <c r="C38" s="75">
        <v>90000</v>
      </c>
      <c r="D38" s="40">
        <v>1.0213399999999999E-3</v>
      </c>
      <c r="E38" s="63">
        <v>122</v>
      </c>
      <c r="F38" s="64">
        <f t="shared" si="0"/>
        <v>1.7980359607192145E-2</v>
      </c>
      <c r="G38" s="95">
        <f t="shared" si="1"/>
        <v>1.6104111761491444E-2</v>
      </c>
      <c r="H38" s="66">
        <f t="shared" si="2"/>
        <v>0.58947368421052626</v>
      </c>
      <c r="I38" s="64">
        <f t="shared" si="3"/>
        <v>-0.59791858723899338</v>
      </c>
      <c r="J38" s="65">
        <f t="shared" si="4"/>
        <v>-0.57834863170509976</v>
      </c>
      <c r="K38" s="66">
        <f t="shared" si="5"/>
        <v>0.41293486904269228</v>
      </c>
    </row>
    <row r="39" spans="1:11" x14ac:dyDescent="0.25">
      <c r="A39" s="39">
        <v>28</v>
      </c>
      <c r="B39" s="57">
        <f t="shared" si="6"/>
        <v>0.1343982</v>
      </c>
      <c r="C39" s="75">
        <v>100000</v>
      </c>
      <c r="D39" s="40">
        <v>1.1305E-3</v>
      </c>
      <c r="E39" s="63">
        <v>119</v>
      </c>
      <c r="F39" s="64">
        <f t="shared" si="0"/>
        <v>1.9980399607992159E-2</v>
      </c>
      <c r="G39" s="95">
        <f t="shared" si="1"/>
        <v>1.7831123098444392E-2</v>
      </c>
      <c r="H39" s="66">
        <f t="shared" si="2"/>
        <v>0.5736842105263158</v>
      </c>
      <c r="I39" s="64">
        <f t="shared" si="3"/>
        <v>-0.59058209855693145</v>
      </c>
      <c r="J39" s="65">
        <f t="shared" si="4"/>
        <v>-0.57191654600233244</v>
      </c>
      <c r="K39" s="66">
        <f t="shared" si="5"/>
        <v>0.36275181204097617</v>
      </c>
    </row>
    <row r="40" spans="1:11" x14ac:dyDescent="0.25">
      <c r="A40" s="39">
        <v>29</v>
      </c>
      <c r="B40" s="57">
        <f t="shared" si="6"/>
        <v>0.16257494</v>
      </c>
      <c r="C40" s="75">
        <v>125000</v>
      </c>
      <c r="D40" s="40">
        <v>1.4026399999999999E-3</v>
      </c>
      <c r="E40" s="63">
        <v>116</v>
      </c>
      <c r="F40" s="64">
        <f t="shared" si="0"/>
        <v>2.4980499609992199E-2</v>
      </c>
      <c r="G40" s="95">
        <f t="shared" si="1"/>
        <v>2.2136627543647536E-2</v>
      </c>
      <c r="H40" s="66">
        <f t="shared" si="2"/>
        <v>0.55789473684210522</v>
      </c>
      <c r="I40" s="64">
        <f t="shared" si="3"/>
        <v>-0.57224087685177649</v>
      </c>
      <c r="J40" s="65">
        <f t="shared" si="4"/>
        <v>-0.55588111358064773</v>
      </c>
      <c r="K40" s="66">
        <f t="shared" si="5"/>
        <v>0.31256875503926013</v>
      </c>
    </row>
    <row r="41" spans="1:11" x14ac:dyDescent="0.25">
      <c r="A41" s="39">
        <v>30</v>
      </c>
      <c r="B41" s="57">
        <f t="shared" si="6"/>
        <v>0.18788374999999999</v>
      </c>
      <c r="C41" s="75">
        <v>150000</v>
      </c>
      <c r="D41" s="40">
        <v>1.6638499999999999E-3</v>
      </c>
      <c r="E41" s="63">
        <v>113</v>
      </c>
      <c r="F41" s="64">
        <f t="shared" si="0"/>
        <v>2.9980599611992238E-2</v>
      </c>
      <c r="G41" s="95">
        <f t="shared" si="1"/>
        <v>2.6269209362312609E-2</v>
      </c>
      <c r="H41" s="66">
        <f t="shared" si="2"/>
        <v>0.54210526315789476</v>
      </c>
      <c r="I41" s="64">
        <f t="shared" si="3"/>
        <v>-0.55389965514662154</v>
      </c>
      <c r="J41" s="65">
        <f t="shared" si="4"/>
        <v>-0.54048971465778373</v>
      </c>
      <c r="K41" s="66">
        <f t="shared" si="5"/>
        <v>0.26238569803754402</v>
      </c>
    </row>
    <row r="42" spans="1:11" x14ac:dyDescent="0.25">
      <c r="A42" s="39">
        <v>31</v>
      </c>
      <c r="B42" s="57">
        <f t="shared" si="6"/>
        <v>0.21246130000000002</v>
      </c>
      <c r="C42" s="75">
        <v>175000</v>
      </c>
      <c r="D42" s="40">
        <v>1.9326600000000001E-3</v>
      </c>
      <c r="E42" s="63">
        <v>110</v>
      </c>
      <c r="F42" s="64">
        <f t="shared" si="0"/>
        <v>3.4980699613992278E-2</v>
      </c>
      <c r="G42" s="95">
        <f t="shared" si="1"/>
        <v>3.0522030152769941E-2</v>
      </c>
      <c r="H42" s="66">
        <f t="shared" si="2"/>
        <v>0.52631578947368418</v>
      </c>
      <c r="I42" s="64">
        <f t="shared" si="3"/>
        <v>-0.53555843344146647</v>
      </c>
      <c r="J42" s="65">
        <f t="shared" si="4"/>
        <v>-0.52465049738258329</v>
      </c>
      <c r="K42" s="66">
        <f t="shared" si="5"/>
        <v>0.21220264103582795</v>
      </c>
    </row>
    <row r="43" spans="1:11" x14ac:dyDescent="0.25">
      <c r="A43" s="39">
        <v>32</v>
      </c>
      <c r="B43" s="57">
        <f t="shared" si="6"/>
        <v>0.23521627000000001</v>
      </c>
      <c r="C43" s="75">
        <v>200000</v>
      </c>
      <c r="D43" s="40">
        <v>2.19951E-3</v>
      </c>
      <c r="E43" s="63">
        <v>107</v>
      </c>
      <c r="F43" s="64">
        <f t="shared" si="0"/>
        <v>3.9980799615992317E-2</v>
      </c>
      <c r="G43" s="95">
        <f t="shared" si="1"/>
        <v>3.4743841945238739E-2</v>
      </c>
      <c r="H43" s="66">
        <f t="shared" si="2"/>
        <v>0.51052631578947372</v>
      </c>
      <c r="I43" s="64">
        <f t="shared" si="3"/>
        <v>-0.51721721173631152</v>
      </c>
      <c r="J43" s="65">
        <f t="shared" si="4"/>
        <v>-0.50892677010351173</v>
      </c>
      <c r="K43" s="66">
        <f t="shared" si="5"/>
        <v>0.16201958403411187</v>
      </c>
    </row>
    <row r="44" spans="1:11" x14ac:dyDescent="0.25">
      <c r="A44" s="39">
        <v>33</v>
      </c>
      <c r="B44" s="57">
        <f t="shared" si="6"/>
        <v>0.25835861999999998</v>
      </c>
      <c r="C44" s="75">
        <v>225000</v>
      </c>
      <c r="D44" s="40">
        <v>2.48548E-3</v>
      </c>
      <c r="E44" s="63">
        <v>104</v>
      </c>
      <c r="F44" s="64">
        <f t="shared" si="0"/>
        <v>4.4980899617992356E-2</v>
      </c>
      <c r="G44" s="95">
        <f t="shared" si="1"/>
        <v>3.9268149677269104E-2</v>
      </c>
      <c r="H44" s="66">
        <f t="shared" si="2"/>
        <v>0.49473684210526314</v>
      </c>
      <c r="I44" s="64">
        <f t="shared" si="3"/>
        <v>-0.49887599003115657</v>
      </c>
      <c r="J44" s="65">
        <f t="shared" si="4"/>
        <v>-0.49207642612750985</v>
      </c>
      <c r="K44" s="66">
        <f t="shared" si="5"/>
        <v>0.11183652703239579</v>
      </c>
    </row>
    <row r="45" spans="1:11" x14ac:dyDescent="0.25">
      <c r="A45" s="39">
        <v>34</v>
      </c>
      <c r="B45" s="57">
        <f t="shared" si="6"/>
        <v>0.27925287999999998</v>
      </c>
      <c r="C45" s="75">
        <v>250000</v>
      </c>
      <c r="D45" s="40">
        <v>2.76618E-3</v>
      </c>
      <c r="E45" s="63">
        <v>101</v>
      </c>
      <c r="F45" s="64">
        <f t="shared" si="0"/>
        <v>4.9980999619992403E-2</v>
      </c>
      <c r="G45" s="95">
        <f t="shared" si="1"/>
        <v>4.3709081174911943E-2</v>
      </c>
      <c r="H45" s="66">
        <f t="shared" si="2"/>
        <v>0.47894736842105262</v>
      </c>
      <c r="I45" s="64">
        <f t="shared" si="3"/>
        <v>-0.48053476832600162</v>
      </c>
      <c r="J45" s="65">
        <f t="shared" si="4"/>
        <v>-0.47553660882477278</v>
      </c>
      <c r="K45" s="66">
        <f t="shared" si="5"/>
        <v>6.1653470030679711E-2</v>
      </c>
    </row>
    <row r="46" spans="1:11" x14ac:dyDescent="0.25">
      <c r="A46" s="39">
        <v>35</v>
      </c>
      <c r="B46" s="57">
        <f t="shared" si="6"/>
        <v>0.29656761999999998</v>
      </c>
      <c r="C46" s="75">
        <v>275000</v>
      </c>
      <c r="D46" s="40">
        <v>3.02754E-3</v>
      </c>
      <c r="E46" s="63">
        <v>98</v>
      </c>
      <c r="F46" s="64">
        <f t="shared" si="0"/>
        <v>5.4981099621992442E-2</v>
      </c>
      <c r="G46" s="95">
        <f t="shared" si="1"/>
        <v>4.7844036131178186E-2</v>
      </c>
      <c r="H46" s="66">
        <f t="shared" si="2"/>
        <v>0.4631578947368421</v>
      </c>
      <c r="I46" s="64">
        <f t="shared" si="3"/>
        <v>-0.46219354662084666</v>
      </c>
      <c r="J46" s="65">
        <f t="shared" si="4"/>
        <v>-0.46013637138179675</v>
      </c>
      <c r="K46" s="66">
        <f t="shared" si="5"/>
        <v>1.1470413028963634E-2</v>
      </c>
    </row>
    <row r="47" spans="1:11" x14ac:dyDescent="0.25">
      <c r="A47" s="39">
        <v>36</v>
      </c>
      <c r="B47" s="57">
        <f t="shared" si="6"/>
        <v>0.31437664999999998</v>
      </c>
      <c r="C47" s="75">
        <v>300000</v>
      </c>
      <c r="D47" s="40">
        <v>3.3106099999999999E-3</v>
      </c>
      <c r="E47" s="63">
        <v>95</v>
      </c>
      <c r="F47" s="64">
        <f t="shared" si="0"/>
        <v>5.9981199623992482E-2</v>
      </c>
      <c r="G47" s="95">
        <f t="shared" si="1"/>
        <v>5.2322463202919396E-2</v>
      </c>
      <c r="H47" s="66">
        <f t="shared" si="2"/>
        <v>0.44736842105263158</v>
      </c>
      <c r="I47" s="64">
        <f t="shared" si="3"/>
        <v>-0.44385232491569165</v>
      </c>
      <c r="J47" s="65">
        <f t="shared" si="4"/>
        <v>-0.44345690546129168</v>
      </c>
      <c r="K47" s="66">
        <f t="shared" si="5"/>
        <v>-3.8712643972752446E-2</v>
      </c>
    </row>
    <row r="48" spans="1:11" x14ac:dyDescent="0.25">
      <c r="A48" s="39">
        <v>37</v>
      </c>
      <c r="B48" s="57">
        <f t="shared" si="6"/>
        <v>0.33080557999999999</v>
      </c>
      <c r="C48" s="75">
        <v>325000</v>
      </c>
      <c r="D48" s="40">
        <v>3.59714E-3</v>
      </c>
      <c r="E48" s="63">
        <v>92</v>
      </c>
      <c r="F48" s="64">
        <f t="shared" si="0"/>
        <v>6.4981299625992514E-2</v>
      </c>
      <c r="G48" s="95">
        <f t="shared" si="1"/>
        <v>5.6855630648660768E-2</v>
      </c>
      <c r="H48" s="66">
        <f t="shared" si="2"/>
        <v>0.43157894736842106</v>
      </c>
      <c r="I48" s="64">
        <f t="shared" si="3"/>
        <v>-0.4255111032105367</v>
      </c>
      <c r="J48" s="65">
        <f t="shared" si="4"/>
        <v>-0.42657356434353871</v>
      </c>
      <c r="K48" s="66">
        <f t="shared" si="5"/>
        <v>-8.8895700974468528E-2</v>
      </c>
    </row>
    <row r="49" spans="1:11" x14ac:dyDescent="0.25">
      <c r="A49" s="39">
        <v>38</v>
      </c>
      <c r="B49" s="57">
        <f t="shared" si="6"/>
        <v>0.34399521</v>
      </c>
      <c r="C49" s="75">
        <v>350000</v>
      </c>
      <c r="D49" s="40">
        <v>3.86659E-3</v>
      </c>
      <c r="E49" s="63">
        <v>89</v>
      </c>
      <c r="F49" s="64">
        <f t="shared" si="0"/>
        <v>6.998139962799256E-2</v>
      </c>
      <c r="G49" s="95">
        <f t="shared" si="1"/>
        <v>6.1118576826216395E-2</v>
      </c>
      <c r="H49" s="66">
        <f t="shared" si="2"/>
        <v>0.41578947368421054</v>
      </c>
      <c r="I49" s="64">
        <f t="shared" si="3"/>
        <v>-0.40716988150538175</v>
      </c>
      <c r="J49" s="65">
        <f t="shared" si="4"/>
        <v>-0.41069663604919426</v>
      </c>
      <c r="K49" s="66">
        <f t="shared" si="5"/>
        <v>-0.1390787579761846</v>
      </c>
    </row>
    <row r="50" spans="1:11" x14ac:dyDescent="0.25">
      <c r="A50" s="39">
        <v>39</v>
      </c>
      <c r="B50" s="57">
        <f t="shared" si="6"/>
        <v>0.35409066</v>
      </c>
      <c r="C50" s="75">
        <v>375000</v>
      </c>
      <c r="D50" s="40">
        <v>4.1188600000000002E-3</v>
      </c>
      <c r="E50" s="63">
        <v>86</v>
      </c>
      <c r="F50" s="64">
        <f t="shared" si="0"/>
        <v>7.4981499629992607E-2</v>
      </c>
      <c r="G50" s="95">
        <f t="shared" si="1"/>
        <v>6.5109719643852162E-2</v>
      </c>
      <c r="H50" s="66">
        <f t="shared" si="2"/>
        <v>0.4</v>
      </c>
      <c r="I50" s="64">
        <f t="shared" si="3"/>
        <v>-0.38882865980022674</v>
      </c>
      <c r="J50" s="65">
        <f t="shared" si="4"/>
        <v>-0.39583201292499942</v>
      </c>
      <c r="K50" s="66">
        <f t="shared" si="5"/>
        <v>-0.18926181497790068</v>
      </c>
    </row>
    <row r="51" spans="1:11" x14ac:dyDescent="0.25">
      <c r="A51" s="39">
        <v>40</v>
      </c>
      <c r="B51" s="57">
        <f t="shared" si="6"/>
        <v>0.36678596999999996</v>
      </c>
      <c r="C51" s="75">
        <v>400000</v>
      </c>
      <c r="D51" s="40">
        <v>4.4206899999999997E-3</v>
      </c>
      <c r="E51" s="63">
        <v>83</v>
      </c>
      <c r="F51" s="64">
        <f t="shared" si="0"/>
        <v>7.9981599631992639E-2</v>
      </c>
      <c r="G51" s="95">
        <f t="shared" si="1"/>
        <v>6.9884947124912139E-2</v>
      </c>
      <c r="H51" s="66">
        <f t="shared" si="2"/>
        <v>0.38421052631578945</v>
      </c>
      <c r="I51" s="64">
        <f t="shared" si="3"/>
        <v>-0.37048743809507179</v>
      </c>
      <c r="J51" s="65">
        <f t="shared" si="4"/>
        <v>-0.37804714275583257</v>
      </c>
      <c r="K51" s="66">
        <f t="shared" si="5"/>
        <v>-0.23944487197961675</v>
      </c>
    </row>
    <row r="52" spans="1:11" x14ac:dyDescent="0.25">
      <c r="A52" s="39">
        <v>41</v>
      </c>
      <c r="B52" s="57">
        <f t="shared" si="6"/>
        <v>0.37635830000000003</v>
      </c>
      <c r="C52" s="75">
        <v>425000</v>
      </c>
      <c r="D52" s="40">
        <v>4.7061200000000003E-3</v>
      </c>
      <c r="E52" s="63">
        <v>80</v>
      </c>
      <c r="F52" s="64">
        <f t="shared" si="0"/>
        <v>8.4981699633992686E-2</v>
      </c>
      <c r="G52" s="95">
        <f t="shared" si="1"/>
        <v>7.440071156157832E-2</v>
      </c>
      <c r="H52" s="66">
        <f t="shared" si="2"/>
        <v>0.36842105263157893</v>
      </c>
      <c r="I52" s="64">
        <f t="shared" si="3"/>
        <v>-0.35214621638991683</v>
      </c>
      <c r="J52" s="65">
        <f t="shared" si="4"/>
        <v>-0.36122861745223356</v>
      </c>
      <c r="K52" s="66">
        <f t="shared" si="5"/>
        <v>-0.28962792898133283</v>
      </c>
    </row>
    <row r="53" spans="1:11" x14ac:dyDescent="0.25">
      <c r="A53" s="39">
        <v>42</v>
      </c>
      <c r="B53" s="57">
        <f t="shared" si="6"/>
        <v>0.39597209999999999</v>
      </c>
      <c r="C53" s="75">
        <v>450000</v>
      </c>
      <c r="D53" s="40">
        <v>5.1441999999999998E-3</v>
      </c>
      <c r="E53" s="63">
        <v>77</v>
      </c>
      <c r="F53" s="64">
        <f t="shared" si="0"/>
        <v>8.9981799635992718E-2</v>
      </c>
      <c r="G53" s="95">
        <f t="shared" si="1"/>
        <v>8.1331539030361277E-2</v>
      </c>
      <c r="H53" s="66">
        <f t="shared" si="2"/>
        <v>0.35263157894736841</v>
      </c>
      <c r="I53" s="64">
        <f t="shared" si="3"/>
        <v>-0.33380499468476182</v>
      </c>
      <c r="J53" s="65">
        <f t="shared" si="4"/>
        <v>-0.33541542484809017</v>
      </c>
      <c r="K53" s="66">
        <f t="shared" si="5"/>
        <v>-0.33981098598304893</v>
      </c>
    </row>
    <row r="54" spans="1:11" x14ac:dyDescent="0.25">
      <c r="A54" s="39">
        <v>43</v>
      </c>
      <c r="B54" s="57">
        <f t="shared" si="6"/>
        <v>0.39070043999999998</v>
      </c>
      <c r="C54" s="75">
        <v>475000</v>
      </c>
      <c r="D54" s="40">
        <v>5.2815099999999997E-3</v>
      </c>
      <c r="E54" s="63">
        <v>74</v>
      </c>
      <c r="F54" s="64">
        <f t="shared" si="0"/>
        <v>9.4981899637992764E-2</v>
      </c>
      <c r="G54" s="95">
        <f t="shared" si="1"/>
        <v>8.3503909190465783E-2</v>
      </c>
      <c r="H54" s="66">
        <f t="shared" si="2"/>
        <v>0.33684210526315789</v>
      </c>
      <c r="I54" s="64">
        <f t="shared" si="3"/>
        <v>-0.31546377297960687</v>
      </c>
      <c r="J54" s="65">
        <f t="shared" si="4"/>
        <v>-0.32732464353765611</v>
      </c>
      <c r="K54" s="66">
        <f t="shared" si="5"/>
        <v>-0.38999404298476498</v>
      </c>
    </row>
    <row r="55" spans="1:11" x14ac:dyDescent="0.25">
      <c r="A55" s="39">
        <v>44</v>
      </c>
      <c r="B55" s="57">
        <f t="shared" si="6"/>
        <v>0.39725001999999998</v>
      </c>
      <c r="C55" s="75">
        <v>500000</v>
      </c>
      <c r="D55" s="40">
        <v>5.59692E-3</v>
      </c>
      <c r="E55" s="63">
        <v>71</v>
      </c>
      <c r="F55" s="64">
        <f t="shared" si="0"/>
        <v>9.9981999639992797E-2</v>
      </c>
      <c r="G55" s="95">
        <f t="shared" si="1"/>
        <v>8.8493984729017733E-2</v>
      </c>
      <c r="H55" s="66">
        <f t="shared" si="2"/>
        <v>0.32105263157894737</v>
      </c>
      <c r="I55" s="64">
        <f t="shared" si="3"/>
        <v>-0.29712255127445192</v>
      </c>
      <c r="J55" s="65">
        <f t="shared" si="4"/>
        <v>-0.30873959268102519</v>
      </c>
      <c r="K55" s="66">
        <f t="shared" si="5"/>
        <v>-0.44017709998648108</v>
      </c>
    </row>
    <row r="56" spans="1:11" x14ac:dyDescent="0.25">
      <c r="A56" s="39">
        <v>45</v>
      </c>
      <c r="B56" s="57">
        <f t="shared" si="6"/>
        <v>0.41402474</v>
      </c>
      <c r="C56" s="75">
        <v>550000</v>
      </c>
      <c r="D56" s="40">
        <v>6.0905300000000002E-3</v>
      </c>
      <c r="E56" s="63">
        <v>68</v>
      </c>
      <c r="F56" s="64">
        <f t="shared" si="0"/>
        <v>0.10998219964399288</v>
      </c>
      <c r="G56" s="95">
        <f t="shared" si="1"/>
        <v>9.6303347737751191E-2</v>
      </c>
      <c r="H56" s="66">
        <f t="shared" si="2"/>
        <v>0.30526315789473685</v>
      </c>
      <c r="I56" s="64">
        <f t="shared" si="3"/>
        <v>-0.26044010786414196</v>
      </c>
      <c r="J56" s="65">
        <f t="shared" si="4"/>
        <v>-0.27965437993145609</v>
      </c>
      <c r="K56" s="66">
        <f t="shared" si="5"/>
        <v>-0.49036015698819713</v>
      </c>
    </row>
    <row r="57" spans="1:11" x14ac:dyDescent="0.25">
      <c r="A57" s="39">
        <v>46</v>
      </c>
      <c r="B57" s="57">
        <f t="shared" si="6"/>
        <v>0.43329649999999997</v>
      </c>
      <c r="C57" s="75">
        <v>600000</v>
      </c>
      <c r="D57" s="40">
        <v>6.6681199999999996E-3</v>
      </c>
      <c r="E57" s="63">
        <v>65</v>
      </c>
      <c r="F57" s="64">
        <f t="shared" si="0"/>
        <v>0.11998239964799295</v>
      </c>
      <c r="G57" s="95">
        <f t="shared" si="1"/>
        <v>0.10544135138478905</v>
      </c>
      <c r="H57" s="66">
        <f t="shared" si="2"/>
        <v>0.28947368421052633</v>
      </c>
      <c r="I57" s="64">
        <f t="shared" si="3"/>
        <v>-0.22375766445383202</v>
      </c>
      <c r="J57" s="65">
        <f t="shared" si="4"/>
        <v>-0.2456207743885708</v>
      </c>
      <c r="K57" s="66">
        <f t="shared" si="5"/>
        <v>-0.54054321398991323</v>
      </c>
    </row>
    <row r="58" spans="1:11" x14ac:dyDescent="0.25">
      <c r="A58" s="39">
        <v>47</v>
      </c>
      <c r="B58" s="57">
        <f t="shared" si="6"/>
        <v>0.44874745999999999</v>
      </c>
      <c r="C58" s="75">
        <v>650000</v>
      </c>
      <c r="D58" s="40">
        <v>7.23998E-3</v>
      </c>
      <c r="E58" s="63">
        <v>62</v>
      </c>
      <c r="F58" s="64">
        <f t="shared" si="0"/>
        <v>0.12998259965199305</v>
      </c>
      <c r="G58" s="95">
        <f t="shared" si="1"/>
        <v>0.1144887011754625</v>
      </c>
      <c r="H58" s="66">
        <f t="shared" si="2"/>
        <v>0.27368421052631581</v>
      </c>
      <c r="I58" s="64">
        <f t="shared" si="3"/>
        <v>-0.18707522104352209</v>
      </c>
      <c r="J58" s="65">
        <f t="shared" si="4"/>
        <v>-0.21192480031396008</v>
      </c>
      <c r="K58" s="66">
        <f t="shared" si="5"/>
        <v>-0.59072627099162933</v>
      </c>
    </row>
    <row r="59" spans="1:11" x14ac:dyDescent="0.25">
      <c r="A59" s="39">
        <v>48</v>
      </c>
      <c r="B59" s="57">
        <f t="shared" si="6"/>
        <v>0.45584311999999999</v>
      </c>
      <c r="C59" s="75">
        <v>700000</v>
      </c>
      <c r="D59" s="40">
        <v>7.72838E-3</v>
      </c>
      <c r="E59" s="63">
        <v>59</v>
      </c>
      <c r="F59" s="64">
        <f t="shared" si="0"/>
        <v>0.13998279965599311</v>
      </c>
      <c r="G59" s="95">
        <f t="shared" si="1"/>
        <v>0.1222156372048489</v>
      </c>
      <c r="H59" s="66">
        <f t="shared" si="2"/>
        <v>0.25789473684210529</v>
      </c>
      <c r="I59" s="64">
        <f t="shared" si="3"/>
        <v>-0.15039277763321215</v>
      </c>
      <c r="J59" s="65">
        <f t="shared" si="4"/>
        <v>-0.183146578829611</v>
      </c>
      <c r="K59" s="66">
        <f t="shared" si="5"/>
        <v>-0.64090932799334532</v>
      </c>
    </row>
    <row r="60" spans="1:11" x14ac:dyDescent="0.25">
      <c r="A60" s="39">
        <v>49</v>
      </c>
      <c r="B60" s="57">
        <f t="shared" si="6"/>
        <v>0.46590630000000005</v>
      </c>
      <c r="C60" s="75">
        <v>750000</v>
      </c>
      <c r="D60" s="40">
        <v>8.3221000000000007E-3</v>
      </c>
      <c r="E60" s="63">
        <v>56</v>
      </c>
      <c r="F60" s="64">
        <f t="shared" si="0"/>
        <v>0.1499829996599932</v>
      </c>
      <c r="G60" s="95">
        <f t="shared" si="1"/>
        <v>0.13160883224859848</v>
      </c>
      <c r="H60" s="66">
        <f t="shared" si="2"/>
        <v>0.24210526315789474</v>
      </c>
      <c r="I60" s="64">
        <f t="shared" si="3"/>
        <v>-0.11371033422290221</v>
      </c>
      <c r="J60" s="65">
        <f t="shared" si="4"/>
        <v>-0.14816253775735924</v>
      </c>
      <c r="K60" s="66">
        <f t="shared" si="5"/>
        <v>-0.69109238499506143</v>
      </c>
    </row>
    <row r="61" spans="1:11" x14ac:dyDescent="0.25">
      <c r="A61" s="39">
        <v>50</v>
      </c>
      <c r="B61" s="57">
        <f t="shared" si="6"/>
        <v>0.47350002000000002</v>
      </c>
      <c r="C61" s="75">
        <v>800000</v>
      </c>
      <c r="D61" s="40">
        <v>8.9364400000000004E-3</v>
      </c>
      <c r="E61" s="63">
        <v>53</v>
      </c>
      <c r="F61" s="64">
        <f t="shared" si="0"/>
        <v>0.15998319966399327</v>
      </c>
      <c r="G61" s="95">
        <f t="shared" si="1"/>
        <v>0.14132825460792126</v>
      </c>
      <c r="H61" s="66">
        <f t="shared" si="2"/>
        <v>0.22631578947368422</v>
      </c>
      <c r="I61" s="64">
        <f t="shared" si="3"/>
        <v>-7.7027890812592273E-2</v>
      </c>
      <c r="J61" s="65">
        <f t="shared" si="4"/>
        <v>-0.11196349478705823</v>
      </c>
      <c r="K61" s="66">
        <f t="shared" si="5"/>
        <v>-0.74127544199677753</v>
      </c>
    </row>
    <row r="62" spans="1:11" x14ac:dyDescent="0.25">
      <c r="A62" s="39">
        <v>51</v>
      </c>
      <c r="B62" s="57">
        <f t="shared" si="6"/>
        <v>0.47305269999999999</v>
      </c>
      <c r="C62" s="75">
        <v>850000</v>
      </c>
      <c r="D62" s="40">
        <v>9.4636800000000004E-3</v>
      </c>
      <c r="E62" s="63">
        <v>50</v>
      </c>
      <c r="F62" s="64">
        <f t="shared" si="0"/>
        <v>0.16998339966799336</v>
      </c>
      <c r="G62" s="95">
        <f t="shared" si="1"/>
        <v>0.14966967506683546</v>
      </c>
      <c r="H62" s="66">
        <f t="shared" si="2"/>
        <v>0.21052631578947367</v>
      </c>
      <c r="I62" s="64">
        <f t="shared" si="3"/>
        <v>-4.0345447402282332E-2</v>
      </c>
      <c r="J62" s="65">
        <f t="shared" si="4"/>
        <v>-8.0896685828400955E-2</v>
      </c>
      <c r="K62" s="66">
        <f t="shared" si="5"/>
        <v>-0.79145849899849363</v>
      </c>
    </row>
    <row r="63" spans="1:11" x14ac:dyDescent="0.25">
      <c r="A63" s="39">
        <v>52</v>
      </c>
      <c r="B63" s="57">
        <f t="shared" si="6"/>
        <v>0.47286729999999999</v>
      </c>
      <c r="C63" s="75">
        <v>900000</v>
      </c>
      <c r="D63" s="40">
        <v>1.0063799999999999E-2</v>
      </c>
      <c r="E63" s="63">
        <v>47</v>
      </c>
      <c r="F63" s="64">
        <f t="shared" si="0"/>
        <v>0.17998359967199343</v>
      </c>
      <c r="G63" s="95">
        <f t="shared" si="1"/>
        <v>0.15916412398156796</v>
      </c>
      <c r="H63" s="66">
        <f t="shared" si="2"/>
        <v>0.19473684210526315</v>
      </c>
      <c r="I63" s="64">
        <f t="shared" si="3"/>
        <v>-3.6630039919723903E-3</v>
      </c>
      <c r="J63" s="65">
        <f t="shared" si="4"/>
        <v>-4.5535534564708192E-2</v>
      </c>
      <c r="K63" s="66">
        <f t="shared" si="5"/>
        <v>-0.84164155600020973</v>
      </c>
    </row>
    <row r="64" spans="1:11" x14ac:dyDescent="0.25">
      <c r="A64" s="39">
        <v>53</v>
      </c>
      <c r="B64" s="57">
        <f t="shared" si="6"/>
        <v>0.46977989999999997</v>
      </c>
      <c r="C64" s="75">
        <v>950000</v>
      </c>
      <c r="D64" s="40">
        <v>1.06798E-2</v>
      </c>
      <c r="E64" s="63">
        <v>44</v>
      </c>
      <c r="F64" s="64">
        <f t="shared" si="0"/>
        <v>0.18998379967599352</v>
      </c>
      <c r="G64" s="95">
        <f t="shared" si="1"/>
        <v>0.16890980906367695</v>
      </c>
      <c r="H64" s="66">
        <f t="shared" si="2"/>
        <v>0.17894736842105263</v>
      </c>
      <c r="I64" s="64">
        <f t="shared" si="3"/>
        <v>3.301943941833755E-2</v>
      </c>
      <c r="J64" s="65">
        <f t="shared" si="4"/>
        <v>-9.2386786385021281E-3</v>
      </c>
      <c r="K64" s="66">
        <f t="shared" si="5"/>
        <v>-0.89182461300192573</v>
      </c>
    </row>
    <row r="65" spans="1:11" x14ac:dyDescent="0.25">
      <c r="A65" s="39">
        <v>54</v>
      </c>
      <c r="B65" s="57">
        <f t="shared" si="6"/>
        <v>0.46063490000000001</v>
      </c>
      <c r="C65" s="75">
        <v>1000000</v>
      </c>
      <c r="D65" s="40">
        <v>1.12382E-2</v>
      </c>
      <c r="E65" s="63">
        <v>41</v>
      </c>
      <c r="F65" s="64">
        <f t="shared" si="0"/>
        <v>0.19998399967999361</v>
      </c>
      <c r="G65" s="95">
        <f t="shared" si="1"/>
        <v>0.17774420930693938</v>
      </c>
      <c r="H65" s="66">
        <f t="shared" si="2"/>
        <v>0.16315789473684211</v>
      </c>
      <c r="I65" s="64">
        <f t="shared" si="3"/>
        <v>6.9701882828647491E-2</v>
      </c>
      <c r="J65" s="65">
        <f t="shared" si="4"/>
        <v>2.3664185564734042E-2</v>
      </c>
      <c r="K65" s="66">
        <f t="shared" si="5"/>
        <v>-0.94200767000364183</v>
      </c>
    </row>
    <row r="66" spans="1:11" x14ac:dyDescent="0.25">
      <c r="A66" s="39">
        <v>55</v>
      </c>
      <c r="B66" s="57">
        <f t="shared" si="6"/>
        <v>0.53609050000000003</v>
      </c>
      <c r="C66" s="75">
        <v>1250000</v>
      </c>
      <c r="D66" s="40">
        <v>1.41111E-2</v>
      </c>
      <c r="E66" s="63">
        <v>38</v>
      </c>
      <c r="F66" s="64">
        <f t="shared" si="0"/>
        <v>0.24998499969999399</v>
      </c>
      <c r="G66" s="95">
        <f t="shared" si="1"/>
        <v>0.22319612273614534</v>
      </c>
      <c r="H66" s="66">
        <f t="shared" si="2"/>
        <v>0.14736842105263157</v>
      </c>
      <c r="I66" s="64">
        <f t="shared" si="3"/>
        <v>0.25311409988019717</v>
      </c>
      <c r="J66" s="65">
        <f t="shared" si="4"/>
        <v>0.19294541509459986</v>
      </c>
      <c r="K66" s="66">
        <f t="shared" si="5"/>
        <v>-0.99219072700535793</v>
      </c>
    </row>
    <row r="67" spans="1:11" x14ac:dyDescent="0.25">
      <c r="A67" s="39">
        <v>56</v>
      </c>
      <c r="B67" s="57">
        <f t="shared" si="6"/>
        <v>0.59248520000000005</v>
      </c>
      <c r="C67" s="75">
        <v>1500000</v>
      </c>
      <c r="D67" s="40">
        <v>1.69319E-2</v>
      </c>
      <c r="E67" s="63">
        <v>35</v>
      </c>
      <c r="F67" s="64">
        <f t="shared" si="0"/>
        <v>0.2999859997199944</v>
      </c>
      <c r="G67" s="95">
        <f t="shared" si="1"/>
        <v>0.26782376637188077</v>
      </c>
      <c r="H67" s="66">
        <f t="shared" si="2"/>
        <v>0.13157894736842105</v>
      </c>
      <c r="I67" s="64">
        <f t="shared" si="3"/>
        <v>0.43652631693174687</v>
      </c>
      <c r="J67" s="65">
        <f t="shared" si="4"/>
        <v>0.3591567319722655</v>
      </c>
      <c r="K67" s="66">
        <f t="shared" si="5"/>
        <v>-1.0423737840070739</v>
      </c>
    </row>
    <row r="68" spans="1:11" x14ac:dyDescent="0.25">
      <c r="A68" s="39">
        <v>57</v>
      </c>
      <c r="B68" s="57">
        <f t="shared" si="6"/>
        <v>0.6313759000000001</v>
      </c>
      <c r="C68" s="75">
        <v>1750000</v>
      </c>
      <c r="D68" s="40">
        <v>1.9734600000000001E-2</v>
      </c>
      <c r="E68" s="63">
        <v>32</v>
      </c>
      <c r="F68" s="64">
        <f t="shared" si="0"/>
        <v>0.34998699973999481</v>
      </c>
      <c r="G68" s="95">
        <f t="shared" si="1"/>
        <v>0.31216505140374251</v>
      </c>
      <c r="H68" s="66">
        <f t="shared" si="2"/>
        <v>0.11578947368421053</v>
      </c>
      <c r="I68" s="64">
        <f t="shared" si="3"/>
        <v>0.61993853398329657</v>
      </c>
      <c r="J68" s="65">
        <f t="shared" si="4"/>
        <v>0.52430153408976188</v>
      </c>
      <c r="K68" s="66">
        <f t="shared" si="5"/>
        <v>-1.09255684100879</v>
      </c>
    </row>
    <row r="69" spans="1:11" x14ac:dyDescent="0.25">
      <c r="A69" s="39">
        <v>58</v>
      </c>
      <c r="B69" s="57">
        <f t="shared" si="6"/>
        <v>0.65279790000000004</v>
      </c>
      <c r="C69" s="75">
        <v>2000000</v>
      </c>
      <c r="D69" s="40">
        <v>2.2514800000000001E-2</v>
      </c>
      <c r="E69" s="63">
        <v>29</v>
      </c>
      <c r="F69" s="64">
        <f t="shared" si="0"/>
        <v>0.39998799975999522</v>
      </c>
      <c r="G69" s="95">
        <f t="shared" si="1"/>
        <v>0.3561503657954298</v>
      </c>
      <c r="H69" s="66">
        <f t="shared" si="2"/>
        <v>0.1</v>
      </c>
      <c r="I69" s="64">
        <f t="shared" si="3"/>
        <v>0.80335075103484621</v>
      </c>
      <c r="J69" s="65">
        <f t="shared" si="4"/>
        <v>0.68812055819047302</v>
      </c>
      <c r="K69" s="66">
        <f t="shared" si="5"/>
        <v>-1.1427398980105061</v>
      </c>
    </row>
    <row r="70" spans="1:11" x14ac:dyDescent="0.25">
      <c r="A70" s="39">
        <v>59</v>
      </c>
      <c r="B70" s="57">
        <f t="shared" si="6"/>
        <v>0.66849510000000001</v>
      </c>
      <c r="C70" s="75">
        <v>2250000</v>
      </c>
      <c r="D70" s="40">
        <v>2.57164E-2</v>
      </c>
      <c r="E70" s="63">
        <v>26</v>
      </c>
      <c r="F70" s="64">
        <f t="shared" si="0"/>
        <v>0.44998899977999562</v>
      </c>
      <c r="G70" s="95">
        <f t="shared" si="1"/>
        <v>0.40680261475465074</v>
      </c>
      <c r="H70" s="66">
        <f t="shared" si="2"/>
        <v>8.4210526315789472E-2</v>
      </c>
      <c r="I70" s="64">
        <f t="shared" si="3"/>
        <v>0.98676296808639585</v>
      </c>
      <c r="J70" s="65">
        <f t="shared" si="4"/>
        <v>0.87676993145888416</v>
      </c>
      <c r="K70" s="66">
        <f t="shared" si="5"/>
        <v>-1.1929229550122222</v>
      </c>
    </row>
    <row r="71" spans="1:11" x14ac:dyDescent="0.25">
      <c r="A71" s="39">
        <v>60</v>
      </c>
      <c r="B71" s="57">
        <f t="shared" si="6"/>
        <v>0.66081970000000001</v>
      </c>
      <c r="C71" s="75">
        <v>2500000</v>
      </c>
      <c r="D71" s="40">
        <v>2.8736999999999999E-2</v>
      </c>
      <c r="E71" s="63">
        <v>23</v>
      </c>
      <c r="F71" s="64">
        <f t="shared" si="0"/>
        <v>0.49998999979999598</v>
      </c>
      <c r="G71" s="95">
        <f t="shared" si="1"/>
        <v>0.45459127767513513</v>
      </c>
      <c r="H71" s="66">
        <f t="shared" si="2"/>
        <v>6.8421052631578952E-2</v>
      </c>
      <c r="I71" s="64">
        <f t="shared" si="3"/>
        <v>1.1701751851379456</v>
      </c>
      <c r="J71" s="65">
        <f t="shared" si="4"/>
        <v>1.0547541571256016</v>
      </c>
      <c r="K71" s="66">
        <f t="shared" si="5"/>
        <v>-1.2431060120139383</v>
      </c>
    </row>
    <row r="72" spans="1:11" x14ac:dyDescent="0.25">
      <c r="A72" s="39">
        <v>61</v>
      </c>
      <c r="B72" s="57">
        <f t="shared" si="6"/>
        <v>0.63986470000000006</v>
      </c>
      <c r="C72" s="75">
        <v>2750000</v>
      </c>
      <c r="D72" s="40">
        <v>3.1999800000000002E-2</v>
      </c>
      <c r="E72" s="63">
        <v>20</v>
      </c>
      <c r="F72" s="64">
        <f t="shared" si="0"/>
        <v>0.54999099981999644</v>
      </c>
      <c r="G72" s="95">
        <f t="shared" si="1"/>
        <v>0.50621176677563051</v>
      </c>
      <c r="H72" s="66">
        <f t="shared" si="2"/>
        <v>5.2631578947368418E-2</v>
      </c>
      <c r="I72" s="64">
        <f t="shared" si="3"/>
        <v>1.3535874021894954</v>
      </c>
      <c r="J72" s="65">
        <f t="shared" si="4"/>
        <v>1.2470096465996685</v>
      </c>
      <c r="K72" s="66">
        <f t="shared" si="5"/>
        <v>-1.2932890690156544</v>
      </c>
    </row>
    <row r="73" spans="1:11" x14ac:dyDescent="0.25">
      <c r="A73" s="39">
        <v>62</v>
      </c>
      <c r="B73" s="57">
        <f t="shared" si="6"/>
        <v>0.60489190000000004</v>
      </c>
      <c r="C73" s="75">
        <v>3000000</v>
      </c>
      <c r="D73" s="40">
        <v>3.5589599999999999E-2</v>
      </c>
      <c r="E73" s="63">
        <v>17</v>
      </c>
      <c r="F73" s="64">
        <f t="shared" si="0"/>
        <v>0.59999199983999685</v>
      </c>
      <c r="G73" s="95">
        <f t="shared" si="1"/>
        <v>0.56300569584666105</v>
      </c>
      <c r="H73" s="66">
        <f t="shared" si="2"/>
        <v>3.6842105263157891E-2</v>
      </c>
      <c r="I73" s="64">
        <f t="shared" si="3"/>
        <v>1.5369996192410449</v>
      </c>
      <c r="J73" s="65">
        <f t="shared" si="4"/>
        <v>1.4585331099176788</v>
      </c>
      <c r="K73" s="66">
        <f t="shared" si="5"/>
        <v>-1.3434721260173705</v>
      </c>
    </row>
    <row r="74" spans="1:11" x14ac:dyDescent="0.25">
      <c r="A74" s="39">
        <v>63</v>
      </c>
      <c r="B74" s="57">
        <f t="shared" si="6"/>
        <v>0.54766630000000005</v>
      </c>
      <c r="C74" s="75">
        <v>3250000</v>
      </c>
      <c r="D74" s="40">
        <v>3.9128400000000001E-2</v>
      </c>
      <c r="E74" s="63">
        <v>14</v>
      </c>
      <c r="F74" s="64">
        <f t="shared" si="0"/>
        <v>0.64999299985999714</v>
      </c>
      <c r="G74" s="95">
        <f t="shared" si="1"/>
        <v>0.61899275813329624</v>
      </c>
      <c r="H74" s="66">
        <f t="shared" si="2"/>
        <v>2.1052631578947368E-2</v>
      </c>
      <c r="I74" s="64">
        <f t="shared" si="3"/>
        <v>1.7204118362925946</v>
      </c>
      <c r="J74" s="65">
        <f t="shared" si="4"/>
        <v>1.6670514763976432</v>
      </c>
      <c r="K74" s="66">
        <f t="shared" si="5"/>
        <v>-1.3936551830190866</v>
      </c>
    </row>
    <row r="75" spans="1:11" x14ac:dyDescent="0.25">
      <c r="A75" s="39">
        <v>64</v>
      </c>
      <c r="B75" s="57">
        <f t="shared" si="6"/>
        <v>0.47712789999999999</v>
      </c>
      <c r="C75" s="75">
        <v>3500000</v>
      </c>
      <c r="D75" s="40">
        <v>4.3387200000000001E-2</v>
      </c>
      <c r="E75" s="63">
        <v>11</v>
      </c>
      <c r="F75" s="64">
        <f t="shared" si="0"/>
        <v>0.69999399987999755</v>
      </c>
      <c r="G75" s="95">
        <f t="shared" si="1"/>
        <v>0.68637088090551335</v>
      </c>
      <c r="H75" s="66">
        <f t="shared" si="2"/>
        <v>5.263157894736842E-3</v>
      </c>
      <c r="I75" s="64">
        <f t="shared" si="3"/>
        <v>1.9038240533441444</v>
      </c>
      <c r="J75" s="65">
        <f t="shared" si="4"/>
        <v>1.9179947394147314</v>
      </c>
      <c r="K75" s="66">
        <f t="shared" si="5"/>
        <v>-1.4438382400208025</v>
      </c>
    </row>
    <row r="76" spans="1:11" x14ac:dyDescent="0.25">
      <c r="A76" s="39">
        <v>65</v>
      </c>
      <c r="B76" s="57">
        <f t="shared" si="6"/>
        <v>0.47212369999999998</v>
      </c>
      <c r="C76" s="75">
        <v>3750000</v>
      </c>
      <c r="D76" s="40">
        <v>4.7225499999999997E-2</v>
      </c>
      <c r="E76" s="63">
        <v>10</v>
      </c>
      <c r="F76" s="64">
        <f t="shared" ref="F76:F81" si="7">(C76-$B$6)/($B$5-$B$6)</f>
        <v>0.74999499989999796</v>
      </c>
      <c r="G76" s="95">
        <f t="shared" ref="G76:G81" si="8">(D76-$C$6)/($C$5-$C$6)</f>
        <v>0.74709630793580362</v>
      </c>
      <c r="H76" s="66">
        <f t="shared" ref="H76:H81" si="9">(E76-$D$6)/($D$5-$D$6)</f>
        <v>0</v>
      </c>
      <c r="I76" s="64">
        <f t="shared" ref="I76:I81" si="10">(C76-$B$7)/$B$8</f>
        <v>2.0872362703956941</v>
      </c>
      <c r="J76" s="65">
        <f t="shared" ref="J76:J81" si="11">(D76-$C$7)/$C$8</f>
        <v>2.1441606843847909</v>
      </c>
      <c r="K76" s="66">
        <f t="shared" ref="K76:K81" si="12">(E76-$D$7)/$D$8</f>
        <v>-1.4605659256880412</v>
      </c>
    </row>
    <row r="77" spans="1:11" x14ac:dyDescent="0.25">
      <c r="A77" s="39">
        <v>66</v>
      </c>
      <c r="B77" s="57">
        <f t="shared" ref="B77:B81" si="13">D77*E77 - (100 * $B$3 + $B$3)</f>
        <v>0.50365769999999999</v>
      </c>
      <c r="C77" s="75">
        <v>4000000</v>
      </c>
      <c r="D77" s="40">
        <v>5.0378899999999997E-2</v>
      </c>
      <c r="E77" s="63">
        <v>10</v>
      </c>
      <c r="F77" s="64">
        <f t="shared" si="7"/>
        <v>0.79999599991999837</v>
      </c>
      <c r="G77" s="95">
        <f t="shared" si="8"/>
        <v>0.79698598867918424</v>
      </c>
      <c r="H77" s="66">
        <f t="shared" si="9"/>
        <v>0</v>
      </c>
      <c r="I77" s="64">
        <f t="shared" si="10"/>
        <v>2.2706484874472439</v>
      </c>
      <c r="J77" s="65">
        <f t="shared" si="11"/>
        <v>2.329969946523911</v>
      </c>
      <c r="K77" s="66">
        <f t="shared" si="12"/>
        <v>-1.4605659256880412</v>
      </c>
    </row>
    <row r="78" spans="1:11" x14ac:dyDescent="0.25">
      <c r="A78" s="39">
        <v>67</v>
      </c>
      <c r="B78" s="57">
        <f t="shared" si="13"/>
        <v>0.53622770000000008</v>
      </c>
      <c r="C78" s="75">
        <v>4250000</v>
      </c>
      <c r="D78" s="40">
        <v>5.36359E-2</v>
      </c>
      <c r="E78" s="63">
        <v>10</v>
      </c>
      <c r="F78" s="64">
        <f t="shared" si="7"/>
        <v>0.84999699993999878</v>
      </c>
      <c r="G78" s="95">
        <f t="shared" si="8"/>
        <v>0.84851471645910137</v>
      </c>
      <c r="H78" s="66">
        <f t="shared" si="9"/>
        <v>0</v>
      </c>
      <c r="I78" s="64">
        <f t="shared" si="10"/>
        <v>2.4540607044987937</v>
      </c>
      <c r="J78" s="65">
        <f t="shared" si="11"/>
        <v>2.5218836798869848</v>
      </c>
      <c r="K78" s="66">
        <f t="shared" si="12"/>
        <v>-1.4605659256880412</v>
      </c>
    </row>
    <row r="79" spans="1:11" x14ac:dyDescent="0.25">
      <c r="A79" s="39">
        <v>68</v>
      </c>
      <c r="B79" s="57">
        <f t="shared" si="13"/>
        <v>0.57239670000000009</v>
      </c>
      <c r="C79" s="75">
        <v>4500000</v>
      </c>
      <c r="D79" s="40">
        <v>5.72528E-2</v>
      </c>
      <c r="E79" s="63">
        <v>10</v>
      </c>
      <c r="F79" s="64">
        <f t="shared" si="7"/>
        <v>0.89999799995999918</v>
      </c>
      <c r="G79" s="95">
        <f t="shared" si="8"/>
        <v>0.90573739239007534</v>
      </c>
      <c r="H79" s="66">
        <f t="shared" si="9"/>
        <v>0</v>
      </c>
      <c r="I79" s="64">
        <f t="shared" si="10"/>
        <v>2.637472921550343</v>
      </c>
      <c r="J79" s="65">
        <f t="shared" si="11"/>
        <v>2.7350039691718786</v>
      </c>
      <c r="K79" s="66">
        <f t="shared" si="12"/>
        <v>-1.4605659256880412</v>
      </c>
    </row>
    <row r="80" spans="1:11" x14ac:dyDescent="0.25">
      <c r="A80" s="39">
        <v>69</v>
      </c>
      <c r="B80" s="57">
        <f t="shared" si="13"/>
        <v>0.60012370000000004</v>
      </c>
      <c r="C80" s="75">
        <v>4750000</v>
      </c>
      <c r="D80" s="40">
        <v>6.0025500000000002E-2</v>
      </c>
      <c r="E80" s="63">
        <v>10</v>
      </c>
      <c r="F80" s="64">
        <f t="shared" si="7"/>
        <v>0.94999899997999959</v>
      </c>
      <c r="G80" s="95">
        <f t="shared" si="8"/>
        <v>0.94960404990170455</v>
      </c>
      <c r="H80" s="66">
        <f t="shared" si="9"/>
        <v>0</v>
      </c>
      <c r="I80" s="64">
        <f t="shared" si="10"/>
        <v>2.8208851386018927</v>
      </c>
      <c r="J80" s="65">
        <f t="shared" si="11"/>
        <v>2.8983810672669947</v>
      </c>
      <c r="K80" s="66">
        <f t="shared" si="12"/>
        <v>-1.4605659256880412</v>
      </c>
    </row>
    <row r="81" spans="1:11" ht="15.75" thickBot="1" x14ac:dyDescent="0.3">
      <c r="A81" s="43">
        <v>70</v>
      </c>
      <c r="B81" s="73">
        <f t="shared" si="13"/>
        <v>0.63197770000000009</v>
      </c>
      <c r="C81" s="76">
        <v>5000000</v>
      </c>
      <c r="D81" s="44">
        <v>6.32109E-2</v>
      </c>
      <c r="E81" s="68">
        <v>10</v>
      </c>
      <c r="F81" s="69">
        <f t="shared" si="7"/>
        <v>1</v>
      </c>
      <c r="G81" s="96">
        <f t="shared" si="8"/>
        <v>1</v>
      </c>
      <c r="H81" s="71">
        <f t="shared" si="9"/>
        <v>0</v>
      </c>
      <c r="I81" s="69">
        <f t="shared" si="10"/>
        <v>3.0042973556534425</v>
      </c>
      <c r="J81" s="70">
        <f t="shared" si="11"/>
        <v>3.0860758803633206</v>
      </c>
      <c r="K81" s="71">
        <f t="shared" si="12"/>
        <v>-1.4605659256880412</v>
      </c>
    </row>
    <row r="82" spans="1:11" x14ac:dyDescent="0.25">
      <c r="A82" s="41"/>
      <c r="B82" s="40"/>
      <c r="C82" s="62"/>
      <c r="D82" s="40"/>
      <c r="E82" s="72"/>
      <c r="F82" s="65"/>
      <c r="G82" s="65"/>
      <c r="H82" s="65"/>
      <c r="I82" s="65"/>
      <c r="J82" s="65"/>
      <c r="K82" s="65"/>
    </row>
    <row r="83" spans="1:11" x14ac:dyDescent="0.25">
      <c r="A83" s="41"/>
      <c r="B83" s="40"/>
      <c r="C83" s="62"/>
      <c r="D83" s="40"/>
      <c r="E83" s="72"/>
      <c r="F83" s="65"/>
      <c r="G83" s="65"/>
      <c r="H83" s="65"/>
      <c r="I83" s="65"/>
      <c r="J83" s="65"/>
      <c r="K83" s="65"/>
    </row>
    <row r="84" spans="1:11" x14ac:dyDescent="0.25">
      <c r="A84" s="41"/>
      <c r="B84" s="40"/>
      <c r="C84" s="62"/>
      <c r="D84" s="40"/>
      <c r="E84" s="72"/>
      <c r="F84" s="65"/>
      <c r="G84" s="65"/>
      <c r="H84" s="65"/>
      <c r="I84" s="65"/>
      <c r="J84" s="65"/>
      <c r="K84" s="65"/>
    </row>
    <row r="85" spans="1:11" x14ac:dyDescent="0.25">
      <c r="A85" s="41"/>
      <c r="B85" s="40"/>
      <c r="C85" s="62"/>
      <c r="D85" s="40"/>
      <c r="E85" s="72"/>
      <c r="F85" s="65"/>
      <c r="G85" s="65"/>
      <c r="H85" s="65"/>
      <c r="I85" s="65"/>
      <c r="J85" s="65"/>
      <c r="K85" s="65"/>
    </row>
    <row r="86" spans="1:11" x14ac:dyDescent="0.25">
      <c r="A86" s="41"/>
      <c r="B86" s="40"/>
      <c r="C86" s="62"/>
      <c r="D86" s="40"/>
      <c r="E86" s="72"/>
      <c r="F86" s="65"/>
      <c r="G86" s="65"/>
      <c r="H86" s="65"/>
      <c r="I86" s="65"/>
      <c r="J86" s="65"/>
      <c r="K86" s="65"/>
    </row>
    <row r="87" spans="1:11" x14ac:dyDescent="0.25">
      <c r="A87" s="41"/>
      <c r="B87" s="40"/>
      <c r="C87" s="62"/>
      <c r="D87" s="40"/>
      <c r="E87" s="72"/>
      <c r="F87" s="65"/>
      <c r="G87" s="65"/>
      <c r="H87" s="65"/>
      <c r="I87" s="65"/>
      <c r="J87" s="65"/>
      <c r="K87" s="65"/>
    </row>
    <row r="88" spans="1:11" x14ac:dyDescent="0.25">
      <c r="A88" s="41"/>
      <c r="B88" s="40"/>
      <c r="C88" s="62"/>
      <c r="D88" s="40"/>
      <c r="E88" s="72"/>
      <c r="F88" s="65"/>
      <c r="G88" s="65"/>
      <c r="H88" s="65"/>
      <c r="I88" s="65"/>
      <c r="J88" s="65"/>
      <c r="K88" s="65"/>
    </row>
    <row r="89" spans="1:11" x14ac:dyDescent="0.25">
      <c r="A89" s="41"/>
      <c r="B89" s="40"/>
      <c r="C89" s="62"/>
      <c r="D89" s="40"/>
      <c r="E89" s="72"/>
      <c r="F89" s="65"/>
      <c r="G89" s="65"/>
      <c r="H89" s="65"/>
      <c r="I89" s="65"/>
      <c r="J89" s="65"/>
      <c r="K89" s="65"/>
    </row>
    <row r="90" spans="1:11" x14ac:dyDescent="0.25">
      <c r="A90" s="41"/>
      <c r="B90" s="40"/>
      <c r="C90" s="62"/>
      <c r="D90" s="40"/>
      <c r="E90" s="72"/>
      <c r="F90" s="65"/>
      <c r="G90" s="65"/>
      <c r="H90" s="65"/>
      <c r="I90" s="65"/>
      <c r="J90" s="65"/>
      <c r="K90" s="65"/>
    </row>
    <row r="91" spans="1:11" x14ac:dyDescent="0.25">
      <c r="A91" s="41"/>
      <c r="B91" s="40"/>
      <c r="C91" s="62"/>
      <c r="D91" s="40"/>
      <c r="E91" s="72"/>
      <c r="F91" s="65"/>
      <c r="G91" s="65"/>
      <c r="H91" s="65"/>
      <c r="I91" s="65"/>
      <c r="J91" s="65"/>
      <c r="K91" s="65"/>
    </row>
    <row r="92" spans="1:11" x14ac:dyDescent="0.25">
      <c r="A92" s="41"/>
      <c r="B92" s="40"/>
      <c r="C92" s="62"/>
      <c r="D92" s="40"/>
      <c r="E92" s="72"/>
      <c r="F92" s="65"/>
      <c r="G92" s="65"/>
      <c r="H92" s="65"/>
      <c r="I92" s="65"/>
      <c r="J92" s="65"/>
      <c r="K92" s="65"/>
    </row>
    <row r="93" spans="1:11" x14ac:dyDescent="0.25">
      <c r="A93" s="41"/>
      <c r="B93" s="40"/>
      <c r="C93" s="62"/>
      <c r="D93" s="40"/>
      <c r="E93" s="72"/>
      <c r="F93" s="65"/>
      <c r="G93" s="65"/>
      <c r="H93" s="65"/>
      <c r="I93" s="65"/>
      <c r="J93" s="65"/>
      <c r="K93" s="65"/>
    </row>
    <row r="94" spans="1:11" x14ac:dyDescent="0.25">
      <c r="A94" s="41"/>
      <c r="B94" s="40"/>
      <c r="C94" s="62"/>
      <c r="D94" s="40"/>
      <c r="E94" s="72"/>
      <c r="F94" s="65"/>
      <c r="G94" s="65"/>
      <c r="H94" s="65"/>
      <c r="I94" s="65"/>
      <c r="J94" s="65"/>
      <c r="K94" s="65"/>
    </row>
    <row r="95" spans="1:11" x14ac:dyDescent="0.25">
      <c r="A95" s="41"/>
      <c r="B95" s="40"/>
      <c r="C95" s="62"/>
      <c r="D95" s="40"/>
      <c r="E95" s="72"/>
      <c r="F95" s="65"/>
      <c r="G95" s="65"/>
      <c r="H95" s="65"/>
      <c r="I95" s="65"/>
      <c r="J95" s="65"/>
      <c r="K95" s="65"/>
    </row>
    <row r="96" spans="1:11" x14ac:dyDescent="0.25">
      <c r="A96" s="41"/>
      <c r="B96" s="40"/>
      <c r="C96" s="62"/>
      <c r="D96" s="40"/>
      <c r="E96" s="72"/>
      <c r="F96" s="65"/>
      <c r="G96" s="65"/>
      <c r="H96" s="65"/>
      <c r="I96" s="65"/>
      <c r="J96" s="65"/>
      <c r="K96" s="65"/>
    </row>
    <row r="97" spans="1:11" x14ac:dyDescent="0.25">
      <c r="A97" s="41"/>
      <c r="B97" s="40"/>
      <c r="C97" s="62"/>
      <c r="D97" s="40"/>
      <c r="E97" s="72"/>
      <c r="F97" s="65"/>
      <c r="G97" s="65"/>
      <c r="H97" s="65"/>
      <c r="I97" s="65"/>
      <c r="J97" s="65"/>
      <c r="K97" s="65"/>
    </row>
    <row r="98" spans="1:11" x14ac:dyDescent="0.25">
      <c r="A98" s="41"/>
      <c r="B98" s="40"/>
      <c r="C98" s="62"/>
      <c r="D98" s="40"/>
      <c r="E98" s="72"/>
      <c r="F98" s="65"/>
      <c r="G98" s="65"/>
      <c r="H98" s="65"/>
      <c r="I98" s="65"/>
      <c r="J98" s="65"/>
      <c r="K98" s="65"/>
    </row>
    <row r="99" spans="1:11" x14ac:dyDescent="0.25">
      <c r="A99" s="41"/>
      <c r="B99" s="40"/>
      <c r="C99" s="62"/>
      <c r="D99" s="40"/>
      <c r="E99" s="72"/>
      <c r="F99" s="65"/>
      <c r="G99" s="65"/>
      <c r="H99" s="65"/>
      <c r="I99" s="65"/>
      <c r="J99" s="65"/>
      <c r="K99" s="65"/>
    </row>
    <row r="100" spans="1:11" x14ac:dyDescent="0.25">
      <c r="A100" s="41"/>
      <c r="B100" s="40"/>
      <c r="C100" s="62"/>
      <c r="D100" s="40"/>
      <c r="E100" s="72"/>
      <c r="F100" s="65"/>
      <c r="G100" s="65"/>
      <c r="H100" s="65"/>
      <c r="I100" s="65"/>
      <c r="J100" s="65"/>
      <c r="K100" s="65"/>
    </row>
    <row r="101" spans="1:11" x14ac:dyDescent="0.25">
      <c r="A101" s="41"/>
      <c r="B101" s="40"/>
      <c r="C101" s="62"/>
      <c r="D101" s="40"/>
      <c r="E101" s="72"/>
      <c r="F101" s="65"/>
      <c r="G101" s="65"/>
      <c r="H101" s="65"/>
      <c r="I101" s="65"/>
      <c r="J101" s="65"/>
      <c r="K101" s="65"/>
    </row>
    <row r="102" spans="1:11" x14ac:dyDescent="0.25">
      <c r="A102" s="41"/>
      <c r="B102" s="40"/>
      <c r="C102" s="62"/>
      <c r="D102" s="40"/>
      <c r="E102" s="72"/>
      <c r="F102" s="65"/>
      <c r="G102" s="65"/>
      <c r="H102" s="65"/>
      <c r="I102" s="65"/>
      <c r="J102" s="65"/>
      <c r="K102" s="65"/>
    </row>
    <row r="103" spans="1:11" x14ac:dyDescent="0.25">
      <c r="A103" s="41"/>
      <c r="B103" s="40"/>
      <c r="C103" s="62"/>
      <c r="D103" s="40"/>
      <c r="E103" s="72"/>
      <c r="F103" s="65"/>
      <c r="G103" s="65"/>
      <c r="H103" s="65"/>
      <c r="I103" s="65"/>
      <c r="J103" s="65"/>
      <c r="K103" s="65"/>
    </row>
    <row r="104" spans="1:11" x14ac:dyDescent="0.25">
      <c r="A104" s="41"/>
      <c r="B104" s="40"/>
      <c r="C104" s="62"/>
      <c r="D104" s="40"/>
      <c r="E104" s="72"/>
      <c r="F104" s="65"/>
      <c r="G104" s="65"/>
      <c r="H104" s="65"/>
      <c r="I104" s="65"/>
      <c r="J104" s="65"/>
      <c r="K104" s="65"/>
    </row>
    <row r="105" spans="1:11" x14ac:dyDescent="0.25">
      <c r="A105" s="41"/>
      <c r="B105" s="40"/>
      <c r="C105" s="62"/>
      <c r="D105" s="40"/>
      <c r="E105" s="72"/>
      <c r="F105" s="65"/>
      <c r="G105" s="65"/>
      <c r="H105" s="65"/>
      <c r="I105" s="65"/>
      <c r="J105" s="65"/>
      <c r="K105" s="65"/>
    </row>
    <row r="106" spans="1:11" x14ac:dyDescent="0.25">
      <c r="A106" s="41"/>
      <c r="B106" s="40"/>
      <c r="C106" s="62"/>
      <c r="D106" s="40"/>
      <c r="E106" s="72"/>
      <c r="F106" s="65"/>
      <c r="G106" s="65"/>
      <c r="H106" s="65"/>
      <c r="I106" s="65"/>
      <c r="J106" s="65"/>
      <c r="K106" s="65"/>
    </row>
    <row r="107" spans="1:11" x14ac:dyDescent="0.25">
      <c r="A107" s="41"/>
      <c r="B107" s="40"/>
      <c r="C107" s="62"/>
      <c r="D107" s="40"/>
      <c r="E107" s="72"/>
      <c r="F107" s="65"/>
      <c r="G107" s="65"/>
      <c r="H107" s="65"/>
      <c r="I107" s="65"/>
      <c r="J107" s="65"/>
      <c r="K107" s="65"/>
    </row>
    <row r="108" spans="1:11" x14ac:dyDescent="0.25">
      <c r="A108" s="41"/>
      <c r="B108" s="40"/>
      <c r="C108" s="62"/>
      <c r="D108" s="40"/>
      <c r="E108" s="72"/>
      <c r="F108" s="65"/>
      <c r="G108" s="65"/>
      <c r="H108" s="65"/>
      <c r="I108" s="65"/>
      <c r="J108" s="65"/>
      <c r="K108" s="65"/>
    </row>
    <row r="109" spans="1:11" x14ac:dyDescent="0.25">
      <c r="A109" s="41"/>
      <c r="B109" s="40"/>
      <c r="C109" s="62"/>
      <c r="D109" s="40"/>
      <c r="E109" s="72"/>
      <c r="F109" s="65"/>
      <c r="G109" s="65"/>
      <c r="H109" s="65"/>
      <c r="I109" s="65"/>
      <c r="J109" s="65"/>
      <c r="K109" s="65"/>
    </row>
    <row r="110" spans="1:11" x14ac:dyDescent="0.25">
      <c r="A110" s="41"/>
      <c r="B110" s="40"/>
      <c r="C110" s="62"/>
      <c r="D110" s="40"/>
      <c r="E110" s="72"/>
      <c r="F110" s="65"/>
      <c r="G110" s="65"/>
      <c r="H110" s="65"/>
      <c r="I110" s="65"/>
      <c r="J110" s="65"/>
      <c r="K110" s="65"/>
    </row>
    <row r="111" spans="1:11" x14ac:dyDescent="0.25">
      <c r="A111" s="41"/>
      <c r="B111" s="40"/>
      <c r="C111" s="62"/>
      <c r="D111" s="40"/>
      <c r="E111" s="72"/>
      <c r="F111" s="65"/>
      <c r="G111" s="65"/>
      <c r="H111" s="65"/>
      <c r="I111" s="65"/>
      <c r="J111" s="65"/>
      <c r="K111" s="65"/>
    </row>
    <row r="112" spans="1:11" x14ac:dyDescent="0.25">
      <c r="A112" s="41"/>
      <c r="B112" s="40"/>
      <c r="C112" s="62"/>
      <c r="D112" s="40"/>
      <c r="E112" s="72"/>
      <c r="F112" s="65"/>
      <c r="G112" s="65"/>
      <c r="H112" s="65"/>
      <c r="I112" s="65"/>
      <c r="J112" s="65"/>
      <c r="K112" s="65"/>
    </row>
    <row r="113" spans="1:11" x14ac:dyDescent="0.25">
      <c r="A113" s="41"/>
      <c r="B113" s="40"/>
      <c r="C113" s="62"/>
      <c r="D113" s="40"/>
      <c r="E113" s="72"/>
      <c r="F113" s="65"/>
      <c r="G113" s="65"/>
      <c r="H113" s="65"/>
      <c r="I113" s="65"/>
      <c r="J113" s="65"/>
      <c r="K113" s="65"/>
    </row>
    <row r="114" spans="1:11" x14ac:dyDescent="0.25">
      <c r="A114" s="41"/>
      <c r="B114" s="40"/>
      <c r="C114" s="62"/>
      <c r="D114" s="40"/>
      <c r="E114" s="72"/>
      <c r="F114" s="65"/>
      <c r="G114" s="65"/>
      <c r="H114" s="65"/>
      <c r="I114" s="65"/>
      <c r="J114" s="65"/>
      <c r="K114" s="65"/>
    </row>
    <row r="115" spans="1:11" x14ac:dyDescent="0.25">
      <c r="A115" s="41"/>
      <c r="B115" s="41"/>
      <c r="C115" s="62"/>
      <c r="D115" s="40"/>
      <c r="E115" s="72"/>
      <c r="F115" s="65"/>
      <c r="G115" s="65"/>
      <c r="H115" s="65"/>
      <c r="I115" s="65"/>
      <c r="J115" s="65"/>
      <c r="K115" s="65"/>
    </row>
    <row r="116" spans="1:11" x14ac:dyDescent="0.25">
      <c r="A116" s="41"/>
      <c r="B116" s="41"/>
      <c r="C116" s="62"/>
      <c r="D116" s="40"/>
      <c r="E116" s="72"/>
      <c r="F116" s="65"/>
      <c r="G116" s="65"/>
      <c r="H116" s="65"/>
      <c r="I116" s="65"/>
      <c r="J116" s="65"/>
      <c r="K116" s="65"/>
    </row>
    <row r="117" spans="1:11" x14ac:dyDescent="0.25">
      <c r="A117" s="41"/>
      <c r="B117" s="41"/>
      <c r="C117" s="62"/>
      <c r="D117" s="40"/>
      <c r="E117" s="72"/>
      <c r="F117" s="65"/>
      <c r="G117" s="65"/>
      <c r="H117" s="65"/>
      <c r="I117" s="65"/>
      <c r="J117" s="65"/>
      <c r="K117" s="65"/>
    </row>
    <row r="118" spans="1:11" x14ac:dyDescent="0.25">
      <c r="A118" s="41"/>
      <c r="B118" s="41"/>
      <c r="C118" s="62"/>
      <c r="D118" s="40"/>
      <c r="E118" s="72"/>
      <c r="F118" s="65"/>
      <c r="G118" s="65"/>
      <c r="H118" s="65"/>
      <c r="I118" s="65"/>
      <c r="J118" s="65"/>
      <c r="K118" s="65"/>
    </row>
    <row r="119" spans="1:11" x14ac:dyDescent="0.25">
      <c r="A119" s="41"/>
      <c r="B119" s="41"/>
      <c r="C119" s="62"/>
      <c r="D119" s="40"/>
      <c r="E119" s="72"/>
      <c r="F119" s="65"/>
      <c r="G119" s="65"/>
      <c r="H119" s="65"/>
      <c r="I119" s="65"/>
      <c r="J119" s="65"/>
      <c r="K119" s="65"/>
    </row>
    <row r="120" spans="1:11" x14ac:dyDescent="0.25">
      <c r="A120" s="41"/>
      <c r="B120" s="41"/>
      <c r="C120" s="62"/>
      <c r="D120" s="40"/>
      <c r="E120" s="72"/>
      <c r="F120" s="65"/>
      <c r="G120" s="65"/>
      <c r="H120" s="65"/>
      <c r="I120" s="65"/>
      <c r="J120" s="65"/>
      <c r="K120" s="65"/>
    </row>
    <row r="121" spans="1:11" x14ac:dyDescent="0.25">
      <c r="A121" s="41"/>
      <c r="B121" s="41"/>
      <c r="C121" s="62"/>
      <c r="D121" s="40"/>
      <c r="E121" s="72"/>
      <c r="F121" s="65"/>
      <c r="G121" s="65"/>
      <c r="H121" s="65"/>
      <c r="I121" s="65"/>
      <c r="J121" s="65"/>
      <c r="K121" s="65"/>
    </row>
    <row r="122" spans="1:11" x14ac:dyDescent="0.25">
      <c r="A122" s="41"/>
      <c r="B122" s="41"/>
      <c r="C122" s="62"/>
      <c r="D122" s="40"/>
      <c r="E122" s="72"/>
      <c r="F122" s="65"/>
      <c r="G122" s="65"/>
      <c r="H122" s="65"/>
      <c r="I122" s="65"/>
      <c r="J122" s="65"/>
      <c r="K122" s="65"/>
    </row>
    <row r="123" spans="1:11" x14ac:dyDescent="0.25">
      <c r="A123" s="41"/>
      <c r="B123" s="41"/>
      <c r="C123" s="62"/>
      <c r="D123" s="40"/>
      <c r="E123" s="72"/>
      <c r="F123" s="65"/>
      <c r="G123" s="65"/>
      <c r="H123" s="65"/>
      <c r="I123" s="65"/>
      <c r="J123" s="65"/>
      <c r="K123" s="65"/>
    </row>
    <row r="124" spans="1:11" x14ac:dyDescent="0.25">
      <c r="A124" s="41"/>
      <c r="B124" s="41"/>
      <c r="C124" s="62"/>
      <c r="D124" s="40"/>
      <c r="E124" s="72"/>
      <c r="F124" s="65"/>
      <c r="G124" s="65"/>
      <c r="H124" s="65"/>
      <c r="I124" s="65"/>
      <c r="J124" s="65"/>
      <c r="K124" s="65"/>
    </row>
    <row r="125" spans="1:11" x14ac:dyDescent="0.25">
      <c r="A125" s="41"/>
      <c r="B125" s="41"/>
      <c r="C125" s="62"/>
      <c r="D125" s="40"/>
      <c r="E125" s="72"/>
      <c r="F125" s="65"/>
      <c r="G125" s="65"/>
      <c r="H125" s="65"/>
      <c r="I125" s="65"/>
      <c r="J125" s="65"/>
      <c r="K125" s="65"/>
    </row>
    <row r="126" spans="1:11" x14ac:dyDescent="0.25">
      <c r="A126" s="41"/>
      <c r="B126" s="41"/>
      <c r="C126" s="62"/>
      <c r="D126" s="40"/>
      <c r="E126" s="72"/>
      <c r="F126" s="65"/>
      <c r="G126" s="65"/>
      <c r="H126" s="65"/>
      <c r="I126" s="65"/>
      <c r="J126" s="65"/>
      <c r="K126" s="65"/>
    </row>
    <row r="127" spans="1:11" x14ac:dyDescent="0.25">
      <c r="A127" s="41"/>
      <c r="B127" s="41"/>
      <c r="C127" s="62"/>
      <c r="D127" s="40"/>
      <c r="E127" s="72"/>
      <c r="F127" s="65"/>
      <c r="G127" s="65"/>
      <c r="H127" s="65"/>
      <c r="I127" s="65"/>
      <c r="J127" s="65"/>
      <c r="K127" s="65"/>
    </row>
    <row r="128" spans="1:11" x14ac:dyDescent="0.25">
      <c r="A128" s="41"/>
      <c r="B128" s="41"/>
      <c r="C128" s="62"/>
      <c r="D128" s="40"/>
      <c r="E128" s="72"/>
      <c r="F128" s="65"/>
      <c r="G128" s="65"/>
      <c r="H128" s="65"/>
      <c r="I128" s="65"/>
      <c r="J128" s="65"/>
      <c r="K128" s="65"/>
    </row>
    <row r="129" spans="1:11" x14ac:dyDescent="0.25">
      <c r="A129" s="41"/>
      <c r="B129" s="41"/>
      <c r="C129" s="62"/>
      <c r="D129" s="40"/>
      <c r="E129" s="72"/>
      <c r="F129" s="65"/>
      <c r="G129" s="65"/>
      <c r="H129" s="65"/>
      <c r="I129" s="65"/>
      <c r="J129" s="65"/>
      <c r="K129" s="65"/>
    </row>
  </sheetData>
  <mergeCells count="3">
    <mergeCell ref="C10:E10"/>
    <mergeCell ref="F10:H10"/>
    <mergeCell ref="I10:K10"/>
  </mergeCells>
  <conditionalFormatting sqref="B11:B81">
    <cfRule type="cellIs" dxfId="10" priority="2" operator="lessThan">
      <formula>0</formula>
    </cfRule>
  </conditionalFormatting>
  <conditionalFormatting sqref="B12:B8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6"/>
  <sheetViews>
    <sheetView workbookViewId="0">
      <selection activeCell="C11" sqref="C11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9" customWidth="1"/>
    <col min="10" max="10" width="14.7109375" customWidth="1"/>
    <col min="11" max="11" width="14.42578125" customWidth="1"/>
    <col min="12" max="12" width="13.28515625" style="29" customWidth="1"/>
    <col min="13" max="14" width="13.28515625" customWidth="1"/>
    <col min="18" max="18" width="12.28515625" style="29"/>
  </cols>
  <sheetData>
    <row r="1" spans="1:20" ht="21" x14ac:dyDescent="0.35">
      <c r="A1" s="11" t="s">
        <v>9</v>
      </c>
      <c r="B1" s="11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MAX(A12:A1048576)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6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/>
      <c r="B4" s="98" t="s">
        <v>21</v>
      </c>
      <c r="C4" s="8" t="str">
        <f>C11</f>
        <v>n° elem</v>
      </c>
      <c r="D4" s="8" t="str">
        <f>D11</f>
        <v>exec time</v>
      </c>
      <c r="E4" s="8" t="str">
        <f>E11</f>
        <v>std</v>
      </c>
      <c r="F4" s="8" t="str">
        <f>F11</f>
        <v>n° rip</v>
      </c>
      <c r="I4" s="8"/>
      <c r="J4" s="6"/>
      <c r="K4" s="6"/>
      <c r="L4" s="6"/>
      <c r="M4" s="6"/>
      <c r="N4" s="6"/>
      <c r="R4"/>
    </row>
    <row r="5" spans="1:20" x14ac:dyDescent="0.25">
      <c r="A5" s="1" t="s">
        <v>4</v>
      </c>
      <c r="B5" s="99">
        <f>MAX(B12:B129)</f>
        <v>1.2248315999999999</v>
      </c>
      <c r="C5" s="27">
        <f>MAX(C12:C129)</f>
        <v>5000000</v>
      </c>
      <c r="D5" s="5">
        <f>MAX(D12:D129)</f>
        <v>9.6904000000000004E-2</v>
      </c>
      <c r="E5" s="5">
        <f>MAX(E12:E81)</f>
        <v>2.48734E-2</v>
      </c>
      <c r="F5" s="53">
        <f>MAX(F12:F81)</f>
        <v>200</v>
      </c>
      <c r="I5" s="53"/>
      <c r="L5" s="15"/>
      <c r="R5"/>
    </row>
    <row r="6" spans="1:20" x14ac:dyDescent="0.25">
      <c r="A6" s="1" t="s">
        <v>5</v>
      </c>
      <c r="B6" s="99">
        <f>MIN(B12:B129)</f>
        <v>1.2829119999999998E-4</v>
      </c>
      <c r="C6" s="27">
        <f>MIN(C12:C129)</f>
        <v>100</v>
      </c>
      <c r="D6" s="5">
        <f>MIN(D12:D129)</f>
        <v>1.47495E-6</v>
      </c>
      <c r="E6" s="5">
        <f>MIN(E12:E81)</f>
        <v>9.7876300000000009E-7</v>
      </c>
      <c r="F6" s="53">
        <f>MIN(F12:F81)</f>
        <v>10</v>
      </c>
      <c r="I6" s="53"/>
      <c r="J6" s="15"/>
      <c r="L6"/>
      <c r="R6"/>
      <c r="T6" s="28"/>
    </row>
    <row r="7" spans="1:20" x14ac:dyDescent="0.25">
      <c r="A7" s="1" t="s">
        <v>11</v>
      </c>
      <c r="B7" s="99">
        <f>SUM(B12:B129)/$B$2</f>
        <v>0.50883069251857149</v>
      </c>
      <c r="C7" s="27">
        <f>SUM(C12:C129)/$B$2</f>
        <v>904992.85714285716</v>
      </c>
      <c r="D7" s="5">
        <f>SUM(D12:D129)/$B$2</f>
        <v>1.8121345235000003E-2</v>
      </c>
      <c r="E7" s="5">
        <f>SUM(E12:E81)/$B$2</f>
        <v>3.8262475716142864E-3</v>
      </c>
      <c r="F7" s="54">
        <f>SUM(F12:F81)/$B$2</f>
        <v>97.314285714285717</v>
      </c>
      <c r="I7" s="54"/>
      <c r="L7"/>
      <c r="R7"/>
    </row>
    <row r="8" spans="1:20" x14ac:dyDescent="0.25">
      <c r="A8" s="1" t="s">
        <v>12</v>
      </c>
      <c r="B8" s="99">
        <f>_xlfn.STDEV.S(B12:B129)</f>
        <v>0.41201853388965742</v>
      </c>
      <c r="C8" s="27">
        <f>_xlfn.STDEV.S(C12:C129)</f>
        <v>1363049.8775865906</v>
      </c>
      <c r="D8" s="5">
        <f>_xlfn.STDEV.S(D12:D129)</f>
        <v>2.6465244654592015E-2</v>
      </c>
      <c r="E8" s="5">
        <f>_xlfn.STDEV.S(E12:E81)</f>
        <v>5.7035321897762519E-3</v>
      </c>
      <c r="F8" s="54">
        <f>_xlfn.STDEV.S(F12:F81)</f>
        <v>59.781132901038909</v>
      </c>
      <c r="I8" s="54"/>
      <c r="L8"/>
      <c r="R8"/>
      <c r="S8" s="22"/>
    </row>
    <row r="9" spans="1:20" ht="15.75" thickBot="1" x14ac:dyDescent="0.3">
      <c r="A9"/>
      <c r="B9"/>
      <c r="I9"/>
      <c r="J9" s="4"/>
      <c r="K9" s="5"/>
      <c r="L9" s="4"/>
      <c r="M9" s="4"/>
      <c r="N9" s="4"/>
      <c r="R9"/>
    </row>
    <row r="10" spans="1:20" ht="15.75" thickBot="1" x14ac:dyDescent="0.3">
      <c r="A10" s="32"/>
      <c r="B10" s="105" t="s">
        <v>6</v>
      </c>
      <c r="C10" s="106"/>
      <c r="D10" s="106"/>
      <c r="E10" s="106"/>
      <c r="F10" s="107"/>
      <c r="G10" s="108" t="s">
        <v>18</v>
      </c>
      <c r="H10" s="109"/>
      <c r="I10" s="110" t="s">
        <v>7</v>
      </c>
      <c r="J10" s="108"/>
      <c r="K10" s="108"/>
      <c r="L10" s="108"/>
      <c r="M10" s="108"/>
      <c r="N10" s="105" t="s">
        <v>8</v>
      </c>
      <c r="O10" s="106"/>
      <c r="P10" s="106"/>
      <c r="Q10" s="106"/>
      <c r="R10" s="107"/>
      <c r="S10" s="5"/>
    </row>
    <row r="11" spans="1:20" s="3" customFormat="1" ht="40.5" customHeight="1" thickBot="1" x14ac:dyDescent="0.3">
      <c r="A11" s="16" t="s">
        <v>3</v>
      </c>
      <c r="B11" s="25" t="s">
        <v>20</v>
      </c>
      <c r="C11" s="17" t="s">
        <v>0</v>
      </c>
      <c r="D11" s="18" t="s">
        <v>13</v>
      </c>
      <c r="E11" s="34" t="s">
        <v>16</v>
      </c>
      <c r="F11" s="49" t="s">
        <v>2</v>
      </c>
      <c r="G11" s="86" t="s">
        <v>17</v>
      </c>
      <c r="H11" s="90" t="s">
        <v>19</v>
      </c>
      <c r="I11" s="86" t="str">
        <f>B11</f>
        <v>relative error ε</v>
      </c>
      <c r="J11" s="103" t="str">
        <f>C11</f>
        <v>n° elem</v>
      </c>
      <c r="K11" s="104" t="str">
        <f>D11</f>
        <v>exec time</v>
      </c>
      <c r="L11" s="104" t="str">
        <f t="shared" ref="L11:M11" si="0">E11</f>
        <v>std</v>
      </c>
      <c r="M11" s="104" t="str">
        <f t="shared" si="0"/>
        <v>n° rip</v>
      </c>
      <c r="N11" s="86" t="str">
        <f>I11</f>
        <v>relative error ε</v>
      </c>
      <c r="O11" s="103" t="str">
        <f>C11</f>
        <v>n° elem</v>
      </c>
      <c r="P11" s="104" t="str">
        <f>D11</f>
        <v>exec time</v>
      </c>
      <c r="Q11" s="104" t="str">
        <f t="shared" ref="Q11:R11" si="1">E11</f>
        <v>std</v>
      </c>
      <c r="R11" s="90" t="str">
        <f t="shared" si="1"/>
        <v>n° rip</v>
      </c>
    </row>
    <row r="12" spans="1:20" x14ac:dyDescent="0.25">
      <c r="A12" s="35">
        <v>1</v>
      </c>
      <c r="B12" s="67">
        <f>D12*F12 - (100 * $B$3 + $B$3)</f>
        <v>2.2715999999999999E-4</v>
      </c>
      <c r="C12" s="39">
        <v>100</v>
      </c>
      <c r="D12" s="40">
        <v>1.7923E-6</v>
      </c>
      <c r="E12" s="40">
        <v>9.7876300000000009E-7</v>
      </c>
      <c r="F12" s="41">
        <v>200</v>
      </c>
      <c r="G12" s="87">
        <f>'init new quick'!D12/D12</f>
        <v>1.9193215421525416</v>
      </c>
      <c r="H12" s="91">
        <f t="shared" ref="H12:H43" si="2">E12/D12</f>
        <v>0.54609328795402556</v>
      </c>
      <c r="I12" s="100">
        <f>(B12-$B$6)/($B$5-$B$6)</f>
        <v>8.0728776749100604E-5</v>
      </c>
      <c r="J12" s="101">
        <f t="shared" ref="J12:J43" si="3">(C12-$C$6)/($C$5-$C$6)</f>
        <v>0</v>
      </c>
      <c r="K12" s="101">
        <f t="shared" ref="K12:K43" si="4">(D12-$D$6)/($D$5-$D$6)</f>
        <v>3.2749404603879309E-6</v>
      </c>
      <c r="L12" s="101">
        <f t="shared" ref="L12:L43" si="5">(E12-$E$6)/($E$5-$E$6)</f>
        <v>0</v>
      </c>
      <c r="M12" s="101">
        <f t="shared" ref="M12:M43" si="6">(F12-$F$6)/($F$5-$F$6)</f>
        <v>1</v>
      </c>
      <c r="N12" s="100">
        <f>(B12-$B$7)/$B$8</f>
        <v>-1.2344190629414269</v>
      </c>
      <c r="O12" s="101">
        <f t="shared" ref="O12:O43" si="7">(C12-$C$7)/$C$8</f>
        <v>-0.66387362049073073</v>
      </c>
      <c r="P12" s="101">
        <f t="shared" ref="P12:P43" si="8">(D12-$D$7)/$D$8</f>
        <v>-0.68465465449064178</v>
      </c>
      <c r="Q12" s="101">
        <f t="shared" ref="Q12:Q43" si="9">(E12-$E$7)/$E$8</f>
        <v>-0.670684179791462</v>
      </c>
      <c r="R12" s="102">
        <f t="shared" ref="R12:R43" si="10">(F12-$F$7)/$F$8</f>
        <v>1.7176943510873104</v>
      </c>
      <c r="S12" s="22"/>
    </row>
    <row r="13" spans="1:20" x14ac:dyDescent="0.25">
      <c r="A13" s="39">
        <v>2</v>
      </c>
      <c r="B13" s="67">
        <f>D13*F13 - (100 * $B$3 + $B$3)</f>
        <v>7.5436275E-4</v>
      </c>
      <c r="C13" s="39">
        <v>200</v>
      </c>
      <c r="D13" s="40">
        <v>4.4957500000000001E-6</v>
      </c>
      <c r="E13" s="40">
        <v>1.20693E-6</v>
      </c>
      <c r="F13" s="41">
        <v>197</v>
      </c>
      <c r="G13" s="88">
        <f>'init new quick'!D13/D13</f>
        <v>0.99582939442807084</v>
      </c>
      <c r="H13" s="92">
        <f t="shared" si="2"/>
        <v>0.26846021242284379</v>
      </c>
      <c r="I13" s="42">
        <f t="shared" ref="I13:I76" si="11">(B13-$B$6)/($B$5-$B$6)</f>
        <v>5.1120262801726503E-4</v>
      </c>
      <c r="J13" s="37">
        <f t="shared" si="3"/>
        <v>2.0000400008000161E-5</v>
      </c>
      <c r="K13" s="37">
        <f t="shared" si="4"/>
        <v>3.1173594273640654E-5</v>
      </c>
      <c r="L13" s="37">
        <f t="shared" si="5"/>
        <v>9.1734937192435704E-6</v>
      </c>
      <c r="M13" s="37">
        <f t="shared" si="6"/>
        <v>0.98421052631578942</v>
      </c>
      <c r="N13" s="42">
        <f t="shared" ref="N13:N76" si="12">(B13-$B$7)/$B$8</f>
        <v>-1.2331395021774416</v>
      </c>
      <c r="O13" s="37">
        <f t="shared" si="7"/>
        <v>-0.66380025560391009</v>
      </c>
      <c r="P13" s="37">
        <f t="shared" si="8"/>
        <v>-0.68455250353623798</v>
      </c>
      <c r="Q13" s="37">
        <f t="shared" si="9"/>
        <v>-0.67064417528330666</v>
      </c>
      <c r="R13" s="38">
        <f t="shared" si="10"/>
        <v>1.6675112940855943</v>
      </c>
      <c r="S13" s="22"/>
    </row>
    <row r="14" spans="1:20" x14ac:dyDescent="0.25">
      <c r="A14" s="39">
        <v>3</v>
      </c>
      <c r="B14" s="67">
        <f t="shared" ref="B14:B76" si="13">D14*F14 - (100 * $B$3 + $B$3)</f>
        <v>1.3073943E-3</v>
      </c>
      <c r="C14" s="39">
        <v>300</v>
      </c>
      <c r="D14" s="40">
        <v>7.4159499999999997E-6</v>
      </c>
      <c r="E14" s="40">
        <v>1.5235999999999999E-6</v>
      </c>
      <c r="F14" s="41">
        <v>194</v>
      </c>
      <c r="G14" s="88">
        <f>'init new quick'!D14/D14</f>
        <v>0.75620790323559361</v>
      </c>
      <c r="H14" s="92">
        <f t="shared" si="2"/>
        <v>0.20544906586479142</v>
      </c>
      <c r="I14" s="42">
        <f t="shared" si="11"/>
        <v>9.6276632187376027E-4</v>
      </c>
      <c r="J14" s="37">
        <f t="shared" si="3"/>
        <v>4.0000800016000322E-5</v>
      </c>
      <c r="K14" s="37">
        <f t="shared" si="4"/>
        <v>6.1309031905355899E-5</v>
      </c>
      <c r="L14" s="37">
        <f t="shared" si="5"/>
        <v>2.1905265868909656E-5</v>
      </c>
      <c r="M14" s="37">
        <f t="shared" si="6"/>
        <v>0.96842105263157896</v>
      </c>
      <c r="N14" s="42">
        <f t="shared" si="12"/>
        <v>-1.2317972529713703</v>
      </c>
      <c r="O14" s="37">
        <f t="shared" si="7"/>
        <v>-0.66372689071708946</v>
      </c>
      <c r="P14" s="37">
        <f t="shared" si="8"/>
        <v>-0.68444216259519952</v>
      </c>
      <c r="Q14" s="37">
        <f t="shared" si="9"/>
        <v>-0.67058865354879837</v>
      </c>
      <c r="R14" s="38">
        <f t="shared" si="10"/>
        <v>1.6173282370838782</v>
      </c>
      <c r="S14" s="22"/>
    </row>
    <row r="15" spans="1:20" x14ac:dyDescent="0.25">
      <c r="A15" s="39">
        <v>4</v>
      </c>
      <c r="B15" s="67">
        <f t="shared" si="13"/>
        <v>8.9585024999999999E-4</v>
      </c>
      <c r="C15" s="39">
        <v>400</v>
      </c>
      <c r="D15" s="40">
        <v>5.3777500000000003E-6</v>
      </c>
      <c r="E15" s="40">
        <v>1.22782E-6</v>
      </c>
      <c r="F15" s="41">
        <v>191</v>
      </c>
      <c r="G15" s="88">
        <f>'init new quick'!D15/D15</f>
        <v>1.276370229185068</v>
      </c>
      <c r="H15" s="92">
        <f t="shared" si="2"/>
        <v>0.22831481567570081</v>
      </c>
      <c r="I15" s="42">
        <f t="shared" si="11"/>
        <v>6.2673060853577411E-4</v>
      </c>
      <c r="J15" s="37">
        <f t="shared" si="3"/>
        <v>6.0001200024000479E-5</v>
      </c>
      <c r="K15" s="37">
        <f t="shared" si="4"/>
        <v>4.0275524275412055E-5</v>
      </c>
      <c r="L15" s="37">
        <f t="shared" si="5"/>
        <v>1.0013379784252965E-5</v>
      </c>
      <c r="M15" s="37">
        <f t="shared" si="6"/>
        <v>0.95263157894736838</v>
      </c>
      <c r="N15" s="42">
        <f t="shared" si="12"/>
        <v>-1.2327961013632491</v>
      </c>
      <c r="O15" s="37">
        <f t="shared" si="7"/>
        <v>-0.66365352583026882</v>
      </c>
      <c r="P15" s="37">
        <f t="shared" si="8"/>
        <v>-0.68451917680861796</v>
      </c>
      <c r="Q15" s="37">
        <f t="shared" si="9"/>
        <v>-0.67064051264070113</v>
      </c>
      <c r="R15" s="38">
        <f t="shared" si="10"/>
        <v>1.5671451800821621</v>
      </c>
      <c r="S15" s="22"/>
    </row>
    <row r="16" spans="1:20" x14ac:dyDescent="0.25">
      <c r="A16" s="39">
        <v>5</v>
      </c>
      <c r="B16" s="67">
        <f t="shared" si="13"/>
        <v>9.5653379999999992E-4</v>
      </c>
      <c r="C16" s="39">
        <v>500</v>
      </c>
      <c r="D16" s="40">
        <v>5.7863500000000001E-6</v>
      </c>
      <c r="E16" s="40">
        <v>1.19806E-6</v>
      </c>
      <c r="F16" s="41">
        <v>188</v>
      </c>
      <c r="G16" s="88">
        <f>'init new quick'!D16/D16</f>
        <v>1.4067590104297183</v>
      </c>
      <c r="H16" s="92">
        <f t="shared" si="2"/>
        <v>0.20704934889870125</v>
      </c>
      <c r="I16" s="42">
        <f t="shared" si="11"/>
        <v>6.7628020113013026E-4</v>
      </c>
      <c r="J16" s="37">
        <f t="shared" si="3"/>
        <v>8.0001600032000644E-5</v>
      </c>
      <c r="K16" s="37">
        <f t="shared" si="4"/>
        <v>4.4492132663987787E-5</v>
      </c>
      <c r="L16" s="37">
        <f t="shared" si="5"/>
        <v>8.8168738342922365E-6</v>
      </c>
      <c r="M16" s="37">
        <f t="shared" si="6"/>
        <v>0.93684210526315792</v>
      </c>
      <c r="N16" s="42">
        <f t="shared" si="12"/>
        <v>-1.2326488178189214</v>
      </c>
      <c r="O16" s="37">
        <f t="shared" si="7"/>
        <v>-0.66358016094344818</v>
      </c>
      <c r="P16" s="37">
        <f t="shared" si="8"/>
        <v>-0.68450373769194506</v>
      </c>
      <c r="Q16" s="37">
        <f t="shared" si="9"/>
        <v>-0.6706457304599418</v>
      </c>
      <c r="R16" s="38">
        <f t="shared" si="10"/>
        <v>1.516962123080446</v>
      </c>
      <c r="S16" s="22"/>
    </row>
    <row r="17" spans="1:19" x14ac:dyDescent="0.25">
      <c r="A17" s="39">
        <v>6</v>
      </c>
      <c r="B17" s="67">
        <f t="shared" si="13"/>
        <v>1.9150959999999998E-3</v>
      </c>
      <c r="C17" s="39">
        <v>600</v>
      </c>
      <c r="D17" s="40">
        <v>1.1061599999999999E-5</v>
      </c>
      <c r="E17" s="40">
        <v>1.50599E-6</v>
      </c>
      <c r="F17" s="41">
        <v>185</v>
      </c>
      <c r="G17" s="88">
        <f>'init new quick'!D17/D17</f>
        <v>0.89046792507413042</v>
      </c>
      <c r="H17" s="92">
        <f t="shared" si="2"/>
        <v>0.13614576553120708</v>
      </c>
      <c r="I17" s="42">
        <f t="shared" si="11"/>
        <v>1.4589695211575473E-3</v>
      </c>
      <c r="J17" s="37">
        <f t="shared" si="3"/>
        <v>1.0000200004000079E-4</v>
      </c>
      <c r="K17" s="37">
        <f t="shared" si="4"/>
        <v>9.8930858561770767E-5</v>
      </c>
      <c r="L17" s="37">
        <f t="shared" si="5"/>
        <v>2.1197252771503463E-5</v>
      </c>
      <c r="M17" s="37">
        <f t="shared" si="6"/>
        <v>0.92105263157894735</v>
      </c>
      <c r="N17" s="42">
        <f t="shared" si="12"/>
        <v>-1.2303223151954821</v>
      </c>
      <c r="O17" s="37">
        <f t="shared" si="7"/>
        <v>-0.66350679605662755</v>
      </c>
      <c r="P17" s="37">
        <f t="shared" si="8"/>
        <v>-0.68430441023176658</v>
      </c>
      <c r="Q17" s="37">
        <f t="shared" si="9"/>
        <v>-0.67059174110917574</v>
      </c>
      <c r="R17" s="38">
        <f t="shared" si="10"/>
        <v>1.4667790660787299</v>
      </c>
      <c r="S17" s="22"/>
    </row>
    <row r="18" spans="1:19" x14ac:dyDescent="0.25">
      <c r="A18" s="39">
        <v>7</v>
      </c>
      <c r="B18" s="67">
        <f t="shared" si="13"/>
        <v>1.162447E-3</v>
      </c>
      <c r="C18" s="39">
        <v>700</v>
      </c>
      <c r="D18" s="40">
        <v>7.1084999999999998E-6</v>
      </c>
      <c r="E18" s="40">
        <v>1.7084100000000001E-6</v>
      </c>
      <c r="F18" s="41">
        <v>182</v>
      </c>
      <c r="G18" s="88">
        <f>'init new quick'!D18/D18</f>
        <v>1.6343813744109166</v>
      </c>
      <c r="H18" s="92">
        <f t="shared" si="2"/>
        <v>0.2403334036716607</v>
      </c>
      <c r="I18" s="42">
        <f t="shared" si="11"/>
        <v>8.4441333061580125E-4</v>
      </c>
      <c r="J18" s="37">
        <f t="shared" si="3"/>
        <v>1.2000240004800096E-4</v>
      </c>
      <c r="K18" s="37">
        <f t="shared" si="4"/>
        <v>5.8136255965396015E-5</v>
      </c>
      <c r="L18" s="37">
        <f t="shared" si="5"/>
        <v>2.9335583900234986E-5</v>
      </c>
      <c r="M18" s="37">
        <f t="shared" si="6"/>
        <v>0.90526315789473688</v>
      </c>
      <c r="N18" s="42">
        <f t="shared" si="12"/>
        <v>-1.232149050980629</v>
      </c>
      <c r="O18" s="37">
        <f t="shared" si="7"/>
        <v>-0.66343343116980702</v>
      </c>
      <c r="P18" s="37">
        <f t="shared" si="8"/>
        <v>-0.68445377971810972</v>
      </c>
      <c r="Q18" s="37">
        <f t="shared" si="9"/>
        <v>-0.67055625082118142</v>
      </c>
      <c r="R18" s="38">
        <f t="shared" si="10"/>
        <v>1.4165960090770138</v>
      </c>
      <c r="S18" s="22"/>
    </row>
    <row r="19" spans="1:19" x14ac:dyDescent="0.25">
      <c r="A19" s="39">
        <v>8</v>
      </c>
      <c r="B19" s="67">
        <f t="shared" si="13"/>
        <v>1.3753251000000002E-3</v>
      </c>
      <c r="C19" s="39">
        <v>800</v>
      </c>
      <c r="D19" s="40">
        <v>8.4169000000000007E-6</v>
      </c>
      <c r="E19" s="40">
        <v>2.1146699999999999E-6</v>
      </c>
      <c r="F19" s="41">
        <v>179</v>
      </c>
      <c r="G19" s="88">
        <f>'init new quick'!D19/D19</f>
        <v>1.5227696657914431</v>
      </c>
      <c r="H19" s="92">
        <f t="shared" si="2"/>
        <v>0.25124095569627769</v>
      </c>
      <c r="I19" s="42">
        <f t="shared" si="11"/>
        <v>1.0182334701307211E-3</v>
      </c>
      <c r="J19" s="37">
        <f t="shared" si="3"/>
        <v>1.4000280005600112E-4</v>
      </c>
      <c r="K19" s="37">
        <f t="shared" si="4"/>
        <v>7.163848409954308E-5</v>
      </c>
      <c r="L19" s="37">
        <f t="shared" si="5"/>
        <v>4.5669337503428667E-5</v>
      </c>
      <c r="M19" s="37">
        <f t="shared" si="6"/>
        <v>0.88947368421052631</v>
      </c>
      <c r="N19" s="42">
        <f t="shared" si="12"/>
        <v>-1.2316323798056932</v>
      </c>
      <c r="O19" s="37">
        <f t="shared" si="7"/>
        <v>-0.66336006628298638</v>
      </c>
      <c r="P19" s="37">
        <f t="shared" si="8"/>
        <v>-0.68440434129359951</v>
      </c>
      <c r="Q19" s="37">
        <f t="shared" si="9"/>
        <v>-0.6704850212766672</v>
      </c>
      <c r="R19" s="38">
        <f t="shared" si="10"/>
        <v>1.3664129520752977</v>
      </c>
      <c r="S19" s="22"/>
    </row>
    <row r="20" spans="1:19" x14ac:dyDescent="0.25">
      <c r="A20" s="39">
        <v>9</v>
      </c>
      <c r="B20" s="67">
        <f t="shared" si="13"/>
        <v>1.2829119999999998E-4</v>
      </c>
      <c r="C20" s="39">
        <v>900</v>
      </c>
      <c r="D20" s="40">
        <v>1.47495E-6</v>
      </c>
      <c r="E20" s="40">
        <v>1.8917100000000001E-6</v>
      </c>
      <c r="F20" s="41">
        <v>176</v>
      </c>
      <c r="G20" s="88">
        <f>'init new quick'!D20/D20</f>
        <v>13.578765381877352</v>
      </c>
      <c r="H20" s="92">
        <f t="shared" si="2"/>
        <v>1.2825587308044342</v>
      </c>
      <c r="I20" s="42">
        <f t="shared" si="11"/>
        <v>0</v>
      </c>
      <c r="J20" s="37">
        <f t="shared" si="3"/>
        <v>1.6000320006400129E-4</v>
      </c>
      <c r="K20" s="37">
        <f t="shared" si="4"/>
        <v>0</v>
      </c>
      <c r="L20" s="37">
        <f t="shared" si="5"/>
        <v>3.6705192120255179E-5</v>
      </c>
      <c r="M20" s="37">
        <f t="shared" si="6"/>
        <v>0.87368421052631584</v>
      </c>
      <c r="N20" s="42">
        <f t="shared" si="12"/>
        <v>-1.2346590249622289</v>
      </c>
      <c r="O20" s="37">
        <f t="shared" si="7"/>
        <v>-0.66328670139616575</v>
      </c>
      <c r="P20" s="37">
        <f t="shared" si="8"/>
        <v>-0.6846666456890661</v>
      </c>
      <c r="Q20" s="37">
        <f t="shared" si="9"/>
        <v>-0.67052411284178526</v>
      </c>
      <c r="R20" s="38">
        <f t="shared" si="10"/>
        <v>1.3162298950735816</v>
      </c>
      <c r="S20" s="22"/>
    </row>
    <row r="21" spans="1:19" x14ac:dyDescent="0.25">
      <c r="A21" s="39">
        <v>10</v>
      </c>
      <c r="B21" s="67">
        <f t="shared" si="13"/>
        <v>3.7295583000000001E-3</v>
      </c>
      <c r="C21" s="39">
        <v>1000</v>
      </c>
      <c r="D21" s="40">
        <v>2.23171E-5</v>
      </c>
      <c r="E21" s="40">
        <v>2.39393E-6</v>
      </c>
      <c r="F21" s="41">
        <v>173</v>
      </c>
      <c r="G21" s="88">
        <f>'init new quick'!D21/D21</f>
        <v>0.74041878201020739</v>
      </c>
      <c r="H21" s="92">
        <f t="shared" si="2"/>
        <v>0.10726886557841296</v>
      </c>
      <c r="I21" s="42">
        <f t="shared" si="11"/>
        <v>2.9405220628730289E-3</v>
      </c>
      <c r="J21" s="37">
        <f t="shared" si="3"/>
        <v>1.8000360007200145E-4</v>
      </c>
      <c r="K21" s="37">
        <f t="shared" si="4"/>
        <v>2.1508366256963704E-4</v>
      </c>
      <c r="L21" s="37">
        <f t="shared" si="5"/>
        <v>5.6897034129303409E-5</v>
      </c>
      <c r="M21" s="37">
        <f t="shared" si="6"/>
        <v>0.85789473684210527</v>
      </c>
      <c r="N21" s="42">
        <f t="shared" si="12"/>
        <v>-1.2259184785940782</v>
      </c>
      <c r="O21" s="37">
        <f t="shared" si="7"/>
        <v>-0.66321333650934511</v>
      </c>
      <c r="P21" s="37">
        <f t="shared" si="8"/>
        <v>-0.68387911660055711</v>
      </c>
      <c r="Q21" s="37">
        <f t="shared" si="9"/>
        <v>-0.67043605863549882</v>
      </c>
      <c r="R21" s="38">
        <f t="shared" si="10"/>
        <v>1.2660468380718657</v>
      </c>
      <c r="S21" s="22"/>
    </row>
    <row r="22" spans="1:19" x14ac:dyDescent="0.25">
      <c r="A22" s="39">
        <v>11</v>
      </c>
      <c r="B22" s="67">
        <f t="shared" si="13"/>
        <v>6.4675219999999999E-3</v>
      </c>
      <c r="C22" s="39">
        <v>2000</v>
      </c>
      <c r="D22" s="40">
        <v>3.8816599999999997E-5</v>
      </c>
      <c r="E22" s="40">
        <v>2.4610499999999999E-6</v>
      </c>
      <c r="F22" s="41">
        <v>170</v>
      </c>
      <c r="G22" s="88">
        <f>'init new quick'!D22/D22</f>
        <v>0.75544998789177831</v>
      </c>
      <c r="H22" s="92">
        <f t="shared" si="2"/>
        <v>6.3401998114208866E-2</v>
      </c>
      <c r="I22" s="42">
        <f t="shared" si="11"/>
        <v>5.1761359297798938E-3</v>
      </c>
      <c r="J22" s="37">
        <f t="shared" si="3"/>
        <v>3.8000760015200304E-4</v>
      </c>
      <c r="K22" s="37">
        <f t="shared" si="4"/>
        <v>3.8535270345878357E-4</v>
      </c>
      <c r="L22" s="37">
        <f t="shared" si="5"/>
        <v>5.9595605344402996E-5</v>
      </c>
      <c r="M22" s="37">
        <f t="shared" si="6"/>
        <v>0.84210526315789469</v>
      </c>
      <c r="N22" s="42">
        <f t="shared" si="12"/>
        <v>-1.2192732345703392</v>
      </c>
      <c r="O22" s="37">
        <f t="shared" si="7"/>
        <v>-0.66247968764113896</v>
      </c>
      <c r="P22" s="37">
        <f t="shared" si="8"/>
        <v>-0.68325567630308981</v>
      </c>
      <c r="Q22" s="37">
        <f t="shared" si="9"/>
        <v>-0.67042429048941554</v>
      </c>
      <c r="R22" s="38">
        <f t="shared" si="10"/>
        <v>1.2158637810701496</v>
      </c>
      <c r="S22" s="22"/>
    </row>
    <row r="23" spans="1:19" x14ac:dyDescent="0.25">
      <c r="A23" s="39">
        <v>12</v>
      </c>
      <c r="B23" s="67">
        <f t="shared" si="13"/>
        <v>5.4727356999999992E-3</v>
      </c>
      <c r="C23" s="39">
        <v>3000</v>
      </c>
      <c r="D23" s="40">
        <v>3.3557099999999998E-5</v>
      </c>
      <c r="E23" s="40">
        <v>5.3521799999999996E-6</v>
      </c>
      <c r="F23" s="41">
        <v>167</v>
      </c>
      <c r="G23" s="88">
        <f>'init new quick'!D23/D23</f>
        <v>1.2687627953547835</v>
      </c>
      <c r="H23" s="92">
        <f t="shared" si="2"/>
        <v>0.15949471199835505</v>
      </c>
      <c r="I23" s="42">
        <f t="shared" si="11"/>
        <v>4.3638687522095801E-3</v>
      </c>
      <c r="J23" s="37">
        <f t="shared" si="3"/>
        <v>5.8001160023200468E-4</v>
      </c>
      <c r="K23" s="37">
        <f t="shared" si="4"/>
        <v>3.3107651202531795E-4</v>
      </c>
      <c r="L23" s="37">
        <f t="shared" si="5"/>
        <v>1.7583398730374272E-4</v>
      </c>
      <c r="M23" s="37">
        <f t="shared" si="6"/>
        <v>0.82631578947368423</v>
      </c>
      <c r="N23" s="42">
        <f t="shared" si="12"/>
        <v>-1.2216876558115604</v>
      </c>
      <c r="O23" s="37">
        <f t="shared" si="7"/>
        <v>-0.6617460387729327</v>
      </c>
      <c r="P23" s="37">
        <f t="shared" si="8"/>
        <v>-0.68345440864313223</v>
      </c>
      <c r="Q23" s="37">
        <f t="shared" si="9"/>
        <v>-0.66991738881799479</v>
      </c>
      <c r="R23" s="38">
        <f t="shared" si="10"/>
        <v>1.1656807240684335</v>
      </c>
      <c r="S23" s="22"/>
    </row>
    <row r="24" spans="1:19" x14ac:dyDescent="0.25">
      <c r="A24" s="39">
        <v>13</v>
      </c>
      <c r="B24" s="67">
        <f t="shared" si="13"/>
        <v>1.4777661199999998E-2</v>
      </c>
      <c r="C24" s="39">
        <v>4000</v>
      </c>
      <c r="D24" s="40">
        <v>9.0908299999999998E-5</v>
      </c>
      <c r="E24" s="40">
        <v>3.0467099999999998E-5</v>
      </c>
      <c r="F24" s="41">
        <v>164</v>
      </c>
      <c r="G24" s="88">
        <f>'init new quick'!D24/D24</f>
        <v>0.65613370836326279</v>
      </c>
      <c r="H24" s="92">
        <f t="shared" si="2"/>
        <v>0.3351410157268368</v>
      </c>
      <c r="I24" s="42">
        <f t="shared" si="11"/>
        <v>1.1961566442042097E-2</v>
      </c>
      <c r="J24" s="37">
        <f t="shared" si="3"/>
        <v>7.8001560031200627E-4</v>
      </c>
      <c r="K24" s="37">
        <f t="shared" si="4"/>
        <v>9.2292073868925444E-4</v>
      </c>
      <c r="L24" s="37">
        <f t="shared" si="5"/>
        <v>1.1855836920345092E-3</v>
      </c>
      <c r="M24" s="37">
        <f t="shared" si="6"/>
        <v>0.81052631578947365</v>
      </c>
      <c r="N24" s="42">
        <f t="shared" si="12"/>
        <v>-1.1991039011145157</v>
      </c>
      <c r="O24" s="37">
        <f t="shared" si="7"/>
        <v>-0.66101238990472655</v>
      </c>
      <c r="P24" s="37">
        <f t="shared" si="8"/>
        <v>-0.68128737029723696</v>
      </c>
      <c r="Q24" s="37">
        <f t="shared" si="9"/>
        <v>-0.66551399121027732</v>
      </c>
      <c r="R24" s="38">
        <f t="shared" si="10"/>
        <v>1.1154976670667174</v>
      </c>
      <c r="S24" s="22"/>
    </row>
    <row r="25" spans="1:19" x14ac:dyDescent="0.25">
      <c r="A25" s="39">
        <v>14</v>
      </c>
      <c r="B25" s="67">
        <f t="shared" si="13"/>
        <v>2.7329664999999996E-2</v>
      </c>
      <c r="C25" s="39">
        <v>5000</v>
      </c>
      <c r="D25" s="40">
        <v>1.7056499999999999E-4</v>
      </c>
      <c r="E25" s="40">
        <v>1.26172E-5</v>
      </c>
      <c r="F25" s="41">
        <v>161</v>
      </c>
      <c r="G25" s="88">
        <f>'init new quick'!D25/D25</f>
        <v>0.37706446222847595</v>
      </c>
      <c r="H25" s="92">
        <f t="shared" si="2"/>
        <v>7.3972972180693583E-2</v>
      </c>
      <c r="I25" s="42">
        <f t="shared" si="11"/>
        <v>2.2210582436208732E-2</v>
      </c>
      <c r="J25" s="37">
        <f t="shared" si="3"/>
        <v>9.8001960039200775E-4</v>
      </c>
      <c r="K25" s="37">
        <f t="shared" si="4"/>
        <v>1.744949885596402E-3</v>
      </c>
      <c r="L25" s="37">
        <f t="shared" si="5"/>
        <v>4.6792537361367781E-4</v>
      </c>
      <c r="M25" s="37">
        <f t="shared" si="6"/>
        <v>0.79473684210526319</v>
      </c>
      <c r="N25" s="42">
        <f t="shared" si="12"/>
        <v>-1.168639242931538</v>
      </c>
      <c r="O25" s="37">
        <f t="shared" si="7"/>
        <v>-0.66027874103652029</v>
      </c>
      <c r="P25" s="37">
        <f t="shared" si="8"/>
        <v>-0.67827750958974575</v>
      </c>
      <c r="Q25" s="37">
        <f t="shared" si="9"/>
        <v>-0.66864361324204158</v>
      </c>
      <c r="R25" s="38">
        <f t="shared" si="10"/>
        <v>1.0653146100650013</v>
      </c>
      <c r="S25" s="22"/>
    </row>
    <row r="26" spans="1:19" x14ac:dyDescent="0.25">
      <c r="A26" s="39">
        <v>15</v>
      </c>
      <c r="B26" s="67">
        <f t="shared" si="13"/>
        <v>2.1141819999999999E-2</v>
      </c>
      <c r="C26" s="39">
        <v>6000</v>
      </c>
      <c r="D26" s="41">
        <v>1.3464E-4</v>
      </c>
      <c r="E26" s="40">
        <v>1.0971800000000001E-5</v>
      </c>
      <c r="F26" s="41">
        <v>158</v>
      </c>
      <c r="G26" s="88">
        <f>'init new quick'!D26/D26</f>
        <v>0.66456476530005937</v>
      </c>
      <c r="H26" s="92">
        <f t="shared" si="2"/>
        <v>8.1489898989899001E-2</v>
      </c>
      <c r="I26" s="42">
        <f t="shared" si="11"/>
        <v>1.7158056689329654E-2</v>
      </c>
      <c r="J26" s="37">
        <f t="shared" si="3"/>
        <v>1.1800236004720095E-3</v>
      </c>
      <c r="K26" s="37">
        <f t="shared" si="4"/>
        <v>1.3742165122249308E-3</v>
      </c>
      <c r="L26" s="37">
        <f t="shared" si="5"/>
        <v>4.0177178187761006E-4</v>
      </c>
      <c r="M26" s="37">
        <f t="shared" si="6"/>
        <v>0.77894736842105261</v>
      </c>
      <c r="N26" s="42">
        <f t="shared" si="12"/>
        <v>-1.1836576085899557</v>
      </c>
      <c r="O26" s="37">
        <f t="shared" si="7"/>
        <v>-0.65954509216831414</v>
      </c>
      <c r="P26" s="37">
        <f t="shared" si="8"/>
        <v>-0.67963495028107024</v>
      </c>
      <c r="Q26" s="37">
        <f t="shared" si="9"/>
        <v>-0.66893210113783164</v>
      </c>
      <c r="R26" s="38">
        <f t="shared" si="10"/>
        <v>1.0151315530632852</v>
      </c>
      <c r="S26" s="22"/>
    </row>
    <row r="27" spans="1:19" x14ac:dyDescent="0.25">
      <c r="A27" s="39">
        <v>16</v>
      </c>
      <c r="B27" s="67">
        <f t="shared" si="13"/>
        <v>1.7653244999999998E-2</v>
      </c>
      <c r="C27" s="39">
        <v>7000</v>
      </c>
      <c r="D27" s="41">
        <v>1.14739E-4</v>
      </c>
      <c r="E27" s="40">
        <v>2.93724E-5</v>
      </c>
      <c r="F27" s="41">
        <v>155</v>
      </c>
      <c r="G27" s="88">
        <f>'init new quick'!D27/D27</f>
        <v>0.96587908209065787</v>
      </c>
      <c r="H27" s="92">
        <f t="shared" si="2"/>
        <v>0.25599316710098574</v>
      </c>
      <c r="I27" s="42">
        <f t="shared" si="11"/>
        <v>1.4309550463427311E-2</v>
      </c>
      <c r="J27" s="37">
        <f t="shared" si="3"/>
        <v>1.3800276005520109E-3</v>
      </c>
      <c r="K27" s="37">
        <f t="shared" si="4"/>
        <v>1.1688451868675015E-3</v>
      </c>
      <c r="L27" s="37">
        <f t="shared" si="5"/>
        <v>1.1415710890969419E-3</v>
      </c>
      <c r="M27" s="37">
        <f t="shared" si="6"/>
        <v>0.76315789473684215</v>
      </c>
      <c r="N27" s="42">
        <f t="shared" si="12"/>
        <v>-1.1921246427475363</v>
      </c>
      <c r="O27" s="37">
        <f t="shared" si="7"/>
        <v>-0.65881144330010788</v>
      </c>
      <c r="P27" s="37">
        <f t="shared" si="8"/>
        <v>-0.68038691763522607</v>
      </c>
      <c r="Q27" s="37">
        <f t="shared" si="9"/>
        <v>-0.66570592490392111</v>
      </c>
      <c r="R27" s="38">
        <f t="shared" si="10"/>
        <v>0.96494849606156907</v>
      </c>
      <c r="S27" s="22"/>
    </row>
    <row r="28" spans="1:19" x14ac:dyDescent="0.25">
      <c r="A28" s="39">
        <v>17</v>
      </c>
      <c r="B28" s="67">
        <f t="shared" si="13"/>
        <v>2.5027436E-2</v>
      </c>
      <c r="C28" s="39">
        <v>8000</v>
      </c>
      <c r="D28" s="41">
        <v>1.65518E-4</v>
      </c>
      <c r="E28" s="40">
        <v>2.4071899999999999E-5</v>
      </c>
      <c r="F28" s="41">
        <v>152</v>
      </c>
      <c r="G28" s="88">
        <f>'init new quick'!D28/D28</f>
        <v>0.61380635338754697</v>
      </c>
      <c r="H28" s="92">
        <f t="shared" si="2"/>
        <v>0.14543372926207421</v>
      </c>
      <c r="I28" s="42">
        <f t="shared" si="11"/>
        <v>2.0330756535962096E-2</v>
      </c>
      <c r="J28" s="37">
        <f t="shared" si="3"/>
        <v>1.5800316006320126E-3</v>
      </c>
      <c r="K28" s="37">
        <f t="shared" si="4"/>
        <v>1.6928666194751545E-3</v>
      </c>
      <c r="L28" s="37">
        <f t="shared" si="5"/>
        <v>9.284635693467126E-4</v>
      </c>
      <c r="M28" s="37">
        <f t="shared" si="6"/>
        <v>0.74736842105263157</v>
      </c>
      <c r="N28" s="42">
        <f t="shared" si="12"/>
        <v>-1.1742269260346883</v>
      </c>
      <c r="O28" s="37">
        <f t="shared" si="7"/>
        <v>-0.65807779443190173</v>
      </c>
      <c r="P28" s="37">
        <f t="shared" si="8"/>
        <v>-0.67846821253112677</v>
      </c>
      <c r="Q28" s="37">
        <f t="shared" si="9"/>
        <v>-0.66663526129120432</v>
      </c>
      <c r="R28" s="38">
        <f t="shared" si="10"/>
        <v>0.91476543905985308</v>
      </c>
      <c r="S28" s="22"/>
    </row>
    <row r="29" spans="1:19" x14ac:dyDescent="0.25">
      <c r="A29" s="39">
        <v>18</v>
      </c>
      <c r="B29" s="67">
        <f t="shared" si="13"/>
        <v>8.8002516999999992E-3</v>
      </c>
      <c r="C29" s="39">
        <v>9000</v>
      </c>
      <c r="D29" s="40">
        <v>5.9943299999999999E-5</v>
      </c>
      <c r="E29" s="40">
        <v>3.7524100000000002E-5</v>
      </c>
      <c r="F29" s="41">
        <v>149</v>
      </c>
      <c r="G29" s="88">
        <f>'init new quick'!D29/D29</f>
        <v>1.8921380704766004</v>
      </c>
      <c r="H29" s="92">
        <f t="shared" si="2"/>
        <v>0.62599323026927112</v>
      </c>
      <c r="I29" s="42">
        <f t="shared" si="11"/>
        <v>7.0808663924465422E-3</v>
      </c>
      <c r="J29" s="37">
        <f t="shared" si="3"/>
        <v>1.7800356007120143E-3</v>
      </c>
      <c r="K29" s="37">
        <f t="shared" si="4"/>
        <v>6.0337282201708734E-4</v>
      </c>
      <c r="L29" s="37">
        <f t="shared" si="5"/>
        <v>1.4693115982466344E-3</v>
      </c>
      <c r="M29" s="37">
        <f t="shared" si="6"/>
        <v>0.73157894736842111</v>
      </c>
      <c r="N29" s="42">
        <f t="shared" si="12"/>
        <v>-1.2136115239720855</v>
      </c>
      <c r="O29" s="37">
        <f t="shared" si="7"/>
        <v>-0.65734414556369547</v>
      </c>
      <c r="P29" s="37">
        <f t="shared" si="8"/>
        <v>-0.68245739537745587</v>
      </c>
      <c r="Q29" s="37">
        <f t="shared" si="9"/>
        <v>-0.66427668777002502</v>
      </c>
      <c r="R29" s="38">
        <f t="shared" si="10"/>
        <v>0.86458238205813698</v>
      </c>
      <c r="S29" s="22"/>
    </row>
    <row r="30" spans="1:19" x14ac:dyDescent="0.25">
      <c r="A30" s="39">
        <v>19</v>
      </c>
      <c r="B30" s="67">
        <f t="shared" si="13"/>
        <v>2.8032829999999998E-2</v>
      </c>
      <c r="C30" s="39">
        <v>10000</v>
      </c>
      <c r="D30" s="41">
        <v>1.92905E-4</v>
      </c>
      <c r="E30" s="40">
        <v>1.6739400000000001E-5</v>
      </c>
      <c r="F30" s="41">
        <v>146</v>
      </c>
      <c r="G30" s="88">
        <f>'init new quick'!D30/D30</f>
        <v>0.67090536792721811</v>
      </c>
      <c r="H30" s="92">
        <f t="shared" si="2"/>
        <v>8.6775355745055863E-2</v>
      </c>
      <c r="I30" s="42">
        <f t="shared" si="11"/>
        <v>2.2784733738771133E-2</v>
      </c>
      <c r="J30" s="37">
        <f t="shared" si="3"/>
        <v>1.9800396007920158E-3</v>
      </c>
      <c r="K30" s="37">
        <f t="shared" si="4"/>
        <v>1.9754908337138318E-3</v>
      </c>
      <c r="L30" s="37">
        <f t="shared" si="5"/>
        <v>6.336591379593801E-4</v>
      </c>
      <c r="M30" s="37">
        <f t="shared" si="6"/>
        <v>0.71578947368421053</v>
      </c>
      <c r="N30" s="42">
        <f t="shared" si="12"/>
        <v>-1.166932608539726</v>
      </c>
      <c r="O30" s="37">
        <f t="shared" si="7"/>
        <v>-0.65661049669548932</v>
      </c>
      <c r="P30" s="37">
        <f t="shared" si="8"/>
        <v>-0.67743338363166117</v>
      </c>
      <c r="Q30" s="37">
        <f t="shared" si="9"/>
        <v>-0.66792086813202189</v>
      </c>
      <c r="R30" s="38">
        <f t="shared" si="10"/>
        <v>0.81439932505642088</v>
      </c>
      <c r="S30" s="22"/>
    </row>
    <row r="31" spans="1:19" x14ac:dyDescent="0.25">
      <c r="A31" s="39">
        <v>20</v>
      </c>
      <c r="B31" s="67">
        <f t="shared" si="13"/>
        <v>6.7798132999999997E-2</v>
      </c>
      <c r="C31" s="39">
        <v>20000</v>
      </c>
      <c r="D31" s="41">
        <v>4.75031E-4</v>
      </c>
      <c r="E31" s="41">
        <v>1.6759000000000001E-4</v>
      </c>
      <c r="F31" s="41">
        <v>143</v>
      </c>
      <c r="G31" s="88">
        <f>'init new quick'!D31/D31</f>
        <v>0.52329005896457292</v>
      </c>
      <c r="H31" s="92">
        <f t="shared" si="2"/>
        <v>0.35279802791817799</v>
      </c>
      <c r="I31" s="42">
        <f t="shared" si="11"/>
        <v>5.5254069547917596E-2</v>
      </c>
      <c r="J31" s="37">
        <f t="shared" si="3"/>
        <v>3.9800796015920315E-3</v>
      </c>
      <c r="K31" s="37">
        <f t="shared" si="4"/>
        <v>4.8869319943484792E-3</v>
      </c>
      <c r="L31" s="37">
        <f t="shared" si="5"/>
        <v>6.6986336156188353E-3</v>
      </c>
      <c r="M31" s="37">
        <f t="shared" si="6"/>
        <v>0.7</v>
      </c>
      <c r="N31" s="42">
        <f t="shared" si="12"/>
        <v>-1.0704192244824704</v>
      </c>
      <c r="O31" s="37">
        <f t="shared" si="7"/>
        <v>-0.64927400801342738</v>
      </c>
      <c r="P31" s="37">
        <f t="shared" si="8"/>
        <v>-0.66677313832948715</v>
      </c>
      <c r="Q31" s="37">
        <f t="shared" si="9"/>
        <v>-0.64147224033775718</v>
      </c>
      <c r="R31" s="38">
        <f t="shared" si="10"/>
        <v>0.76421626805470477</v>
      </c>
      <c r="S31" s="22"/>
    </row>
    <row r="32" spans="1:19" x14ac:dyDescent="0.25">
      <c r="A32" s="39">
        <v>21</v>
      </c>
      <c r="B32" s="67">
        <f t="shared" si="13"/>
        <v>7.0568560000000002E-2</v>
      </c>
      <c r="C32" s="39">
        <v>30000</v>
      </c>
      <c r="D32" s="41">
        <v>5.0499900000000001E-4</v>
      </c>
      <c r="E32" s="41">
        <v>2.38187E-4</v>
      </c>
      <c r="F32" s="41">
        <v>140</v>
      </c>
      <c r="G32" s="88">
        <f>'init new quick'!D32/D32</f>
        <v>0.71614003196045928</v>
      </c>
      <c r="H32" s="92">
        <f t="shared" si="2"/>
        <v>0.47165835971952419</v>
      </c>
      <c r="I32" s="42">
        <f t="shared" si="11"/>
        <v>5.7516190487816539E-2</v>
      </c>
      <c r="J32" s="37">
        <f t="shared" si="3"/>
        <v>5.9801196023920476E-3</v>
      </c>
      <c r="K32" s="37">
        <f t="shared" si="4"/>
        <v>5.1961912214381449E-3</v>
      </c>
      <c r="L32" s="37">
        <f t="shared" si="5"/>
        <v>9.5369982174124263E-3</v>
      </c>
      <c r="M32" s="37">
        <f t="shared" si="6"/>
        <v>0.68421052631578949</v>
      </c>
      <c r="N32" s="42">
        <f t="shared" si="12"/>
        <v>-1.0636951895856761</v>
      </c>
      <c r="O32" s="37">
        <f t="shared" si="7"/>
        <v>-0.64193751933136534</v>
      </c>
      <c r="P32" s="37">
        <f t="shared" si="8"/>
        <v>-0.66564078529851678</v>
      </c>
      <c r="Q32" s="37">
        <f t="shared" si="9"/>
        <v>-0.6290944720266487</v>
      </c>
      <c r="R32" s="38">
        <f t="shared" si="10"/>
        <v>0.71403321105298867</v>
      </c>
    </row>
    <row r="33" spans="1:18" x14ac:dyDescent="0.25">
      <c r="A33" s="39">
        <v>22</v>
      </c>
      <c r="B33" s="67">
        <f t="shared" si="13"/>
        <v>0.13365605</v>
      </c>
      <c r="C33" s="39">
        <v>40000</v>
      </c>
      <c r="D33" s="41">
        <v>9.7654999999999997E-4</v>
      </c>
      <c r="E33" s="41">
        <v>1.80447E-4</v>
      </c>
      <c r="F33" s="41">
        <v>137</v>
      </c>
      <c r="G33" s="88">
        <f>'init new quick'!D33/D33</f>
        <v>0.48259894526649944</v>
      </c>
      <c r="H33" s="92">
        <f t="shared" si="2"/>
        <v>0.18478009318519278</v>
      </c>
      <c r="I33" s="42">
        <f t="shared" si="11"/>
        <v>0.10902865848450627</v>
      </c>
      <c r="J33" s="37">
        <f t="shared" si="3"/>
        <v>7.9801596031920646E-3</v>
      </c>
      <c r="K33" s="37">
        <f t="shared" si="4"/>
        <v>1.0062431804505386E-2</v>
      </c>
      <c r="L33" s="37">
        <f t="shared" si="5"/>
        <v>7.2155515255195417E-3</v>
      </c>
      <c r="M33" s="37">
        <f t="shared" si="6"/>
        <v>0.66842105263157892</v>
      </c>
      <c r="N33" s="42">
        <f t="shared" si="12"/>
        <v>-0.91057710190058316</v>
      </c>
      <c r="O33" s="37">
        <f t="shared" si="7"/>
        <v>-0.6346010306493034</v>
      </c>
      <c r="P33" s="37">
        <f t="shared" si="8"/>
        <v>-0.64782303956616516</v>
      </c>
      <c r="Q33" s="37">
        <f t="shared" si="9"/>
        <v>-0.63921802320139276</v>
      </c>
      <c r="R33" s="38">
        <f t="shared" si="10"/>
        <v>0.66385015405127268</v>
      </c>
    </row>
    <row r="34" spans="1:18" x14ac:dyDescent="0.25">
      <c r="A34" s="39">
        <v>23</v>
      </c>
      <c r="B34" s="67">
        <f t="shared" si="13"/>
        <v>0.133702138</v>
      </c>
      <c r="C34" s="39">
        <v>50000</v>
      </c>
      <c r="D34" s="41">
        <v>9.9875700000000007E-4</v>
      </c>
      <c r="E34" s="41">
        <v>3.2014000000000001E-4</v>
      </c>
      <c r="F34" s="41">
        <v>134</v>
      </c>
      <c r="G34" s="88">
        <f>'init new quick'!D34/D34</f>
        <v>0.57539521625380352</v>
      </c>
      <c r="H34" s="92">
        <f t="shared" si="2"/>
        <v>0.32053842926757958</v>
      </c>
      <c r="I34" s="42">
        <f t="shared" si="11"/>
        <v>0.10906629045599588</v>
      </c>
      <c r="J34" s="37">
        <f t="shared" si="3"/>
        <v>9.9801996039920807E-3</v>
      </c>
      <c r="K34" s="37">
        <f t="shared" si="4"/>
        <v>1.0291600239368584E-2</v>
      </c>
      <c r="L34" s="37">
        <f t="shared" si="5"/>
        <v>1.2831932764359044E-2</v>
      </c>
      <c r="M34" s="37">
        <f t="shared" si="6"/>
        <v>0.65263157894736845</v>
      </c>
      <c r="N34" s="42">
        <f t="shared" si="12"/>
        <v>-0.91046524285491148</v>
      </c>
      <c r="O34" s="37">
        <f t="shared" si="7"/>
        <v>-0.62726454196724135</v>
      </c>
      <c r="P34" s="37">
        <f t="shared" si="8"/>
        <v>-0.64698393906700735</v>
      </c>
      <c r="Q34" s="37">
        <f t="shared" si="9"/>
        <v>-0.6147256568305316</v>
      </c>
      <c r="R34" s="38">
        <f t="shared" si="10"/>
        <v>0.61366709704955658</v>
      </c>
    </row>
    <row r="35" spans="1:18" x14ac:dyDescent="0.25">
      <c r="A35" s="39">
        <v>24</v>
      </c>
      <c r="B35" s="67">
        <f t="shared" si="13"/>
        <v>0.18513676000000001</v>
      </c>
      <c r="C35" s="39">
        <v>60000</v>
      </c>
      <c r="D35" s="41">
        <v>1.4142600000000001E-3</v>
      </c>
      <c r="E35" s="41">
        <v>2.6932099999999999E-4</v>
      </c>
      <c r="F35" s="41">
        <v>131</v>
      </c>
      <c r="G35" s="88">
        <f>'init new quick'!D35/D35</f>
        <v>0.48418890444472723</v>
      </c>
      <c r="H35" s="92">
        <f t="shared" si="2"/>
        <v>0.19043245230721365</v>
      </c>
      <c r="I35" s="42">
        <f t="shared" si="11"/>
        <v>0.15106390867946354</v>
      </c>
      <c r="J35" s="37">
        <f t="shared" si="3"/>
        <v>1.1980239604792095E-2</v>
      </c>
      <c r="K35" s="37">
        <f t="shared" si="4"/>
        <v>1.4579445161733689E-2</v>
      </c>
      <c r="L35" s="37">
        <f t="shared" si="5"/>
        <v>1.0788746075143517E-2</v>
      </c>
      <c r="M35" s="37">
        <f t="shared" si="6"/>
        <v>0.63684210526315788</v>
      </c>
      <c r="N35" s="42">
        <f t="shared" si="12"/>
        <v>-0.78562954307599153</v>
      </c>
      <c r="O35" s="37">
        <f t="shared" si="7"/>
        <v>-0.61992805328517941</v>
      </c>
      <c r="P35" s="37">
        <f t="shared" si="8"/>
        <v>-0.6312839897401491</v>
      </c>
      <c r="Q35" s="37">
        <f t="shared" si="9"/>
        <v>-0.62363574943789768</v>
      </c>
      <c r="R35" s="38">
        <f t="shared" si="10"/>
        <v>0.56348404004784047</v>
      </c>
    </row>
    <row r="36" spans="1:18" x14ac:dyDescent="0.25">
      <c r="A36" s="39">
        <v>25</v>
      </c>
      <c r="B36" s="67">
        <f t="shared" si="13"/>
        <v>0.19010869999999999</v>
      </c>
      <c r="C36" s="39">
        <v>70000</v>
      </c>
      <c r="D36" s="41">
        <v>1.4862499999999999E-3</v>
      </c>
      <c r="E36" s="41">
        <v>3.40632E-4</v>
      </c>
      <c r="F36" s="41">
        <v>128</v>
      </c>
      <c r="G36" s="88">
        <f>'init new quick'!D36/D36</f>
        <v>0.53167703952901602</v>
      </c>
      <c r="H36" s="92">
        <f t="shared" si="2"/>
        <v>0.22918889823380995</v>
      </c>
      <c r="I36" s="42">
        <f t="shared" si="11"/>
        <v>0.15512361845919104</v>
      </c>
      <c r="J36" s="37">
        <f t="shared" si="3"/>
        <v>1.3980279605592111E-2</v>
      </c>
      <c r="K36" s="37">
        <f t="shared" si="4"/>
        <v>1.5322356659270562E-2</v>
      </c>
      <c r="L36" s="37">
        <f t="shared" si="5"/>
        <v>1.3655817170494635E-2</v>
      </c>
      <c r="M36" s="37">
        <f t="shared" si="6"/>
        <v>0.62105263157894741</v>
      </c>
      <c r="N36" s="42">
        <f t="shared" si="12"/>
        <v>-0.77356227039031289</v>
      </c>
      <c r="O36" s="37">
        <f t="shared" si="7"/>
        <v>-0.61259156460311737</v>
      </c>
      <c r="P36" s="37">
        <f t="shared" si="8"/>
        <v>-0.62856381840073516</v>
      </c>
      <c r="Q36" s="37">
        <f t="shared" si="9"/>
        <v>-0.61113279554419875</v>
      </c>
      <c r="R36" s="38">
        <f t="shared" si="10"/>
        <v>0.51330098304612437</v>
      </c>
    </row>
    <row r="37" spans="1:18" x14ac:dyDescent="0.25">
      <c r="A37" s="39">
        <v>26</v>
      </c>
      <c r="B37" s="67">
        <f t="shared" si="13"/>
        <v>0.20109745000000001</v>
      </c>
      <c r="C37" s="39">
        <v>80000</v>
      </c>
      <c r="D37" s="41">
        <v>1.60983E-3</v>
      </c>
      <c r="E37" s="41">
        <v>2.5620299999999999E-4</v>
      </c>
      <c r="F37" s="41">
        <v>125</v>
      </c>
      <c r="G37" s="88">
        <f>'init new quick'!D37/D37</f>
        <v>0.56315200983954827</v>
      </c>
      <c r="H37" s="92">
        <f t="shared" si="2"/>
        <v>0.15914910270028512</v>
      </c>
      <c r="I37" s="42">
        <f t="shared" si="11"/>
        <v>0.16409619975381259</v>
      </c>
      <c r="J37" s="37">
        <f t="shared" si="3"/>
        <v>1.5980319606392127E-2</v>
      </c>
      <c r="K37" s="37">
        <f t="shared" si="4"/>
        <v>1.6597658824371368E-2</v>
      </c>
      <c r="L37" s="37">
        <f t="shared" si="5"/>
        <v>1.0261334615076823E-2</v>
      </c>
      <c r="M37" s="37">
        <f t="shared" si="6"/>
        <v>0.60526315789473684</v>
      </c>
      <c r="N37" s="42">
        <f t="shared" si="12"/>
        <v>-0.74689174686735194</v>
      </c>
      <c r="O37" s="37">
        <f t="shared" si="7"/>
        <v>-0.60525507592105543</v>
      </c>
      <c r="P37" s="37">
        <f t="shared" si="8"/>
        <v>-0.62389429799339002</v>
      </c>
      <c r="Q37" s="37">
        <f t="shared" si="9"/>
        <v>-0.62593572769058714</v>
      </c>
      <c r="R37" s="38">
        <f t="shared" si="10"/>
        <v>0.46311792604440832</v>
      </c>
    </row>
    <row r="38" spans="1:18" x14ac:dyDescent="0.25">
      <c r="A38" s="39">
        <v>27</v>
      </c>
      <c r="B38" s="67">
        <f t="shared" si="13"/>
        <v>0.19838832000000001</v>
      </c>
      <c r="C38" s="39">
        <v>90000</v>
      </c>
      <c r="D38" s="41">
        <v>1.62721E-3</v>
      </c>
      <c r="E38" s="41">
        <v>3.7216400000000002E-4</v>
      </c>
      <c r="F38" s="41">
        <v>122</v>
      </c>
      <c r="G38" s="88">
        <f>'init new quick'!D38/D38</f>
        <v>0.62766330098757994</v>
      </c>
      <c r="H38" s="92">
        <f t="shared" si="2"/>
        <v>0.22871295038747305</v>
      </c>
      <c r="I38" s="42">
        <f t="shared" si="11"/>
        <v>0.16188412930333387</v>
      </c>
      <c r="J38" s="37">
        <f t="shared" si="3"/>
        <v>1.7980359607192145E-2</v>
      </c>
      <c r="K38" s="37">
        <f t="shared" si="4"/>
        <v>1.6777014315789495E-2</v>
      </c>
      <c r="L38" s="37">
        <f t="shared" si="5"/>
        <v>1.4923566687099528E-2</v>
      </c>
      <c r="M38" s="37">
        <f t="shared" si="6"/>
        <v>0.58947368421052626</v>
      </c>
      <c r="N38" s="42">
        <f t="shared" si="12"/>
        <v>-0.75346700933048549</v>
      </c>
      <c r="O38" s="37">
        <f t="shared" si="7"/>
        <v>-0.59791858723899338</v>
      </c>
      <c r="P38" s="37">
        <f t="shared" si="8"/>
        <v>-0.62323758764641102</v>
      </c>
      <c r="Q38" s="37">
        <f t="shared" si="9"/>
        <v>-0.60560429163630081</v>
      </c>
      <c r="R38" s="38">
        <f t="shared" si="10"/>
        <v>0.41293486904269228</v>
      </c>
    </row>
    <row r="39" spans="1:18" x14ac:dyDescent="0.25">
      <c r="A39" s="39">
        <v>28</v>
      </c>
      <c r="B39" s="67">
        <f t="shared" si="13"/>
        <v>0.21172678</v>
      </c>
      <c r="C39" s="39">
        <v>100000</v>
      </c>
      <c r="D39" s="41">
        <v>1.7803199999999999E-3</v>
      </c>
      <c r="E39" s="41">
        <v>6.9912299999999995E-4</v>
      </c>
      <c r="F39" s="41">
        <v>119</v>
      </c>
      <c r="G39" s="88">
        <f>'init new quick'!D39/D39</f>
        <v>0.63499820257032447</v>
      </c>
      <c r="H39" s="92">
        <f t="shared" si="2"/>
        <v>0.39269513345915341</v>
      </c>
      <c r="I39" s="42">
        <f t="shared" si="11"/>
        <v>0.172775305888028</v>
      </c>
      <c r="J39" s="37">
        <f t="shared" si="3"/>
        <v>1.9980399607992159E-2</v>
      </c>
      <c r="K39" s="37">
        <f t="shared" si="4"/>
        <v>1.8357055701924661E-2</v>
      </c>
      <c r="L39" s="37">
        <f t="shared" si="5"/>
        <v>2.8069009862274549E-2</v>
      </c>
      <c r="M39" s="37">
        <f t="shared" si="6"/>
        <v>0.5736842105263158</v>
      </c>
      <c r="N39" s="42">
        <f t="shared" si="12"/>
        <v>-0.72109356274283232</v>
      </c>
      <c r="O39" s="37">
        <f t="shared" si="7"/>
        <v>-0.59058209855693145</v>
      </c>
      <c r="P39" s="37">
        <f t="shared" si="8"/>
        <v>-0.61745226421568922</v>
      </c>
      <c r="Q39" s="37">
        <f t="shared" si="9"/>
        <v>-0.54827858729713996</v>
      </c>
      <c r="R39" s="38">
        <f t="shared" si="10"/>
        <v>0.36275181204097617</v>
      </c>
    </row>
    <row r="40" spans="1:18" x14ac:dyDescent="0.25">
      <c r="A40" s="39">
        <v>29</v>
      </c>
      <c r="B40" s="67">
        <f t="shared" si="13"/>
        <v>0.29534157999999999</v>
      </c>
      <c r="C40" s="39">
        <v>125000</v>
      </c>
      <c r="D40" s="41">
        <v>2.54718E-3</v>
      </c>
      <c r="E40" s="41">
        <v>4.5947400000000003E-4</v>
      </c>
      <c r="F40" s="41">
        <v>116</v>
      </c>
      <c r="G40" s="88">
        <f>'init new quick'!D40/D40</f>
        <v>0.55066387141858841</v>
      </c>
      <c r="H40" s="92">
        <f t="shared" si="2"/>
        <v>0.1803853673474195</v>
      </c>
      <c r="I40" s="42">
        <f t="shared" si="11"/>
        <v>0.24104882111346509</v>
      </c>
      <c r="J40" s="37">
        <f t="shared" si="3"/>
        <v>2.4980499609992199E-2</v>
      </c>
      <c r="K40" s="37">
        <f t="shared" si="4"/>
        <v>2.62707813721723E-2</v>
      </c>
      <c r="L40" s="37">
        <f t="shared" si="5"/>
        <v>1.8433880346073683E-2</v>
      </c>
      <c r="M40" s="37">
        <f t="shared" si="6"/>
        <v>0.55789473684210522</v>
      </c>
      <c r="N40" s="42">
        <f t="shared" si="12"/>
        <v>-0.51815414831738116</v>
      </c>
      <c r="O40" s="37">
        <f t="shared" si="7"/>
        <v>-0.57224087685177649</v>
      </c>
      <c r="P40" s="37">
        <f t="shared" si="8"/>
        <v>-0.58847614818092042</v>
      </c>
      <c r="Q40" s="37">
        <f t="shared" si="9"/>
        <v>-0.59029623391086072</v>
      </c>
      <c r="R40" s="38">
        <f t="shared" si="10"/>
        <v>0.31256875503926013</v>
      </c>
    </row>
    <row r="41" spans="1:18" x14ac:dyDescent="0.25">
      <c r="A41" s="39">
        <v>30</v>
      </c>
      <c r="B41" s="67">
        <f t="shared" si="13"/>
        <v>0.40869026999999997</v>
      </c>
      <c r="C41" s="39">
        <v>150000</v>
      </c>
      <c r="D41" s="41">
        <v>3.6178899999999999E-3</v>
      </c>
      <c r="E41" s="41">
        <v>8.8980799999999996E-4</v>
      </c>
      <c r="F41" s="41">
        <v>113</v>
      </c>
      <c r="G41" s="88">
        <f>'init new quick'!D41/D41</f>
        <v>0.45989513224559064</v>
      </c>
      <c r="H41" s="92">
        <f t="shared" si="2"/>
        <v>0.2459466705731794</v>
      </c>
      <c r="I41" s="42">
        <f t="shared" si="11"/>
        <v>0.3336007797678941</v>
      </c>
      <c r="J41" s="37">
        <f t="shared" si="3"/>
        <v>2.9980599611992238E-2</v>
      </c>
      <c r="K41" s="37">
        <f t="shared" si="4"/>
        <v>3.7320132247678717E-2</v>
      </c>
      <c r="L41" s="37">
        <f t="shared" si="5"/>
        <v>3.5735533285267185E-2</v>
      </c>
      <c r="M41" s="37">
        <f t="shared" si="6"/>
        <v>0.54210526315789476</v>
      </c>
      <c r="N41" s="42">
        <f t="shared" si="12"/>
        <v>-0.24304834438683312</v>
      </c>
      <c r="O41" s="37">
        <f t="shared" si="7"/>
        <v>-0.55389965514662154</v>
      </c>
      <c r="P41" s="37">
        <f t="shared" si="8"/>
        <v>-0.54801893669565949</v>
      </c>
      <c r="Q41" s="37">
        <f t="shared" si="9"/>
        <v>-0.51484579623797688</v>
      </c>
      <c r="R41" s="38">
        <f t="shared" si="10"/>
        <v>0.26238569803754402</v>
      </c>
    </row>
    <row r="42" spans="1:18" x14ac:dyDescent="0.25">
      <c r="A42" s="39">
        <v>31</v>
      </c>
      <c r="B42" s="67">
        <f t="shared" si="13"/>
        <v>0.40058660000000001</v>
      </c>
      <c r="C42" s="39">
        <v>175000</v>
      </c>
      <c r="D42" s="41">
        <v>3.6428900000000002E-3</v>
      </c>
      <c r="E42" s="41">
        <v>7.7467300000000003E-4</v>
      </c>
      <c r="F42" s="41">
        <v>110</v>
      </c>
      <c r="G42" s="88">
        <f>'init new quick'!D42/D42</f>
        <v>0.53052933248053058</v>
      </c>
      <c r="H42" s="92">
        <f t="shared" si="2"/>
        <v>0.21265341528292098</v>
      </c>
      <c r="I42" s="42">
        <f t="shared" si="11"/>
        <v>0.32698393637262296</v>
      </c>
      <c r="J42" s="37">
        <f t="shared" si="3"/>
        <v>3.4980699613992278E-2</v>
      </c>
      <c r="K42" s="37">
        <f t="shared" si="4"/>
        <v>3.7578123460880852E-2</v>
      </c>
      <c r="L42" s="37">
        <f t="shared" si="5"/>
        <v>3.1106510686183583E-2</v>
      </c>
      <c r="M42" s="37">
        <f t="shared" si="6"/>
        <v>0.52631578947368418</v>
      </c>
      <c r="N42" s="42">
        <f t="shared" si="12"/>
        <v>-0.2627165615505061</v>
      </c>
      <c r="O42" s="37">
        <f t="shared" si="7"/>
        <v>-0.53555843344146647</v>
      </c>
      <c r="P42" s="37">
        <f t="shared" si="8"/>
        <v>-0.54707430155903847</v>
      </c>
      <c r="Q42" s="37">
        <f t="shared" si="9"/>
        <v>-0.53503240975554112</v>
      </c>
      <c r="R42" s="38">
        <f t="shared" si="10"/>
        <v>0.21220264103582795</v>
      </c>
    </row>
    <row r="43" spans="1:18" x14ac:dyDescent="0.25">
      <c r="A43" s="39">
        <v>32</v>
      </c>
      <c r="B43" s="67">
        <f t="shared" si="13"/>
        <v>0.51083864000000001</v>
      </c>
      <c r="C43" s="39">
        <v>200000</v>
      </c>
      <c r="D43" s="41">
        <v>4.7754199999999998E-3</v>
      </c>
      <c r="E43" s="41">
        <v>6.1079099999999996E-4</v>
      </c>
      <c r="F43" s="41">
        <v>107</v>
      </c>
      <c r="G43" s="88">
        <f>'init new quick'!D43/D43</f>
        <v>0.46058985387672707</v>
      </c>
      <c r="H43" s="92">
        <f t="shared" si="2"/>
        <v>0.12790309543453768</v>
      </c>
      <c r="I43" s="42">
        <f t="shared" si="11"/>
        <v>0.41700740508361078</v>
      </c>
      <c r="J43" s="37">
        <f t="shared" si="3"/>
        <v>3.9980799615992317E-2</v>
      </c>
      <c r="K43" s="37">
        <f t="shared" si="4"/>
        <v>4.9265435008393511E-2</v>
      </c>
      <c r="L43" s="37">
        <f t="shared" si="5"/>
        <v>2.4517606516443542E-2</v>
      </c>
      <c r="M43" s="37">
        <f t="shared" si="6"/>
        <v>0.51052631578947372</v>
      </c>
      <c r="N43" s="42">
        <f t="shared" si="12"/>
        <v>4.873439702997113E-3</v>
      </c>
      <c r="O43" s="37">
        <f t="shared" si="7"/>
        <v>-0.51721721173631152</v>
      </c>
      <c r="P43" s="37">
        <f t="shared" si="8"/>
        <v>-0.5042811963079411</v>
      </c>
      <c r="Q43" s="37">
        <f t="shared" si="9"/>
        <v>-0.56376583222903276</v>
      </c>
      <c r="R43" s="38">
        <f t="shared" si="10"/>
        <v>0.16201958403411187</v>
      </c>
    </row>
    <row r="44" spans="1:18" x14ac:dyDescent="0.25">
      <c r="A44" s="39">
        <v>33</v>
      </c>
      <c r="B44" s="67">
        <f t="shared" si="13"/>
        <v>0.50976822000000011</v>
      </c>
      <c r="C44" s="39">
        <v>225000</v>
      </c>
      <c r="D44" s="41">
        <v>4.9028800000000001E-3</v>
      </c>
      <c r="E44" s="41">
        <v>1.25271E-3</v>
      </c>
      <c r="F44" s="41">
        <v>104</v>
      </c>
      <c r="G44" s="88">
        <f>'init new quick'!D44/D44</f>
        <v>0.50694285807525374</v>
      </c>
      <c r="H44" s="92">
        <f t="shared" ref="H44:H75" si="14">E44/D44</f>
        <v>0.25550492771595468</v>
      </c>
      <c r="I44" s="42">
        <f t="shared" si="11"/>
        <v>0.41613338115282811</v>
      </c>
      <c r="J44" s="37">
        <f t="shared" ref="J44:J75" si="15">(C44-$C$6)/($C$5-$C$6)</f>
        <v>4.4980899617992356E-2</v>
      </c>
      <c r="K44" s="37">
        <f t="shared" ref="K44:K75" si="16">(D44-$D$6)/($D$5-$D$6)</f>
        <v>5.0580777409783291E-2</v>
      </c>
      <c r="L44" s="37">
        <f t="shared" ref="L44:L75" si="17">(E44-$E$6)/($E$5-$E$6)</f>
        <v>5.0326070995369572E-2</v>
      </c>
      <c r="M44" s="37">
        <f t="shared" ref="M44:M75" si="18">(F44-$F$6)/($F$5-$F$6)</f>
        <v>0.49473684210526314</v>
      </c>
      <c r="N44" s="42">
        <f t="shared" si="12"/>
        <v>2.2754497778968647E-3</v>
      </c>
      <c r="O44" s="37">
        <f t="shared" ref="O44:O75" si="19">(C44-$C$7)/$C$8</f>
        <v>-0.49887599003115657</v>
      </c>
      <c r="P44" s="37">
        <f t="shared" ref="P44:P75" si="20">(D44-$D$7)/$D$8</f>
        <v>-0.49946506852739225</v>
      </c>
      <c r="Q44" s="37">
        <f t="shared" ref="Q44:Q75" si="21">(E44-$E$7)/$E$8</f>
        <v>-0.45121820759202996</v>
      </c>
      <c r="R44" s="38">
        <f t="shared" ref="R44:R75" si="22">(F44-$F$7)/$F$8</f>
        <v>0.11183652703239579</v>
      </c>
    </row>
    <row r="45" spans="1:18" x14ac:dyDescent="0.25">
      <c r="A45" s="39">
        <v>34</v>
      </c>
      <c r="B45" s="67">
        <f t="shared" si="13"/>
        <v>0.55649990000000005</v>
      </c>
      <c r="C45" s="39">
        <v>250000</v>
      </c>
      <c r="D45" s="41">
        <v>5.5112E-3</v>
      </c>
      <c r="E45" s="41">
        <v>1.3858E-3</v>
      </c>
      <c r="F45" s="41">
        <v>101</v>
      </c>
      <c r="G45" s="88">
        <f>'init new quick'!D45/D45</f>
        <v>0.50191972710117583</v>
      </c>
      <c r="H45" s="92">
        <f t="shared" si="14"/>
        <v>0.25145158949049207</v>
      </c>
      <c r="I45" s="42">
        <f t="shared" si="11"/>
        <v>0.45429093299760021</v>
      </c>
      <c r="J45" s="37">
        <f t="shared" si="15"/>
        <v>4.9980999619992403E-2</v>
      </c>
      <c r="K45" s="37">
        <f t="shared" si="16"/>
        <v>5.685842600238826E-2</v>
      </c>
      <c r="L45" s="37">
        <f t="shared" si="17"/>
        <v>5.5676977476561536E-2</v>
      </c>
      <c r="M45" s="37">
        <f t="shared" si="18"/>
        <v>0.47894736842105262</v>
      </c>
      <c r="N45" s="42">
        <f t="shared" si="12"/>
        <v>0.11569675526828323</v>
      </c>
      <c r="O45" s="37">
        <f t="shared" si="19"/>
        <v>-0.48053476832600162</v>
      </c>
      <c r="P45" s="37">
        <f t="shared" si="20"/>
        <v>-0.47647945067501957</v>
      </c>
      <c r="Q45" s="37">
        <f t="shared" si="21"/>
        <v>-0.42788354486520824</v>
      </c>
      <c r="R45" s="38">
        <f t="shared" si="22"/>
        <v>6.1653470030679711E-2</v>
      </c>
    </row>
    <row r="46" spans="1:18" x14ac:dyDescent="0.25">
      <c r="A46" s="39">
        <v>35</v>
      </c>
      <c r="B46" s="67">
        <f t="shared" si="13"/>
        <v>0.57428688000000006</v>
      </c>
      <c r="C46" s="39">
        <v>275000</v>
      </c>
      <c r="D46" s="41">
        <v>5.8614100000000001E-3</v>
      </c>
      <c r="E46" s="41">
        <v>1.0711799999999999E-3</v>
      </c>
      <c r="F46" s="41">
        <v>98</v>
      </c>
      <c r="G46" s="88">
        <f>'init new quick'!D46/D46</f>
        <v>0.51652076889349152</v>
      </c>
      <c r="H46" s="92">
        <f t="shared" si="14"/>
        <v>0.18275124927278588</v>
      </c>
      <c r="I46" s="42">
        <f t="shared" si="11"/>
        <v>0.46881443421801272</v>
      </c>
      <c r="J46" s="37">
        <f t="shared" si="15"/>
        <v>5.4981099621992442E-2</v>
      </c>
      <c r="K46" s="37">
        <f t="shared" si="16"/>
        <v>6.0472470113409081E-2</v>
      </c>
      <c r="L46" s="37">
        <f t="shared" si="17"/>
        <v>4.3027625931647447E-2</v>
      </c>
      <c r="M46" s="37">
        <f t="shared" si="18"/>
        <v>0.4631578947368421</v>
      </c>
      <c r="N46" s="42">
        <f t="shared" si="12"/>
        <v>0.15886709479665875</v>
      </c>
      <c r="O46" s="37">
        <f t="shared" si="19"/>
        <v>-0.46219354662084666</v>
      </c>
      <c r="P46" s="37">
        <f t="shared" si="20"/>
        <v>-0.4632466238271773</v>
      </c>
      <c r="Q46" s="37">
        <f t="shared" si="21"/>
        <v>-0.48304585298086428</v>
      </c>
      <c r="R46" s="38">
        <f t="shared" si="22"/>
        <v>1.1470413028963634E-2</v>
      </c>
    </row>
    <row r="47" spans="1:18" x14ac:dyDescent="0.25">
      <c r="A47" s="39">
        <v>36</v>
      </c>
      <c r="B47" s="67">
        <f t="shared" si="13"/>
        <v>0.58259490000000003</v>
      </c>
      <c r="C47" s="39">
        <v>300000</v>
      </c>
      <c r="D47" s="41">
        <v>6.1339599999999999E-3</v>
      </c>
      <c r="E47" s="41">
        <v>1.66541E-3</v>
      </c>
      <c r="F47" s="41">
        <v>95</v>
      </c>
      <c r="G47" s="88">
        <f>'init new quick'!D47/D47</f>
        <v>0.53971822444228523</v>
      </c>
      <c r="H47" s="92">
        <f t="shared" si="14"/>
        <v>0.27150649824909195</v>
      </c>
      <c r="I47" s="42">
        <f t="shared" si="11"/>
        <v>0.47559813435199894</v>
      </c>
      <c r="J47" s="37">
        <f t="shared" si="15"/>
        <v>5.9981199623992482E-2</v>
      </c>
      <c r="K47" s="37">
        <f t="shared" si="16"/>
        <v>6.3285090319738779E-2</v>
      </c>
      <c r="L47" s="37">
        <f t="shared" si="17"/>
        <v>6.6918745913003688E-2</v>
      </c>
      <c r="M47" s="37">
        <f t="shared" si="18"/>
        <v>0.44736842105263158</v>
      </c>
      <c r="N47" s="42">
        <f t="shared" si="12"/>
        <v>0.17903128479454108</v>
      </c>
      <c r="O47" s="37">
        <f t="shared" si="19"/>
        <v>-0.44385232491569165</v>
      </c>
      <c r="P47" s="37">
        <f t="shared" si="20"/>
        <v>-0.45294821156773463</v>
      </c>
      <c r="Q47" s="37">
        <f t="shared" si="21"/>
        <v>-0.37885953821522228</v>
      </c>
      <c r="R47" s="38">
        <f t="shared" si="22"/>
        <v>-3.8712643972752446E-2</v>
      </c>
    </row>
    <row r="48" spans="1:18" x14ac:dyDescent="0.25">
      <c r="A48" s="39">
        <v>37</v>
      </c>
      <c r="B48" s="67">
        <f t="shared" si="13"/>
        <v>0.59578490000000006</v>
      </c>
      <c r="C48" s="39">
        <v>325000</v>
      </c>
      <c r="D48" s="41">
        <v>6.4773499999999998E-3</v>
      </c>
      <c r="E48" s="41">
        <v>1.50719E-3</v>
      </c>
      <c r="F48" s="41">
        <v>92</v>
      </c>
      <c r="G48" s="88">
        <f>'init new quick'!D48/D48</f>
        <v>0.55534130470022469</v>
      </c>
      <c r="H48" s="92">
        <f t="shared" si="14"/>
        <v>0.23268620655051836</v>
      </c>
      <c r="I48" s="42">
        <f t="shared" si="11"/>
        <v>0.48636808974056078</v>
      </c>
      <c r="J48" s="37">
        <f t="shared" si="15"/>
        <v>6.4981299625992514E-2</v>
      </c>
      <c r="K48" s="37">
        <f t="shared" si="16"/>
        <v>6.6828754427798051E-2</v>
      </c>
      <c r="L48" s="37">
        <f t="shared" si="17"/>
        <v>6.0557483433071366E-2</v>
      </c>
      <c r="M48" s="37">
        <f t="shared" si="18"/>
        <v>0.43157894736842106</v>
      </c>
      <c r="N48" s="42">
        <f t="shared" si="12"/>
        <v>0.21104440778558703</v>
      </c>
      <c r="O48" s="37">
        <f t="shared" si="19"/>
        <v>-0.4255111032105367</v>
      </c>
      <c r="P48" s="37">
        <f t="shared" si="20"/>
        <v>-0.4399730811851626</v>
      </c>
      <c r="Q48" s="37">
        <f t="shared" si="21"/>
        <v>-0.40660024252537136</v>
      </c>
      <c r="R48" s="38">
        <f t="shared" si="22"/>
        <v>-8.8895700974468528E-2</v>
      </c>
    </row>
    <row r="49" spans="1:18" x14ac:dyDescent="0.25">
      <c r="A49" s="39">
        <v>38</v>
      </c>
      <c r="B49" s="67">
        <f t="shared" si="13"/>
        <v>0.67075070000000014</v>
      </c>
      <c r="C49" s="39">
        <v>350000</v>
      </c>
      <c r="D49" s="41">
        <v>7.5380000000000004E-3</v>
      </c>
      <c r="E49" s="41">
        <v>1.0984E-3</v>
      </c>
      <c r="F49" s="41">
        <v>89</v>
      </c>
      <c r="G49" s="88">
        <f>'init new quick'!D49/D49</f>
        <v>0.51294640488193155</v>
      </c>
      <c r="H49" s="92">
        <f t="shared" si="14"/>
        <v>0.1457150437781905</v>
      </c>
      <c r="I49" s="42">
        <f t="shared" si="11"/>
        <v>0.54757948637951792</v>
      </c>
      <c r="J49" s="37">
        <f t="shared" si="15"/>
        <v>6.998139962799256E-2</v>
      </c>
      <c r="K49" s="37">
        <f t="shared" si="16"/>
        <v>7.777428963911194E-2</v>
      </c>
      <c r="L49" s="37">
        <f t="shared" si="17"/>
        <v>4.4122010742061797E-2</v>
      </c>
      <c r="M49" s="37">
        <f t="shared" si="18"/>
        <v>0.41578947368421054</v>
      </c>
      <c r="N49" s="42">
        <f t="shared" si="12"/>
        <v>0.39299204808294474</v>
      </c>
      <c r="O49" s="37">
        <f t="shared" si="19"/>
        <v>-0.40716988150538175</v>
      </c>
      <c r="P49" s="37">
        <f t="shared" si="20"/>
        <v>-0.399895990878878</v>
      </c>
      <c r="Q49" s="37">
        <f t="shared" si="21"/>
        <v>-0.47827337180704144</v>
      </c>
      <c r="R49" s="38">
        <f t="shared" si="22"/>
        <v>-0.1390787579761846</v>
      </c>
    </row>
    <row r="50" spans="1:18" x14ac:dyDescent="0.25">
      <c r="A50" s="39">
        <v>39</v>
      </c>
      <c r="B50" s="67">
        <f t="shared" si="13"/>
        <v>0.73968628000000014</v>
      </c>
      <c r="C50" s="39">
        <v>375000</v>
      </c>
      <c r="D50" s="41">
        <v>8.6025300000000006E-3</v>
      </c>
      <c r="E50" s="41">
        <v>1.32646E-3</v>
      </c>
      <c r="F50" s="41">
        <v>86</v>
      </c>
      <c r="G50" s="88">
        <f>'init new quick'!D50/D50</f>
        <v>0.47879635409582993</v>
      </c>
      <c r="H50" s="92">
        <f t="shared" si="14"/>
        <v>0.1541941731095387</v>
      </c>
      <c r="I50" s="42">
        <f t="shared" si="11"/>
        <v>0.60386706191284867</v>
      </c>
      <c r="J50" s="37">
        <f t="shared" si="15"/>
        <v>7.4981499629992607E-2</v>
      </c>
      <c r="K50" s="37">
        <f t="shared" si="16"/>
        <v>8.8759865086714781E-2</v>
      </c>
      <c r="L50" s="37">
        <f t="shared" si="17"/>
        <v>5.3291202507789043E-2</v>
      </c>
      <c r="M50" s="37">
        <f t="shared" si="18"/>
        <v>0.4</v>
      </c>
      <c r="N50" s="42">
        <f t="shared" si="12"/>
        <v>0.5603038904634664</v>
      </c>
      <c r="O50" s="37">
        <f t="shared" si="19"/>
        <v>-0.38882865980022674</v>
      </c>
      <c r="P50" s="37">
        <f t="shared" si="20"/>
        <v>-0.35967229319938976</v>
      </c>
      <c r="Q50" s="37">
        <f t="shared" si="21"/>
        <v>-0.43828762395612114</v>
      </c>
      <c r="R50" s="38">
        <f t="shared" si="22"/>
        <v>-0.18926181497790068</v>
      </c>
    </row>
    <row r="51" spans="1:18" x14ac:dyDescent="0.25">
      <c r="A51" s="39">
        <v>40</v>
      </c>
      <c r="B51" s="67">
        <f t="shared" si="13"/>
        <v>0.79953718000000007</v>
      </c>
      <c r="C51" s="39">
        <v>400000</v>
      </c>
      <c r="D51" s="41">
        <v>9.6345600000000003E-3</v>
      </c>
      <c r="E51" s="41">
        <v>1.9009299999999999E-3</v>
      </c>
      <c r="F51" s="41">
        <v>83</v>
      </c>
      <c r="G51" s="88">
        <f>'init new quick'!D51/D51</f>
        <v>0.45883672944068016</v>
      </c>
      <c r="H51" s="92">
        <f t="shared" si="14"/>
        <v>0.19730324996678622</v>
      </c>
      <c r="I51" s="42">
        <f t="shared" si="11"/>
        <v>0.65273677555691778</v>
      </c>
      <c r="J51" s="37">
        <f t="shared" si="15"/>
        <v>7.9981599631992639E-2</v>
      </c>
      <c r="K51" s="37">
        <f t="shared" si="16"/>
        <v>9.9410051957154855E-2</v>
      </c>
      <c r="L51" s="37">
        <f t="shared" si="17"/>
        <v>7.6387868269682108E-2</v>
      </c>
      <c r="M51" s="37">
        <f t="shared" si="18"/>
        <v>0.38421052631578945</v>
      </c>
      <c r="N51" s="42">
        <f t="shared" si="12"/>
        <v>0.70556653055632346</v>
      </c>
      <c r="O51" s="37">
        <f t="shared" si="19"/>
        <v>-0.37048743809507179</v>
      </c>
      <c r="P51" s="37">
        <f t="shared" si="20"/>
        <v>-0.32067662119750895</v>
      </c>
      <c r="Q51" s="37">
        <f t="shared" si="21"/>
        <v>-0.33756582895516474</v>
      </c>
      <c r="R51" s="38">
        <f t="shared" si="22"/>
        <v>-0.23944487197961675</v>
      </c>
    </row>
    <row r="52" spans="1:18" x14ac:dyDescent="0.25">
      <c r="A52" s="39">
        <v>41</v>
      </c>
      <c r="B52" s="67">
        <f t="shared" si="13"/>
        <v>0.74544470000000007</v>
      </c>
      <c r="C52" s="39">
        <v>425000</v>
      </c>
      <c r="D52" s="41">
        <v>9.3197000000000002E-3</v>
      </c>
      <c r="E52" s="41">
        <v>2.1417900000000002E-3</v>
      </c>
      <c r="F52" s="41">
        <v>80</v>
      </c>
      <c r="G52" s="88">
        <f>'init new quick'!D52/D52</f>
        <v>0.50496475208429459</v>
      </c>
      <c r="H52" s="92">
        <f t="shared" si="14"/>
        <v>0.22981319141174072</v>
      </c>
      <c r="I52" s="42">
        <f t="shared" si="11"/>
        <v>0.6085689517163817</v>
      </c>
      <c r="J52" s="37">
        <f t="shared" si="15"/>
        <v>8.4981699633992686E-2</v>
      </c>
      <c r="K52" s="37">
        <f t="shared" si="16"/>
        <v>9.6160807421601852E-2</v>
      </c>
      <c r="L52" s="37">
        <f t="shared" si="17"/>
        <v>8.6071686250446242E-2</v>
      </c>
      <c r="M52" s="37">
        <f t="shared" si="18"/>
        <v>0.36842105263157893</v>
      </c>
      <c r="N52" s="42">
        <f t="shared" si="12"/>
        <v>0.57428000931821221</v>
      </c>
      <c r="O52" s="37">
        <f t="shared" si="19"/>
        <v>-0.35214621638991683</v>
      </c>
      <c r="P52" s="37">
        <f t="shared" si="20"/>
        <v>-0.3325737339621691</v>
      </c>
      <c r="Q52" s="37">
        <f t="shared" si="21"/>
        <v>-0.29533585777489352</v>
      </c>
      <c r="R52" s="38">
        <f t="shared" si="22"/>
        <v>-0.28962792898133283</v>
      </c>
    </row>
    <row r="53" spans="1:18" x14ac:dyDescent="0.25">
      <c r="A53" s="39">
        <v>42</v>
      </c>
      <c r="B53" s="67">
        <f t="shared" si="13"/>
        <v>0.74909795000000001</v>
      </c>
      <c r="C53" s="39">
        <v>450000</v>
      </c>
      <c r="D53" s="41">
        <v>9.7302499999999993E-3</v>
      </c>
      <c r="E53" s="41">
        <v>3.0352999999999999E-3</v>
      </c>
      <c r="F53" s="41">
        <v>77</v>
      </c>
      <c r="G53" s="88">
        <f>'init new quick'!D53/D53</f>
        <v>0.52868117468718689</v>
      </c>
      <c r="H53" s="92">
        <f t="shared" si="14"/>
        <v>0.31194470851211431</v>
      </c>
      <c r="I53" s="42">
        <f t="shared" si="11"/>
        <v>0.61155191907978301</v>
      </c>
      <c r="J53" s="37">
        <f t="shared" si="15"/>
        <v>8.9981799635992718E-2</v>
      </c>
      <c r="K53" s="37">
        <f t="shared" si="16"/>
        <v>0.10039753912480734</v>
      </c>
      <c r="L53" s="37">
        <f t="shared" si="17"/>
        <v>0.12199541042213331</v>
      </c>
      <c r="M53" s="37">
        <f t="shared" si="18"/>
        <v>0.35263157894736841</v>
      </c>
      <c r="N53" s="42">
        <f t="shared" si="12"/>
        <v>0.5831467220981239</v>
      </c>
      <c r="O53" s="37">
        <f t="shared" si="19"/>
        <v>-0.33380499468476182</v>
      </c>
      <c r="P53" s="37">
        <f t="shared" si="20"/>
        <v>-0.31706093574857824</v>
      </c>
      <c r="Q53" s="37">
        <f t="shared" si="21"/>
        <v>-0.13867679628986457</v>
      </c>
      <c r="R53" s="38">
        <f t="shared" si="22"/>
        <v>-0.33981098598304893</v>
      </c>
    </row>
    <row r="54" spans="1:18" x14ac:dyDescent="0.25">
      <c r="A54" s="39">
        <v>43</v>
      </c>
      <c r="B54" s="67">
        <f t="shared" si="13"/>
        <v>0.74182970000000015</v>
      </c>
      <c r="C54" s="39">
        <v>475000</v>
      </c>
      <c r="D54" s="41">
        <v>1.0026500000000001E-2</v>
      </c>
      <c r="E54" s="41">
        <v>2.5391799999999998E-3</v>
      </c>
      <c r="F54" s="41">
        <v>74</v>
      </c>
      <c r="G54" s="88">
        <f>'init new quick'!D54/D54</f>
        <v>0.52675509898768258</v>
      </c>
      <c r="H54" s="92">
        <f t="shared" si="14"/>
        <v>0.25324689572632519</v>
      </c>
      <c r="I54" s="42">
        <f t="shared" si="11"/>
        <v>0.60561721640708299</v>
      </c>
      <c r="J54" s="37">
        <f t="shared" si="15"/>
        <v>9.4981899637992764E-2</v>
      </c>
      <c r="K54" s="37">
        <f t="shared" si="16"/>
        <v>0.10345473500125268</v>
      </c>
      <c r="L54" s="37">
        <f t="shared" si="17"/>
        <v>0.10204881996868859</v>
      </c>
      <c r="M54" s="37">
        <f t="shared" si="18"/>
        <v>0.33684210526315789</v>
      </c>
      <c r="N54" s="42">
        <f t="shared" si="12"/>
        <v>0.56550613216789913</v>
      </c>
      <c r="O54" s="37">
        <f t="shared" si="19"/>
        <v>-0.31546377297960687</v>
      </c>
      <c r="P54" s="37">
        <f t="shared" si="20"/>
        <v>-0.3058670093796188</v>
      </c>
      <c r="Q54" s="37">
        <f t="shared" si="21"/>
        <v>-0.22566148989592674</v>
      </c>
      <c r="R54" s="38">
        <f t="shared" si="22"/>
        <v>-0.38999404298476498</v>
      </c>
    </row>
    <row r="55" spans="1:18" x14ac:dyDescent="0.25">
      <c r="A55" s="39">
        <v>44</v>
      </c>
      <c r="B55" s="67">
        <f t="shared" si="13"/>
        <v>0.79593490000000011</v>
      </c>
      <c r="C55" s="39">
        <v>500000</v>
      </c>
      <c r="D55" s="41">
        <v>1.12122E-2</v>
      </c>
      <c r="E55" s="41">
        <v>1.50971E-3</v>
      </c>
      <c r="F55" s="41">
        <v>71</v>
      </c>
      <c r="G55" s="88">
        <f>'init new quick'!D55/D55</f>
        <v>0.49918124899662863</v>
      </c>
      <c r="H55" s="92">
        <f t="shared" si="14"/>
        <v>0.13464886462959991</v>
      </c>
      <c r="I55" s="42">
        <f t="shared" si="11"/>
        <v>0.64979542643659116</v>
      </c>
      <c r="J55" s="37">
        <f t="shared" si="15"/>
        <v>9.9981999639992797E-2</v>
      </c>
      <c r="K55" s="37">
        <f t="shared" si="16"/>
        <v>0.11569074226100365</v>
      </c>
      <c r="L55" s="37">
        <f t="shared" si="17"/>
        <v>6.0658800469156754E-2</v>
      </c>
      <c r="M55" s="37">
        <f t="shared" si="18"/>
        <v>0.32105263157894737</v>
      </c>
      <c r="N55" s="42">
        <f t="shared" si="12"/>
        <v>0.69682352580361817</v>
      </c>
      <c r="O55" s="37">
        <f t="shared" si="19"/>
        <v>-0.29712255127445192</v>
      </c>
      <c r="P55" s="37">
        <f t="shared" si="20"/>
        <v>-0.26106485411995572</v>
      </c>
      <c r="Q55" s="37">
        <f t="shared" si="21"/>
        <v>-0.40615841105740536</v>
      </c>
      <c r="R55" s="38">
        <f t="shared" si="22"/>
        <v>-0.44017709998648108</v>
      </c>
    </row>
    <row r="56" spans="1:18" x14ac:dyDescent="0.25">
      <c r="A56" s="39">
        <v>45</v>
      </c>
      <c r="B56" s="67">
        <f t="shared" si="13"/>
        <v>0.78220190000000012</v>
      </c>
      <c r="C56" s="39">
        <v>550000</v>
      </c>
      <c r="D56" s="41">
        <v>1.15049E-2</v>
      </c>
      <c r="E56" s="41">
        <v>2.3463099999999999E-3</v>
      </c>
      <c r="F56" s="41">
        <v>68</v>
      </c>
      <c r="G56" s="88">
        <f>'init new quick'!D56/D56</f>
        <v>0.52938573998904814</v>
      </c>
      <c r="H56" s="92">
        <f t="shared" si="14"/>
        <v>0.20394006032212361</v>
      </c>
      <c r="I56" s="42">
        <f t="shared" si="11"/>
        <v>0.63858209835841684</v>
      </c>
      <c r="J56" s="37">
        <f t="shared" si="15"/>
        <v>0.10998219964399288</v>
      </c>
      <c r="K56" s="37">
        <f t="shared" si="16"/>
        <v>0.11871130338517427</v>
      </c>
      <c r="L56" s="37">
        <f t="shared" si="17"/>
        <v>9.4294448242582235E-2</v>
      </c>
      <c r="M56" s="37">
        <f t="shared" si="18"/>
        <v>0.30526315789473685</v>
      </c>
      <c r="N56" s="42">
        <f t="shared" si="12"/>
        <v>0.6634925009335626</v>
      </c>
      <c r="O56" s="37">
        <f t="shared" si="19"/>
        <v>-0.26044010786414196</v>
      </c>
      <c r="P56" s="37">
        <f t="shared" si="20"/>
        <v>-0.25000506594039651</v>
      </c>
      <c r="Q56" s="37">
        <f t="shared" si="21"/>
        <v>-0.25947737689060785</v>
      </c>
      <c r="R56" s="38">
        <f t="shared" si="22"/>
        <v>-0.49036015698819713</v>
      </c>
    </row>
    <row r="57" spans="1:18" x14ac:dyDescent="0.25">
      <c r="A57" s="39">
        <v>46</v>
      </c>
      <c r="B57" s="67">
        <f t="shared" si="13"/>
        <v>0.81239470000000003</v>
      </c>
      <c r="C57" s="39">
        <v>600000</v>
      </c>
      <c r="D57" s="41">
        <v>1.25004E-2</v>
      </c>
      <c r="E57" s="41">
        <v>3.0872899999999999E-3</v>
      </c>
      <c r="F57" s="41">
        <v>65</v>
      </c>
      <c r="G57" s="88">
        <f>'init new quick'!D57/D57</f>
        <v>0.53343253015903491</v>
      </c>
      <c r="H57" s="92">
        <f t="shared" si="14"/>
        <v>0.2469752967905027</v>
      </c>
      <c r="I57" s="42">
        <f t="shared" si="11"/>
        <v>0.66323525294945307</v>
      </c>
      <c r="J57" s="37">
        <f t="shared" si="15"/>
        <v>0.11998239964799295</v>
      </c>
      <c r="K57" s="37">
        <f t="shared" si="16"/>
        <v>0.12898451349488338</v>
      </c>
      <c r="L57" s="37">
        <f t="shared" si="17"/>
        <v>0.12408567736899011</v>
      </c>
      <c r="M57" s="37">
        <f t="shared" si="18"/>
        <v>0.28947368421052633</v>
      </c>
      <c r="N57" s="42">
        <f t="shared" si="12"/>
        <v>0.73677269955706881</v>
      </c>
      <c r="O57" s="37">
        <f t="shared" si="19"/>
        <v>-0.22375766445383202</v>
      </c>
      <c r="P57" s="37">
        <f t="shared" si="20"/>
        <v>-0.21238969480014636</v>
      </c>
      <c r="Q57" s="37">
        <f t="shared" si="21"/>
        <v>-0.12956139231385236</v>
      </c>
      <c r="R57" s="38">
        <f t="shared" si="22"/>
        <v>-0.54054321398991323</v>
      </c>
    </row>
    <row r="58" spans="1:18" x14ac:dyDescent="0.25">
      <c r="A58" s="39">
        <v>47</v>
      </c>
      <c r="B58" s="67">
        <f t="shared" si="13"/>
        <v>0.90890029999999999</v>
      </c>
      <c r="C58" s="39">
        <v>650000</v>
      </c>
      <c r="D58" s="41">
        <v>1.4661799999999999E-2</v>
      </c>
      <c r="E58" s="41">
        <v>3.0684900000000001E-3</v>
      </c>
      <c r="F58" s="41">
        <v>62</v>
      </c>
      <c r="G58" s="88">
        <f>'init new quick'!D58/D58</f>
        <v>0.49379885143706781</v>
      </c>
      <c r="H58" s="92">
        <f t="shared" si="14"/>
        <v>0.20928467173198381</v>
      </c>
      <c r="I58" s="42">
        <f t="shared" si="11"/>
        <v>0.7420344194958054</v>
      </c>
      <c r="J58" s="37">
        <f t="shared" si="15"/>
        <v>0.12998259965199305</v>
      </c>
      <c r="K58" s="37">
        <f t="shared" si="16"/>
        <v>0.15128940182348735</v>
      </c>
      <c r="L58" s="37">
        <f t="shared" si="17"/>
        <v>0.1233298201156547</v>
      </c>
      <c r="M58" s="37">
        <f t="shared" si="18"/>
        <v>0.27368421052631581</v>
      </c>
      <c r="N58" s="42">
        <f t="shared" si="12"/>
        <v>0.9709990560487044</v>
      </c>
      <c r="O58" s="37">
        <f t="shared" si="19"/>
        <v>-0.18707522104352209</v>
      </c>
      <c r="P58" s="37">
        <f t="shared" si="20"/>
        <v>-0.13072031942843701</v>
      </c>
      <c r="Q58" s="37">
        <f t="shared" si="21"/>
        <v>-0.13285759532883654</v>
      </c>
      <c r="R58" s="38">
        <f t="shared" si="22"/>
        <v>-0.59072627099162933</v>
      </c>
    </row>
    <row r="59" spans="1:18" x14ac:dyDescent="0.25">
      <c r="A59" s="39">
        <v>48</v>
      </c>
      <c r="B59" s="67">
        <f t="shared" si="13"/>
        <v>0.99042560000000013</v>
      </c>
      <c r="C59" s="39">
        <v>700000</v>
      </c>
      <c r="D59" s="41">
        <v>1.6789100000000001E-2</v>
      </c>
      <c r="E59" s="41">
        <v>2.5074400000000001E-3</v>
      </c>
      <c r="F59" s="41">
        <v>59</v>
      </c>
      <c r="G59" s="88">
        <f>'init new quick'!D59/D59</f>
        <v>0.46032127987801608</v>
      </c>
      <c r="H59" s="92">
        <f t="shared" si="14"/>
        <v>0.14934928018774085</v>
      </c>
      <c r="I59" s="42">
        <f t="shared" si="11"/>
        <v>0.80860180721673913</v>
      </c>
      <c r="J59" s="37">
        <f t="shared" si="15"/>
        <v>0.13998279965599311</v>
      </c>
      <c r="K59" s="37">
        <f t="shared" si="16"/>
        <v>0.17324239013728363</v>
      </c>
      <c r="L59" s="37">
        <f t="shared" si="17"/>
        <v>0.10077270777608936</v>
      </c>
      <c r="M59" s="37">
        <f t="shared" si="18"/>
        <v>0.25789473684210529</v>
      </c>
      <c r="N59" s="42">
        <f t="shared" si="12"/>
        <v>1.1688670966690164</v>
      </c>
      <c r="O59" s="37">
        <f t="shared" si="19"/>
        <v>-0.15039277763321215</v>
      </c>
      <c r="P59" s="37">
        <f t="shared" si="20"/>
        <v>-5.033942638307868E-2</v>
      </c>
      <c r="Q59" s="37">
        <f t="shared" si="21"/>
        <v>-0.23122646243292663</v>
      </c>
      <c r="R59" s="38">
        <f t="shared" si="22"/>
        <v>-0.64090932799334532</v>
      </c>
    </row>
    <row r="60" spans="1:18" x14ac:dyDescent="0.25">
      <c r="A60" s="39">
        <v>49</v>
      </c>
      <c r="B60" s="67">
        <f t="shared" si="13"/>
        <v>0.92467509999999997</v>
      </c>
      <c r="C60" s="39">
        <v>750000</v>
      </c>
      <c r="D60" s="41">
        <v>1.6514399999999999E-2</v>
      </c>
      <c r="E60" s="41">
        <v>3.5007599999999999E-3</v>
      </c>
      <c r="F60" s="41">
        <v>56</v>
      </c>
      <c r="G60" s="88">
        <f>'init new quick'!D60/D60</f>
        <v>0.50392990359928314</v>
      </c>
      <c r="H60" s="92">
        <f t="shared" si="14"/>
        <v>0.21198227001889261</v>
      </c>
      <c r="I60" s="42">
        <f t="shared" si="11"/>
        <v>0.75491492686983752</v>
      </c>
      <c r="J60" s="37">
        <f t="shared" si="15"/>
        <v>0.1499829996599932</v>
      </c>
      <c r="K60" s="37">
        <f t="shared" si="16"/>
        <v>0.17040758268661851</v>
      </c>
      <c r="L60" s="37">
        <f t="shared" si="17"/>
        <v>0.14070931026987252</v>
      </c>
      <c r="M60" s="37">
        <f t="shared" si="18"/>
        <v>0.24210526315789474</v>
      </c>
      <c r="N60" s="42">
        <f t="shared" si="12"/>
        <v>1.0092856832328705</v>
      </c>
      <c r="O60" s="37">
        <f t="shared" si="19"/>
        <v>-0.11371033422290221</v>
      </c>
      <c r="P60" s="37">
        <f t="shared" si="20"/>
        <v>-6.0719077264270865E-2</v>
      </c>
      <c r="Q60" s="37">
        <f t="shared" si="21"/>
        <v>-5.7067718877388374E-2</v>
      </c>
      <c r="R60" s="38">
        <f t="shared" si="22"/>
        <v>-0.69109238499506143</v>
      </c>
    </row>
    <row r="61" spans="1:18" x14ac:dyDescent="0.25">
      <c r="A61" s="39">
        <v>50</v>
      </c>
      <c r="B61" s="67">
        <f t="shared" si="13"/>
        <v>0.83682350000000005</v>
      </c>
      <c r="C61" s="39">
        <v>800000</v>
      </c>
      <c r="D61" s="41">
        <v>1.5791599999999999E-2</v>
      </c>
      <c r="E61" s="41">
        <v>2.6704799999999998E-3</v>
      </c>
      <c r="F61" s="41">
        <v>53</v>
      </c>
      <c r="G61" s="88">
        <f>'init new quick'!D61/D61</f>
        <v>0.56589832569214016</v>
      </c>
      <c r="H61" s="92">
        <f t="shared" si="14"/>
        <v>0.16910762683958561</v>
      </c>
      <c r="I61" s="42">
        <f t="shared" si="11"/>
        <v>0.68318196153141653</v>
      </c>
      <c r="J61" s="37">
        <f t="shared" si="15"/>
        <v>0.15998319966399327</v>
      </c>
      <c r="K61" s="37">
        <f t="shared" si="16"/>
        <v>0.16294854073051834</v>
      </c>
      <c r="L61" s="37">
        <f t="shared" si="17"/>
        <v>0.10732775919012148</v>
      </c>
      <c r="M61" s="37">
        <f t="shared" si="18"/>
        <v>0.22631578947368422</v>
      </c>
      <c r="N61" s="42">
        <f t="shared" si="12"/>
        <v>0.79606323624574671</v>
      </c>
      <c r="O61" s="37">
        <f t="shared" si="19"/>
        <v>-7.7027890812592273E-2</v>
      </c>
      <c r="P61" s="37">
        <f t="shared" si="20"/>
        <v>-8.8030368334258591E-2</v>
      </c>
      <c r="Q61" s="37">
        <f t="shared" si="21"/>
        <v>-0.20264066777531889</v>
      </c>
      <c r="R61" s="38">
        <f t="shared" si="22"/>
        <v>-0.74127544199677753</v>
      </c>
    </row>
    <row r="62" spans="1:18" x14ac:dyDescent="0.25">
      <c r="A62" s="39">
        <v>51</v>
      </c>
      <c r="B62" s="67">
        <f t="shared" si="13"/>
        <v>0.90185870000000012</v>
      </c>
      <c r="C62" s="39">
        <v>850000</v>
      </c>
      <c r="D62" s="41">
        <v>1.8039800000000002E-2</v>
      </c>
      <c r="E62" s="41">
        <v>4.2785100000000001E-3</v>
      </c>
      <c r="F62" s="41">
        <v>50</v>
      </c>
      <c r="G62" s="88">
        <f>'init new quick'!D62/D62</f>
        <v>0.52460005099834806</v>
      </c>
      <c r="H62" s="92">
        <f t="shared" si="14"/>
        <v>0.23717058947438441</v>
      </c>
      <c r="I62" s="42">
        <f t="shared" si="11"/>
        <v>0.73628478205349335</v>
      </c>
      <c r="J62" s="37">
        <f t="shared" si="15"/>
        <v>0.16998339966799336</v>
      </c>
      <c r="K62" s="37">
        <f t="shared" si="16"/>
        <v>0.18614917455136015</v>
      </c>
      <c r="L62" s="37">
        <f t="shared" si="17"/>
        <v>0.1719788836093199</v>
      </c>
      <c r="M62" s="37">
        <f t="shared" si="18"/>
        <v>0.21052631578947367</v>
      </c>
      <c r="N62" s="42">
        <f t="shared" si="12"/>
        <v>0.95390856273151381</v>
      </c>
      <c r="O62" s="37">
        <f t="shared" si="19"/>
        <v>-4.0345447402282332E-2</v>
      </c>
      <c r="P62" s="37">
        <f t="shared" si="20"/>
        <v>-3.0812197682008554E-3</v>
      </c>
      <c r="Q62" s="37">
        <f t="shared" si="21"/>
        <v>7.9295147872822977E-2</v>
      </c>
      <c r="R62" s="38">
        <f t="shared" si="22"/>
        <v>-0.79145849899849363</v>
      </c>
    </row>
    <row r="63" spans="1:18" x14ac:dyDescent="0.25">
      <c r="A63" s="39">
        <v>52</v>
      </c>
      <c r="B63" s="67">
        <f t="shared" si="13"/>
        <v>0.93949270000000007</v>
      </c>
      <c r="C63" s="39">
        <v>900000</v>
      </c>
      <c r="D63" s="41">
        <v>1.9991999999999999E-2</v>
      </c>
      <c r="E63" s="41">
        <v>4.0833099999999997E-3</v>
      </c>
      <c r="F63" s="41">
        <v>47</v>
      </c>
      <c r="G63" s="88">
        <f>'init new quick'!D63/D63</f>
        <v>0.50339135654261702</v>
      </c>
      <c r="H63" s="92">
        <f t="shared" si="14"/>
        <v>0.20424719887955181</v>
      </c>
      <c r="I63" s="42">
        <f t="shared" si="11"/>
        <v>0.76701385719323056</v>
      </c>
      <c r="J63" s="37">
        <f t="shared" si="15"/>
        <v>0.17998359967199343</v>
      </c>
      <c r="K63" s="37">
        <f t="shared" si="16"/>
        <v>0.20629519240788863</v>
      </c>
      <c r="L63" s="37">
        <f t="shared" si="17"/>
        <v>0.16413083383000759</v>
      </c>
      <c r="M63" s="37">
        <f t="shared" si="18"/>
        <v>0.19473684210526315</v>
      </c>
      <c r="N63" s="42">
        <f t="shared" si="12"/>
        <v>1.0452491139555486</v>
      </c>
      <c r="O63" s="37">
        <f t="shared" si="19"/>
        <v>-3.6630039919723903E-3</v>
      </c>
      <c r="P63" s="37">
        <f t="shared" si="20"/>
        <v>7.0683448780263489E-2</v>
      </c>
      <c r="Q63" s="37">
        <f t="shared" si="21"/>
        <v>4.5070742100220856E-2</v>
      </c>
      <c r="R63" s="38">
        <f t="shared" si="22"/>
        <v>-0.84164155600020973</v>
      </c>
    </row>
    <row r="64" spans="1:18" x14ac:dyDescent="0.25">
      <c r="A64" s="39">
        <v>53</v>
      </c>
      <c r="B64" s="67">
        <f t="shared" si="13"/>
        <v>0.93541870000000005</v>
      </c>
      <c r="C64" s="39">
        <v>950000</v>
      </c>
      <c r="D64" s="41">
        <v>2.12625E-2</v>
      </c>
      <c r="E64" s="41">
        <v>3.53484E-3</v>
      </c>
      <c r="F64" s="41">
        <v>44</v>
      </c>
      <c r="G64" s="88">
        <f>'init new quick'!D64/D64</f>
        <v>0.50228336272780716</v>
      </c>
      <c r="H64" s="92">
        <f t="shared" si="14"/>
        <v>0.16624761904761906</v>
      </c>
      <c r="I64" s="42">
        <f t="shared" si="11"/>
        <v>0.76368733723470128</v>
      </c>
      <c r="J64" s="37">
        <f t="shared" si="15"/>
        <v>0.18998379967599352</v>
      </c>
      <c r="K64" s="37">
        <f t="shared" si="16"/>
        <v>0.21940630586282125</v>
      </c>
      <c r="L64" s="37">
        <f t="shared" si="17"/>
        <v>0.1420795025674082</v>
      </c>
      <c r="M64" s="37">
        <f t="shared" si="18"/>
        <v>0.17894736842105263</v>
      </c>
      <c r="N64" s="42">
        <f t="shared" si="12"/>
        <v>1.0353612092500504</v>
      </c>
      <c r="O64" s="37">
        <f t="shared" si="19"/>
        <v>3.301943941833755E-2</v>
      </c>
      <c r="P64" s="37">
        <f t="shared" si="20"/>
        <v>0.1186898064233452</v>
      </c>
      <c r="Q64" s="37">
        <f t="shared" si="21"/>
        <v>-5.1092474262991433E-2</v>
      </c>
      <c r="R64" s="38">
        <f t="shared" si="22"/>
        <v>-0.89182461300192573</v>
      </c>
    </row>
    <row r="65" spans="1:18" x14ac:dyDescent="0.25">
      <c r="A65" s="39">
        <v>54</v>
      </c>
      <c r="B65" s="67">
        <f t="shared" si="13"/>
        <v>0.78295640000000011</v>
      </c>
      <c r="C65" s="39">
        <v>1000000</v>
      </c>
      <c r="D65" s="41">
        <v>1.9099700000000001E-2</v>
      </c>
      <c r="E65" s="41">
        <v>5.3136499999999996E-3</v>
      </c>
      <c r="F65" s="41">
        <v>41</v>
      </c>
      <c r="G65" s="88">
        <f>'init new quick'!D65/D65</f>
        <v>0.58839667638758719</v>
      </c>
      <c r="H65" s="92">
        <f t="shared" si="14"/>
        <v>0.2782059404074409</v>
      </c>
      <c r="I65" s="42">
        <f t="shared" si="11"/>
        <v>0.63919816593541989</v>
      </c>
      <c r="J65" s="37">
        <f t="shared" si="15"/>
        <v>0.19998399967999361</v>
      </c>
      <c r="K65" s="37">
        <f t="shared" si="16"/>
        <v>0.19708697002627795</v>
      </c>
      <c r="L65" s="37">
        <f t="shared" si="17"/>
        <v>0.21359686644004383</v>
      </c>
      <c r="M65" s="37">
        <f t="shared" si="18"/>
        <v>0.16315789473684211</v>
      </c>
      <c r="N65" s="42">
        <f t="shared" si="12"/>
        <v>0.66532372923505945</v>
      </c>
      <c r="O65" s="37">
        <f t="shared" si="19"/>
        <v>6.9701882828647491E-2</v>
      </c>
      <c r="P65" s="37">
        <f t="shared" si="20"/>
        <v>3.6967531483985079E-2</v>
      </c>
      <c r="Q65" s="37">
        <f t="shared" si="21"/>
        <v>0.26078618983722501</v>
      </c>
      <c r="R65" s="38">
        <f t="shared" si="22"/>
        <v>-0.94200767000364183</v>
      </c>
    </row>
    <row r="66" spans="1:18" x14ac:dyDescent="0.25">
      <c r="A66" s="39">
        <v>55</v>
      </c>
      <c r="B66" s="67">
        <f t="shared" si="13"/>
        <v>1.0108397</v>
      </c>
      <c r="C66" s="39">
        <v>1250000</v>
      </c>
      <c r="D66" s="41">
        <v>2.66045E-2</v>
      </c>
      <c r="E66" s="41">
        <v>4.4864800000000002E-3</v>
      </c>
      <c r="F66" s="41">
        <v>38</v>
      </c>
      <c r="G66" s="88">
        <f>'init new quick'!D66/D66</f>
        <v>0.53040275141423443</v>
      </c>
      <c r="H66" s="92">
        <f t="shared" si="14"/>
        <v>0.16863613298502134</v>
      </c>
      <c r="I66" s="42">
        <f t="shared" si="11"/>
        <v>0.8252704157305859</v>
      </c>
      <c r="J66" s="37">
        <f t="shared" si="15"/>
        <v>0.24998499969999399</v>
      </c>
      <c r="K66" s="37">
        <f t="shared" si="16"/>
        <v>0.27453386829985393</v>
      </c>
      <c r="L66" s="37">
        <f t="shared" si="17"/>
        <v>0.18034035344847757</v>
      </c>
      <c r="M66" s="37">
        <f t="shared" si="18"/>
        <v>0.14736842105263157</v>
      </c>
      <c r="N66" s="42">
        <f t="shared" si="12"/>
        <v>1.2184136542165149</v>
      </c>
      <c r="O66" s="37">
        <f t="shared" si="19"/>
        <v>0.25311409988019717</v>
      </c>
      <c r="P66" s="37">
        <f t="shared" si="20"/>
        <v>0.32053944241653082</v>
      </c>
      <c r="Q66" s="37">
        <f t="shared" si="21"/>
        <v>0.11575851707634784</v>
      </c>
      <c r="R66" s="38">
        <f t="shared" si="22"/>
        <v>-0.99219072700535793</v>
      </c>
    </row>
    <row r="67" spans="1:18" x14ac:dyDescent="0.25">
      <c r="A67" s="39">
        <v>56</v>
      </c>
      <c r="B67" s="67">
        <f t="shared" si="13"/>
        <v>1.0859046999999999</v>
      </c>
      <c r="C67" s="39">
        <v>1500000</v>
      </c>
      <c r="D67" s="41">
        <v>3.1029600000000001E-2</v>
      </c>
      <c r="E67" s="41">
        <v>7.6020599999999999E-3</v>
      </c>
      <c r="F67" s="41">
        <v>35</v>
      </c>
      <c r="G67" s="88">
        <f>'init new quick'!D67/D67</f>
        <v>0.54566929641374684</v>
      </c>
      <c r="H67" s="92">
        <f t="shared" si="14"/>
        <v>0.24499381235981127</v>
      </c>
      <c r="I67" s="42">
        <f t="shared" si="11"/>
        <v>0.88656281157913697</v>
      </c>
      <c r="J67" s="37">
        <f t="shared" si="15"/>
        <v>0.2999859997199944</v>
      </c>
      <c r="K67" s="37">
        <f t="shared" si="16"/>
        <v>0.32019934500148506</v>
      </c>
      <c r="L67" s="37">
        <f t="shared" si="17"/>
        <v>0.30560278649883493</v>
      </c>
      <c r="M67" s="37">
        <f t="shared" si="18"/>
        <v>0.13157894736842105</v>
      </c>
      <c r="N67" s="42">
        <f t="shared" si="12"/>
        <v>1.4006020603820082</v>
      </c>
      <c r="O67" s="37">
        <f t="shared" si="19"/>
        <v>0.43652631693174687</v>
      </c>
      <c r="P67" s="37">
        <f t="shared" si="20"/>
        <v>0.4877436401390029</v>
      </c>
      <c r="Q67" s="37">
        <f t="shared" si="21"/>
        <v>0.66201299523722645</v>
      </c>
      <c r="R67" s="38">
        <f t="shared" si="22"/>
        <v>-1.0423737840070739</v>
      </c>
    </row>
    <row r="68" spans="1:18" x14ac:dyDescent="0.25">
      <c r="A68" s="39">
        <v>57</v>
      </c>
      <c r="B68" s="67">
        <f t="shared" si="13"/>
        <v>1.1631678999999999</v>
      </c>
      <c r="C68" s="39">
        <v>1750000</v>
      </c>
      <c r="D68" s="41">
        <v>3.6353099999999999E-2</v>
      </c>
      <c r="E68" s="41">
        <v>8.4153800000000001E-3</v>
      </c>
      <c r="F68" s="41">
        <v>32</v>
      </c>
      <c r="G68" s="88">
        <f>'init new quick'!D68/D68</f>
        <v>0.54285879333536902</v>
      </c>
      <c r="H68" s="92">
        <f t="shared" si="14"/>
        <v>0.23149002423452195</v>
      </c>
      <c r="I68" s="42">
        <f t="shared" si="11"/>
        <v>0.94965009112254306</v>
      </c>
      <c r="J68" s="37">
        <f t="shared" si="15"/>
        <v>0.34998699973999481</v>
      </c>
      <c r="K68" s="37">
        <f t="shared" si="16"/>
        <v>0.3751359939407482</v>
      </c>
      <c r="L68" s="37">
        <f t="shared" si="17"/>
        <v>0.33830245784366214</v>
      </c>
      <c r="M68" s="37">
        <f t="shared" si="18"/>
        <v>0.11578947368421053</v>
      </c>
      <c r="N68" s="42">
        <f t="shared" si="12"/>
        <v>1.5881256634359713</v>
      </c>
      <c r="O68" s="37">
        <f t="shared" si="19"/>
        <v>0.61993853398329657</v>
      </c>
      <c r="P68" s="37">
        <f t="shared" si="20"/>
        <v>0.68889424613108896</v>
      </c>
      <c r="Q68" s="37">
        <f t="shared" si="21"/>
        <v>0.80461234822376693</v>
      </c>
      <c r="R68" s="38">
        <f t="shared" si="22"/>
        <v>-1.09255684100879</v>
      </c>
    </row>
    <row r="69" spans="1:18" x14ac:dyDescent="0.25">
      <c r="A69" s="39">
        <v>58</v>
      </c>
      <c r="B69" s="67">
        <f t="shared" si="13"/>
        <v>1.2248315999999999</v>
      </c>
      <c r="C69" s="39">
        <v>2000000</v>
      </c>
      <c r="D69" s="41">
        <v>4.2240100000000003E-2</v>
      </c>
      <c r="E69" s="41">
        <v>9.09278E-3</v>
      </c>
      <c r="F69" s="41">
        <v>29</v>
      </c>
      <c r="G69" s="88">
        <f>'init new quick'!D69/D69</f>
        <v>0.53301957144987822</v>
      </c>
      <c r="H69" s="92">
        <f t="shared" si="14"/>
        <v>0.2152641684086922</v>
      </c>
      <c r="I69" s="42">
        <f t="shared" si="11"/>
        <v>1</v>
      </c>
      <c r="J69" s="37">
        <f t="shared" si="15"/>
        <v>0.39998799975999522</v>
      </c>
      <c r="K69" s="37">
        <f t="shared" si="16"/>
        <v>0.4358877648255875</v>
      </c>
      <c r="L69" s="37">
        <f t="shared" si="17"/>
        <v>0.36553744206756655</v>
      </c>
      <c r="M69" s="37">
        <f t="shared" si="18"/>
        <v>0.1</v>
      </c>
      <c r="N69" s="42">
        <f t="shared" si="12"/>
        <v>1.7377881056029882</v>
      </c>
      <c r="O69" s="37">
        <f t="shared" si="19"/>
        <v>0.80335075103484621</v>
      </c>
      <c r="P69" s="37">
        <f t="shared" si="20"/>
        <v>0.91133692810261357</v>
      </c>
      <c r="Q69" s="37">
        <f t="shared" si="21"/>
        <v>0.9233808547317619</v>
      </c>
      <c r="R69" s="38">
        <f t="shared" si="22"/>
        <v>-1.1427398980105061</v>
      </c>
    </row>
    <row r="70" spans="1:18" x14ac:dyDescent="0.25">
      <c r="A70" s="39">
        <v>59</v>
      </c>
      <c r="B70" s="67">
        <f t="shared" si="13"/>
        <v>1.2202982999999998</v>
      </c>
      <c r="C70" s="39">
        <v>2250000</v>
      </c>
      <c r="D70" s="41">
        <v>4.6939599999999998E-2</v>
      </c>
      <c r="E70" s="41">
        <v>8.5796499999999994E-3</v>
      </c>
      <c r="F70" s="41">
        <v>26</v>
      </c>
      <c r="G70" s="88">
        <f>'init new quick'!D70/D70</f>
        <v>0.54786150712830961</v>
      </c>
      <c r="H70" s="92">
        <f t="shared" si="14"/>
        <v>0.18278063724445884</v>
      </c>
      <c r="I70" s="42">
        <f t="shared" si="11"/>
        <v>0.99629845043495313</v>
      </c>
      <c r="J70" s="37">
        <f t="shared" si="15"/>
        <v>0.44998899977999562</v>
      </c>
      <c r="K70" s="37">
        <f t="shared" si="16"/>
        <v>0.48438495308332524</v>
      </c>
      <c r="L70" s="37">
        <f t="shared" si="17"/>
        <v>0.34490696162054546</v>
      </c>
      <c r="M70" s="37">
        <f t="shared" si="18"/>
        <v>8.4210526315789472E-2</v>
      </c>
      <c r="N70" s="42">
        <f t="shared" si="12"/>
        <v>1.72678544521972</v>
      </c>
      <c r="O70" s="37">
        <f t="shared" si="19"/>
        <v>0.98676296808639585</v>
      </c>
      <c r="P70" s="37">
        <f t="shared" si="20"/>
        <v>1.0889094410846381</v>
      </c>
      <c r="Q70" s="37">
        <f t="shared" si="21"/>
        <v>0.83341379871692933</v>
      </c>
      <c r="R70" s="38">
        <f t="shared" si="22"/>
        <v>-1.1929229550122222</v>
      </c>
    </row>
    <row r="71" spans="1:18" x14ac:dyDescent="0.25">
      <c r="A71" s="39">
        <v>60</v>
      </c>
      <c r="B71" s="67">
        <f t="shared" si="13"/>
        <v>1.1092782999999999</v>
      </c>
      <c r="C71" s="39">
        <v>2500000</v>
      </c>
      <c r="D71" s="41">
        <v>4.8235199999999999E-2</v>
      </c>
      <c r="E71" s="41">
        <v>9.6225300000000007E-3</v>
      </c>
      <c r="F71" s="41">
        <v>23</v>
      </c>
      <c r="G71" s="88">
        <f>'init new quick'!D71/D71</f>
        <v>0.59576823564533787</v>
      </c>
      <c r="H71" s="92">
        <f t="shared" si="14"/>
        <v>0.19949186486217535</v>
      </c>
      <c r="I71" s="42">
        <f t="shared" si="11"/>
        <v>0.90564792373001546</v>
      </c>
      <c r="J71" s="37">
        <f t="shared" si="15"/>
        <v>0.49998999979999598</v>
      </c>
      <c r="K71" s="37">
        <f t="shared" si="16"/>
        <v>0.49775508971631283</v>
      </c>
      <c r="L71" s="37">
        <f t="shared" si="17"/>
        <v>0.38683613249067456</v>
      </c>
      <c r="M71" s="37">
        <f t="shared" si="18"/>
        <v>6.8421052631578952E-2</v>
      </c>
      <c r="N71" s="42">
        <f t="shared" si="12"/>
        <v>1.4573315472314023</v>
      </c>
      <c r="O71" s="37">
        <f t="shared" si="19"/>
        <v>1.1701751851379456</v>
      </c>
      <c r="P71" s="37">
        <f t="shared" si="20"/>
        <v>1.1378642124048872</v>
      </c>
      <c r="Q71" s="37">
        <f t="shared" si="21"/>
        <v>1.0162618944757986</v>
      </c>
      <c r="R71" s="38">
        <f t="shared" si="22"/>
        <v>-1.2431060120139383</v>
      </c>
    </row>
    <row r="72" spans="1:18" x14ac:dyDescent="0.25">
      <c r="A72" s="39">
        <v>61</v>
      </c>
      <c r="B72" s="67">
        <f t="shared" si="13"/>
        <v>1.0815887</v>
      </c>
      <c r="C72" s="39">
        <v>2750000</v>
      </c>
      <c r="D72" s="41">
        <v>5.4086000000000002E-2</v>
      </c>
      <c r="E72" s="41">
        <v>9.9134300000000009E-3</v>
      </c>
      <c r="F72" s="41">
        <v>20</v>
      </c>
      <c r="G72" s="88">
        <f>'init new quick'!D72/D72</f>
        <v>0.59164663683762897</v>
      </c>
      <c r="H72" s="92">
        <f t="shared" si="14"/>
        <v>0.18329013053285509</v>
      </c>
      <c r="I72" s="42">
        <f t="shared" si="11"/>
        <v>0.88303869274236424</v>
      </c>
      <c r="J72" s="37">
        <f t="shared" si="15"/>
        <v>0.54999099981999644</v>
      </c>
      <c r="K72" s="37">
        <f t="shared" si="16"/>
        <v>0.5581332893244354</v>
      </c>
      <c r="L72" s="37">
        <f t="shared" si="17"/>
        <v>0.39853181733084847</v>
      </c>
      <c r="M72" s="37">
        <f t="shared" si="18"/>
        <v>5.2631578947368418E-2</v>
      </c>
      <c r="N72" s="42">
        <f t="shared" si="12"/>
        <v>1.3901268034578722</v>
      </c>
      <c r="O72" s="37">
        <f t="shared" si="19"/>
        <v>1.3535874021894954</v>
      </c>
      <c r="P72" s="37">
        <f t="shared" si="20"/>
        <v>1.3589390626985847</v>
      </c>
      <c r="Q72" s="37">
        <f t="shared" si="21"/>
        <v>1.0672653762342512</v>
      </c>
      <c r="R72" s="38">
        <f t="shared" si="22"/>
        <v>-1.2932890690156544</v>
      </c>
    </row>
    <row r="73" spans="1:18" x14ac:dyDescent="0.25">
      <c r="A73" s="39">
        <v>62</v>
      </c>
      <c r="B73" s="67">
        <f t="shared" si="13"/>
        <v>0.96437050000000002</v>
      </c>
      <c r="C73" s="39">
        <v>3000000</v>
      </c>
      <c r="D73" s="41">
        <v>5.6735399999999998E-2</v>
      </c>
      <c r="E73" s="41">
        <v>1.20149E-2</v>
      </c>
      <c r="F73" s="41">
        <v>17</v>
      </c>
      <c r="G73" s="88">
        <f>'init new quick'!D73/D73</f>
        <v>0.62729089774638058</v>
      </c>
      <c r="H73" s="92">
        <f t="shared" si="14"/>
        <v>0.21177078155789861</v>
      </c>
      <c r="I73" s="42">
        <f t="shared" si="11"/>
        <v>0.78732718518152178</v>
      </c>
      <c r="J73" s="37">
        <f t="shared" si="15"/>
        <v>0.59999199983999685</v>
      </c>
      <c r="K73" s="37">
        <f t="shared" si="16"/>
        <v>0.58547416613474512</v>
      </c>
      <c r="L73" s="37">
        <f t="shared" si="17"/>
        <v>0.48302178233971821</v>
      </c>
      <c r="M73" s="37">
        <f t="shared" si="18"/>
        <v>3.6842105263157891E-2</v>
      </c>
      <c r="N73" s="42">
        <f t="shared" si="12"/>
        <v>1.1056294074465751</v>
      </c>
      <c r="O73" s="37">
        <f t="shared" si="19"/>
        <v>1.5369996192410449</v>
      </c>
      <c r="P73" s="37">
        <f t="shared" si="20"/>
        <v>1.4590477159371367</v>
      </c>
      <c r="Q73" s="37">
        <f t="shared" si="21"/>
        <v>1.4357160012288721</v>
      </c>
      <c r="R73" s="38">
        <f t="shared" si="22"/>
        <v>-1.3434721260173705</v>
      </c>
    </row>
    <row r="74" spans="1:18" x14ac:dyDescent="0.25">
      <c r="A74" s="39">
        <v>63</v>
      </c>
      <c r="B74" s="67">
        <f t="shared" si="13"/>
        <v>0.88534910000000011</v>
      </c>
      <c r="C74" s="39">
        <v>3250000</v>
      </c>
      <c r="D74" s="41">
        <v>6.3248600000000002E-2</v>
      </c>
      <c r="E74" s="41">
        <v>1.5052299999999999E-2</v>
      </c>
      <c r="F74" s="41">
        <v>14</v>
      </c>
      <c r="G74" s="88">
        <f>'init new quick'!D74/D74</f>
        <v>0.61864452335703868</v>
      </c>
      <c r="H74" s="92">
        <f t="shared" si="14"/>
        <v>0.23798629534882984</v>
      </c>
      <c r="I74" s="42">
        <f t="shared" si="11"/>
        <v>0.72280429263097634</v>
      </c>
      <c r="J74" s="37">
        <f t="shared" si="15"/>
        <v>0.64999299985999714</v>
      </c>
      <c r="K74" s="37">
        <f t="shared" si="16"/>
        <v>0.65268810092787155</v>
      </c>
      <c r="L74" s="37">
        <f t="shared" si="17"/>
        <v>0.60514097496104569</v>
      </c>
      <c r="M74" s="37">
        <f t="shared" si="18"/>
        <v>2.1052631578947368E-2</v>
      </c>
      <c r="N74" s="42">
        <f t="shared" si="12"/>
        <v>0.91383852062893833</v>
      </c>
      <c r="O74" s="37">
        <f t="shared" si="19"/>
        <v>1.7204118362925946</v>
      </c>
      <c r="P74" s="37">
        <f t="shared" si="20"/>
        <v>1.7051516188107454</v>
      </c>
      <c r="Q74" s="37">
        <f t="shared" si="21"/>
        <v>1.9682631840859492</v>
      </c>
      <c r="R74" s="38">
        <f t="shared" si="22"/>
        <v>-1.3936551830190866</v>
      </c>
    </row>
    <row r="75" spans="1:18" x14ac:dyDescent="0.25">
      <c r="A75" s="39">
        <v>64</v>
      </c>
      <c r="B75" s="67">
        <f t="shared" si="13"/>
        <v>0.75293750000000004</v>
      </c>
      <c r="C75" s="39">
        <v>3500000</v>
      </c>
      <c r="D75" s="41">
        <v>6.8460800000000002E-2</v>
      </c>
      <c r="E75" s="41">
        <v>1.4482399999999999E-2</v>
      </c>
      <c r="F75" s="41">
        <v>11</v>
      </c>
      <c r="G75" s="88">
        <f>'init new quick'!D75/D75</f>
        <v>0.63375245395905389</v>
      </c>
      <c r="H75" s="92">
        <f t="shared" si="14"/>
        <v>0.21154295596896325</v>
      </c>
      <c r="I75" s="42">
        <f t="shared" si="11"/>
        <v>0.61468700491846018</v>
      </c>
      <c r="J75" s="37">
        <f t="shared" si="15"/>
        <v>0.69999399987999755</v>
      </c>
      <c r="K75" s="37">
        <f t="shared" si="16"/>
        <v>0.70647617298595877</v>
      </c>
      <c r="L75" s="37">
        <f t="shared" si="17"/>
        <v>0.58222804683998997</v>
      </c>
      <c r="M75" s="37">
        <f t="shared" si="18"/>
        <v>5.263157894736842E-3</v>
      </c>
      <c r="N75" s="42">
        <f t="shared" si="12"/>
        <v>0.5924655990033757</v>
      </c>
      <c r="O75" s="37">
        <f t="shared" si="19"/>
        <v>1.9038240533441444</v>
      </c>
      <c r="P75" s="37">
        <f t="shared" si="20"/>
        <v>1.9020967091745946</v>
      </c>
      <c r="Q75" s="37">
        <f t="shared" si="21"/>
        <v>1.8683426469455502</v>
      </c>
      <c r="R75" s="38">
        <f t="shared" si="22"/>
        <v>-1.4438382400208025</v>
      </c>
    </row>
    <row r="76" spans="1:18" x14ac:dyDescent="0.25">
      <c r="A76" s="39">
        <v>65</v>
      </c>
      <c r="B76" s="67">
        <f t="shared" si="13"/>
        <v>0.67405370000000009</v>
      </c>
      <c r="C76" s="39">
        <v>3750000</v>
      </c>
      <c r="D76" s="41">
        <v>6.7418500000000006E-2</v>
      </c>
      <c r="E76" s="41">
        <v>1.9738800000000001E-2</v>
      </c>
      <c r="F76" s="41">
        <v>10</v>
      </c>
      <c r="G76" s="88">
        <f>'init new quick'!D76/D76</f>
        <v>0.70048280516475436</v>
      </c>
      <c r="H76" s="92">
        <f t="shared" ref="H76:H81" si="23">E76/D76</f>
        <v>0.29278017161461617</v>
      </c>
      <c r="I76" s="42">
        <f t="shared" si="11"/>
        <v>0.55027646611025482</v>
      </c>
      <c r="J76" s="37">
        <f t="shared" ref="J76:J81" si="24">(C76-$C$6)/($C$5-$C$6)</f>
        <v>0.74999499989999796</v>
      </c>
      <c r="K76" s="37">
        <f t="shared" ref="K76:K81" si="25">(D76-$D$6)/($D$5-$D$6)</f>
        <v>0.69572000332513528</v>
      </c>
      <c r="L76" s="37">
        <f t="shared" ref="L76:L81" si="26">(E76-$E$6)/($E$5-$E$6)</f>
        <v>0.79356251845872516</v>
      </c>
      <c r="M76" s="37">
        <f t="shared" ref="M76:M81" si="27">(F76-$F$6)/($F$5-$F$6)</f>
        <v>0</v>
      </c>
      <c r="N76" s="42">
        <f t="shared" si="12"/>
        <v>0.40100867774476601</v>
      </c>
      <c r="O76" s="37">
        <f t="shared" ref="O76:O81" si="28">(C76-$C$7)/$C$8</f>
        <v>2.0872362703956941</v>
      </c>
      <c r="P76" s="37">
        <f t="shared" ref="P76:P81" si="29">(D76-$D$7)/$D$8</f>
        <v>1.8627129810585898</v>
      </c>
      <c r="Q76" s="37">
        <f t="shared" ref="Q76:Q81" si="30">(E76-$E$7)/$E$8</f>
        <v>2.7899469835393287</v>
      </c>
      <c r="R76" s="38">
        <f t="shared" ref="R76:R81" si="31">(F76-$F$7)/$F$8</f>
        <v>-1.4605659256880412</v>
      </c>
    </row>
    <row r="77" spans="1:18" x14ac:dyDescent="0.25">
      <c r="A77" s="39">
        <v>66</v>
      </c>
      <c r="B77" s="67">
        <f t="shared" ref="B77:B81" si="32">D77*F77 - (100 * $B$3 + $B$3)</f>
        <v>0.75648870000000001</v>
      </c>
      <c r="C77" s="39">
        <v>4000000</v>
      </c>
      <c r="D77" s="41">
        <v>7.5661999999999993E-2</v>
      </c>
      <c r="E77" s="41">
        <v>1.82469E-2</v>
      </c>
      <c r="F77" s="41">
        <v>10</v>
      </c>
      <c r="G77" s="88">
        <f>'init new quick'!D77/D77</f>
        <v>0.66584150564351985</v>
      </c>
      <c r="H77" s="92">
        <f t="shared" si="23"/>
        <v>0.2411633316592213</v>
      </c>
      <c r="I77" s="42">
        <f t="shared" ref="I77:I81" si="33">(B77-$B$6)/($B$5-$B$6)</f>
        <v>0.61758664597804025</v>
      </c>
      <c r="J77" s="37">
        <f t="shared" si="24"/>
        <v>0.79999599991999837</v>
      </c>
      <c r="K77" s="37">
        <f t="shared" si="25"/>
        <v>0.7807900259664079</v>
      </c>
      <c r="L77" s="37">
        <f t="shared" si="26"/>
        <v>0.73358042078579488</v>
      </c>
      <c r="M77" s="37">
        <f t="shared" si="27"/>
        <v>0</v>
      </c>
      <c r="N77" s="42">
        <f t="shared" ref="N77:N81" si="34">(B77-$B$7)/$B$8</f>
        <v>0.60108462875059343</v>
      </c>
      <c r="O77" s="37">
        <f t="shared" si="28"/>
        <v>2.2706484874472439</v>
      </c>
      <c r="P77" s="37">
        <f t="shared" si="29"/>
        <v>2.1741969710080138</v>
      </c>
      <c r="Q77" s="37">
        <f t="shared" si="30"/>
        <v>2.5283722347066182</v>
      </c>
      <c r="R77" s="38">
        <f t="shared" si="31"/>
        <v>-1.4605659256880412</v>
      </c>
    </row>
    <row r="78" spans="1:18" x14ac:dyDescent="0.25">
      <c r="A78" s="39">
        <v>67</v>
      </c>
      <c r="B78" s="67">
        <f t="shared" si="32"/>
        <v>0.84037570000000017</v>
      </c>
      <c r="C78" s="39">
        <v>4250000</v>
      </c>
      <c r="D78" s="41">
        <v>8.4050700000000006E-2</v>
      </c>
      <c r="E78" s="41">
        <v>1.38765E-2</v>
      </c>
      <c r="F78" s="41">
        <v>10</v>
      </c>
      <c r="G78" s="88">
        <f>'init new quick'!D78/D78</f>
        <v>0.63813745751076434</v>
      </c>
      <c r="H78" s="92">
        <f t="shared" si="23"/>
        <v>0.16509678087154539</v>
      </c>
      <c r="I78" s="42">
        <f t="shared" si="33"/>
        <v>0.68608241911528689</v>
      </c>
      <c r="J78" s="37">
        <f t="shared" si="24"/>
        <v>0.84999699993999878</v>
      </c>
      <c r="K78" s="37">
        <f t="shared" si="25"/>
        <v>0.86735846157395879</v>
      </c>
      <c r="L78" s="37">
        <f t="shared" si="26"/>
        <v>0.55786773248914312</v>
      </c>
      <c r="M78" s="37">
        <f t="shared" si="27"/>
        <v>0</v>
      </c>
      <c r="N78" s="42">
        <f t="shared" si="34"/>
        <v>0.80468469306824841</v>
      </c>
      <c r="O78" s="37">
        <f t="shared" si="28"/>
        <v>2.4540607044987937</v>
      </c>
      <c r="P78" s="37">
        <f t="shared" si="29"/>
        <v>2.4911674018309338</v>
      </c>
      <c r="Q78" s="37">
        <f t="shared" si="30"/>
        <v>1.7621102316913515</v>
      </c>
      <c r="R78" s="38">
        <f t="shared" si="31"/>
        <v>-1.4605659256880412</v>
      </c>
    </row>
    <row r="79" spans="1:18" x14ac:dyDescent="0.25">
      <c r="A79" s="39">
        <v>68</v>
      </c>
      <c r="B79" s="67">
        <f t="shared" si="32"/>
        <v>0.89368270000000005</v>
      </c>
      <c r="C79" s="39">
        <v>4500000</v>
      </c>
      <c r="D79" s="41">
        <v>8.93814E-2</v>
      </c>
      <c r="E79" s="41">
        <v>1.4398599999999999E-2</v>
      </c>
      <c r="F79" s="41">
        <v>10</v>
      </c>
      <c r="G79" s="88">
        <f>'init new quick'!D79/D79</f>
        <v>0.64054490084066706</v>
      </c>
      <c r="H79" s="92">
        <f t="shared" si="23"/>
        <v>0.16109168126701975</v>
      </c>
      <c r="I79" s="42">
        <f t="shared" si="33"/>
        <v>0.72960887945630748</v>
      </c>
      <c r="J79" s="37">
        <f t="shared" si="24"/>
        <v>0.89999799995999918</v>
      </c>
      <c r="K79" s="37">
        <f t="shared" si="25"/>
        <v>0.92236941198262401</v>
      </c>
      <c r="L79" s="37">
        <f t="shared" si="26"/>
        <v>0.57885885333842046</v>
      </c>
      <c r="M79" s="37">
        <f t="shared" si="27"/>
        <v>0</v>
      </c>
      <c r="N79" s="42">
        <f t="shared" si="34"/>
        <v>0.93406479521257579</v>
      </c>
      <c r="O79" s="37">
        <f t="shared" si="28"/>
        <v>2.637472921550343</v>
      </c>
      <c r="P79" s="37">
        <f t="shared" si="29"/>
        <v>2.6925900627423665</v>
      </c>
      <c r="Q79" s="37">
        <f t="shared" si="30"/>
        <v>1.8536499973362057</v>
      </c>
      <c r="R79" s="38">
        <f t="shared" si="31"/>
        <v>-1.4605659256880412</v>
      </c>
    </row>
    <row r="80" spans="1:18" x14ac:dyDescent="0.25">
      <c r="A80" s="39">
        <v>69</v>
      </c>
      <c r="B80" s="67">
        <f t="shared" si="32"/>
        <v>0.93491370000000007</v>
      </c>
      <c r="C80" s="39">
        <v>4750000</v>
      </c>
      <c r="D80" s="41">
        <v>9.3504500000000004E-2</v>
      </c>
      <c r="E80" s="41">
        <v>1.6852200000000001E-2</v>
      </c>
      <c r="F80" s="41">
        <v>10</v>
      </c>
      <c r="G80" s="88">
        <f>'init new quick'!D80/D80</f>
        <v>0.64195306108262173</v>
      </c>
      <c r="H80" s="92">
        <f t="shared" si="23"/>
        <v>0.18022875904368241</v>
      </c>
      <c r="I80" s="42">
        <f t="shared" si="33"/>
        <v>0.76327499246811881</v>
      </c>
      <c r="J80" s="37">
        <f t="shared" si="24"/>
        <v>0.94999899997999959</v>
      </c>
      <c r="K80" s="37">
        <f t="shared" si="25"/>
        <v>0.96491835482877342</v>
      </c>
      <c r="L80" s="37">
        <f t="shared" si="26"/>
        <v>0.67750626593330088</v>
      </c>
      <c r="M80" s="37">
        <f t="shared" si="27"/>
        <v>0</v>
      </c>
      <c r="N80" s="42">
        <f t="shared" si="34"/>
        <v>1.0341355362318185</v>
      </c>
      <c r="O80" s="37">
        <f t="shared" si="28"/>
        <v>2.8208851386018927</v>
      </c>
      <c r="P80" s="37">
        <f t="shared" si="29"/>
        <v>2.8483830680144568</v>
      </c>
      <c r="Q80" s="37">
        <f t="shared" si="30"/>
        <v>2.2838395567811669</v>
      </c>
      <c r="R80" s="38">
        <f t="shared" si="31"/>
        <v>-1.4605659256880412</v>
      </c>
    </row>
    <row r="81" spans="1:18" ht="15.75" thickBot="1" x14ac:dyDescent="0.3">
      <c r="A81" s="43">
        <v>70</v>
      </c>
      <c r="B81" s="77">
        <f t="shared" si="32"/>
        <v>0.96890870000000007</v>
      </c>
      <c r="C81" s="43">
        <v>5000000</v>
      </c>
      <c r="D81" s="97">
        <v>9.6904000000000004E-2</v>
      </c>
      <c r="E81" s="97">
        <v>2.48734E-2</v>
      </c>
      <c r="F81" s="97">
        <v>10</v>
      </c>
      <c r="G81" s="89">
        <f>'init new quick'!D81/D81</f>
        <v>0.65230434244200441</v>
      </c>
      <c r="H81" s="93">
        <f t="shared" si="23"/>
        <v>0.25668083876826547</v>
      </c>
      <c r="I81" s="45">
        <f t="shared" si="33"/>
        <v>0.79103273571559096</v>
      </c>
      <c r="J81" s="46">
        <f t="shared" si="24"/>
        <v>1</v>
      </c>
      <c r="K81" s="46">
        <f t="shared" si="25"/>
        <v>1</v>
      </c>
      <c r="L81" s="46">
        <f t="shared" si="26"/>
        <v>1</v>
      </c>
      <c r="M81" s="46">
        <f t="shared" si="27"/>
        <v>0</v>
      </c>
      <c r="N81" s="45">
        <f t="shared" si="34"/>
        <v>1.1166439604987333</v>
      </c>
      <c r="O81" s="46">
        <f t="shared" si="28"/>
        <v>3.0042973556534425</v>
      </c>
      <c r="P81" s="46">
        <f t="shared" si="29"/>
        <v>2.976834553892187</v>
      </c>
      <c r="Q81" s="46">
        <f t="shared" si="30"/>
        <v>3.6901961325147514</v>
      </c>
      <c r="R81" s="47">
        <f t="shared" si="31"/>
        <v>-1.4605659256880412</v>
      </c>
    </row>
    <row r="82" spans="1:18" x14ac:dyDescent="0.25">
      <c r="C82" s="31"/>
      <c r="D82" s="20"/>
      <c r="E82" s="20"/>
      <c r="F82" s="20"/>
      <c r="I82" s="20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25">
      <c r="C83" s="31"/>
      <c r="D83" s="13"/>
      <c r="E83" s="13"/>
      <c r="F83" s="13"/>
      <c r="I83" s="13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25">
      <c r="C84" s="31"/>
      <c r="D84" s="13"/>
      <c r="E84" s="13"/>
      <c r="F84" s="13"/>
      <c r="I84" s="13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25">
      <c r="C85" s="31"/>
      <c r="D85" s="13"/>
      <c r="E85" s="13"/>
      <c r="F85" s="13"/>
      <c r="I85" s="13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25">
      <c r="C86" s="31"/>
      <c r="D86" s="13"/>
      <c r="E86" s="13"/>
      <c r="F86" s="13"/>
      <c r="I86" s="13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25">
      <c r="C87" s="31"/>
      <c r="D87" s="13"/>
      <c r="E87" s="13"/>
      <c r="F87" s="13"/>
      <c r="I87" s="13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25">
      <c r="C88" s="31"/>
      <c r="D88" s="13"/>
      <c r="E88" s="13"/>
      <c r="F88" s="13"/>
      <c r="I88" s="13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25">
      <c r="C89" s="31"/>
      <c r="D89" s="13"/>
      <c r="E89" s="13"/>
      <c r="F89" s="13"/>
      <c r="I89" s="13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25">
      <c r="C90" s="31"/>
      <c r="D90" s="13"/>
      <c r="E90" s="13"/>
      <c r="F90" s="13"/>
      <c r="I90" s="13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25">
      <c r="C91" s="31"/>
      <c r="D91" s="13"/>
      <c r="E91" s="13"/>
      <c r="F91" s="13"/>
      <c r="I91" s="13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25">
      <c r="C92" s="31"/>
      <c r="D92" s="13"/>
      <c r="E92" s="13"/>
      <c r="F92" s="13"/>
      <c r="I92" s="13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25">
      <c r="C93" s="31"/>
      <c r="D93" s="13"/>
      <c r="E93" s="13"/>
      <c r="F93" s="13"/>
      <c r="I93" s="13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25">
      <c r="C94" s="31"/>
      <c r="D94" s="13"/>
      <c r="E94" s="13"/>
      <c r="F94" s="13"/>
      <c r="I94" s="13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25">
      <c r="C95" s="31"/>
      <c r="D95" s="13"/>
      <c r="E95" s="13"/>
      <c r="F95" s="13"/>
      <c r="I95" s="13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25">
      <c r="C96" s="31"/>
      <c r="D96" s="13"/>
      <c r="E96" s="13"/>
      <c r="F96" s="13"/>
      <c r="I96" s="13"/>
      <c r="J96" s="14"/>
      <c r="K96" s="14"/>
      <c r="L96" s="14"/>
      <c r="M96" s="14"/>
      <c r="N96" s="14"/>
      <c r="O96" s="14"/>
      <c r="P96" s="14"/>
      <c r="Q96" s="14"/>
      <c r="R96" s="14"/>
    </row>
    <row r="97" spans="3:18" x14ac:dyDescent="0.25">
      <c r="C97" s="31"/>
      <c r="D97" s="13"/>
      <c r="E97" s="13"/>
      <c r="F97" s="13"/>
      <c r="I97" s="13"/>
      <c r="J97" s="14"/>
      <c r="K97" s="14"/>
      <c r="L97" s="14"/>
      <c r="M97" s="14"/>
      <c r="N97" s="14"/>
      <c r="O97" s="14"/>
      <c r="P97" s="14"/>
      <c r="Q97" s="14"/>
      <c r="R97" s="14"/>
    </row>
    <row r="98" spans="3:18" x14ac:dyDescent="0.25">
      <c r="C98" s="31"/>
      <c r="D98" s="13"/>
      <c r="E98" s="13"/>
      <c r="F98" s="13"/>
      <c r="I98" s="13"/>
      <c r="J98" s="14"/>
      <c r="K98" s="14"/>
      <c r="L98" s="14"/>
      <c r="M98" s="14"/>
      <c r="N98" s="14"/>
      <c r="O98" s="14"/>
      <c r="P98" s="14"/>
      <c r="Q98" s="14"/>
      <c r="R98" s="14"/>
    </row>
    <row r="99" spans="3:18" x14ac:dyDescent="0.25">
      <c r="C99" s="31"/>
      <c r="D99" s="13"/>
      <c r="E99" s="13"/>
      <c r="F99" s="13"/>
      <c r="I99" s="13"/>
      <c r="J99" s="14"/>
      <c r="K99" s="14"/>
      <c r="L99" s="14"/>
      <c r="M99" s="14"/>
      <c r="N99" s="14"/>
      <c r="O99" s="14"/>
      <c r="P99" s="14"/>
      <c r="Q99" s="14"/>
      <c r="R99" s="14"/>
    </row>
    <row r="100" spans="3:18" x14ac:dyDescent="0.25">
      <c r="C100" s="31"/>
      <c r="D100" s="13"/>
      <c r="E100" s="13"/>
      <c r="F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3:18" x14ac:dyDescent="0.25">
      <c r="C101" s="31"/>
      <c r="D101" s="13"/>
      <c r="E101" s="13"/>
      <c r="F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3:18" x14ac:dyDescent="0.25">
      <c r="C102" s="31"/>
      <c r="D102" s="13"/>
      <c r="E102" s="13"/>
      <c r="F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3:18" x14ac:dyDescent="0.25">
      <c r="C103" s="31"/>
      <c r="D103" s="13"/>
      <c r="E103" s="13"/>
      <c r="F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3:18" x14ac:dyDescent="0.25">
      <c r="C104" s="31"/>
      <c r="D104" s="13"/>
      <c r="E104" s="13"/>
      <c r="F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3:18" x14ac:dyDescent="0.25">
      <c r="C105" s="31"/>
      <c r="D105" s="13"/>
      <c r="E105" s="13"/>
      <c r="F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3:18" x14ac:dyDescent="0.25">
      <c r="C106" s="31"/>
      <c r="D106" s="13"/>
      <c r="E106" s="13"/>
      <c r="F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3:18" x14ac:dyDescent="0.25">
      <c r="C107" s="31"/>
      <c r="D107" s="13"/>
      <c r="E107" s="13"/>
      <c r="F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3:18" x14ac:dyDescent="0.25">
      <c r="C108" s="31"/>
      <c r="D108" s="13"/>
      <c r="E108" s="13"/>
      <c r="F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3:18" x14ac:dyDescent="0.25">
      <c r="C109" s="31"/>
      <c r="D109" s="13"/>
      <c r="E109" s="13"/>
      <c r="F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3:18" x14ac:dyDescent="0.25">
      <c r="C110" s="31"/>
      <c r="D110" s="13"/>
      <c r="E110" s="13"/>
      <c r="F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3:18" x14ac:dyDescent="0.25">
      <c r="C111" s="31"/>
      <c r="D111" s="13"/>
      <c r="E111" s="13"/>
      <c r="F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3:18" x14ac:dyDescent="0.25">
      <c r="C112" s="31"/>
      <c r="D112" s="13"/>
      <c r="E112" s="13"/>
      <c r="F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3:18" x14ac:dyDescent="0.25">
      <c r="C113" s="31"/>
      <c r="D113" s="13"/>
      <c r="E113" s="13"/>
      <c r="F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3:18" x14ac:dyDescent="0.25">
      <c r="C114" s="31"/>
      <c r="D114" s="13"/>
      <c r="E114" s="13"/>
      <c r="F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3:18" x14ac:dyDescent="0.25">
      <c r="C115" s="31"/>
      <c r="D115" s="13"/>
      <c r="E115" s="13"/>
      <c r="F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3:18" x14ac:dyDescent="0.25">
      <c r="C116" s="31"/>
      <c r="D116" s="13"/>
      <c r="E116" s="13"/>
      <c r="F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3:18" x14ac:dyDescent="0.25">
      <c r="C117" s="31"/>
      <c r="D117" s="13"/>
      <c r="E117" s="13"/>
      <c r="F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3:18" x14ac:dyDescent="0.25">
      <c r="C118" s="31"/>
      <c r="D118" s="13"/>
      <c r="E118" s="13"/>
      <c r="F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3:18" x14ac:dyDescent="0.25">
      <c r="C119" s="31"/>
      <c r="D119" s="13"/>
      <c r="E119" s="13"/>
      <c r="F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3:18" x14ac:dyDescent="0.25">
      <c r="C120" s="31"/>
      <c r="D120" s="13"/>
      <c r="E120" s="13"/>
      <c r="F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3:18" x14ac:dyDescent="0.25">
      <c r="C121" s="31"/>
      <c r="D121" s="13"/>
      <c r="E121" s="13"/>
      <c r="F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3:18" x14ac:dyDescent="0.25">
      <c r="C122" s="31"/>
      <c r="D122" s="13"/>
      <c r="E122" s="13"/>
      <c r="F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3:18" x14ac:dyDescent="0.25">
      <c r="C123" s="31"/>
      <c r="D123" s="13"/>
      <c r="E123" s="13"/>
      <c r="F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3:18" x14ac:dyDescent="0.25">
      <c r="C124" s="31"/>
      <c r="D124" s="13"/>
      <c r="E124" s="13"/>
      <c r="F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3:18" x14ac:dyDescent="0.25">
      <c r="C125" s="31"/>
      <c r="D125" s="13"/>
      <c r="E125" s="13"/>
      <c r="F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3:18" x14ac:dyDescent="0.25">
      <c r="C126" s="31"/>
      <c r="D126" s="13"/>
      <c r="E126" s="13"/>
      <c r="F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3:18" x14ac:dyDescent="0.25">
      <c r="C127" s="31"/>
      <c r="D127" s="13"/>
      <c r="E127" s="13"/>
      <c r="F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3:18" x14ac:dyDescent="0.25">
      <c r="C128" s="31"/>
      <c r="D128" s="13"/>
      <c r="E128" s="13"/>
      <c r="F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3:18" x14ac:dyDescent="0.25">
      <c r="C129" s="31"/>
      <c r="D129" s="13"/>
      <c r="E129" s="13"/>
      <c r="F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3:18" x14ac:dyDescent="0.25">
      <c r="C130" s="24"/>
      <c r="D130" s="29"/>
      <c r="E130" s="29"/>
      <c r="F130" s="29"/>
      <c r="J130" s="29"/>
      <c r="K130" s="29"/>
      <c r="M130" s="29"/>
      <c r="N130" s="29"/>
      <c r="O130" s="29"/>
      <c r="P130" s="29"/>
      <c r="Q130" s="29"/>
    </row>
    <row r="131" spans="3:18" x14ac:dyDescent="0.25">
      <c r="C131" s="24"/>
      <c r="D131" s="29"/>
      <c r="E131" s="29"/>
      <c r="F131" s="29"/>
      <c r="J131" s="29"/>
      <c r="K131" s="29"/>
      <c r="M131" s="29"/>
      <c r="N131" s="29"/>
      <c r="O131" s="29"/>
      <c r="P131" s="29"/>
      <c r="Q131" s="29"/>
    </row>
    <row r="132" spans="3:18" x14ac:dyDescent="0.25">
      <c r="C132" s="24"/>
      <c r="D132" s="29"/>
      <c r="E132" s="29"/>
      <c r="F132" s="29"/>
      <c r="J132" s="29"/>
      <c r="K132" s="29"/>
      <c r="M132" s="29"/>
      <c r="N132" s="29"/>
      <c r="O132" s="29"/>
      <c r="P132" s="29"/>
      <c r="Q132" s="29"/>
    </row>
    <row r="133" spans="3:18" x14ac:dyDescent="0.25">
      <c r="C133" s="24"/>
      <c r="D133" s="29"/>
      <c r="E133" s="29"/>
      <c r="F133" s="29"/>
      <c r="J133" s="29"/>
      <c r="K133" s="29"/>
      <c r="M133" s="29"/>
      <c r="N133" s="29"/>
      <c r="O133" s="29"/>
      <c r="P133" s="29"/>
      <c r="Q133" s="29"/>
    </row>
    <row r="134" spans="3:18" x14ac:dyDescent="0.25">
      <c r="C134" s="24"/>
      <c r="D134" s="29"/>
      <c r="E134" s="29"/>
      <c r="F134" s="29"/>
      <c r="J134" s="29"/>
      <c r="K134" s="29"/>
      <c r="M134" s="29"/>
      <c r="N134" s="29"/>
      <c r="O134" s="29"/>
      <c r="P134" s="29"/>
      <c r="Q134" s="29"/>
    </row>
    <row r="135" spans="3:18" x14ac:dyDescent="0.25">
      <c r="C135" s="24"/>
      <c r="D135" s="29"/>
      <c r="E135" s="29"/>
      <c r="F135" s="29"/>
      <c r="J135" s="29"/>
      <c r="K135" s="29"/>
      <c r="M135" s="29"/>
      <c r="N135" s="29"/>
      <c r="O135" s="29"/>
      <c r="P135" s="29"/>
      <c r="Q135" s="29"/>
    </row>
    <row r="136" spans="3:18" x14ac:dyDescent="0.25">
      <c r="C136" s="24"/>
      <c r="D136" s="29"/>
      <c r="E136" s="29"/>
      <c r="F136" s="29"/>
      <c r="J136" s="29"/>
      <c r="K136" s="29"/>
      <c r="M136" s="29"/>
      <c r="N136" s="29"/>
      <c r="O136" s="29"/>
      <c r="P136" s="29"/>
      <c r="Q136" s="29"/>
    </row>
  </sheetData>
  <mergeCells count="4">
    <mergeCell ref="G10:H10"/>
    <mergeCell ref="B10:F10"/>
    <mergeCell ref="I10:M10"/>
    <mergeCell ref="N10:R10"/>
  </mergeCells>
  <conditionalFormatting sqref="D12:D1048576">
    <cfRule type="cellIs" dxfId="8" priority="5" operator="lessThan">
      <formula>0</formula>
    </cfRule>
  </conditionalFormatting>
  <conditionalFormatting sqref="B12:B81">
    <cfRule type="cellIs" dxfId="7" priority="4" operator="lessThan">
      <formula>0</formula>
    </cfRule>
  </conditionalFormatting>
  <conditionalFormatting sqref="G12:G81">
    <cfRule type="cellIs" dxfId="6" priority="2" operator="lessThan">
      <formula>0</formula>
    </cfRule>
    <cfRule type="cellIs" dxfId="5" priority="3" operator="greaterThan">
      <formula>1</formula>
    </cfRule>
  </conditionalFormatting>
  <conditionalFormatting sqref="H12:H81">
    <cfRule type="cellIs" dxfId="4" priority="1" operator="greaterThan">
      <formula>0.4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tabSelected="1" zoomScale="85" zoomScaleNormal="85" workbookViewId="0">
      <selection activeCell="R12" sqref="R12"/>
    </sheetView>
  </sheetViews>
  <sheetFormatPr defaultRowHeight="15" x14ac:dyDescent="0.25"/>
  <sheetData>
    <row r="2" spans="2:4" x14ac:dyDescent="0.25">
      <c r="B2" s="22"/>
      <c r="D2" s="22"/>
    </row>
    <row r="3" spans="2:4" x14ac:dyDescent="0.25">
      <c r="B3" s="22"/>
      <c r="D3" s="22"/>
    </row>
    <row r="4" spans="2:4" x14ac:dyDescent="0.25">
      <c r="B4" s="22"/>
      <c r="D4" s="22"/>
    </row>
    <row r="5" spans="2:4" x14ac:dyDescent="0.25">
      <c r="B5" s="22"/>
      <c r="D5" s="22"/>
    </row>
    <row r="6" spans="2:4" x14ac:dyDescent="0.25">
      <c r="B6" s="22"/>
      <c r="D6" s="22"/>
    </row>
    <row r="7" spans="2:4" x14ac:dyDescent="0.25">
      <c r="B7" s="22"/>
      <c r="D7" s="22"/>
    </row>
    <row r="8" spans="2:4" x14ac:dyDescent="0.25">
      <c r="B8" s="22"/>
      <c r="D8" s="22"/>
    </row>
    <row r="9" spans="2:4" x14ac:dyDescent="0.25">
      <c r="B9" s="22"/>
      <c r="D9" s="22"/>
    </row>
    <row r="10" spans="2:4" x14ac:dyDescent="0.25">
      <c r="B10" s="22"/>
      <c r="D10" s="22"/>
    </row>
    <row r="11" spans="2:4" x14ac:dyDescent="0.25">
      <c r="B11" s="22"/>
      <c r="D11" s="22"/>
    </row>
    <row r="12" spans="2:4" x14ac:dyDescent="0.25">
      <c r="D12" s="22"/>
    </row>
    <row r="13" spans="2:4" x14ac:dyDescent="0.25">
      <c r="D13" s="22"/>
    </row>
    <row r="14" spans="2:4" x14ac:dyDescent="0.25">
      <c r="B14" s="22"/>
      <c r="D14" s="22"/>
    </row>
    <row r="15" spans="2:4" x14ac:dyDescent="0.25">
      <c r="B15" s="22"/>
      <c r="D15" s="22"/>
    </row>
    <row r="16" spans="2:4" x14ac:dyDescent="0.25">
      <c r="B16" s="22"/>
      <c r="D16" s="22"/>
    </row>
    <row r="17" spans="4:4" x14ac:dyDescent="0.25">
      <c r="D17" s="22"/>
    </row>
    <row r="18" spans="4:4" x14ac:dyDescent="0.25">
      <c r="D18" s="22"/>
    </row>
    <row r="20" spans="4:4" x14ac:dyDescent="0.25">
      <c r="D2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workbookViewId="0">
      <selection activeCell="F7" sqref="F7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14062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1" width="12.28515625" style="29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6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7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7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8"/>
    </row>
    <row r="7" spans="1:14" x14ac:dyDescent="0.25">
      <c r="A7" s="1" t="s">
        <v>11</v>
      </c>
      <c r="B7" s="27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7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2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55"/>
      <c r="B10" s="56"/>
      <c r="C10" s="105" t="s">
        <v>6</v>
      </c>
      <c r="D10" s="106"/>
      <c r="E10" s="107"/>
      <c r="F10" s="110" t="s">
        <v>7</v>
      </c>
      <c r="G10" s="108"/>
      <c r="H10" s="109"/>
      <c r="I10" s="110" t="s">
        <v>8</v>
      </c>
      <c r="J10" s="108"/>
      <c r="K10" s="109"/>
      <c r="L10" s="7"/>
      <c r="M10" s="5"/>
    </row>
    <row r="11" spans="1:14" s="3" customFormat="1" ht="40.5" customHeight="1" thickBot="1" x14ac:dyDescent="0.3">
      <c r="A11" s="16" t="s">
        <v>3</v>
      </c>
      <c r="B11" s="25" t="s">
        <v>15</v>
      </c>
      <c r="C11" s="17" t="s">
        <v>0</v>
      </c>
      <c r="D11" s="18" t="s">
        <v>13</v>
      </c>
      <c r="E11" s="34" t="s">
        <v>2</v>
      </c>
      <c r="F11" s="17" t="str">
        <f>C11</f>
        <v>n° elem</v>
      </c>
      <c r="G11" s="33" t="str">
        <f t="shared" ref="G11:H11" si="0">D11</f>
        <v>exec time</v>
      </c>
      <c r="H11" s="33" t="str">
        <f t="shared" si="0"/>
        <v>n° rip</v>
      </c>
      <c r="I11" s="17" t="str">
        <f>C11</f>
        <v>n° elem</v>
      </c>
      <c r="J11" s="33" t="str">
        <f t="shared" ref="J11:K11" si="1">D11</f>
        <v>exec time</v>
      </c>
      <c r="K11" s="48" t="str">
        <f t="shared" si="1"/>
        <v>n° rip</v>
      </c>
      <c r="L11" s="85" t="s">
        <v>17</v>
      </c>
    </row>
    <row r="12" spans="1:14" x14ac:dyDescent="0.25">
      <c r="A12" s="39">
        <v>1</v>
      </c>
      <c r="B12" s="57">
        <f>D12*E12 - (100 * $B$3 + $B$3)</f>
        <v>1.3599999999999997E-4</v>
      </c>
      <c r="C12" s="84">
        <v>100</v>
      </c>
      <c r="D12" s="36">
        <v>2.6730000000000001E-6</v>
      </c>
      <c r="E12" s="50">
        <v>100</v>
      </c>
      <c r="F12" s="42">
        <f t="shared" ref="F12:F43" si="2">(C12-$B$6)/($B$5-$B$6)</f>
        <v>0</v>
      </c>
      <c r="G12" s="37">
        <f t="shared" ref="G12:G43" si="3">(D12-$C$6)/($C$5-$C$6)</f>
        <v>0</v>
      </c>
      <c r="H12" s="38">
        <f t="shared" ref="H12:H43" si="4">(E12-$D$6)/($D$5-$D$6)</f>
        <v>1</v>
      </c>
      <c r="I12" s="42">
        <f t="shared" ref="I12:I43" si="5">(C12-$B$7)/$B$8</f>
        <v>-0.66387362049073073</v>
      </c>
      <c r="J12" s="37">
        <f t="shared" ref="J12:J43" si="6">(D12-$C$7)/$C$8</f>
        <v>-0.62578092862389578</v>
      </c>
      <c r="K12" s="37">
        <f t="shared" ref="K12:K43" si="7">(E12-$D$7)/$D$8</f>
        <v>1.6952412979720912</v>
      </c>
      <c r="L12" s="81">
        <f>'init old quick'!D12/D12</f>
        <v>1.2461653572764684</v>
      </c>
      <c r="M12" s="22"/>
    </row>
    <row r="13" spans="1:14" x14ac:dyDescent="0.25">
      <c r="A13" s="39">
        <v>2</v>
      </c>
      <c r="B13" s="57">
        <f t="shared" ref="B13:B76" si="8">D13*E13 - (100 * $B$3 + $B$3)</f>
        <v>2.8103500000000001E-4</v>
      </c>
      <c r="C13" s="82">
        <v>200</v>
      </c>
      <c r="D13" s="40">
        <v>4.1649999999999999E-6</v>
      </c>
      <c r="E13" s="51">
        <v>99</v>
      </c>
      <c r="F13" s="42">
        <f t="shared" si="2"/>
        <v>2.0000400008000161E-5</v>
      </c>
      <c r="G13" s="37">
        <f t="shared" si="3"/>
        <v>8.8983610179216868E-6</v>
      </c>
      <c r="H13" s="38">
        <f t="shared" si="4"/>
        <v>0.98550724637681164</v>
      </c>
      <c r="I13" s="42">
        <f t="shared" si="5"/>
        <v>-0.66380025560391009</v>
      </c>
      <c r="J13" s="37">
        <f t="shared" si="6"/>
        <v>-0.62574227779527036</v>
      </c>
      <c r="K13" s="37">
        <f t="shared" si="7"/>
        <v>1.646103869045364</v>
      </c>
      <c r="L13" s="79">
        <f>'init old quick'!D13/D13</f>
        <v>1.0326530612244897</v>
      </c>
      <c r="M13" s="22"/>
    </row>
    <row r="14" spans="1:14" x14ac:dyDescent="0.25">
      <c r="A14" s="39">
        <v>3</v>
      </c>
      <c r="B14" s="57">
        <f t="shared" si="8"/>
        <v>2.6305199999999995E-4</v>
      </c>
      <c r="C14" s="82">
        <v>300</v>
      </c>
      <c r="D14" s="40">
        <v>4.0239999999999999E-6</v>
      </c>
      <c r="E14" s="51">
        <v>98</v>
      </c>
      <c r="F14" s="42">
        <f t="shared" si="2"/>
        <v>4.0000800016000322E-5</v>
      </c>
      <c r="G14" s="37">
        <f t="shared" si="3"/>
        <v>8.0574301174344491E-6</v>
      </c>
      <c r="H14" s="38">
        <f t="shared" si="4"/>
        <v>0.97101449275362317</v>
      </c>
      <c r="I14" s="42">
        <f t="shared" si="5"/>
        <v>-0.66372689071708946</v>
      </c>
      <c r="J14" s="37">
        <f t="shared" si="6"/>
        <v>-0.62574593045400784</v>
      </c>
      <c r="K14" s="37">
        <f t="shared" si="7"/>
        <v>1.5969664401186365</v>
      </c>
      <c r="L14" s="79">
        <f>'init old quick'!D14/D14</f>
        <v>1.5482107355864811</v>
      </c>
      <c r="M14" s="22"/>
    </row>
    <row r="15" spans="1:14" x14ac:dyDescent="0.25">
      <c r="A15" s="39">
        <v>4</v>
      </c>
      <c r="B15" s="57">
        <f t="shared" si="8"/>
        <v>5.66421E-4</v>
      </c>
      <c r="C15" s="82">
        <v>400</v>
      </c>
      <c r="D15" s="40">
        <v>7.1930000000000004E-6</v>
      </c>
      <c r="E15" s="51">
        <v>97</v>
      </c>
      <c r="F15" s="42">
        <f t="shared" si="2"/>
        <v>6.0001200024000479E-5</v>
      </c>
      <c r="G15" s="37">
        <f t="shared" si="3"/>
        <v>2.6957501207108602E-5</v>
      </c>
      <c r="H15" s="38">
        <f t="shared" si="4"/>
        <v>0.95652173913043481</v>
      </c>
      <c r="I15" s="42">
        <f t="shared" si="5"/>
        <v>-0.66365352583026882</v>
      </c>
      <c r="J15" s="37">
        <f t="shared" si="6"/>
        <v>-0.62566383630125044</v>
      </c>
      <c r="K15" s="37">
        <f t="shared" si="7"/>
        <v>1.5478290111919093</v>
      </c>
      <c r="L15" s="79">
        <f>'init old quick'!D15/D15</f>
        <v>0.89392464896427082</v>
      </c>
      <c r="M15" s="22"/>
    </row>
    <row r="16" spans="1:14" x14ac:dyDescent="0.25">
      <c r="A16" s="39">
        <v>5</v>
      </c>
      <c r="B16" s="57">
        <f t="shared" si="8"/>
        <v>1.4162800000000001E-4</v>
      </c>
      <c r="C16" s="82">
        <v>500</v>
      </c>
      <c r="D16" s="40">
        <v>2.8430000000000001E-6</v>
      </c>
      <c r="E16" s="51">
        <v>96</v>
      </c>
      <c r="F16" s="42">
        <f t="shared" si="2"/>
        <v>8.0001600032000644E-5</v>
      </c>
      <c r="G16" s="37">
        <f t="shared" si="3"/>
        <v>1.0138883197363857E-6</v>
      </c>
      <c r="H16" s="38">
        <f t="shared" si="4"/>
        <v>0.94202898550724634</v>
      </c>
      <c r="I16" s="42">
        <f t="shared" si="5"/>
        <v>-0.66358016094344818</v>
      </c>
      <c r="J16" s="37">
        <f t="shared" si="6"/>
        <v>-0.62577652470910605</v>
      </c>
      <c r="K16" s="37">
        <f t="shared" si="7"/>
        <v>1.4986915822651821</v>
      </c>
      <c r="L16" s="79">
        <f>'init old quick'!D16/D16</f>
        <v>3.1009497010200491</v>
      </c>
      <c r="M16" s="22"/>
    </row>
    <row r="17" spans="1:13" x14ac:dyDescent="0.25">
      <c r="A17" s="39">
        <v>6</v>
      </c>
      <c r="B17" s="57">
        <f t="shared" si="8"/>
        <v>6.5691499999999999E-4</v>
      </c>
      <c r="C17" s="82">
        <v>600</v>
      </c>
      <c r="D17" s="40">
        <v>8.2970000000000004E-6</v>
      </c>
      <c r="E17" s="51">
        <v>95</v>
      </c>
      <c r="F17" s="42">
        <f t="shared" si="2"/>
        <v>1.0000200004000079E-4</v>
      </c>
      <c r="G17" s="37">
        <f t="shared" si="3"/>
        <v>3.3541811236455483E-5</v>
      </c>
      <c r="H17" s="38">
        <f t="shared" si="4"/>
        <v>0.92753623188405798</v>
      </c>
      <c r="I17" s="42">
        <f t="shared" si="5"/>
        <v>-0.66350679605662755</v>
      </c>
      <c r="J17" s="37">
        <f t="shared" si="6"/>
        <v>-0.62563523676049804</v>
      </c>
      <c r="K17" s="37">
        <f t="shared" si="7"/>
        <v>1.4495541533384548</v>
      </c>
      <c r="L17" s="79">
        <f>'init old quick'!D17/D17</f>
        <v>1.0356755453778475</v>
      </c>
      <c r="M17" s="22"/>
    </row>
    <row r="18" spans="1:13" x14ac:dyDescent="0.25">
      <c r="A18" s="39">
        <v>7</v>
      </c>
      <c r="B18" s="57">
        <f t="shared" si="8"/>
        <v>7.0774400000000006E-4</v>
      </c>
      <c r="C18" s="82">
        <v>700</v>
      </c>
      <c r="D18" s="78">
        <v>8.9260000000000006E-6</v>
      </c>
      <c r="E18" s="51">
        <v>94</v>
      </c>
      <c r="F18" s="42">
        <f t="shared" si="2"/>
        <v>1.2000240004800096E-4</v>
      </c>
      <c r="G18" s="37">
        <f t="shared" si="3"/>
        <v>3.729319801948011E-5</v>
      </c>
      <c r="H18" s="38">
        <f t="shared" si="4"/>
        <v>0.91304347826086951</v>
      </c>
      <c r="I18" s="42">
        <f t="shared" si="5"/>
        <v>-0.66343343116980702</v>
      </c>
      <c r="J18" s="37">
        <f t="shared" si="6"/>
        <v>-0.62561894227577597</v>
      </c>
      <c r="K18" s="37">
        <f t="shared" si="7"/>
        <v>1.4004167244117276</v>
      </c>
      <c r="L18" s="79">
        <f>'init old quick'!D18/D18</f>
        <v>1.0749495854806184</v>
      </c>
      <c r="M18" s="22"/>
    </row>
    <row r="19" spans="1:13" x14ac:dyDescent="0.25">
      <c r="A19" s="39">
        <v>8</v>
      </c>
      <c r="B19" s="57">
        <f t="shared" si="8"/>
        <v>1.1025310000000001E-3</v>
      </c>
      <c r="C19" s="82">
        <v>800</v>
      </c>
      <c r="D19" s="40">
        <v>1.3267E-5</v>
      </c>
      <c r="E19" s="51">
        <v>93</v>
      </c>
      <c r="F19" s="42">
        <f t="shared" si="2"/>
        <v>1.4000280005600112E-4</v>
      </c>
      <c r="G19" s="37">
        <f t="shared" si="3"/>
        <v>6.3183134466395681E-5</v>
      </c>
      <c r="H19" s="38">
        <f t="shared" si="4"/>
        <v>0.89855072463768115</v>
      </c>
      <c r="I19" s="42">
        <f t="shared" si="5"/>
        <v>-0.66336006628298638</v>
      </c>
      <c r="J19" s="37">
        <f t="shared" si="6"/>
        <v>-0.62550648701635037</v>
      </c>
      <c r="K19" s="37">
        <f t="shared" si="7"/>
        <v>1.3512792954850001</v>
      </c>
      <c r="L19" s="79">
        <f>'init old quick'!D19/D19</f>
        <v>0.80764302404462196</v>
      </c>
      <c r="M19" s="22"/>
    </row>
    <row r="20" spans="1:13" x14ac:dyDescent="0.25">
      <c r="A20" s="39">
        <v>9</v>
      </c>
      <c r="B20" s="57">
        <f t="shared" si="8"/>
        <v>1.0696680000000002E-3</v>
      </c>
      <c r="C20" s="82">
        <v>900</v>
      </c>
      <c r="D20" s="40">
        <v>1.3054000000000001E-5</v>
      </c>
      <c r="E20" s="51">
        <v>92</v>
      </c>
      <c r="F20" s="42">
        <f t="shared" si="2"/>
        <v>1.6000320006400129E-4</v>
      </c>
      <c r="G20" s="37">
        <f t="shared" si="3"/>
        <v>6.191279204225539E-5</v>
      </c>
      <c r="H20" s="38">
        <f t="shared" si="4"/>
        <v>0.88405797101449279</v>
      </c>
      <c r="I20" s="42">
        <f t="shared" si="5"/>
        <v>-0.66328670139616575</v>
      </c>
      <c r="J20" s="37">
        <f t="shared" si="6"/>
        <v>-0.62551200486252811</v>
      </c>
      <c r="K20" s="37">
        <f t="shared" si="7"/>
        <v>1.3021418665582729</v>
      </c>
      <c r="L20" s="79">
        <f>'init old quick'!D20/D20</f>
        <v>0.94208671671518307</v>
      </c>
      <c r="M20" s="22"/>
    </row>
    <row r="21" spans="1:13" x14ac:dyDescent="0.25">
      <c r="A21" s="39">
        <v>10</v>
      </c>
      <c r="B21" s="57">
        <f t="shared" si="8"/>
        <v>6.7960099999999995E-4</v>
      </c>
      <c r="C21" s="82">
        <v>1000</v>
      </c>
      <c r="D21" s="40">
        <v>8.9109999999999999E-6</v>
      </c>
      <c r="E21" s="51">
        <v>91</v>
      </c>
      <c r="F21" s="42">
        <f t="shared" si="2"/>
        <v>1.8000360007200145E-4</v>
      </c>
      <c r="G21" s="37">
        <f t="shared" si="3"/>
        <v>3.7203737285385721E-5</v>
      </c>
      <c r="H21" s="38">
        <f t="shared" si="4"/>
        <v>0.86956521739130432</v>
      </c>
      <c r="I21" s="42">
        <f t="shared" si="5"/>
        <v>-0.66321333650934511</v>
      </c>
      <c r="J21" s="37">
        <f t="shared" si="6"/>
        <v>-0.62561933085649268</v>
      </c>
      <c r="K21" s="37">
        <f t="shared" si="7"/>
        <v>1.2530044376315457</v>
      </c>
      <c r="L21" s="79">
        <f>'init old quick'!D21/D21</f>
        <v>1.4382224217259567</v>
      </c>
      <c r="M21" s="22"/>
    </row>
    <row r="22" spans="1:13" x14ac:dyDescent="0.25">
      <c r="A22" s="39">
        <v>11</v>
      </c>
      <c r="B22" s="57">
        <f t="shared" si="8"/>
        <v>4.2990399999999996E-3</v>
      </c>
      <c r="C22" s="82">
        <v>2000</v>
      </c>
      <c r="D22" s="40">
        <v>4.9225999999999999E-5</v>
      </c>
      <c r="E22" s="51">
        <v>90</v>
      </c>
      <c r="F22" s="42">
        <f t="shared" si="2"/>
        <v>3.8000760015200304E-4</v>
      </c>
      <c r="G22" s="37">
        <f t="shared" si="3"/>
        <v>2.776443702863997E-4</v>
      </c>
      <c r="H22" s="38">
        <f t="shared" si="4"/>
        <v>0.85507246376811596</v>
      </c>
      <c r="I22" s="42">
        <f t="shared" si="5"/>
        <v>-0.66247968764113896</v>
      </c>
      <c r="J22" s="37">
        <f t="shared" si="6"/>
        <v>-0.62457495541679131</v>
      </c>
      <c r="K22" s="37">
        <f t="shared" si="7"/>
        <v>1.2038670087048184</v>
      </c>
      <c r="L22" s="79">
        <f>'init old quick'!D22/D22</f>
        <v>0.48888798602364603</v>
      </c>
      <c r="M22" s="22"/>
    </row>
    <row r="23" spans="1:13" x14ac:dyDescent="0.25">
      <c r="A23" s="39">
        <v>12</v>
      </c>
      <c r="B23" s="57">
        <f t="shared" si="8"/>
        <v>5.2892449999999997E-3</v>
      </c>
      <c r="C23" s="82">
        <v>3000</v>
      </c>
      <c r="D23" s="40">
        <v>6.0905E-5</v>
      </c>
      <c r="E23" s="51">
        <v>89</v>
      </c>
      <c r="F23" s="42">
        <f t="shared" si="2"/>
        <v>5.8001160023200468E-4</v>
      </c>
      <c r="G23" s="37">
        <f t="shared" si="3"/>
        <v>3.4729849785228935E-4</v>
      </c>
      <c r="H23" s="38">
        <f t="shared" si="4"/>
        <v>0.84057971014492749</v>
      </c>
      <c r="I23" s="42">
        <f t="shared" si="5"/>
        <v>-0.6617460387729327</v>
      </c>
      <c r="J23" s="37">
        <f t="shared" si="6"/>
        <v>-0.62427240647073468</v>
      </c>
      <c r="K23" s="37">
        <f t="shared" si="7"/>
        <v>1.1547295797780912</v>
      </c>
      <c r="L23" s="79">
        <f>'init old quick'!D23/D23</f>
        <v>0.57982103275593133</v>
      </c>
      <c r="M23" s="22"/>
    </row>
    <row r="24" spans="1:13" x14ac:dyDescent="0.25">
      <c r="A24" s="39">
        <v>13</v>
      </c>
      <c r="B24" s="57">
        <f t="shared" si="8"/>
        <v>8.5509559999999984E-3</v>
      </c>
      <c r="C24" s="82">
        <v>4000</v>
      </c>
      <c r="D24" s="40">
        <v>9.8661999999999998E-5</v>
      </c>
      <c r="E24" s="51">
        <v>88</v>
      </c>
      <c r="F24" s="42">
        <f t="shared" si="2"/>
        <v>7.8001560031200627E-4</v>
      </c>
      <c r="G24" s="37">
        <f t="shared" si="3"/>
        <v>5.7248309366574046E-4</v>
      </c>
      <c r="H24" s="38">
        <f t="shared" si="4"/>
        <v>0.82608695652173914</v>
      </c>
      <c r="I24" s="42">
        <f t="shared" si="5"/>
        <v>-0.66101238990472655</v>
      </c>
      <c r="J24" s="37">
        <f t="shared" si="6"/>
        <v>-0.62329429699592864</v>
      </c>
      <c r="K24" s="37">
        <f t="shared" si="7"/>
        <v>1.1055921508513638</v>
      </c>
      <c r="L24" s="79">
        <f>'init old quick'!D24/D24</f>
        <v>0.45456204009649109</v>
      </c>
      <c r="M24" s="22"/>
    </row>
    <row r="25" spans="1:13" x14ac:dyDescent="0.25">
      <c r="A25" s="39">
        <v>14</v>
      </c>
      <c r="B25" s="57">
        <f t="shared" si="8"/>
        <v>8.4809169999999993E-3</v>
      </c>
      <c r="C25" s="82">
        <v>5000</v>
      </c>
      <c r="D25" s="40">
        <v>9.8991000000000001E-5</v>
      </c>
      <c r="E25" s="51">
        <v>87</v>
      </c>
      <c r="F25" s="42">
        <f t="shared" si="2"/>
        <v>9.8001960039200775E-4</v>
      </c>
      <c r="G25" s="37">
        <f t="shared" si="3"/>
        <v>5.744452657668774E-4</v>
      </c>
      <c r="H25" s="38">
        <f t="shared" si="4"/>
        <v>0.81159420289855078</v>
      </c>
      <c r="I25" s="42">
        <f t="shared" si="5"/>
        <v>-0.66027874103652029</v>
      </c>
      <c r="J25" s="37">
        <f t="shared" si="6"/>
        <v>-0.62328577412554143</v>
      </c>
      <c r="K25" s="37">
        <f t="shared" si="7"/>
        <v>1.0564547219246365</v>
      </c>
      <c r="L25" s="79">
        <f>'init old quick'!D25/D25</f>
        <v>0.56179854734268764</v>
      </c>
      <c r="M25" s="22"/>
    </row>
    <row r="26" spans="1:13" x14ac:dyDescent="0.25">
      <c r="A26" s="39">
        <v>15</v>
      </c>
      <c r="B26" s="57">
        <f t="shared" si="8"/>
        <v>1.2135825999999999E-2</v>
      </c>
      <c r="C26" s="82">
        <v>6000</v>
      </c>
      <c r="D26" s="40">
        <v>1.4264099999999999E-4</v>
      </c>
      <c r="E26" s="51">
        <v>86</v>
      </c>
      <c r="F26" s="42">
        <f t="shared" si="2"/>
        <v>1.1800236004720095E-3</v>
      </c>
      <c r="G26" s="37">
        <f t="shared" si="3"/>
        <v>8.3477600198154337E-4</v>
      </c>
      <c r="H26" s="38">
        <f t="shared" si="4"/>
        <v>0.79710144927536231</v>
      </c>
      <c r="I26" s="42">
        <f t="shared" si="5"/>
        <v>-0.65954509216831414</v>
      </c>
      <c r="J26" s="37">
        <f t="shared" si="6"/>
        <v>-0.62215500423981729</v>
      </c>
      <c r="K26" s="37">
        <f t="shared" si="7"/>
        <v>1.0073172929979093</v>
      </c>
      <c r="L26" s="79">
        <f>'init old quick'!D26/D26</f>
        <v>0.46771264923829758</v>
      </c>
      <c r="M26" s="22"/>
    </row>
    <row r="27" spans="1:13" x14ac:dyDescent="0.25">
      <c r="A27" s="39">
        <v>16</v>
      </c>
      <c r="B27" s="57">
        <f t="shared" si="8"/>
        <v>1.6077009999999999E-2</v>
      </c>
      <c r="C27" s="82">
        <v>7000</v>
      </c>
      <c r="D27" s="40">
        <v>1.90686E-4</v>
      </c>
      <c r="E27" s="51">
        <v>85</v>
      </c>
      <c r="F27" s="42">
        <f t="shared" si="2"/>
        <v>1.3800276005520109E-3</v>
      </c>
      <c r="G27" s="37">
        <f t="shared" si="3"/>
        <v>1.1213187332858648E-3</v>
      </c>
      <c r="H27" s="38">
        <f t="shared" si="4"/>
        <v>0.78260869565217395</v>
      </c>
      <c r="I27" s="42">
        <f t="shared" si="5"/>
        <v>-0.65881144330010788</v>
      </c>
      <c r="J27" s="37">
        <f t="shared" si="6"/>
        <v>-0.62091038020408729</v>
      </c>
      <c r="K27" s="37">
        <f t="shared" si="7"/>
        <v>0.95817986407118194</v>
      </c>
      <c r="L27" s="79">
        <f>'init old quick'!D27/D27</f>
        <v>0.40609693422694904</v>
      </c>
      <c r="M27" s="22"/>
    </row>
    <row r="28" spans="1:13" x14ac:dyDescent="0.25">
      <c r="A28" s="39">
        <v>17</v>
      </c>
      <c r="B28" s="57">
        <f t="shared" si="8"/>
        <v>1.0367103999999999E-2</v>
      </c>
      <c r="C28" s="82">
        <v>8000</v>
      </c>
      <c r="D28" s="40">
        <v>1.24981E-4</v>
      </c>
      <c r="E28" s="51">
        <v>84</v>
      </c>
      <c r="F28" s="42">
        <f t="shared" si="2"/>
        <v>1.5800316006320126E-3</v>
      </c>
      <c r="G28" s="37">
        <f t="shared" si="3"/>
        <v>7.2945089770775197E-4</v>
      </c>
      <c r="H28" s="38">
        <f t="shared" si="4"/>
        <v>0.76811594202898548</v>
      </c>
      <c r="I28" s="42">
        <f t="shared" si="5"/>
        <v>-0.65807779443190173</v>
      </c>
      <c r="J28" s="37">
        <f t="shared" si="6"/>
        <v>-0.62261249327033019</v>
      </c>
      <c r="K28" s="37">
        <f t="shared" si="7"/>
        <v>0.90904243514445471</v>
      </c>
      <c r="L28" s="79">
        <f>'init old quick'!D28/D28</f>
        <v>0.69857018266776549</v>
      </c>
      <c r="M28" s="22"/>
    </row>
    <row r="29" spans="1:13" x14ac:dyDescent="0.25">
      <c r="A29" s="39">
        <v>18</v>
      </c>
      <c r="B29" s="57">
        <f t="shared" si="8"/>
        <v>1.7506449E-2</v>
      </c>
      <c r="C29" s="82">
        <v>9000</v>
      </c>
      <c r="D29" s="40">
        <v>2.1250300000000001E-4</v>
      </c>
      <c r="E29" s="51">
        <v>83</v>
      </c>
      <c r="F29" s="42">
        <f t="shared" si="2"/>
        <v>1.7800356007120143E-3</v>
      </c>
      <c r="G29" s="37">
        <f t="shared" si="3"/>
        <v>1.2514363890016808E-3</v>
      </c>
      <c r="H29" s="38">
        <f t="shared" si="4"/>
        <v>0.75362318840579712</v>
      </c>
      <c r="I29" s="42">
        <f t="shared" si="5"/>
        <v>-0.65734414556369547</v>
      </c>
      <c r="J29" s="37">
        <f t="shared" si="6"/>
        <v>-0.62034520250427416</v>
      </c>
      <c r="K29" s="37">
        <f t="shared" si="7"/>
        <v>0.85990500621772736</v>
      </c>
      <c r="L29" s="79">
        <f>'init old quick'!D29/D29</f>
        <v>0.46315110845493945</v>
      </c>
      <c r="M29" s="22"/>
    </row>
    <row r="30" spans="1:13" x14ac:dyDescent="0.25">
      <c r="A30" s="39">
        <v>19</v>
      </c>
      <c r="B30" s="57">
        <f t="shared" si="8"/>
        <v>1.7367090000000002E-2</v>
      </c>
      <c r="C30" s="82">
        <v>10000</v>
      </c>
      <c r="D30" s="40">
        <v>2.1339500000000001E-4</v>
      </c>
      <c r="E30" s="51">
        <v>82</v>
      </c>
      <c r="F30" s="42">
        <f t="shared" si="2"/>
        <v>1.9800396007920158E-3</v>
      </c>
      <c r="G30" s="37">
        <f t="shared" si="3"/>
        <v>1.2567563206558271E-3</v>
      </c>
      <c r="H30" s="38">
        <f t="shared" si="4"/>
        <v>0.73913043478260865</v>
      </c>
      <c r="I30" s="42">
        <f t="shared" si="5"/>
        <v>-0.65661049669548932</v>
      </c>
      <c r="J30" s="37">
        <f t="shared" si="6"/>
        <v>-0.62032209490431844</v>
      </c>
      <c r="K30" s="37">
        <f t="shared" si="7"/>
        <v>0.81076757729100013</v>
      </c>
      <c r="L30" s="79">
        <f>'init old quick'!D30/D30</f>
        <v>0.51259870193772106</v>
      </c>
      <c r="M30" s="22"/>
    </row>
    <row r="31" spans="1:13" x14ac:dyDescent="0.25">
      <c r="A31" s="39">
        <v>20</v>
      </c>
      <c r="B31" s="57">
        <f t="shared" si="8"/>
        <v>3.3244668999999998E-2</v>
      </c>
      <c r="C31" s="82">
        <v>20000</v>
      </c>
      <c r="D31" s="40">
        <v>4.12049E-4</v>
      </c>
      <c r="E31" s="51">
        <v>81</v>
      </c>
      <c r="F31" s="42">
        <f t="shared" si="2"/>
        <v>3.9800796015920315E-3</v>
      </c>
      <c r="G31" s="37">
        <f t="shared" si="3"/>
        <v>2.4415384987082497E-3</v>
      </c>
      <c r="H31" s="38">
        <f t="shared" si="4"/>
        <v>0.72463768115942029</v>
      </c>
      <c r="I31" s="42">
        <f t="shared" si="5"/>
        <v>-0.64927400801342738</v>
      </c>
      <c r="J31" s="37">
        <f t="shared" si="6"/>
        <v>-0.61517588732405193</v>
      </c>
      <c r="K31" s="37">
        <f t="shared" si="7"/>
        <v>0.7616301483642729</v>
      </c>
      <c r="L31" s="79">
        <f>'init old quick'!D31/D31</f>
        <v>0.52928656543275188</v>
      </c>
      <c r="M31" s="22"/>
    </row>
    <row r="32" spans="1:13" x14ac:dyDescent="0.25">
      <c r="A32" s="39">
        <v>21</v>
      </c>
      <c r="B32" s="57">
        <f t="shared" si="8"/>
        <v>5.6200699999999992E-2</v>
      </c>
      <c r="C32" s="82">
        <v>30000</v>
      </c>
      <c r="D32" s="40">
        <v>7.0414999999999996E-4</v>
      </c>
      <c r="E32" s="51">
        <v>80</v>
      </c>
      <c r="F32" s="42">
        <f t="shared" si="2"/>
        <v>5.9801196023920476E-3</v>
      </c>
      <c r="G32" s="37">
        <f t="shared" si="3"/>
        <v>4.1836431580218846E-3</v>
      </c>
      <c r="H32" s="38">
        <f t="shared" si="4"/>
        <v>0.71014492753623193</v>
      </c>
      <c r="I32" s="42">
        <f t="shared" si="5"/>
        <v>-0.64193751933136534</v>
      </c>
      <c r="J32" s="37">
        <f t="shared" si="6"/>
        <v>-0.60760889959461573</v>
      </c>
      <c r="K32" s="37">
        <f t="shared" si="7"/>
        <v>0.71249271943754555</v>
      </c>
      <c r="L32" s="79">
        <f>'init old quick'!D32/D32</f>
        <v>0.46331747496982184</v>
      </c>
    </row>
    <row r="33" spans="1:12" x14ac:dyDescent="0.25">
      <c r="A33" s="39">
        <v>22</v>
      </c>
      <c r="B33" s="57">
        <f t="shared" si="8"/>
        <v>8.1852529999999993E-2</v>
      </c>
      <c r="C33" s="82">
        <v>40000</v>
      </c>
      <c r="D33" s="40">
        <v>1.0377699999999999E-3</v>
      </c>
      <c r="E33" s="51">
        <v>79</v>
      </c>
      <c r="F33" s="42">
        <f t="shared" si="2"/>
        <v>7.9801596031920646E-3</v>
      </c>
      <c r="G33" s="37">
        <f t="shared" si="3"/>
        <v>6.1733691652598429E-3</v>
      </c>
      <c r="H33" s="38">
        <f t="shared" si="4"/>
        <v>0.69565217391304346</v>
      </c>
      <c r="I33" s="42">
        <f t="shared" si="5"/>
        <v>-0.6346010306493034</v>
      </c>
      <c r="J33" s="37">
        <f t="shared" si="6"/>
        <v>-0.59896634634661405</v>
      </c>
      <c r="K33" s="37">
        <f t="shared" si="7"/>
        <v>0.66335529051081832</v>
      </c>
      <c r="L33" s="79">
        <f>'init old quick'!D33/D33</f>
        <v>0.42192393304874876</v>
      </c>
    </row>
    <row r="34" spans="1:12" x14ac:dyDescent="0.25">
      <c r="A34" s="39">
        <v>23</v>
      </c>
      <c r="B34" s="57">
        <f t="shared" si="8"/>
        <v>8.7264579999999994E-2</v>
      </c>
      <c r="C34" s="82">
        <v>50000</v>
      </c>
      <c r="D34" s="40">
        <v>1.12046E-3</v>
      </c>
      <c r="E34" s="51">
        <v>78</v>
      </c>
      <c r="F34" s="42">
        <f t="shared" si="2"/>
        <v>9.9801996039920807E-3</v>
      </c>
      <c r="G34" s="37">
        <f t="shared" si="3"/>
        <v>6.6665363720775006E-3</v>
      </c>
      <c r="H34" s="38">
        <f t="shared" si="4"/>
        <v>0.6811594202898551</v>
      </c>
      <c r="I34" s="42">
        <f t="shared" si="5"/>
        <v>-0.62726454196724135</v>
      </c>
      <c r="J34" s="37">
        <f t="shared" si="6"/>
        <v>-0.59682423038211174</v>
      </c>
      <c r="K34" s="37">
        <f t="shared" si="7"/>
        <v>0.61421786158409097</v>
      </c>
      <c r="L34" s="79">
        <f>'init old quick'!D34/D34</f>
        <v>0.48756403619941813</v>
      </c>
    </row>
    <row r="35" spans="1:12" x14ac:dyDescent="0.25">
      <c r="A35" s="39">
        <v>24</v>
      </c>
      <c r="B35" s="57">
        <f t="shared" si="8"/>
        <v>4.5534705000000002E-2</v>
      </c>
      <c r="C35" s="82">
        <v>60000</v>
      </c>
      <c r="D35" s="40">
        <v>5.9306500000000004E-4</v>
      </c>
      <c r="E35" s="51">
        <v>77</v>
      </c>
      <c r="F35" s="42">
        <f t="shared" si="2"/>
        <v>1.1980239604792095E-2</v>
      </c>
      <c r="G35" s="37">
        <f t="shared" si="3"/>
        <v>3.5211267815635533E-3</v>
      </c>
      <c r="H35" s="38">
        <f t="shared" si="4"/>
        <v>0.66666666666666663</v>
      </c>
      <c r="I35" s="42">
        <f t="shared" si="5"/>
        <v>-0.61992805328517941</v>
      </c>
      <c r="J35" s="37">
        <f t="shared" si="6"/>
        <v>-0.61048659885591372</v>
      </c>
      <c r="K35" s="37">
        <f t="shared" si="7"/>
        <v>0.56508043265736374</v>
      </c>
      <c r="L35" s="79">
        <f>'init old quick'!D35/D35</f>
        <v>1.1201318573849408</v>
      </c>
    </row>
    <row r="36" spans="1:12" x14ac:dyDescent="0.25">
      <c r="A36" s="39">
        <v>25</v>
      </c>
      <c r="B36" s="57">
        <f t="shared" si="8"/>
        <v>0.11793090000000001</v>
      </c>
      <c r="C36" s="82">
        <v>70000</v>
      </c>
      <c r="D36" s="40">
        <v>1.5534500000000001E-3</v>
      </c>
      <c r="E36" s="51">
        <v>76</v>
      </c>
      <c r="F36" s="42">
        <f t="shared" si="2"/>
        <v>1.3980279605592111E-2</v>
      </c>
      <c r="G36" s="37">
        <f t="shared" si="3"/>
        <v>9.248909922446074E-3</v>
      </c>
      <c r="H36" s="38">
        <f t="shared" si="4"/>
        <v>0.65217391304347827</v>
      </c>
      <c r="I36" s="42">
        <f t="shared" si="5"/>
        <v>-0.61259156460311737</v>
      </c>
      <c r="J36" s="37">
        <f t="shared" si="6"/>
        <v>-0.58560745941258885</v>
      </c>
      <c r="K36" s="37">
        <f t="shared" si="7"/>
        <v>0.5159430037306364</v>
      </c>
      <c r="L36" s="79">
        <f>'init old quick'!D36/D36</f>
        <v>0.49300589011554929</v>
      </c>
    </row>
    <row r="37" spans="1:12" x14ac:dyDescent="0.25">
      <c r="A37" s="39">
        <v>26</v>
      </c>
      <c r="B37" s="57">
        <f t="shared" si="8"/>
        <v>0.14544445</v>
      </c>
      <c r="C37" s="82">
        <v>80000</v>
      </c>
      <c r="D37" s="40">
        <v>1.94101E-3</v>
      </c>
      <c r="E37" s="51">
        <v>75</v>
      </c>
      <c r="F37" s="42">
        <f t="shared" si="2"/>
        <v>1.5980319606392127E-2</v>
      </c>
      <c r="G37" s="37">
        <f t="shared" si="3"/>
        <v>1.1560336729487447E-2</v>
      </c>
      <c r="H37" s="38">
        <f t="shared" si="4"/>
        <v>0.6376811594202898</v>
      </c>
      <c r="I37" s="42">
        <f t="shared" si="5"/>
        <v>-0.60525507592105543</v>
      </c>
      <c r="J37" s="37">
        <f t="shared" si="6"/>
        <v>-0.57556756990717706</v>
      </c>
      <c r="K37" s="37">
        <f t="shared" si="7"/>
        <v>0.46680557480390916</v>
      </c>
      <c r="L37" s="79">
        <f>'init old quick'!D37/D37</f>
        <v>0.45126506303419356</v>
      </c>
    </row>
    <row r="38" spans="1:12" x14ac:dyDescent="0.25">
      <c r="A38" s="39">
        <v>27</v>
      </c>
      <c r="B38" s="57">
        <f t="shared" si="8"/>
        <v>0.13108402</v>
      </c>
      <c r="C38" s="82">
        <v>90000</v>
      </c>
      <c r="D38" s="40">
        <v>1.7731800000000001E-3</v>
      </c>
      <c r="E38" s="51">
        <v>74</v>
      </c>
      <c r="F38" s="42">
        <f t="shared" si="2"/>
        <v>1.7980359607192145E-2</v>
      </c>
      <c r="G38" s="37">
        <f t="shared" si="3"/>
        <v>1.0559390395950051E-2</v>
      </c>
      <c r="H38" s="38">
        <f t="shared" si="4"/>
        <v>0.62318840579710144</v>
      </c>
      <c r="I38" s="42">
        <f t="shared" si="5"/>
        <v>-0.59791858723899338</v>
      </c>
      <c r="J38" s="37">
        <f t="shared" si="6"/>
        <v>-0.57991527001991638</v>
      </c>
      <c r="K38" s="37">
        <f t="shared" si="7"/>
        <v>0.41766814587718187</v>
      </c>
      <c r="L38" s="79">
        <f>'init old quick'!D38/D38</f>
        <v>0.55738898476184029</v>
      </c>
    </row>
    <row r="39" spans="1:12" x14ac:dyDescent="0.25">
      <c r="A39" s="39">
        <v>28</v>
      </c>
      <c r="B39" s="57">
        <f t="shared" si="8"/>
        <v>0.21585672</v>
      </c>
      <c r="C39" s="82">
        <v>100000</v>
      </c>
      <c r="D39" s="40">
        <v>2.9587400000000001E-3</v>
      </c>
      <c r="E39" s="51">
        <v>73</v>
      </c>
      <c r="F39" s="42">
        <f t="shared" si="2"/>
        <v>1.9980399607992159E-2</v>
      </c>
      <c r="G39" s="37">
        <f t="shared" si="3"/>
        <v>1.7630128256812809E-2</v>
      </c>
      <c r="H39" s="38">
        <f t="shared" si="4"/>
        <v>0.60869565217391308</v>
      </c>
      <c r="I39" s="42">
        <f t="shared" si="5"/>
        <v>-0.59058209855693145</v>
      </c>
      <c r="J39" s="37">
        <f t="shared" si="6"/>
        <v>-0.54920288638374104</v>
      </c>
      <c r="K39" s="37">
        <f t="shared" si="7"/>
        <v>0.36853071695045458</v>
      </c>
      <c r="L39" s="79">
        <f>'init old quick'!D39/D39</f>
        <v>0.37355090342510661</v>
      </c>
    </row>
    <row r="40" spans="1:12" x14ac:dyDescent="0.25">
      <c r="A40" s="39">
        <v>29</v>
      </c>
      <c r="B40" s="57">
        <f t="shared" si="8"/>
        <v>0.48360789999999998</v>
      </c>
      <c r="C40" s="82">
        <v>125000</v>
      </c>
      <c r="D40" s="40">
        <v>6.7185999999999999E-3</v>
      </c>
      <c r="E40" s="51">
        <v>72</v>
      </c>
      <c r="F40" s="42">
        <f t="shared" si="2"/>
        <v>2.4980499609992199E-2</v>
      </c>
      <c r="G40" s="37">
        <f t="shared" si="3"/>
        <v>4.0054117302954252E-2</v>
      </c>
      <c r="H40" s="38">
        <f t="shared" si="4"/>
        <v>0.59420289855072461</v>
      </c>
      <c r="I40" s="42">
        <f t="shared" si="5"/>
        <v>-0.57224087685177649</v>
      </c>
      <c r="J40" s="37">
        <f t="shared" si="6"/>
        <v>-0.45180228014001655</v>
      </c>
      <c r="K40" s="37">
        <f t="shared" si="7"/>
        <v>0.31939328802372735</v>
      </c>
      <c r="L40" s="79">
        <f>'init old quick'!D40/D40</f>
        <v>0.20325514244038939</v>
      </c>
    </row>
    <row r="41" spans="1:12" x14ac:dyDescent="0.25">
      <c r="A41" s="39">
        <v>30</v>
      </c>
      <c r="B41" s="57">
        <f t="shared" si="8"/>
        <v>0.59925212000000005</v>
      </c>
      <c r="C41" s="82">
        <v>150000</v>
      </c>
      <c r="D41" s="40">
        <v>8.4420199999999997E-3</v>
      </c>
      <c r="E41" s="51">
        <v>71</v>
      </c>
      <c r="F41" s="42">
        <f t="shared" si="2"/>
        <v>2.9980599611992238E-2</v>
      </c>
      <c r="G41" s="37">
        <f t="shared" si="3"/>
        <v>5.033267852648414E-2</v>
      </c>
      <c r="H41" s="38">
        <f t="shared" si="4"/>
        <v>0.57971014492753625</v>
      </c>
      <c r="I41" s="42">
        <f t="shared" si="5"/>
        <v>-0.55389965514662154</v>
      </c>
      <c r="J41" s="37">
        <f t="shared" si="6"/>
        <v>-0.40715642821665765</v>
      </c>
      <c r="K41" s="37">
        <f t="shared" si="7"/>
        <v>0.27025585909700006</v>
      </c>
      <c r="L41" s="79">
        <f>'init old quick'!D41/D41</f>
        <v>0.19692443277793706</v>
      </c>
    </row>
    <row r="42" spans="1:12" x14ac:dyDescent="0.25">
      <c r="A42" s="39">
        <v>31</v>
      </c>
      <c r="B42" s="57">
        <f t="shared" si="8"/>
        <v>0.7734877</v>
      </c>
      <c r="C42" s="82">
        <v>175000</v>
      </c>
      <c r="D42" s="40">
        <v>1.1051699999999999E-2</v>
      </c>
      <c r="E42" s="51">
        <v>70</v>
      </c>
      <c r="F42" s="42">
        <f t="shared" si="2"/>
        <v>3.4980699613992278E-2</v>
      </c>
      <c r="G42" s="37">
        <f t="shared" si="3"/>
        <v>6.5896937763246788E-2</v>
      </c>
      <c r="H42" s="38">
        <f t="shared" si="4"/>
        <v>0.56521739130434778</v>
      </c>
      <c r="I42" s="42">
        <f t="shared" si="5"/>
        <v>-0.53555843344146647</v>
      </c>
      <c r="J42" s="37">
        <f t="shared" si="6"/>
        <v>-0.33955167322521568</v>
      </c>
      <c r="K42" s="37">
        <f t="shared" si="7"/>
        <v>0.22111843017027277</v>
      </c>
      <c r="L42" s="79">
        <f>'init old quick'!D42/D42</f>
        <v>0.17565080485355195</v>
      </c>
    </row>
    <row r="43" spans="1:12" x14ac:dyDescent="0.25">
      <c r="A43" s="39">
        <v>32</v>
      </c>
      <c r="B43" s="57">
        <f t="shared" si="8"/>
        <v>0.34978081</v>
      </c>
      <c r="C43" s="82">
        <v>200000</v>
      </c>
      <c r="D43" s="40">
        <v>5.0711899999999997E-3</v>
      </c>
      <c r="E43" s="51">
        <v>69</v>
      </c>
      <c r="F43" s="42">
        <f t="shared" si="2"/>
        <v>3.9980799615992317E-2</v>
      </c>
      <c r="G43" s="37">
        <f t="shared" si="3"/>
        <v>3.0228883439325321E-2</v>
      </c>
      <c r="H43" s="38">
        <f t="shared" si="4"/>
        <v>0.55072463768115942</v>
      </c>
      <c r="I43" s="42">
        <f t="shared" si="5"/>
        <v>-0.51721721173631152</v>
      </c>
      <c r="J43" s="37">
        <f t="shared" si="6"/>
        <v>-0.49447906404472952</v>
      </c>
      <c r="K43" s="37">
        <f t="shared" si="7"/>
        <v>0.17198100124354548</v>
      </c>
      <c r="L43" s="79">
        <f>'init old quick'!D43/D43</f>
        <v>0.43526470118453464</v>
      </c>
    </row>
    <row r="44" spans="1:12" x14ac:dyDescent="0.25">
      <c r="A44" s="39">
        <v>33</v>
      </c>
      <c r="B44" s="57">
        <f t="shared" si="8"/>
        <v>0.34546102000000001</v>
      </c>
      <c r="C44" s="82">
        <v>225000</v>
      </c>
      <c r="D44" s="40">
        <v>5.08224E-3</v>
      </c>
      <c r="E44" s="51">
        <v>68</v>
      </c>
      <c r="F44" s="42">
        <f t="shared" ref="F44:F75" si="9">(C44-$B$6)/($B$5-$B$6)</f>
        <v>4.4980899617992356E-2</v>
      </c>
      <c r="G44" s="37">
        <f t="shared" ref="G44:G75" si="10">(D44-$C$6)/($C$5-$C$6)</f>
        <v>3.0294786180108186E-2</v>
      </c>
      <c r="H44" s="38">
        <f t="shared" ref="H44:H75" si="11">(E44-$D$6)/($D$5-$D$6)</f>
        <v>0.53623188405797106</v>
      </c>
      <c r="I44" s="42">
        <f t="shared" ref="I44:I75" si="12">(C44-$B$7)/$B$8</f>
        <v>-0.49887599003115657</v>
      </c>
      <c r="J44" s="37">
        <f t="shared" ref="J44:J75" si="13">(D44-$C$7)/$C$8</f>
        <v>-0.49419280958339495</v>
      </c>
      <c r="K44" s="37">
        <f t="shared" ref="K44:K75" si="14">(E44-$D$7)/$D$8</f>
        <v>0.12284357231681821</v>
      </c>
      <c r="L44" s="79">
        <f>'init old quick'!D44/D44</f>
        <v>0.487782946102506</v>
      </c>
    </row>
    <row r="45" spans="1:12" x14ac:dyDescent="0.25">
      <c r="A45" s="39">
        <v>34</v>
      </c>
      <c r="B45" s="57">
        <f t="shared" si="8"/>
        <v>0.24869866000000002</v>
      </c>
      <c r="C45" s="82">
        <v>250000</v>
      </c>
      <c r="D45" s="40">
        <v>3.7138800000000001E-3</v>
      </c>
      <c r="E45" s="51">
        <v>67</v>
      </c>
      <c r="F45" s="42">
        <f t="shared" si="9"/>
        <v>4.9980999619992403E-2</v>
      </c>
      <c r="G45" s="37">
        <f t="shared" si="10"/>
        <v>2.2133820173081832E-2</v>
      </c>
      <c r="H45" s="38">
        <f t="shared" si="11"/>
        <v>0.52173913043478259</v>
      </c>
      <c r="I45" s="42">
        <f t="shared" si="12"/>
        <v>-0.48053476832600162</v>
      </c>
      <c r="J45" s="37">
        <f t="shared" si="13"/>
        <v>-0.52964069688761994</v>
      </c>
      <c r="K45" s="37">
        <f t="shared" si="14"/>
        <v>7.370614339009092E-2</v>
      </c>
      <c r="L45" s="79">
        <f>'init old quick'!D45/D45</f>
        <v>0.74275959374023925</v>
      </c>
    </row>
    <row r="46" spans="1:12" x14ac:dyDescent="0.25">
      <c r="A46" s="39">
        <v>35</v>
      </c>
      <c r="B46" s="57">
        <f t="shared" si="8"/>
        <v>0.59003212000000005</v>
      </c>
      <c r="C46" s="82">
        <v>275000</v>
      </c>
      <c r="D46" s="40">
        <v>8.9418699999999993E-3</v>
      </c>
      <c r="E46" s="51">
        <v>66</v>
      </c>
      <c r="F46" s="42">
        <f t="shared" si="9"/>
        <v>5.4981099621992442E-2</v>
      </c>
      <c r="G46" s="37">
        <f t="shared" si="10"/>
        <v>5.3313808388956094E-2</v>
      </c>
      <c r="H46" s="38">
        <f t="shared" si="11"/>
        <v>0.50724637681159424</v>
      </c>
      <c r="I46" s="42">
        <f t="shared" si="12"/>
        <v>-0.46219354662084666</v>
      </c>
      <c r="J46" s="37">
        <f t="shared" si="13"/>
        <v>-0.39420762346570265</v>
      </c>
      <c r="K46" s="37">
        <f t="shared" si="14"/>
        <v>2.4568714463363641E-2</v>
      </c>
      <c r="L46" s="79">
        <f>'init old quick'!D46/D46</f>
        <v>0.33900067882892504</v>
      </c>
    </row>
    <row r="47" spans="1:12" x14ac:dyDescent="0.25">
      <c r="A47" s="39">
        <v>36</v>
      </c>
      <c r="B47" s="57">
        <f t="shared" si="8"/>
        <v>1.0432032</v>
      </c>
      <c r="C47" s="82">
        <v>300000</v>
      </c>
      <c r="D47" s="40">
        <v>1.6051300000000001E-2</v>
      </c>
      <c r="E47" s="51">
        <v>65</v>
      </c>
      <c r="F47" s="42">
        <f t="shared" si="9"/>
        <v>5.9981199623992482E-2</v>
      </c>
      <c r="G47" s="37">
        <f t="shared" si="10"/>
        <v>9.5714796841799912E-2</v>
      </c>
      <c r="H47" s="38">
        <f t="shared" si="11"/>
        <v>0.49275362318840582</v>
      </c>
      <c r="I47" s="42">
        <f t="shared" si="12"/>
        <v>-0.44385232491569165</v>
      </c>
      <c r="J47" s="37">
        <f t="shared" si="13"/>
        <v>-0.21003512979643757</v>
      </c>
      <c r="K47" s="37">
        <f t="shared" si="14"/>
        <v>-2.4568714463363641E-2</v>
      </c>
      <c r="L47" s="79">
        <f>'init old quick'!D47/D47</f>
        <v>0.20677889018334961</v>
      </c>
    </row>
    <row r="48" spans="1:12" x14ac:dyDescent="0.25">
      <c r="A48" s="39">
        <v>37</v>
      </c>
      <c r="B48" s="57">
        <f t="shared" si="8"/>
        <v>0.71547190000000005</v>
      </c>
      <c r="C48" s="82">
        <v>325000</v>
      </c>
      <c r="D48" s="40">
        <v>1.11813E-2</v>
      </c>
      <c r="E48" s="51">
        <v>64</v>
      </c>
      <c r="F48" s="42">
        <f t="shared" si="9"/>
        <v>6.4981299625992514E-2</v>
      </c>
      <c r="G48" s="37">
        <f t="shared" si="10"/>
        <v>6.6669878505822289E-2</v>
      </c>
      <c r="H48" s="38">
        <f t="shared" si="11"/>
        <v>0.47826086956521741</v>
      </c>
      <c r="I48" s="42">
        <f t="shared" si="12"/>
        <v>-0.4255111032105367</v>
      </c>
      <c r="J48" s="37">
        <f t="shared" si="13"/>
        <v>-0.33619433583255032</v>
      </c>
      <c r="K48" s="37">
        <f t="shared" si="14"/>
        <v>-7.370614339009092E-2</v>
      </c>
      <c r="L48" s="79">
        <f>'init old quick'!D48/D48</f>
        <v>0.31792188743706007</v>
      </c>
    </row>
    <row r="49" spans="1:12" x14ac:dyDescent="0.25">
      <c r="A49" s="39">
        <v>38</v>
      </c>
      <c r="B49" s="57">
        <f t="shared" si="8"/>
        <v>0.39276316</v>
      </c>
      <c r="C49" s="82">
        <v>350000</v>
      </c>
      <c r="D49" s="40">
        <v>6.2364200000000003E-3</v>
      </c>
      <c r="E49" s="51">
        <v>63</v>
      </c>
      <c r="F49" s="42">
        <f t="shared" si="9"/>
        <v>6.998139962799256E-2</v>
      </c>
      <c r="G49" s="37">
        <f t="shared" si="10"/>
        <v>3.7178372185245487E-2</v>
      </c>
      <c r="H49" s="38">
        <f t="shared" si="11"/>
        <v>0.46376811594202899</v>
      </c>
      <c r="I49" s="42">
        <f t="shared" si="12"/>
        <v>-0.40716988150538175</v>
      </c>
      <c r="J49" s="37">
        <f t="shared" si="13"/>
        <v>-0.46429333680664747</v>
      </c>
      <c r="K49" s="37">
        <f t="shared" si="14"/>
        <v>-0.12284357231681821</v>
      </c>
      <c r="L49" s="79">
        <f>'init old quick'!D49/D49</f>
        <v>0.61747925893381128</v>
      </c>
    </row>
    <row r="50" spans="1:12" x14ac:dyDescent="0.25">
      <c r="A50" s="39">
        <v>39</v>
      </c>
      <c r="B50" s="57">
        <f t="shared" si="8"/>
        <v>0.54175180000000001</v>
      </c>
      <c r="C50" s="82">
        <v>375000</v>
      </c>
      <c r="D50" s="40">
        <v>8.7400499999999992E-3</v>
      </c>
      <c r="E50" s="51">
        <v>62</v>
      </c>
      <c r="F50" s="42">
        <f t="shared" si="9"/>
        <v>7.4981499629992607E-2</v>
      </c>
      <c r="G50" s="37">
        <f t="shared" si="10"/>
        <v>5.2110144031960813E-2</v>
      </c>
      <c r="H50" s="38">
        <f t="shared" si="11"/>
        <v>0.44927536231884058</v>
      </c>
      <c r="I50" s="42">
        <f t="shared" si="12"/>
        <v>-0.38882865980022674</v>
      </c>
      <c r="J50" s="37">
        <f t="shared" si="13"/>
        <v>-0.39943584748258321</v>
      </c>
      <c r="K50" s="37">
        <f t="shared" si="14"/>
        <v>-0.17198100124354548</v>
      </c>
      <c r="L50" s="79">
        <f>'init old quick'!D50/D50</f>
        <v>0.48294918221291644</v>
      </c>
    </row>
    <row r="51" spans="1:12" x14ac:dyDescent="0.25">
      <c r="A51" s="39">
        <v>40</v>
      </c>
      <c r="B51" s="57">
        <f t="shared" si="8"/>
        <v>1.073121</v>
      </c>
      <c r="C51" s="82">
        <v>400000</v>
      </c>
      <c r="D51" s="40">
        <v>1.75943E-2</v>
      </c>
      <c r="E51" s="51">
        <v>61</v>
      </c>
      <c r="F51" s="42">
        <f t="shared" si="9"/>
        <v>7.9981599631992639E-2</v>
      </c>
      <c r="G51" s="37">
        <f t="shared" si="10"/>
        <v>0.10491732435564252</v>
      </c>
      <c r="H51" s="38">
        <f t="shared" si="11"/>
        <v>0.43478260869565216</v>
      </c>
      <c r="I51" s="42">
        <f t="shared" si="12"/>
        <v>-0.37048743809507179</v>
      </c>
      <c r="J51" s="37">
        <f t="shared" si="13"/>
        <v>-0.17006312673407167</v>
      </c>
      <c r="K51" s="37">
        <f t="shared" si="14"/>
        <v>-0.22111843017027277</v>
      </c>
      <c r="L51" s="79">
        <f>'init old quick'!D51/D51</f>
        <v>0.25672518940793326</v>
      </c>
    </row>
    <row r="52" spans="1:12" x14ac:dyDescent="0.25">
      <c r="A52" s="39">
        <v>41</v>
      </c>
      <c r="B52" s="57">
        <f t="shared" si="8"/>
        <v>0.64344670000000004</v>
      </c>
      <c r="C52" s="82">
        <v>425000</v>
      </c>
      <c r="D52" s="40">
        <v>1.0726299999999999E-2</v>
      </c>
      <c r="E52" s="51">
        <v>60</v>
      </c>
      <c r="F52" s="42">
        <f t="shared" si="9"/>
        <v>8.4981699633992686E-2</v>
      </c>
      <c r="G52" s="37">
        <f t="shared" si="10"/>
        <v>6.3956236238292552E-2</v>
      </c>
      <c r="H52" s="38">
        <f t="shared" si="11"/>
        <v>0.42028985507246375</v>
      </c>
      <c r="I52" s="42">
        <f t="shared" si="12"/>
        <v>-0.35214621638991683</v>
      </c>
      <c r="J52" s="37">
        <f t="shared" si="13"/>
        <v>-0.34798128424044178</v>
      </c>
      <c r="K52" s="37">
        <f t="shared" si="14"/>
        <v>-0.27025585909700006</v>
      </c>
      <c r="L52" s="79">
        <f>'init old quick'!D52/D52</f>
        <v>0.4886885505719587</v>
      </c>
    </row>
    <row r="53" spans="1:12" x14ac:dyDescent="0.25">
      <c r="A53" s="39">
        <v>42</v>
      </c>
      <c r="B53" s="57">
        <f t="shared" si="8"/>
        <v>0.26518108000000001</v>
      </c>
      <c r="C53" s="82">
        <v>450000</v>
      </c>
      <c r="D53" s="40">
        <v>4.4968200000000003E-3</v>
      </c>
      <c r="E53" s="51">
        <v>59</v>
      </c>
      <c r="F53" s="42">
        <f t="shared" si="9"/>
        <v>8.9981799635992718E-2</v>
      </c>
      <c r="G53" s="37">
        <f t="shared" si="10"/>
        <v>2.6803312649872454E-2</v>
      </c>
      <c r="H53" s="38">
        <f t="shared" si="11"/>
        <v>0.40579710144927539</v>
      </c>
      <c r="I53" s="42">
        <f t="shared" si="12"/>
        <v>-0.33380499468476182</v>
      </c>
      <c r="J53" s="37">
        <f t="shared" si="13"/>
        <v>-0.50935833779646711</v>
      </c>
      <c r="K53" s="37">
        <f t="shared" si="14"/>
        <v>-0.31939328802372735</v>
      </c>
      <c r="L53" s="79">
        <f>'init old quick'!D53/D53</f>
        <v>1.728328018466383</v>
      </c>
    </row>
    <row r="54" spans="1:12" x14ac:dyDescent="0.25">
      <c r="A54" s="39">
        <v>43</v>
      </c>
      <c r="B54" s="57">
        <f t="shared" si="8"/>
        <v>0.12599550000000001</v>
      </c>
      <c r="C54" s="82">
        <v>475000</v>
      </c>
      <c r="D54" s="40">
        <v>2.1746000000000001E-3</v>
      </c>
      <c r="E54" s="51">
        <v>58</v>
      </c>
      <c r="F54" s="42">
        <f t="shared" si="9"/>
        <v>9.4981899637992764E-2</v>
      </c>
      <c r="G54" s="37">
        <f t="shared" si="10"/>
        <v>1.2953478921294637E-2</v>
      </c>
      <c r="H54" s="38">
        <f t="shared" si="11"/>
        <v>0.39130434782608697</v>
      </c>
      <c r="I54" s="42">
        <f t="shared" si="12"/>
        <v>-0.31546377297960687</v>
      </c>
      <c r="J54" s="37">
        <f t="shared" si="13"/>
        <v>-0.56951633193223339</v>
      </c>
      <c r="K54" s="37">
        <f t="shared" si="14"/>
        <v>-0.36853071695045458</v>
      </c>
      <c r="L54" s="79">
        <f>'init old quick'!D54/D54</f>
        <v>6.1331739170422148</v>
      </c>
    </row>
    <row r="55" spans="1:12" x14ac:dyDescent="0.25">
      <c r="A55" s="39">
        <v>44</v>
      </c>
      <c r="B55" s="57">
        <f t="shared" si="8"/>
        <v>1.7163609999999998</v>
      </c>
      <c r="C55" s="82">
        <v>500000</v>
      </c>
      <c r="D55" s="40">
        <v>3.0113899999999999E-2</v>
      </c>
      <c r="E55" s="51">
        <v>57</v>
      </c>
      <c r="F55" s="42">
        <f t="shared" si="9"/>
        <v>9.9981999639992797E-2</v>
      </c>
      <c r="G55" s="37">
        <f t="shared" si="10"/>
        <v>0.17958483146018162</v>
      </c>
      <c r="H55" s="38">
        <f t="shared" si="11"/>
        <v>0.37681159420289856</v>
      </c>
      <c r="I55" s="42">
        <f t="shared" si="12"/>
        <v>-0.29712255127445192</v>
      </c>
      <c r="J55" s="37">
        <f t="shared" si="13"/>
        <v>0.15426188268886812</v>
      </c>
      <c r="K55" s="37">
        <f t="shared" si="14"/>
        <v>-0.41766814587718187</v>
      </c>
      <c r="L55" s="79">
        <f>'init old quick'!D55/D55</f>
        <v>0.18837679609748323</v>
      </c>
    </row>
    <row r="56" spans="1:12" x14ac:dyDescent="0.25">
      <c r="A56" s="39">
        <v>45</v>
      </c>
      <c r="B56" s="57">
        <f t="shared" si="8"/>
        <v>0.7844791000000001</v>
      </c>
      <c r="C56" s="82">
        <v>550000</v>
      </c>
      <c r="D56" s="40">
        <v>1.40109E-2</v>
      </c>
      <c r="E56" s="51">
        <v>56</v>
      </c>
      <c r="F56" s="42">
        <f t="shared" si="9"/>
        <v>0.10998219964399288</v>
      </c>
      <c r="G56" s="37">
        <f t="shared" si="10"/>
        <v>8.3545751385387446E-2</v>
      </c>
      <c r="H56" s="38">
        <f t="shared" si="11"/>
        <v>0.36231884057971014</v>
      </c>
      <c r="I56" s="42">
        <f t="shared" si="12"/>
        <v>-0.26044010786414196</v>
      </c>
      <c r="J56" s="37">
        <f t="shared" si="13"/>
        <v>-0.26289246942602373</v>
      </c>
      <c r="K56" s="37">
        <f t="shared" si="14"/>
        <v>-0.46680557480390916</v>
      </c>
      <c r="L56" s="79">
        <f>'init old quick'!D56/D56</f>
        <v>0.43535604422271235</v>
      </c>
    </row>
    <row r="57" spans="1:12" x14ac:dyDescent="0.25">
      <c r="A57" s="39">
        <v>46</v>
      </c>
      <c r="B57" s="57">
        <f t="shared" si="8"/>
        <v>0.68921120000000002</v>
      </c>
      <c r="C57" s="82">
        <v>600000</v>
      </c>
      <c r="D57" s="40">
        <v>1.25335E-2</v>
      </c>
      <c r="E57" s="51">
        <v>55</v>
      </c>
      <c r="F57" s="42">
        <f t="shared" si="9"/>
        <v>0.11998239964799295</v>
      </c>
      <c r="G57" s="37">
        <f t="shared" si="10"/>
        <v>7.47344654819843E-2</v>
      </c>
      <c r="H57" s="38">
        <f t="shared" si="11"/>
        <v>0.34782608695652173</v>
      </c>
      <c r="I57" s="42">
        <f t="shared" si="12"/>
        <v>-0.22375766445383202</v>
      </c>
      <c r="J57" s="37">
        <f t="shared" si="13"/>
        <v>-0.30116507948716398</v>
      </c>
      <c r="K57" s="37">
        <f t="shared" si="14"/>
        <v>-0.5159430037306364</v>
      </c>
      <c r="L57" s="79">
        <f>'init old quick'!D57/D57</f>
        <v>0.68301432161806364</v>
      </c>
    </row>
    <row r="58" spans="1:12" x14ac:dyDescent="0.25">
      <c r="A58" s="39">
        <v>47</v>
      </c>
      <c r="B58" s="57">
        <f t="shared" si="8"/>
        <v>1.3846824999999998</v>
      </c>
      <c r="C58" s="82">
        <v>650000</v>
      </c>
      <c r="D58" s="40">
        <v>2.5644699999999999E-2</v>
      </c>
      <c r="E58" s="51">
        <v>54</v>
      </c>
      <c r="F58" s="42">
        <f t="shared" si="9"/>
        <v>0.12998259965199305</v>
      </c>
      <c r="G58" s="37">
        <f t="shared" si="10"/>
        <v>0.15293030393920601</v>
      </c>
      <c r="H58" s="38">
        <f t="shared" si="11"/>
        <v>0.33333333333333331</v>
      </c>
      <c r="I58" s="42">
        <f t="shared" si="12"/>
        <v>-0.18707522104352209</v>
      </c>
      <c r="J58" s="37">
        <f t="shared" si="13"/>
        <v>3.8485553404146354E-2</v>
      </c>
      <c r="K58" s="37">
        <f t="shared" si="14"/>
        <v>-0.56508043265736374</v>
      </c>
      <c r="L58" s="79">
        <f>'init old quick'!D58/D58</f>
        <v>0.6216294205040418</v>
      </c>
    </row>
    <row r="59" spans="1:12" x14ac:dyDescent="0.25">
      <c r="A59" s="39">
        <v>48</v>
      </c>
      <c r="B59" s="57">
        <f t="shared" si="8"/>
        <v>0.78547180000000005</v>
      </c>
      <c r="C59" s="82">
        <v>700000</v>
      </c>
      <c r="D59" s="40">
        <v>1.4822699999999999E-2</v>
      </c>
      <c r="E59" s="51">
        <v>53</v>
      </c>
      <c r="F59" s="42">
        <f t="shared" si="9"/>
        <v>0.13998279965599311</v>
      </c>
      <c r="G59" s="37">
        <f t="shared" si="10"/>
        <v>8.8387366314575666E-2</v>
      </c>
      <c r="H59" s="38">
        <f t="shared" si="11"/>
        <v>0.3188405797101449</v>
      </c>
      <c r="I59" s="42">
        <f t="shared" si="12"/>
        <v>-0.15039277763321215</v>
      </c>
      <c r="J59" s="37">
        <f t="shared" si="13"/>
        <v>-0.24186248103585611</v>
      </c>
      <c r="K59" s="37">
        <f t="shared" si="14"/>
        <v>-0.61421786158409097</v>
      </c>
      <c r="L59" s="79">
        <f>'init old quick'!D59/D59</f>
        <v>0.52333110701828955</v>
      </c>
    </row>
    <row r="60" spans="1:12" x14ac:dyDescent="0.25">
      <c r="A60" s="39">
        <v>49</v>
      </c>
      <c r="B60" s="57">
        <f t="shared" si="8"/>
        <v>1.1986038999999999</v>
      </c>
      <c r="C60" s="82">
        <v>750000</v>
      </c>
      <c r="D60" s="40">
        <v>2.3052599999999999E-2</v>
      </c>
      <c r="E60" s="51">
        <v>52</v>
      </c>
      <c r="F60" s="42">
        <f t="shared" si="9"/>
        <v>0.1499829996599932</v>
      </c>
      <c r="G60" s="37">
        <f t="shared" si="10"/>
        <v>0.13747089268280199</v>
      </c>
      <c r="H60" s="38">
        <f t="shared" si="11"/>
        <v>0.30434782608695654</v>
      </c>
      <c r="I60" s="42">
        <f t="shared" si="12"/>
        <v>-0.11371033422290221</v>
      </c>
      <c r="J60" s="37">
        <f t="shared" si="13"/>
        <v>-2.8663784987272088E-2</v>
      </c>
      <c r="K60" s="37">
        <f t="shared" si="14"/>
        <v>-0.66335529051081832</v>
      </c>
      <c r="L60" s="79">
        <f>'init old quick'!D60/D60</f>
        <v>0.36594744193713513</v>
      </c>
    </row>
    <row r="61" spans="1:12" x14ac:dyDescent="0.25">
      <c r="A61" s="39">
        <v>50</v>
      </c>
      <c r="B61" s="57">
        <f t="shared" si="8"/>
        <v>0.6504196000000001</v>
      </c>
      <c r="C61" s="82">
        <v>800000</v>
      </c>
      <c r="D61" s="40">
        <v>1.2755900000000001E-2</v>
      </c>
      <c r="E61" s="51">
        <v>51</v>
      </c>
      <c r="F61" s="42">
        <f t="shared" si="9"/>
        <v>0.15998319966399327</v>
      </c>
      <c r="G61" s="37">
        <f t="shared" si="10"/>
        <v>7.6060869966157074E-2</v>
      </c>
      <c r="H61" s="38">
        <f t="shared" si="11"/>
        <v>0.28985507246376813</v>
      </c>
      <c r="I61" s="42">
        <f t="shared" si="12"/>
        <v>-7.7027890812592273E-2</v>
      </c>
      <c r="J61" s="37">
        <f t="shared" si="13"/>
        <v>-0.29540372272691107</v>
      </c>
      <c r="K61" s="37">
        <f t="shared" si="14"/>
        <v>-0.71249271943754555</v>
      </c>
      <c r="L61" s="79">
        <f>'init old quick'!D61/D61</f>
        <v>1.3233170532851464</v>
      </c>
    </row>
    <row r="62" spans="1:12" x14ac:dyDescent="0.25">
      <c r="A62" s="39">
        <v>51</v>
      </c>
      <c r="B62" s="57">
        <f t="shared" si="8"/>
        <v>0.93787369999999992</v>
      </c>
      <c r="C62" s="82">
        <v>850000</v>
      </c>
      <c r="D62" s="40">
        <v>1.8760099999999998E-2</v>
      </c>
      <c r="E62" s="51">
        <v>50</v>
      </c>
      <c r="F62" s="42">
        <f t="shared" si="9"/>
        <v>0.16998339966799336</v>
      </c>
      <c r="G62" s="37">
        <f t="shared" si="10"/>
        <v>0.11187021260945826</v>
      </c>
      <c r="H62" s="38">
        <f t="shared" si="11"/>
        <v>0.27536231884057971</v>
      </c>
      <c r="I62" s="42">
        <f t="shared" si="12"/>
        <v>-4.0345447402282332E-2</v>
      </c>
      <c r="J62" s="37">
        <f t="shared" si="13"/>
        <v>-0.13986263342875341</v>
      </c>
      <c r="K62" s="37">
        <f t="shared" si="14"/>
        <v>-0.7616301483642729</v>
      </c>
      <c r="L62" s="79">
        <f>'init old quick'!D62/D62</f>
        <v>0.67721920458846174</v>
      </c>
    </row>
    <row r="63" spans="1:12" x14ac:dyDescent="0.25">
      <c r="A63" s="39">
        <v>52</v>
      </c>
      <c r="B63" s="57">
        <f t="shared" si="8"/>
        <v>1.1661421999999999</v>
      </c>
      <c r="C63" s="82">
        <v>900000</v>
      </c>
      <c r="D63" s="40">
        <v>2.38015E-2</v>
      </c>
      <c r="E63" s="51">
        <v>49</v>
      </c>
      <c r="F63" s="42">
        <f t="shared" si="9"/>
        <v>0.17998359967199343</v>
      </c>
      <c r="G63" s="37">
        <f t="shared" si="10"/>
        <v>0.14193736893368775</v>
      </c>
      <c r="H63" s="38">
        <f t="shared" si="11"/>
        <v>0.2608695652173913</v>
      </c>
      <c r="I63" s="42">
        <f t="shared" si="12"/>
        <v>-3.6630039919723903E-3</v>
      </c>
      <c r="J63" s="37">
        <f t="shared" si="13"/>
        <v>-9.2632450693162661E-3</v>
      </c>
      <c r="K63" s="37">
        <f t="shared" si="14"/>
        <v>-0.81076757729100013</v>
      </c>
      <c r="L63" s="79">
        <f>'init old quick'!D63/D63</f>
        <v>0.42488498624036297</v>
      </c>
    </row>
    <row r="64" spans="1:12" x14ac:dyDescent="0.25">
      <c r="A64" s="39">
        <v>53</v>
      </c>
      <c r="B64" s="57">
        <f t="shared" si="8"/>
        <v>0.6892543000000001</v>
      </c>
      <c r="C64" s="82">
        <v>950000</v>
      </c>
      <c r="D64" s="40">
        <v>1.43622E-2</v>
      </c>
      <c r="E64" s="51">
        <v>48</v>
      </c>
      <c r="F64" s="42">
        <f t="shared" si="9"/>
        <v>0.18998379967599352</v>
      </c>
      <c r="G64" s="37">
        <f t="shared" si="10"/>
        <v>8.5640921777877993E-2</v>
      </c>
      <c r="H64" s="38">
        <f t="shared" si="11"/>
        <v>0.24637681159420291</v>
      </c>
      <c r="I64" s="42">
        <f t="shared" si="12"/>
        <v>3.301943941833755E-2</v>
      </c>
      <c r="J64" s="37">
        <f t="shared" si="13"/>
        <v>-0.25379190903988685</v>
      </c>
      <c r="K64" s="37">
        <f t="shared" si="14"/>
        <v>-0.85990500621772736</v>
      </c>
      <c r="L64" s="79">
        <f>'init old quick'!D64/D64</f>
        <v>0.74262995919845143</v>
      </c>
    </row>
    <row r="65" spans="1:12" x14ac:dyDescent="0.25">
      <c r="A65" s="39">
        <v>54</v>
      </c>
      <c r="B65" s="57">
        <f t="shared" si="8"/>
        <v>0.37846732999999999</v>
      </c>
      <c r="C65" s="82">
        <v>1000000</v>
      </c>
      <c r="D65" s="40">
        <v>8.0552899999999997E-3</v>
      </c>
      <c r="E65" s="51">
        <v>47</v>
      </c>
      <c r="F65" s="42">
        <f t="shared" si="9"/>
        <v>0.19998399967999361</v>
      </c>
      <c r="G65" s="37">
        <f t="shared" si="10"/>
        <v>4.8026201880062659E-2</v>
      </c>
      <c r="H65" s="38">
        <f t="shared" si="11"/>
        <v>0.2318840579710145</v>
      </c>
      <c r="I65" s="42">
        <f t="shared" si="12"/>
        <v>6.9701882828647491E-2</v>
      </c>
      <c r="J65" s="37">
        <f t="shared" si="13"/>
        <v>-0.4171748162557431</v>
      </c>
      <c r="K65" s="37">
        <f t="shared" si="14"/>
        <v>-0.90904243514445471</v>
      </c>
      <c r="L65" s="79">
        <f>'init old quick'!D65/D65</f>
        <v>1.4046918236339101</v>
      </c>
    </row>
    <row r="66" spans="1:12" x14ac:dyDescent="0.25">
      <c r="A66" s="39">
        <v>55</v>
      </c>
      <c r="B66" s="57">
        <f t="shared" si="8"/>
        <v>1.7377210999999999</v>
      </c>
      <c r="C66" s="82">
        <v>1250000</v>
      </c>
      <c r="D66" s="40">
        <v>3.7779399999999998E-2</v>
      </c>
      <c r="E66" s="51">
        <v>46</v>
      </c>
      <c r="F66" s="42">
        <f t="shared" si="9"/>
        <v>0.24998499969999399</v>
      </c>
      <c r="G66" s="37">
        <f t="shared" si="10"/>
        <v>0.22530224860688317</v>
      </c>
      <c r="H66" s="38">
        <f t="shared" si="11"/>
        <v>0.21739130434782608</v>
      </c>
      <c r="I66" s="42">
        <f t="shared" si="12"/>
        <v>0.25311409988019717</v>
      </c>
      <c r="J66" s="37">
        <f t="shared" si="13"/>
        <v>0.35283958163544343</v>
      </c>
      <c r="K66" s="37">
        <f t="shared" si="14"/>
        <v>-0.95817986407118194</v>
      </c>
      <c r="L66" s="79">
        <f>'init old quick'!D66/D66</f>
        <v>0.73864592873364854</v>
      </c>
    </row>
    <row r="67" spans="1:12" x14ac:dyDescent="0.25">
      <c r="A67" s="39">
        <v>56</v>
      </c>
      <c r="B67" s="57">
        <f t="shared" si="8"/>
        <v>1.9415737</v>
      </c>
      <c r="C67" s="82">
        <v>1500000</v>
      </c>
      <c r="D67" s="40">
        <v>4.3149E-2</v>
      </c>
      <c r="E67" s="51">
        <v>45</v>
      </c>
      <c r="F67" s="42">
        <f t="shared" si="9"/>
        <v>0.2999859997199944</v>
      </c>
      <c r="G67" s="37">
        <f t="shared" si="10"/>
        <v>0.25732680579309786</v>
      </c>
      <c r="H67" s="38">
        <f t="shared" si="11"/>
        <v>0.20289855072463769</v>
      </c>
      <c r="I67" s="42">
        <f t="shared" si="12"/>
        <v>0.43652631693174687</v>
      </c>
      <c r="J67" s="37">
        <f t="shared" si="13"/>
        <v>0.49194111607723218</v>
      </c>
      <c r="K67" s="37">
        <f t="shared" si="14"/>
        <v>-1.0073172929979093</v>
      </c>
      <c r="L67" s="79">
        <f>'init old quick'!D67/D67</f>
        <v>0.64485387842128439</v>
      </c>
    </row>
    <row r="68" spans="1:12" x14ac:dyDescent="0.25">
      <c r="A68" s="39">
        <v>57</v>
      </c>
      <c r="B68" s="57">
        <f t="shared" si="8"/>
        <v>2.2648962999999998</v>
      </c>
      <c r="C68" s="82">
        <v>1750000</v>
      </c>
      <c r="D68" s="40">
        <v>5.14779E-2</v>
      </c>
      <c r="E68" s="51">
        <v>44</v>
      </c>
      <c r="F68" s="42">
        <f t="shared" si="9"/>
        <v>0.34998699973999481</v>
      </c>
      <c r="G68" s="37">
        <f t="shared" si="10"/>
        <v>0.30700077300634715</v>
      </c>
      <c r="H68" s="38">
        <f t="shared" si="11"/>
        <v>0.18840579710144928</v>
      </c>
      <c r="I68" s="42">
        <f t="shared" si="12"/>
        <v>0.61993853398329657</v>
      </c>
      <c r="J68" s="37">
        <f t="shared" si="13"/>
        <v>0.70770444485632444</v>
      </c>
      <c r="K68" s="37">
        <f t="shared" si="14"/>
        <v>-1.0564547219246365</v>
      </c>
      <c r="L68" s="79">
        <f>'init old quick'!D68/D68</f>
        <v>0.39696840780218312</v>
      </c>
    </row>
    <row r="69" spans="1:12" x14ac:dyDescent="0.25">
      <c r="A69" s="39">
        <v>58</v>
      </c>
      <c r="B69" s="57">
        <f t="shared" si="8"/>
        <v>2.5362753000000002</v>
      </c>
      <c r="C69" s="82">
        <v>2000000</v>
      </c>
      <c r="D69" s="40">
        <v>5.8986200000000003E-2</v>
      </c>
      <c r="E69" s="51">
        <v>43</v>
      </c>
      <c r="F69" s="42">
        <f t="shared" si="9"/>
        <v>0.39998799975999522</v>
      </c>
      <c r="G69" s="37">
        <f t="shared" si="10"/>
        <v>0.35178064165973955</v>
      </c>
      <c r="H69" s="38">
        <f t="shared" si="11"/>
        <v>0.17391304347826086</v>
      </c>
      <c r="I69" s="42">
        <f t="shared" si="12"/>
        <v>0.80335075103484621</v>
      </c>
      <c r="J69" s="37">
        <f t="shared" si="13"/>
        <v>0.90220981789142618</v>
      </c>
      <c r="K69" s="37">
        <f t="shared" si="14"/>
        <v>-1.1055921508513638</v>
      </c>
      <c r="L69" s="79">
        <f>'init old quick'!D69/D69</f>
        <v>0.50789506698176856</v>
      </c>
    </row>
    <row r="70" spans="1:12" x14ac:dyDescent="0.25">
      <c r="A70" s="39">
        <v>59</v>
      </c>
      <c r="B70" s="57">
        <f t="shared" si="8"/>
        <v>1.0683654999999999</v>
      </c>
      <c r="C70" s="82">
        <v>2250000</v>
      </c>
      <c r="D70" s="40">
        <v>2.5440399999999998E-2</v>
      </c>
      <c r="E70" s="51">
        <v>42</v>
      </c>
      <c r="F70" s="42">
        <f t="shared" si="9"/>
        <v>0.44998899977999562</v>
      </c>
      <c r="G70" s="37">
        <f t="shared" si="10"/>
        <v>0.15171184874084045</v>
      </c>
      <c r="H70" s="38">
        <f t="shared" si="11"/>
        <v>0.15942028985507245</v>
      </c>
      <c r="I70" s="42">
        <f t="shared" si="12"/>
        <v>0.98676296808639585</v>
      </c>
      <c r="J70" s="37">
        <f t="shared" si="13"/>
        <v>3.319308404209749E-2</v>
      </c>
      <c r="K70" s="37">
        <f t="shared" si="14"/>
        <v>-1.1547295797780912</v>
      </c>
      <c r="L70" s="79">
        <f>'init old quick'!D70/D70</f>
        <v>1.7691152654832472</v>
      </c>
    </row>
    <row r="71" spans="1:12" x14ac:dyDescent="0.25">
      <c r="A71" s="39">
        <v>60</v>
      </c>
      <c r="B71" s="57">
        <f t="shared" si="8"/>
        <v>3.4422204999999999</v>
      </c>
      <c r="C71" s="82">
        <v>2500000</v>
      </c>
      <c r="D71" s="40">
        <v>8.3959800000000001E-2</v>
      </c>
      <c r="E71" s="51">
        <v>41</v>
      </c>
      <c r="F71" s="42">
        <f t="shared" si="9"/>
        <v>0.49998999979999598</v>
      </c>
      <c r="G71" s="37">
        <f t="shared" si="10"/>
        <v>0.50072441425837833</v>
      </c>
      <c r="H71" s="38">
        <f t="shared" si="11"/>
        <v>0.14492753623188406</v>
      </c>
      <c r="I71" s="42">
        <f t="shared" si="12"/>
        <v>1.1701751851379456</v>
      </c>
      <c r="J71" s="37">
        <f t="shared" si="13"/>
        <v>1.5491604437360802</v>
      </c>
      <c r="K71" s="37">
        <f t="shared" si="14"/>
        <v>-1.2038670087048184</v>
      </c>
      <c r="L71" s="79">
        <f>'init old quick'!D71/D71</f>
        <v>0.34972331996979505</v>
      </c>
    </row>
    <row r="72" spans="1:12" x14ac:dyDescent="0.25">
      <c r="A72" s="39">
        <v>61</v>
      </c>
      <c r="B72" s="57">
        <f t="shared" si="8"/>
        <v>3.2808886999999998</v>
      </c>
      <c r="C72" s="82">
        <v>2750000</v>
      </c>
      <c r="D72" s="40">
        <v>8.2025500000000001E-2</v>
      </c>
      <c r="E72" s="51">
        <v>40</v>
      </c>
      <c r="F72" s="42">
        <f t="shared" si="9"/>
        <v>0.54999099981999644</v>
      </c>
      <c r="G72" s="37">
        <f t="shared" si="10"/>
        <v>0.48918815439446017</v>
      </c>
      <c r="H72" s="38">
        <f t="shared" si="11"/>
        <v>0.13043478260869565</v>
      </c>
      <c r="I72" s="42">
        <f t="shared" si="12"/>
        <v>1.3535874021894954</v>
      </c>
      <c r="J72" s="37">
        <f t="shared" si="13"/>
        <v>1.4990516650429275</v>
      </c>
      <c r="K72" s="37">
        <f t="shared" si="14"/>
        <v>-1.2530044376315457</v>
      </c>
      <c r="L72" s="79">
        <f>'init old quick'!D72/D72</f>
        <v>0.38930210727151926</v>
      </c>
    </row>
    <row r="73" spans="1:12" x14ac:dyDescent="0.25">
      <c r="A73" s="39">
        <v>62</v>
      </c>
      <c r="B73" s="57">
        <f t="shared" si="8"/>
        <v>3.2159841999999998</v>
      </c>
      <c r="C73" s="82">
        <v>3000000</v>
      </c>
      <c r="D73" s="40">
        <v>8.2464499999999996E-2</v>
      </c>
      <c r="E73" s="51">
        <v>39</v>
      </c>
      <c r="F73" s="42">
        <f t="shared" si="9"/>
        <v>0.59999199983999685</v>
      </c>
      <c r="G73" s="37">
        <f t="shared" si="10"/>
        <v>0.49180637187895587</v>
      </c>
      <c r="H73" s="38">
        <f t="shared" si="11"/>
        <v>0.11594202898550725</v>
      </c>
      <c r="I73" s="42">
        <f t="shared" si="12"/>
        <v>1.5369996192410449</v>
      </c>
      <c r="J73" s="37">
        <f t="shared" si="13"/>
        <v>1.5104241273529591</v>
      </c>
      <c r="K73" s="37">
        <f t="shared" si="14"/>
        <v>-1.3021418665582729</v>
      </c>
      <c r="L73" s="79">
        <f>'init old quick'!D73/D73</f>
        <v>0.75156461265150465</v>
      </c>
    </row>
    <row r="74" spans="1:12" x14ac:dyDescent="0.25">
      <c r="A74" s="39">
        <v>63</v>
      </c>
      <c r="B74" s="57">
        <f t="shared" si="8"/>
        <v>3.3654489000000001</v>
      </c>
      <c r="C74" s="82">
        <v>3250000</v>
      </c>
      <c r="D74" s="40">
        <v>8.8567900000000005E-2</v>
      </c>
      <c r="E74" s="51">
        <v>38</v>
      </c>
      <c r="F74" s="42">
        <f t="shared" si="9"/>
        <v>0.64999299985999714</v>
      </c>
      <c r="G74" s="37">
        <f t="shared" si="10"/>
        <v>0.52820734817706794</v>
      </c>
      <c r="H74" s="38">
        <f t="shared" si="11"/>
        <v>0.10144927536231885</v>
      </c>
      <c r="I74" s="42">
        <f t="shared" si="12"/>
        <v>1.7204118362925946</v>
      </c>
      <c r="J74" s="37">
        <f t="shared" si="13"/>
        <v>1.6685350304578483</v>
      </c>
      <c r="K74" s="37">
        <f t="shared" si="14"/>
        <v>-1.3512792954850001</v>
      </c>
      <c r="L74" s="79">
        <f>'init old quick'!D74/D74</f>
        <v>0.42550743553815767</v>
      </c>
    </row>
    <row r="75" spans="1:12" x14ac:dyDescent="0.25">
      <c r="A75" s="39">
        <v>64</v>
      </c>
      <c r="B75" s="57">
        <f t="shared" si="8"/>
        <v>2.3506415000000001</v>
      </c>
      <c r="C75" s="82">
        <v>3500000</v>
      </c>
      <c r="D75" s="40">
        <v>6.3534400000000005E-2</v>
      </c>
      <c r="E75" s="51">
        <v>37</v>
      </c>
      <c r="F75" s="42">
        <f t="shared" si="9"/>
        <v>0.69999399987999755</v>
      </c>
      <c r="G75" s="37">
        <f t="shared" si="10"/>
        <v>0.3789063290469456</v>
      </c>
      <c r="H75" s="38">
        <f t="shared" si="11"/>
        <v>8.6956521739130432E-2</v>
      </c>
      <c r="I75" s="42">
        <f t="shared" si="12"/>
        <v>1.9038240533441444</v>
      </c>
      <c r="J75" s="37">
        <f t="shared" si="13"/>
        <v>1.0200326722843314</v>
      </c>
      <c r="K75" s="37">
        <f t="shared" si="14"/>
        <v>-1.4004167244117276</v>
      </c>
      <c r="L75" s="79">
        <f>'init old quick'!D75/D75</f>
        <v>0.87274925079956678</v>
      </c>
    </row>
    <row r="76" spans="1:12" x14ac:dyDescent="0.25">
      <c r="A76" s="39">
        <v>65</v>
      </c>
      <c r="B76" s="57">
        <f t="shared" si="8"/>
        <v>3.3877999000000001</v>
      </c>
      <c r="C76" s="82">
        <v>3750000</v>
      </c>
      <c r="D76" s="40">
        <v>9.4109200000000004E-2</v>
      </c>
      <c r="E76" s="51">
        <v>36</v>
      </c>
      <c r="F76" s="42">
        <f t="shared" ref="F76:F81" si="15">(C76-$B$6)/($B$5-$B$6)</f>
        <v>0.74999499989999796</v>
      </c>
      <c r="G76" s="37">
        <f t="shared" ref="G76:G81" si="16">(D76-$C$6)/($C$5-$C$6)</f>
        <v>0.56125593256621642</v>
      </c>
      <c r="H76" s="38">
        <f t="shared" ref="H76:H81" si="17">(E76-$D$6)/($D$5-$D$6)</f>
        <v>7.2463768115942032E-2</v>
      </c>
      <c r="I76" s="42">
        <f t="shared" ref="I76:I81" si="18">(C76-$B$7)/$B$8</f>
        <v>2.0872362703956941</v>
      </c>
      <c r="J76" s="37">
        <f t="shared" ref="J76:J81" si="19">(D76-$C$7)/$C$8</f>
        <v>1.812084518837296</v>
      </c>
      <c r="K76" s="37">
        <f t="shared" ref="K76:K81" si="20">(E76-$D$7)/$D$8</f>
        <v>-1.4495541533384548</v>
      </c>
      <c r="L76" s="79">
        <f>'init old quick'!D76/D76</f>
        <v>0.61479855317014698</v>
      </c>
    </row>
    <row r="77" spans="1:12" x14ac:dyDescent="0.25">
      <c r="A77" s="39">
        <v>66</v>
      </c>
      <c r="B77" s="57">
        <f t="shared" ref="B77:B81" si="21">D77*E77 - (100 * $B$3 + $B$3)</f>
        <v>2.8037641999999998</v>
      </c>
      <c r="C77" s="82">
        <v>4000000</v>
      </c>
      <c r="D77" s="40">
        <v>8.0111299999999996E-2</v>
      </c>
      <c r="E77" s="51">
        <v>35</v>
      </c>
      <c r="F77" s="42">
        <f t="shared" si="15"/>
        <v>0.79999599991999837</v>
      </c>
      <c r="G77" s="37">
        <f t="shared" si="16"/>
        <v>0.47777177191422843</v>
      </c>
      <c r="H77" s="38">
        <f t="shared" si="17"/>
        <v>5.7971014492753624E-2</v>
      </c>
      <c r="I77" s="42">
        <f t="shared" si="18"/>
        <v>2.2706484874472439</v>
      </c>
      <c r="J77" s="37">
        <f t="shared" si="19"/>
        <v>1.4494635845102115</v>
      </c>
      <c r="K77" s="37">
        <f t="shared" si="20"/>
        <v>-1.4986915822651821</v>
      </c>
      <c r="L77" s="79">
        <f>'init old quick'!D77/D77</f>
        <v>0.77133562930572841</v>
      </c>
    </row>
    <row r="78" spans="1:12" x14ac:dyDescent="0.25">
      <c r="A78" s="39">
        <v>67</v>
      </c>
      <c r="B78" s="57">
        <f t="shared" si="21"/>
        <v>4.3190587000000011</v>
      </c>
      <c r="C78" s="82">
        <v>4250000</v>
      </c>
      <c r="D78" s="40">
        <v>0.12703500000000001</v>
      </c>
      <c r="E78" s="51">
        <v>34</v>
      </c>
      <c r="F78" s="42">
        <f t="shared" si="15"/>
        <v>0.84999699993999878</v>
      </c>
      <c r="G78" s="37">
        <f t="shared" si="16"/>
        <v>0.75762701514254738</v>
      </c>
      <c r="H78" s="38">
        <f t="shared" si="17"/>
        <v>4.3478260869565216E-2</v>
      </c>
      <c r="I78" s="42">
        <f t="shared" si="18"/>
        <v>2.4540607044987937</v>
      </c>
      <c r="J78" s="37">
        <f t="shared" si="19"/>
        <v>2.6650399163945528</v>
      </c>
      <c r="K78" s="37">
        <f t="shared" si="20"/>
        <v>-1.5478290111919093</v>
      </c>
      <c r="L78" s="79">
        <f>'init old quick'!D78/D78</f>
        <v>0.50949108513401808</v>
      </c>
    </row>
    <row r="79" spans="1:12" x14ac:dyDescent="0.25">
      <c r="A79" s="39">
        <v>68</v>
      </c>
      <c r="B79" s="57">
        <f t="shared" si="21"/>
        <v>3.8801076999999995</v>
      </c>
      <c r="C79" s="82">
        <v>4500000</v>
      </c>
      <c r="D79" s="40">
        <v>0.11758299999999999</v>
      </c>
      <c r="E79" s="51">
        <v>33</v>
      </c>
      <c r="F79" s="42">
        <f t="shared" si="15"/>
        <v>0.89999799995999918</v>
      </c>
      <c r="G79" s="37">
        <f t="shared" si="16"/>
        <v>0.70125482456520438</v>
      </c>
      <c r="H79" s="38">
        <f t="shared" si="17"/>
        <v>2.8985507246376812E-2</v>
      </c>
      <c r="I79" s="42">
        <f t="shared" si="18"/>
        <v>2.637472921550343</v>
      </c>
      <c r="J79" s="37">
        <f t="shared" si="19"/>
        <v>2.4201822540838056</v>
      </c>
      <c r="K79" s="37">
        <f t="shared" si="20"/>
        <v>-1.5969664401186365</v>
      </c>
      <c r="L79" s="79">
        <f>'init old quick'!D79/D79</f>
        <v>0.61080513339513376</v>
      </c>
    </row>
    <row r="80" spans="1:12" x14ac:dyDescent="0.25">
      <c r="A80" s="39">
        <v>69</v>
      </c>
      <c r="B80" s="57">
        <f t="shared" si="21"/>
        <v>5.3654367000000001</v>
      </c>
      <c r="C80" s="82">
        <v>4750000</v>
      </c>
      <c r="D80" s="40">
        <v>0.16767399999999999</v>
      </c>
      <c r="E80" s="51">
        <v>32</v>
      </c>
      <c r="F80" s="42">
        <f t="shared" si="15"/>
        <v>0.94999899997999959</v>
      </c>
      <c r="G80" s="37">
        <f t="shared" si="16"/>
        <v>1</v>
      </c>
      <c r="H80" s="38">
        <f t="shared" si="17"/>
        <v>1.4492753623188406E-2</v>
      </c>
      <c r="I80" s="42">
        <f t="shared" si="18"/>
        <v>2.8208851386018927</v>
      </c>
      <c r="J80" s="37">
        <f t="shared" si="19"/>
        <v>3.7178086995776294</v>
      </c>
      <c r="K80" s="37">
        <f t="shared" si="20"/>
        <v>-1.646103869045364</v>
      </c>
      <c r="L80" s="79">
        <f>'init old quick'!D80/D80</f>
        <v>0.39505051468921837</v>
      </c>
    </row>
    <row r="81" spans="1:12" ht="15.75" thickBot="1" x14ac:dyDescent="0.3">
      <c r="A81" s="43">
        <v>70</v>
      </c>
      <c r="B81" s="73">
        <f t="shared" si="21"/>
        <v>4.6419017</v>
      </c>
      <c r="C81" s="83">
        <v>5000000</v>
      </c>
      <c r="D81" s="44">
        <v>0.14974299999999999</v>
      </c>
      <c r="E81" s="52">
        <v>31</v>
      </c>
      <c r="F81" s="45">
        <f t="shared" si="15"/>
        <v>1</v>
      </c>
      <c r="G81" s="46">
        <f t="shared" si="16"/>
        <v>0.89305863846356981</v>
      </c>
      <c r="H81" s="47">
        <f t="shared" si="17"/>
        <v>0</v>
      </c>
      <c r="I81" s="45">
        <f t="shared" si="18"/>
        <v>3.0042973556534425</v>
      </c>
      <c r="J81" s="46">
        <f t="shared" si="19"/>
        <v>3.2532993107822419</v>
      </c>
      <c r="K81" s="46">
        <f t="shared" si="20"/>
        <v>-1.6952412979720912</v>
      </c>
      <c r="L81" s="80">
        <f>'init old quick'!D81/D81</f>
        <v>0.57625932430898275</v>
      </c>
    </row>
    <row r="82" spans="1:12" x14ac:dyDescent="0.25">
      <c r="C82" s="31"/>
      <c r="D82" s="20"/>
      <c r="E82" s="29"/>
      <c r="F82" s="14"/>
      <c r="G82" s="14"/>
      <c r="H82" s="14"/>
      <c r="I82" s="14"/>
      <c r="J82" s="14"/>
      <c r="K82" s="14"/>
    </row>
    <row r="83" spans="1:12" x14ac:dyDescent="0.25">
      <c r="C83" s="31"/>
      <c r="D83" s="13"/>
      <c r="E83" s="29"/>
      <c r="F83" s="14"/>
      <c r="G83" s="14"/>
      <c r="H83" s="14"/>
      <c r="I83" s="14"/>
      <c r="J83" s="14"/>
      <c r="K83" s="14"/>
    </row>
    <row r="84" spans="1:12" x14ac:dyDescent="0.25">
      <c r="C84" s="31"/>
      <c r="D84" s="13"/>
      <c r="E84" s="29"/>
      <c r="F84" s="14"/>
      <c r="G84" s="14"/>
      <c r="H84" s="14"/>
      <c r="I84" s="14"/>
      <c r="J84" s="14"/>
      <c r="K84" s="14"/>
    </row>
    <row r="85" spans="1:12" x14ac:dyDescent="0.25">
      <c r="C85" s="31"/>
      <c r="D85" s="13"/>
      <c r="E85" s="29"/>
      <c r="F85" s="14"/>
      <c r="G85" s="14"/>
      <c r="H85" s="14"/>
      <c r="I85" s="14"/>
      <c r="J85" s="14"/>
      <c r="K85" s="14"/>
    </row>
    <row r="86" spans="1:12" x14ac:dyDescent="0.25">
      <c r="C86" s="31"/>
      <c r="D86" s="13"/>
      <c r="E86" s="29"/>
      <c r="F86" s="14"/>
      <c r="G86" s="14"/>
      <c r="H86" s="14"/>
      <c r="I86" s="14"/>
      <c r="J86" s="14"/>
      <c r="K86" s="14"/>
    </row>
    <row r="87" spans="1:12" x14ac:dyDescent="0.25">
      <c r="C87" s="31"/>
      <c r="D87" s="13"/>
      <c r="E87" s="29"/>
      <c r="F87" s="14"/>
      <c r="G87" s="14"/>
      <c r="H87" s="14"/>
      <c r="I87" s="14"/>
      <c r="J87" s="14"/>
      <c r="K87" s="14"/>
    </row>
    <row r="88" spans="1:12" x14ac:dyDescent="0.25">
      <c r="C88" s="31"/>
      <c r="D88" s="13"/>
      <c r="E88" s="29"/>
      <c r="F88" s="14"/>
      <c r="G88" s="14"/>
      <c r="H88" s="14"/>
      <c r="I88" s="14"/>
      <c r="J88" s="14"/>
      <c r="K88" s="14"/>
    </row>
    <row r="89" spans="1:12" x14ac:dyDescent="0.25">
      <c r="C89" s="31"/>
      <c r="D89" s="13"/>
      <c r="E89" s="29"/>
      <c r="F89" s="14"/>
      <c r="G89" s="14"/>
      <c r="H89" s="14"/>
      <c r="I89" s="14"/>
      <c r="J89" s="14"/>
      <c r="K89" s="14"/>
    </row>
    <row r="90" spans="1:12" x14ac:dyDescent="0.25">
      <c r="C90" s="31"/>
      <c r="D90" s="13"/>
      <c r="E90" s="29"/>
      <c r="F90" s="14"/>
      <c r="G90" s="14"/>
      <c r="H90" s="14"/>
      <c r="I90" s="14"/>
      <c r="J90" s="14"/>
      <c r="K90" s="14"/>
    </row>
    <row r="91" spans="1:12" x14ac:dyDescent="0.25">
      <c r="C91" s="31"/>
      <c r="D91" s="13"/>
      <c r="E91" s="29"/>
      <c r="F91" s="14"/>
      <c r="G91" s="14"/>
      <c r="H91" s="14"/>
      <c r="I91" s="14"/>
      <c r="J91" s="14"/>
      <c r="K91" s="14"/>
    </row>
    <row r="92" spans="1:12" x14ac:dyDescent="0.25">
      <c r="C92" s="31"/>
      <c r="D92" s="13"/>
      <c r="E92" s="29"/>
      <c r="F92" s="14"/>
      <c r="G92" s="14"/>
      <c r="H92" s="14"/>
      <c r="I92" s="14"/>
      <c r="J92" s="14"/>
      <c r="K92" s="14"/>
    </row>
    <row r="93" spans="1:12" x14ac:dyDescent="0.25">
      <c r="C93" s="31"/>
      <c r="D93" s="13"/>
      <c r="E93" s="29"/>
      <c r="F93" s="14"/>
      <c r="G93" s="14"/>
      <c r="H93" s="14"/>
      <c r="I93" s="14"/>
      <c r="J93" s="14"/>
      <c r="K93" s="14"/>
    </row>
    <row r="94" spans="1:12" x14ac:dyDescent="0.25">
      <c r="C94" s="31"/>
      <c r="D94" s="13"/>
      <c r="E94" s="29"/>
      <c r="F94" s="14"/>
      <c r="G94" s="14"/>
      <c r="H94" s="14"/>
      <c r="I94" s="14"/>
      <c r="J94" s="14"/>
      <c r="K94" s="14"/>
    </row>
    <row r="95" spans="1:12" x14ac:dyDescent="0.25">
      <c r="C95" s="31"/>
      <c r="D95" s="13"/>
      <c r="E95" s="29"/>
      <c r="F95" s="14"/>
      <c r="G95" s="14"/>
      <c r="H95" s="14"/>
      <c r="I95" s="14"/>
      <c r="J95" s="14"/>
      <c r="K95" s="14"/>
    </row>
    <row r="96" spans="1:12" x14ac:dyDescent="0.25">
      <c r="C96" s="31"/>
      <c r="D96" s="13"/>
      <c r="E96" s="29"/>
      <c r="F96" s="14"/>
      <c r="G96" s="14"/>
      <c r="H96" s="14"/>
      <c r="I96" s="14"/>
      <c r="J96" s="14"/>
      <c r="K96" s="14"/>
    </row>
    <row r="97" spans="3:11" x14ac:dyDescent="0.25">
      <c r="C97" s="31"/>
      <c r="D97" s="13"/>
      <c r="E97" s="29"/>
      <c r="F97" s="14"/>
      <c r="G97" s="14"/>
      <c r="H97" s="14"/>
      <c r="I97" s="14"/>
      <c r="J97" s="14"/>
      <c r="K97" s="14"/>
    </row>
    <row r="98" spans="3:11" x14ac:dyDescent="0.25">
      <c r="C98" s="31"/>
      <c r="D98" s="13"/>
      <c r="E98" s="29"/>
      <c r="F98" s="14"/>
      <c r="G98" s="14"/>
      <c r="H98" s="14"/>
      <c r="I98" s="14"/>
      <c r="J98" s="14"/>
      <c r="K98" s="14"/>
    </row>
    <row r="99" spans="3:11" x14ac:dyDescent="0.25">
      <c r="C99" s="31"/>
      <c r="D99" s="13"/>
      <c r="E99" s="29"/>
      <c r="F99" s="14"/>
      <c r="G99" s="14"/>
      <c r="H99" s="14"/>
      <c r="I99" s="14"/>
      <c r="J99" s="14"/>
      <c r="K99" s="14"/>
    </row>
    <row r="100" spans="3:11" x14ac:dyDescent="0.25">
      <c r="C100" s="31"/>
      <c r="D100" s="13"/>
      <c r="E100" s="29"/>
      <c r="F100" s="14"/>
      <c r="G100" s="14"/>
      <c r="H100" s="14"/>
      <c r="I100" s="14"/>
      <c r="J100" s="14"/>
      <c r="K100" s="14"/>
    </row>
    <row r="101" spans="3:11" x14ac:dyDescent="0.25">
      <c r="C101" s="31"/>
      <c r="D101" s="13"/>
      <c r="E101" s="29"/>
      <c r="F101" s="14"/>
      <c r="G101" s="14"/>
      <c r="H101" s="14"/>
      <c r="I101" s="14"/>
      <c r="J101" s="14"/>
      <c r="K101" s="14"/>
    </row>
    <row r="102" spans="3:11" x14ac:dyDescent="0.25">
      <c r="C102" s="31"/>
      <c r="D102" s="13"/>
      <c r="E102" s="29"/>
      <c r="F102" s="14"/>
      <c r="G102" s="14"/>
      <c r="H102" s="14"/>
      <c r="I102" s="14"/>
      <c r="J102" s="14"/>
      <c r="K102" s="14"/>
    </row>
    <row r="103" spans="3:11" x14ac:dyDescent="0.25">
      <c r="C103" s="31"/>
      <c r="D103" s="13"/>
      <c r="E103" s="29"/>
      <c r="F103" s="14"/>
      <c r="G103" s="14"/>
      <c r="H103" s="14"/>
      <c r="I103" s="14"/>
      <c r="J103" s="14"/>
      <c r="K103" s="14"/>
    </row>
    <row r="104" spans="3:11" x14ac:dyDescent="0.25">
      <c r="C104" s="31"/>
      <c r="D104" s="13"/>
      <c r="E104" s="29"/>
      <c r="F104" s="14"/>
      <c r="G104" s="14"/>
      <c r="H104" s="14"/>
      <c r="I104" s="14"/>
      <c r="J104" s="14"/>
      <c r="K104" s="14"/>
    </row>
    <row r="105" spans="3:11" x14ac:dyDescent="0.25">
      <c r="C105" s="31"/>
      <c r="D105" s="13"/>
      <c r="E105" s="29"/>
      <c r="F105" s="14"/>
      <c r="G105" s="14"/>
      <c r="H105" s="14"/>
      <c r="I105" s="14"/>
      <c r="J105" s="14"/>
      <c r="K105" s="14"/>
    </row>
    <row r="106" spans="3:11" x14ac:dyDescent="0.25">
      <c r="C106" s="31"/>
      <c r="D106" s="13"/>
      <c r="E106" s="29"/>
      <c r="F106" s="14"/>
      <c r="G106" s="14"/>
      <c r="H106" s="14"/>
      <c r="I106" s="14"/>
      <c r="J106" s="14"/>
      <c r="K106" s="14"/>
    </row>
    <row r="107" spans="3:11" x14ac:dyDescent="0.25">
      <c r="C107" s="31"/>
      <c r="D107" s="13"/>
      <c r="E107" s="29"/>
      <c r="F107" s="14"/>
      <c r="G107" s="14"/>
      <c r="H107" s="14"/>
      <c r="I107" s="14"/>
      <c r="J107" s="14"/>
      <c r="K107" s="14"/>
    </row>
    <row r="108" spans="3:11" x14ac:dyDescent="0.25">
      <c r="C108" s="31"/>
      <c r="D108" s="13"/>
      <c r="E108" s="29"/>
      <c r="F108" s="14"/>
      <c r="G108" s="14"/>
      <c r="H108" s="14"/>
      <c r="I108" s="14"/>
      <c r="J108" s="14"/>
      <c r="K108" s="14"/>
    </row>
    <row r="109" spans="3:11" x14ac:dyDescent="0.25">
      <c r="C109" s="31"/>
      <c r="D109" s="13"/>
      <c r="E109" s="29"/>
      <c r="F109" s="14"/>
      <c r="G109" s="14"/>
      <c r="H109" s="14"/>
      <c r="I109" s="14"/>
      <c r="J109" s="14"/>
      <c r="K109" s="14"/>
    </row>
    <row r="110" spans="3:11" x14ac:dyDescent="0.25">
      <c r="C110" s="31"/>
      <c r="D110" s="13"/>
      <c r="E110" s="29"/>
      <c r="F110" s="14"/>
      <c r="G110" s="14"/>
      <c r="H110" s="14"/>
      <c r="I110" s="14"/>
      <c r="J110" s="14"/>
      <c r="K110" s="14"/>
    </row>
    <row r="111" spans="3:11" x14ac:dyDescent="0.25">
      <c r="C111" s="31"/>
      <c r="D111" s="13"/>
      <c r="E111" s="29"/>
      <c r="F111" s="14"/>
      <c r="G111" s="14"/>
      <c r="H111" s="14"/>
      <c r="I111" s="14"/>
      <c r="J111" s="14"/>
      <c r="K111" s="14"/>
    </row>
    <row r="112" spans="3:11" x14ac:dyDescent="0.25">
      <c r="C112" s="31"/>
      <c r="D112" s="13"/>
      <c r="E112" s="29"/>
      <c r="F112" s="14"/>
      <c r="G112" s="14"/>
      <c r="H112" s="14"/>
      <c r="I112" s="14"/>
      <c r="J112" s="14"/>
      <c r="K112" s="14"/>
    </row>
    <row r="113" spans="3:11" x14ac:dyDescent="0.25">
      <c r="C113" s="31"/>
      <c r="D113" s="13"/>
      <c r="E113" s="29"/>
      <c r="F113" s="14"/>
      <c r="G113" s="14"/>
      <c r="H113" s="14"/>
      <c r="I113" s="14"/>
      <c r="J113" s="14"/>
      <c r="K113" s="14"/>
    </row>
    <row r="114" spans="3:11" x14ac:dyDescent="0.25">
      <c r="C114" s="31"/>
      <c r="D114" s="13"/>
      <c r="E114" s="29"/>
      <c r="F114" s="14"/>
      <c r="G114" s="14"/>
      <c r="H114" s="14"/>
      <c r="I114" s="14"/>
      <c r="J114" s="14"/>
      <c r="K114" s="14"/>
    </row>
    <row r="115" spans="3:11" x14ac:dyDescent="0.25">
      <c r="C115" s="31"/>
      <c r="D115" s="13"/>
      <c r="E115" s="29"/>
      <c r="F115" s="14"/>
      <c r="G115" s="14"/>
      <c r="H115" s="14"/>
      <c r="I115" s="14"/>
      <c r="J115" s="14"/>
      <c r="K115" s="14"/>
    </row>
    <row r="116" spans="3:11" x14ac:dyDescent="0.25">
      <c r="C116" s="31"/>
      <c r="D116" s="13"/>
      <c r="E116" s="29"/>
      <c r="F116" s="14"/>
      <c r="G116" s="14"/>
      <c r="H116" s="14"/>
      <c r="I116" s="14"/>
      <c r="J116" s="14"/>
      <c r="K116" s="14"/>
    </row>
    <row r="117" spans="3:11" x14ac:dyDescent="0.25">
      <c r="C117" s="31"/>
      <c r="D117" s="13"/>
      <c r="E117" s="29"/>
      <c r="F117" s="14"/>
      <c r="G117" s="14"/>
      <c r="H117" s="14"/>
      <c r="I117" s="14"/>
      <c r="J117" s="14"/>
      <c r="K117" s="14"/>
    </row>
    <row r="118" spans="3:11" x14ac:dyDescent="0.25">
      <c r="C118" s="31"/>
      <c r="D118" s="13"/>
      <c r="E118" s="29"/>
      <c r="F118" s="14"/>
      <c r="G118" s="14"/>
      <c r="H118" s="14"/>
      <c r="I118" s="14"/>
      <c r="J118" s="14"/>
      <c r="K118" s="14"/>
    </row>
    <row r="119" spans="3:11" x14ac:dyDescent="0.25">
      <c r="C119" s="31"/>
      <c r="D119" s="13"/>
      <c r="E119" s="29"/>
      <c r="F119" s="14"/>
      <c r="G119" s="14"/>
      <c r="H119" s="14"/>
      <c r="I119" s="14"/>
      <c r="J119" s="14"/>
      <c r="K119" s="14"/>
    </row>
    <row r="120" spans="3:11" x14ac:dyDescent="0.25">
      <c r="C120" s="31"/>
      <c r="D120" s="13"/>
      <c r="E120" s="29"/>
      <c r="F120" s="14"/>
      <c r="G120" s="14"/>
      <c r="H120" s="14"/>
      <c r="I120" s="14"/>
      <c r="J120" s="14"/>
      <c r="K120" s="14"/>
    </row>
    <row r="121" spans="3:11" x14ac:dyDescent="0.25">
      <c r="C121" s="31"/>
      <c r="D121" s="13"/>
      <c r="E121" s="29"/>
      <c r="F121" s="14"/>
      <c r="G121" s="14"/>
      <c r="H121" s="14"/>
      <c r="I121" s="14"/>
      <c r="J121" s="14"/>
      <c r="K121" s="14"/>
    </row>
    <row r="122" spans="3:11" x14ac:dyDescent="0.25">
      <c r="C122" s="31"/>
      <c r="D122" s="13"/>
      <c r="E122" s="29"/>
      <c r="F122" s="14"/>
      <c r="G122" s="14"/>
      <c r="H122" s="14"/>
      <c r="I122" s="14"/>
      <c r="J122" s="14"/>
      <c r="K122" s="14"/>
    </row>
    <row r="123" spans="3:11" x14ac:dyDescent="0.25">
      <c r="C123" s="31"/>
      <c r="D123" s="13"/>
      <c r="E123" s="29"/>
      <c r="F123" s="14"/>
      <c r="G123" s="14"/>
      <c r="H123" s="14"/>
      <c r="I123" s="14"/>
      <c r="J123" s="14"/>
      <c r="K123" s="14"/>
    </row>
    <row r="124" spans="3:11" x14ac:dyDescent="0.25">
      <c r="C124" s="31"/>
      <c r="D124" s="13"/>
      <c r="E124" s="29"/>
      <c r="F124" s="14"/>
      <c r="G124" s="14"/>
      <c r="H124" s="14"/>
      <c r="I124" s="14"/>
      <c r="J124" s="14"/>
      <c r="K124" s="14"/>
    </row>
    <row r="125" spans="3:11" x14ac:dyDescent="0.25">
      <c r="C125" s="31"/>
      <c r="D125" s="13"/>
      <c r="E125" s="29"/>
      <c r="F125" s="14"/>
      <c r="G125" s="14"/>
      <c r="H125" s="14"/>
      <c r="I125" s="14"/>
      <c r="J125" s="14"/>
      <c r="K125" s="14"/>
    </row>
    <row r="126" spans="3:11" x14ac:dyDescent="0.25">
      <c r="C126" s="31"/>
      <c r="D126" s="13"/>
      <c r="E126" s="29"/>
      <c r="F126" s="14"/>
      <c r="G126" s="14"/>
      <c r="H126" s="14"/>
      <c r="I126" s="14"/>
      <c r="J126" s="14"/>
      <c r="K126" s="14"/>
    </row>
    <row r="127" spans="3:11" x14ac:dyDescent="0.25">
      <c r="C127" s="31"/>
      <c r="D127" s="13"/>
      <c r="E127" s="29"/>
      <c r="F127" s="14"/>
      <c r="G127" s="14"/>
      <c r="H127" s="14"/>
      <c r="I127" s="14"/>
      <c r="J127" s="14"/>
      <c r="K127" s="14"/>
    </row>
    <row r="128" spans="3:11" x14ac:dyDescent="0.25">
      <c r="C128" s="31"/>
      <c r="D128" s="13"/>
      <c r="E128" s="29"/>
      <c r="F128" s="14"/>
      <c r="G128" s="14"/>
      <c r="H128" s="14"/>
      <c r="I128" s="14"/>
      <c r="J128" s="14"/>
      <c r="K128" s="14"/>
    </row>
    <row r="129" spans="3:11" x14ac:dyDescent="0.25">
      <c r="C129" s="31"/>
      <c r="D129" s="13"/>
      <c r="E129" s="29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3" priority="3" operator="lessThan">
      <formula>0</formula>
    </cfRule>
  </conditionalFormatting>
  <conditionalFormatting sqref="L12:L81">
    <cfRule type="cellIs" dxfId="2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29" customWidth="1"/>
    <col min="2" max="2" width="11.85546875" style="29" customWidth="1"/>
    <col min="3" max="3" width="13.710937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6384" width="12.28515625" style="29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1"/>
      <c r="G2" s="6"/>
      <c r="H2" s="21"/>
      <c r="J2" s="22"/>
    </row>
    <row r="3" spans="1:11" customFormat="1" x14ac:dyDescent="0.25">
      <c r="A3" s="1" t="s">
        <v>14</v>
      </c>
      <c r="B3" s="26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7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7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3"/>
      <c r="C10" s="105" t="s">
        <v>6</v>
      </c>
      <c r="D10" s="106"/>
      <c r="E10" s="107"/>
      <c r="F10" s="105" t="s">
        <v>7</v>
      </c>
      <c r="G10" s="106"/>
      <c r="H10" s="107"/>
      <c r="I10" s="105" t="s">
        <v>8</v>
      </c>
      <c r="J10" s="106"/>
      <c r="K10" s="107"/>
    </row>
    <row r="11" spans="1:11" s="3" customFormat="1" ht="40.5" customHeight="1" thickBot="1" x14ac:dyDescent="0.3">
      <c r="A11" s="16" t="s">
        <v>3</v>
      </c>
      <c r="B11" s="25" t="s">
        <v>15</v>
      </c>
      <c r="C11" s="33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35">
        <v>1</v>
      </c>
      <c r="B12" s="57">
        <f>D12*E12 - (100 * $B$3 + $B$3)</f>
        <v>2.018E-4</v>
      </c>
      <c r="C12" s="74">
        <v>100</v>
      </c>
      <c r="D12" s="36">
        <v>3.331E-6</v>
      </c>
      <c r="E12" s="58">
        <v>100</v>
      </c>
      <c r="F12" s="59">
        <f t="shared" ref="F12:F43" si="0">(C12-$B$6)/($B$5-$B$6)</f>
        <v>0</v>
      </c>
      <c r="G12" s="60">
        <f t="shared" ref="G12:G43" si="1">(D12-$C$6)/($C$5-$C$6)</f>
        <v>0</v>
      </c>
      <c r="H12" s="61">
        <f t="shared" ref="H12:H43" si="2">(E12-$D$6)/($D$5-$D$6)</f>
        <v>1</v>
      </c>
      <c r="I12" s="59">
        <f t="shared" ref="I12:I43" si="3">(C12-$B$7)/$B$8</f>
        <v>-0.66387362049073073</v>
      </c>
      <c r="J12" s="60">
        <f t="shared" ref="J12:J43" si="4">(D12-$C$7)/$C$8</f>
        <v>-0.63511765780534668</v>
      </c>
      <c r="K12" s="61">
        <f t="shared" ref="K12:K43" si="5">(E12-$D$7)/$D$8</f>
        <v>1.6952412979720912</v>
      </c>
    </row>
    <row r="13" spans="1:11" customFormat="1" x14ac:dyDescent="0.25">
      <c r="A13" s="39">
        <v>2</v>
      </c>
      <c r="B13" s="57">
        <f t="shared" ref="B13:B43" si="6">D13*E13 - (100 * $B$3 + $B$3)</f>
        <v>2.9449899999999993E-4</v>
      </c>
      <c r="C13" s="75">
        <v>200</v>
      </c>
      <c r="D13" s="40">
        <v>4.301E-6</v>
      </c>
      <c r="E13" s="63">
        <v>99</v>
      </c>
      <c r="F13" s="64">
        <f t="shared" si="0"/>
        <v>2.0000400008000161E-5</v>
      </c>
      <c r="G13" s="65">
        <f t="shared" si="1"/>
        <v>1.1241493246255722E-5</v>
      </c>
      <c r="H13" s="66">
        <f t="shared" si="2"/>
        <v>0.98550724637681164</v>
      </c>
      <c r="I13" s="64">
        <f t="shared" si="3"/>
        <v>-0.66380025560391009</v>
      </c>
      <c r="J13" s="65">
        <f t="shared" si="4"/>
        <v>-0.6350726449195</v>
      </c>
      <c r="K13" s="66">
        <f t="shared" si="5"/>
        <v>1.646103869045364</v>
      </c>
    </row>
    <row r="14" spans="1:11" customFormat="1" x14ac:dyDescent="0.25">
      <c r="A14" s="39">
        <v>3</v>
      </c>
      <c r="B14" s="57">
        <f t="shared" si="6"/>
        <v>4.7923999999999992E-4</v>
      </c>
      <c r="C14" s="75">
        <v>300</v>
      </c>
      <c r="D14" s="40">
        <v>6.2299999999999996E-6</v>
      </c>
      <c r="E14" s="63">
        <v>98</v>
      </c>
      <c r="F14" s="64">
        <f t="shared" si="0"/>
        <v>4.0000800016000322E-5</v>
      </c>
      <c r="G14" s="65">
        <f t="shared" si="1"/>
        <v>3.3596998887520964E-5</v>
      </c>
      <c r="H14" s="66">
        <f t="shared" si="2"/>
        <v>0.97101449275362317</v>
      </c>
      <c r="I14" s="64">
        <f t="shared" si="3"/>
        <v>-0.66372689071708946</v>
      </c>
      <c r="J14" s="65">
        <f t="shared" si="4"/>
        <v>-0.63498312960321313</v>
      </c>
      <c r="K14" s="66">
        <f t="shared" si="5"/>
        <v>1.5969664401186365</v>
      </c>
    </row>
    <row r="15" spans="1:11" customFormat="1" x14ac:dyDescent="0.25">
      <c r="A15" s="39">
        <v>4</v>
      </c>
      <c r="B15" s="57">
        <f t="shared" si="6"/>
        <v>4.9240999999999998E-4</v>
      </c>
      <c r="C15" s="75">
        <v>400</v>
      </c>
      <c r="D15" s="40">
        <v>6.4300000000000003E-6</v>
      </c>
      <c r="E15" s="63">
        <v>97</v>
      </c>
      <c r="F15" s="64">
        <f t="shared" si="0"/>
        <v>6.0001200024000479E-5</v>
      </c>
      <c r="G15" s="65">
        <f t="shared" si="1"/>
        <v>3.5914832546542769E-5</v>
      </c>
      <c r="H15" s="66">
        <f t="shared" si="2"/>
        <v>0.95652173913043481</v>
      </c>
      <c r="I15" s="64">
        <f t="shared" si="3"/>
        <v>-0.66365352583026882</v>
      </c>
      <c r="J15" s="65">
        <f t="shared" si="4"/>
        <v>-0.63497384859582207</v>
      </c>
      <c r="K15" s="66">
        <f t="shared" si="5"/>
        <v>1.5478290111919093</v>
      </c>
    </row>
    <row r="16" spans="1:11" customFormat="1" x14ac:dyDescent="0.25">
      <c r="A16" s="39">
        <v>5</v>
      </c>
      <c r="B16" s="57">
        <f t="shared" si="6"/>
        <v>7.1503600000000006E-4</v>
      </c>
      <c r="C16" s="75">
        <v>500</v>
      </c>
      <c r="D16" s="40">
        <v>8.816E-6</v>
      </c>
      <c r="E16" s="63">
        <v>96</v>
      </c>
      <c r="F16" s="64">
        <f t="shared" si="0"/>
        <v>8.0001600032000644E-5</v>
      </c>
      <c r="G16" s="65">
        <f t="shared" si="1"/>
        <v>6.3566588098672822E-5</v>
      </c>
      <c r="H16" s="66">
        <f t="shared" si="2"/>
        <v>0.94202898550724634</v>
      </c>
      <c r="I16" s="64">
        <f t="shared" si="3"/>
        <v>-0.66358016094344818</v>
      </c>
      <c r="J16" s="65">
        <f t="shared" si="4"/>
        <v>-0.63486312617764651</v>
      </c>
      <c r="K16" s="66">
        <f t="shared" si="5"/>
        <v>1.4986915822651821</v>
      </c>
    </row>
    <row r="17" spans="1:11" customFormat="1" x14ac:dyDescent="0.25">
      <c r="A17" s="39">
        <v>6</v>
      </c>
      <c r="B17" s="57">
        <f t="shared" si="6"/>
        <v>6.8503500000000007E-4</v>
      </c>
      <c r="C17" s="75">
        <v>600</v>
      </c>
      <c r="D17" s="40">
        <v>8.5930000000000006E-6</v>
      </c>
      <c r="E17" s="63">
        <v>95</v>
      </c>
      <c r="F17" s="64">
        <f t="shared" si="0"/>
        <v>1.0000200004000079E-4</v>
      </c>
      <c r="G17" s="65">
        <f t="shared" si="1"/>
        <v>6.0982203568863521E-5</v>
      </c>
      <c r="H17" s="66">
        <f t="shared" si="2"/>
        <v>0.92753623188405798</v>
      </c>
      <c r="I17" s="64">
        <f t="shared" si="3"/>
        <v>-0.66350679605662755</v>
      </c>
      <c r="J17" s="65">
        <f t="shared" si="4"/>
        <v>-0.6348734745008876</v>
      </c>
      <c r="K17" s="66">
        <f t="shared" si="5"/>
        <v>1.4495541533384548</v>
      </c>
    </row>
    <row r="18" spans="1:11" customFormat="1" x14ac:dyDescent="0.25">
      <c r="A18" s="39">
        <v>7</v>
      </c>
      <c r="B18" s="57">
        <f t="shared" si="6"/>
        <v>7.7063000000000001E-4</v>
      </c>
      <c r="C18" s="75">
        <v>700</v>
      </c>
      <c r="D18" s="40">
        <v>9.5950000000000005E-6</v>
      </c>
      <c r="E18" s="63">
        <v>94</v>
      </c>
      <c r="F18" s="64">
        <f t="shared" si="0"/>
        <v>1.2000240004800096E-4</v>
      </c>
      <c r="G18" s="65">
        <f t="shared" si="1"/>
        <v>7.2594550200562726E-5</v>
      </c>
      <c r="H18" s="66">
        <f t="shared" si="2"/>
        <v>0.91304347826086951</v>
      </c>
      <c r="I18" s="64">
        <f t="shared" si="3"/>
        <v>-0.66343343116980702</v>
      </c>
      <c r="J18" s="65">
        <f t="shared" si="4"/>
        <v>-0.63482697665385834</v>
      </c>
      <c r="K18" s="66">
        <f t="shared" si="5"/>
        <v>1.4004167244117276</v>
      </c>
    </row>
    <row r="19" spans="1:11" customFormat="1" x14ac:dyDescent="0.25">
      <c r="A19" s="39">
        <v>8</v>
      </c>
      <c r="B19" s="57">
        <f t="shared" si="6"/>
        <v>8.6519500000000003E-4</v>
      </c>
      <c r="C19" s="75">
        <v>800</v>
      </c>
      <c r="D19" s="40">
        <v>1.0715E-5</v>
      </c>
      <c r="E19" s="63">
        <v>93</v>
      </c>
      <c r="F19" s="64">
        <f t="shared" si="0"/>
        <v>1.4000280005600112E-4</v>
      </c>
      <c r="G19" s="65">
        <f t="shared" si="1"/>
        <v>8.5574418691084791E-5</v>
      </c>
      <c r="H19" s="66">
        <f t="shared" si="2"/>
        <v>0.89855072463768115</v>
      </c>
      <c r="I19" s="64">
        <f t="shared" si="3"/>
        <v>-0.66336006628298638</v>
      </c>
      <c r="J19" s="65">
        <f t="shared" si="4"/>
        <v>-0.63477500301246836</v>
      </c>
      <c r="K19" s="66">
        <f t="shared" si="5"/>
        <v>1.3512792954850001</v>
      </c>
    </row>
    <row r="20" spans="1:11" customFormat="1" x14ac:dyDescent="0.25">
      <c r="A20" s="39">
        <v>9</v>
      </c>
      <c r="B20" s="57">
        <f t="shared" si="6"/>
        <v>1.0001159999999999E-3</v>
      </c>
      <c r="C20" s="75">
        <v>900</v>
      </c>
      <c r="D20" s="40">
        <v>1.2298E-5</v>
      </c>
      <c r="E20" s="63">
        <v>92</v>
      </c>
      <c r="F20" s="64">
        <f t="shared" si="0"/>
        <v>1.6000320006400129E-4</v>
      </c>
      <c r="G20" s="65">
        <f t="shared" si="1"/>
        <v>1.0392007210224233E-4</v>
      </c>
      <c r="H20" s="66">
        <f t="shared" si="2"/>
        <v>0.88405797101449279</v>
      </c>
      <c r="I20" s="64">
        <f t="shared" si="3"/>
        <v>-0.66328670139616575</v>
      </c>
      <c r="J20" s="65">
        <f t="shared" si="4"/>
        <v>-0.63470154383896804</v>
      </c>
      <c r="K20" s="66">
        <f t="shared" si="5"/>
        <v>1.3021418665582729</v>
      </c>
    </row>
    <row r="21" spans="1:11" customFormat="1" x14ac:dyDescent="0.25">
      <c r="A21" s="39">
        <v>10</v>
      </c>
      <c r="B21" s="57">
        <f t="shared" si="6"/>
        <v>1.0349560000000001E-3</v>
      </c>
      <c r="C21" s="75">
        <v>1000</v>
      </c>
      <c r="D21" s="40">
        <v>1.2816000000000001E-5</v>
      </c>
      <c r="E21" s="63">
        <v>91</v>
      </c>
      <c r="F21" s="64">
        <f t="shared" si="0"/>
        <v>1.8000360007200145E-4</v>
      </c>
      <c r="G21" s="65">
        <f t="shared" si="1"/>
        <v>1.0992326127910881E-4</v>
      </c>
      <c r="H21" s="66">
        <f t="shared" si="2"/>
        <v>0.86956521739130432</v>
      </c>
      <c r="I21" s="64">
        <f t="shared" si="3"/>
        <v>-0.66321333650934511</v>
      </c>
      <c r="J21" s="65">
        <f t="shared" si="4"/>
        <v>-0.63467750602982509</v>
      </c>
      <c r="K21" s="66">
        <f t="shared" si="5"/>
        <v>1.2530044376315457</v>
      </c>
    </row>
    <row r="22" spans="1:11" customFormat="1" x14ac:dyDescent="0.25">
      <c r="A22" s="39">
        <v>11</v>
      </c>
      <c r="B22" s="57">
        <f t="shared" si="6"/>
        <v>2.0346399999999999E-3</v>
      </c>
      <c r="C22" s="75">
        <v>2000</v>
      </c>
      <c r="D22" s="40">
        <v>2.4066E-5</v>
      </c>
      <c r="E22" s="63">
        <v>90</v>
      </c>
      <c r="F22" s="64">
        <f t="shared" si="0"/>
        <v>3.8000760015200304E-4</v>
      </c>
      <c r="G22" s="65">
        <f t="shared" si="1"/>
        <v>2.4030140459908495E-4</v>
      </c>
      <c r="H22" s="66">
        <f t="shared" si="2"/>
        <v>0.85507246376811596</v>
      </c>
      <c r="I22" s="64">
        <f t="shared" si="3"/>
        <v>-0.66247968764113896</v>
      </c>
      <c r="J22" s="65">
        <f t="shared" si="4"/>
        <v>-0.63415544936407753</v>
      </c>
      <c r="K22" s="66">
        <f t="shared" si="5"/>
        <v>1.2038670087048184</v>
      </c>
    </row>
    <row r="23" spans="1:11" customFormat="1" x14ac:dyDescent="0.25">
      <c r="A23" s="39">
        <v>12</v>
      </c>
      <c r="B23" s="57">
        <f t="shared" si="6"/>
        <v>3.0116460000000002E-3</v>
      </c>
      <c r="C23" s="75">
        <v>3000</v>
      </c>
      <c r="D23" s="40">
        <v>3.5314000000000001E-5</v>
      </c>
      <c r="E23" s="63">
        <v>89</v>
      </c>
      <c r="F23" s="64">
        <f t="shared" si="0"/>
        <v>5.8001160023200468E-4</v>
      </c>
      <c r="G23" s="65">
        <f t="shared" si="1"/>
        <v>3.7065636958247088E-4</v>
      </c>
      <c r="H23" s="66">
        <f t="shared" si="2"/>
        <v>0.84057971014492749</v>
      </c>
      <c r="I23" s="64">
        <f t="shared" si="3"/>
        <v>-0.6617460387729327</v>
      </c>
      <c r="J23" s="65">
        <f t="shared" si="4"/>
        <v>-0.6336334855084037</v>
      </c>
      <c r="K23" s="66">
        <f t="shared" si="5"/>
        <v>1.1547295797780912</v>
      </c>
    </row>
    <row r="24" spans="1:11" customFormat="1" x14ac:dyDescent="0.25">
      <c r="A24" s="39">
        <v>13</v>
      </c>
      <c r="B24" s="57">
        <f t="shared" si="6"/>
        <v>3.8153240000000001E-3</v>
      </c>
      <c r="C24" s="75">
        <v>4000</v>
      </c>
      <c r="D24" s="40">
        <v>4.4848000000000002E-5</v>
      </c>
      <c r="E24" s="63">
        <v>88</v>
      </c>
      <c r="F24" s="64">
        <f t="shared" si="0"/>
        <v>7.8001560031200627E-4</v>
      </c>
      <c r="G24" s="65">
        <f t="shared" si="1"/>
        <v>4.8114750010804002E-4</v>
      </c>
      <c r="H24" s="66">
        <f t="shared" si="2"/>
        <v>0.82608695652173914</v>
      </c>
      <c r="I24" s="64">
        <f t="shared" si="3"/>
        <v>-0.66101238990472655</v>
      </c>
      <c r="J24" s="65">
        <f t="shared" si="4"/>
        <v>-0.63319105988607149</v>
      </c>
      <c r="K24" s="66">
        <f t="shared" si="5"/>
        <v>1.1055921508513638</v>
      </c>
    </row>
    <row r="25" spans="1:11" customFormat="1" x14ac:dyDescent="0.25">
      <c r="A25" s="39">
        <v>14</v>
      </c>
      <c r="B25" s="57">
        <f t="shared" si="6"/>
        <v>4.7070309999999995E-3</v>
      </c>
      <c r="C25" s="75">
        <v>5000</v>
      </c>
      <c r="D25" s="40">
        <v>5.5612999999999998E-5</v>
      </c>
      <c r="E25" s="63">
        <v>87</v>
      </c>
      <c r="F25" s="64">
        <f t="shared" si="0"/>
        <v>9.8001960039200775E-4</v>
      </c>
      <c r="G25" s="65">
        <f t="shared" si="1"/>
        <v>6.0590489680488826E-4</v>
      </c>
      <c r="H25" s="66">
        <f t="shared" si="2"/>
        <v>0.81159420289855078</v>
      </c>
      <c r="I25" s="64">
        <f t="shared" si="3"/>
        <v>-0.66027874103652029</v>
      </c>
      <c r="J25" s="65">
        <f t="shared" si="4"/>
        <v>-0.63269150966324716</v>
      </c>
      <c r="K25" s="66">
        <f t="shared" si="5"/>
        <v>1.0564547219246365</v>
      </c>
    </row>
    <row r="26" spans="1:11" customFormat="1" x14ac:dyDescent="0.25">
      <c r="A26" s="39">
        <v>15</v>
      </c>
      <c r="B26" s="57">
        <f t="shared" si="6"/>
        <v>5.6061900000000005E-3</v>
      </c>
      <c r="C26" s="75">
        <v>6000</v>
      </c>
      <c r="D26" s="40">
        <v>6.6715000000000001E-5</v>
      </c>
      <c r="E26" s="63">
        <v>86</v>
      </c>
      <c r="F26" s="64">
        <f t="shared" si="0"/>
        <v>1.1800236004720095E-3</v>
      </c>
      <c r="G26" s="65">
        <f t="shared" si="1"/>
        <v>7.3456784321718834E-4</v>
      </c>
      <c r="H26" s="66">
        <f t="shared" si="2"/>
        <v>0.79710144927536231</v>
      </c>
      <c r="I26" s="64">
        <f t="shared" si="3"/>
        <v>-0.65954509216831414</v>
      </c>
      <c r="J26" s="65">
        <f t="shared" si="4"/>
        <v>-0.63217632094296883</v>
      </c>
      <c r="K26" s="66">
        <f t="shared" si="5"/>
        <v>1.0073172929979093</v>
      </c>
    </row>
    <row r="27" spans="1:11" customFormat="1" x14ac:dyDescent="0.25">
      <c r="A27" s="39">
        <v>16</v>
      </c>
      <c r="B27" s="57">
        <f t="shared" si="6"/>
        <v>6.4508450000000002E-3</v>
      </c>
      <c r="C27" s="75">
        <v>7000</v>
      </c>
      <c r="D27" s="40">
        <v>7.7436999999999997E-5</v>
      </c>
      <c r="E27" s="63">
        <v>85</v>
      </c>
      <c r="F27" s="64">
        <f t="shared" si="0"/>
        <v>1.3800276005520109E-3</v>
      </c>
      <c r="G27" s="65">
        <f t="shared" si="1"/>
        <v>8.5882690567734685E-4</v>
      </c>
      <c r="H27" s="66">
        <f t="shared" si="2"/>
        <v>0.78260869565217395</v>
      </c>
      <c r="I27" s="64">
        <f t="shared" si="3"/>
        <v>-0.65881144330010788</v>
      </c>
      <c r="J27" s="65">
        <f t="shared" si="4"/>
        <v>-0.63167876613673357</v>
      </c>
      <c r="K27" s="66">
        <f t="shared" si="5"/>
        <v>0.95817986407118194</v>
      </c>
    </row>
    <row r="28" spans="1:11" customFormat="1" x14ac:dyDescent="0.25">
      <c r="A28" s="39">
        <v>17</v>
      </c>
      <c r="B28" s="57">
        <f t="shared" si="6"/>
        <v>7.202572E-3</v>
      </c>
      <c r="C28" s="75">
        <v>8000</v>
      </c>
      <c r="D28" s="40">
        <v>8.7307999999999998E-5</v>
      </c>
      <c r="E28" s="63">
        <v>84</v>
      </c>
      <c r="F28" s="64">
        <f t="shared" si="0"/>
        <v>1.5800316006320126E-3</v>
      </c>
      <c r="G28" s="65">
        <f t="shared" si="1"/>
        <v>9.732235859183677E-4</v>
      </c>
      <c r="H28" s="66">
        <f t="shared" si="2"/>
        <v>0.76811594202898548</v>
      </c>
      <c r="I28" s="64">
        <f t="shared" si="3"/>
        <v>-0.65807779443190173</v>
      </c>
      <c r="J28" s="65">
        <f t="shared" si="4"/>
        <v>-0.63122070201694735</v>
      </c>
      <c r="K28" s="66">
        <f t="shared" si="5"/>
        <v>0.90904243514445471</v>
      </c>
    </row>
    <row r="29" spans="1:11" customFormat="1" x14ac:dyDescent="0.25">
      <c r="A29" s="39">
        <v>18</v>
      </c>
      <c r="B29" s="57">
        <f t="shared" si="6"/>
        <v>8.0376429999999988E-3</v>
      </c>
      <c r="C29" s="75">
        <v>9000</v>
      </c>
      <c r="D29" s="40">
        <v>9.8420999999999998E-5</v>
      </c>
      <c r="E29" s="63">
        <v>83</v>
      </c>
      <c r="F29" s="64">
        <f t="shared" si="0"/>
        <v>1.7800356007120143E-3</v>
      </c>
      <c r="G29" s="65">
        <f t="shared" si="1"/>
        <v>1.102014013181914E-3</v>
      </c>
      <c r="H29" s="66">
        <f t="shared" si="2"/>
        <v>0.75362318840579712</v>
      </c>
      <c r="I29" s="64">
        <f t="shared" si="3"/>
        <v>-0.65734414556369547</v>
      </c>
      <c r="J29" s="65">
        <f t="shared" si="4"/>
        <v>-0.63070500284126263</v>
      </c>
      <c r="K29" s="66">
        <f t="shared" si="5"/>
        <v>0.85990500621772736</v>
      </c>
    </row>
    <row r="30" spans="1:11" customFormat="1" x14ac:dyDescent="0.25">
      <c r="A30" s="39">
        <v>19</v>
      </c>
      <c r="B30" s="57">
        <f t="shared" si="6"/>
        <v>8.838351999999999E-3</v>
      </c>
      <c r="C30" s="75">
        <v>10000</v>
      </c>
      <c r="D30" s="40">
        <v>1.09386E-4</v>
      </c>
      <c r="E30" s="63">
        <v>82</v>
      </c>
      <c r="F30" s="64">
        <f t="shared" si="0"/>
        <v>1.9800396007920158E-3</v>
      </c>
      <c r="G30" s="65">
        <f t="shared" si="1"/>
        <v>1.2290892435377842E-3</v>
      </c>
      <c r="H30" s="66">
        <f t="shared" si="2"/>
        <v>0.73913043478260865</v>
      </c>
      <c r="I30" s="64">
        <f t="shared" si="3"/>
        <v>-0.65661049669548932</v>
      </c>
      <c r="J30" s="65">
        <f t="shared" si="4"/>
        <v>-0.63019617161104724</v>
      </c>
      <c r="K30" s="66">
        <f t="shared" si="5"/>
        <v>0.81076757729100013</v>
      </c>
    </row>
    <row r="31" spans="1:11" customFormat="1" x14ac:dyDescent="0.25">
      <c r="A31" s="39">
        <v>20</v>
      </c>
      <c r="B31" s="57">
        <f t="shared" si="6"/>
        <v>1.7534151999999997E-2</v>
      </c>
      <c r="C31" s="75">
        <v>20000</v>
      </c>
      <c r="D31" s="40">
        <v>2.18092E-4</v>
      </c>
      <c r="E31" s="63">
        <v>81</v>
      </c>
      <c r="F31" s="64">
        <f t="shared" si="0"/>
        <v>3.9800796015920315E-3</v>
      </c>
      <c r="G31" s="65">
        <f t="shared" si="1"/>
        <v>2.488901372225902E-3</v>
      </c>
      <c r="H31" s="66">
        <f t="shared" si="2"/>
        <v>0.72463768115942029</v>
      </c>
      <c r="I31" s="64">
        <f t="shared" si="3"/>
        <v>-0.64927400801342738</v>
      </c>
      <c r="J31" s="65">
        <f t="shared" si="4"/>
        <v>-0.62515166566377911</v>
      </c>
      <c r="K31" s="66">
        <f t="shared" si="5"/>
        <v>0.7616301483642729</v>
      </c>
    </row>
    <row r="32" spans="1:11" customFormat="1" x14ac:dyDescent="0.25">
      <c r="A32" s="39">
        <v>21</v>
      </c>
      <c r="B32" s="57">
        <f t="shared" si="6"/>
        <v>2.59683E-2</v>
      </c>
      <c r="C32" s="75">
        <v>30000</v>
      </c>
      <c r="D32" s="40">
        <v>3.2624500000000002E-4</v>
      </c>
      <c r="E32" s="63">
        <v>80</v>
      </c>
      <c r="F32" s="64">
        <f t="shared" si="0"/>
        <v>5.9801196023920476E-3</v>
      </c>
      <c r="G32" s="65">
        <f t="shared" si="1"/>
        <v>3.7423046908468247E-3</v>
      </c>
      <c r="H32" s="66">
        <f t="shared" si="2"/>
        <v>0.71014492753623193</v>
      </c>
      <c r="I32" s="64">
        <f t="shared" si="3"/>
        <v>-0.64193751933136534</v>
      </c>
      <c r="J32" s="65">
        <f t="shared" si="4"/>
        <v>-0.62013282170194728</v>
      </c>
      <c r="K32" s="66">
        <f t="shared" si="5"/>
        <v>0.71249271943754555</v>
      </c>
    </row>
    <row r="33" spans="1:11" customFormat="1" x14ac:dyDescent="0.25">
      <c r="A33" s="39">
        <v>22</v>
      </c>
      <c r="B33" s="57">
        <f t="shared" si="6"/>
        <v>3.445964E-2</v>
      </c>
      <c r="C33" s="75">
        <v>40000</v>
      </c>
      <c r="D33" s="40">
        <v>4.3785999999999999E-4</v>
      </c>
      <c r="E33" s="63">
        <v>79</v>
      </c>
      <c r="F33" s="64">
        <f t="shared" si="0"/>
        <v>7.9801596031920646E-3</v>
      </c>
      <c r="G33" s="65">
        <f t="shared" si="1"/>
        <v>5.0358297101054141E-3</v>
      </c>
      <c r="H33" s="66">
        <f t="shared" si="2"/>
        <v>0.69565217391304346</v>
      </c>
      <c r="I33" s="64">
        <f t="shared" si="3"/>
        <v>-0.6346010306493034</v>
      </c>
      <c r="J33" s="65">
        <f t="shared" si="4"/>
        <v>-0.61495332350217602</v>
      </c>
      <c r="K33" s="66">
        <f t="shared" si="5"/>
        <v>0.66335529051081832</v>
      </c>
    </row>
    <row r="34" spans="1:11" customFormat="1" x14ac:dyDescent="0.25">
      <c r="A34" s="39">
        <v>23</v>
      </c>
      <c r="B34" s="57">
        <f t="shared" si="6"/>
        <v>4.2479788000000004E-2</v>
      </c>
      <c r="C34" s="75">
        <v>50000</v>
      </c>
      <c r="D34" s="40">
        <v>5.4629600000000004E-4</v>
      </c>
      <c r="E34" s="63">
        <v>78</v>
      </c>
      <c r="F34" s="64">
        <f t="shared" si="0"/>
        <v>9.9801996039920807E-3</v>
      </c>
      <c r="G34" s="65">
        <f t="shared" si="1"/>
        <v>6.2925127633538542E-3</v>
      </c>
      <c r="H34" s="66">
        <f t="shared" si="2"/>
        <v>0.6811594202898551</v>
      </c>
      <c r="I34" s="64">
        <f t="shared" si="3"/>
        <v>-0.62726454196724135</v>
      </c>
      <c r="J34" s="65">
        <f t="shared" si="4"/>
        <v>-0.60992134691488586</v>
      </c>
      <c r="K34" s="66">
        <f t="shared" si="5"/>
        <v>0.61421786158409097</v>
      </c>
    </row>
    <row r="35" spans="1:11" customFormat="1" x14ac:dyDescent="0.25">
      <c r="A35" s="39">
        <v>24</v>
      </c>
      <c r="B35" s="57">
        <f t="shared" si="6"/>
        <v>5.1020647000000002E-2</v>
      </c>
      <c r="C35" s="75">
        <v>60000</v>
      </c>
      <c r="D35" s="40">
        <v>6.64311E-4</v>
      </c>
      <c r="E35" s="63">
        <v>77</v>
      </c>
      <c r="F35" s="64">
        <f t="shared" si="0"/>
        <v>1.1980239604792095E-2</v>
      </c>
      <c r="G35" s="65">
        <f t="shared" si="1"/>
        <v>7.6602084597011417E-3</v>
      </c>
      <c r="H35" s="66">
        <f t="shared" si="2"/>
        <v>0.66666666666666663</v>
      </c>
      <c r="I35" s="64">
        <f t="shared" si="3"/>
        <v>-0.61992805328517941</v>
      </c>
      <c r="J35" s="65">
        <f t="shared" si="4"/>
        <v>-0.60444485647860047</v>
      </c>
      <c r="K35" s="66">
        <f t="shared" si="5"/>
        <v>0.56508043265736374</v>
      </c>
    </row>
    <row r="36" spans="1:11" customFormat="1" x14ac:dyDescent="0.25">
      <c r="A36" s="39">
        <v>25</v>
      </c>
      <c r="B36" s="57">
        <f t="shared" si="6"/>
        <v>5.8074060000000004E-2</v>
      </c>
      <c r="C36" s="75">
        <v>70000</v>
      </c>
      <c r="D36" s="40">
        <v>7.6586000000000004E-4</v>
      </c>
      <c r="E36" s="63">
        <v>76</v>
      </c>
      <c r="F36" s="64">
        <f t="shared" si="0"/>
        <v>1.3980279605592111E-2</v>
      </c>
      <c r="G36" s="65">
        <f t="shared" si="1"/>
        <v>8.8370769109011645E-3</v>
      </c>
      <c r="H36" s="66">
        <f t="shared" si="2"/>
        <v>0.65217391304347827</v>
      </c>
      <c r="I36" s="64">
        <f t="shared" si="3"/>
        <v>-0.61259156460311737</v>
      </c>
      <c r="J36" s="65">
        <f t="shared" si="4"/>
        <v>-0.59973247138082175</v>
      </c>
      <c r="K36" s="66">
        <f t="shared" si="5"/>
        <v>0.5159430037306364</v>
      </c>
    </row>
    <row r="37" spans="1:11" customFormat="1" x14ac:dyDescent="0.25">
      <c r="A37" s="39">
        <v>26</v>
      </c>
      <c r="B37" s="57">
        <f t="shared" si="6"/>
        <v>6.5561950000000008E-2</v>
      </c>
      <c r="C37" s="75">
        <v>80000</v>
      </c>
      <c r="D37" s="40">
        <v>8.7591000000000003E-4</v>
      </c>
      <c r="E37" s="63">
        <v>75</v>
      </c>
      <c r="F37" s="64">
        <f t="shared" si="0"/>
        <v>1.5980319606392127E-2</v>
      </c>
      <c r="G37" s="65">
        <f t="shared" si="1"/>
        <v>1.0112464881777909E-2</v>
      </c>
      <c r="H37" s="66">
        <f t="shared" si="2"/>
        <v>0.6376811594202898</v>
      </c>
      <c r="I37" s="64">
        <f t="shared" si="3"/>
        <v>-0.60525507592105543</v>
      </c>
      <c r="J37" s="65">
        <f t="shared" si="4"/>
        <v>-0.59462559706388562</v>
      </c>
      <c r="K37" s="66">
        <f t="shared" si="5"/>
        <v>0.46680557480390916</v>
      </c>
    </row>
    <row r="38" spans="1:11" customFormat="1" x14ac:dyDescent="0.25">
      <c r="A38" s="39">
        <v>27</v>
      </c>
      <c r="B38" s="57">
        <f t="shared" si="6"/>
        <v>7.3006673999999994E-2</v>
      </c>
      <c r="C38" s="75">
        <v>90000</v>
      </c>
      <c r="D38" s="40">
        <v>9.8835099999999994E-4</v>
      </c>
      <c r="E38" s="63">
        <v>74</v>
      </c>
      <c r="F38" s="64">
        <f t="shared" si="0"/>
        <v>1.7980359607192145E-2</v>
      </c>
      <c r="G38" s="65">
        <f t="shared" si="1"/>
        <v>1.1415562554048258E-2</v>
      </c>
      <c r="H38" s="66">
        <f t="shared" si="2"/>
        <v>0.62318840579710144</v>
      </c>
      <c r="I38" s="64">
        <f t="shared" si="3"/>
        <v>-0.59791858723899338</v>
      </c>
      <c r="J38" s="65">
        <f t="shared" si="4"/>
        <v>-0.58940776830358932</v>
      </c>
      <c r="K38" s="66">
        <f t="shared" si="5"/>
        <v>0.41766814587718187</v>
      </c>
    </row>
    <row r="39" spans="1:11" customFormat="1" x14ac:dyDescent="0.25">
      <c r="A39" s="39">
        <v>28</v>
      </c>
      <c r="B39" s="57">
        <f t="shared" si="6"/>
        <v>8.0551219999999993E-2</v>
      </c>
      <c r="C39" s="75">
        <v>100000</v>
      </c>
      <c r="D39" s="40">
        <v>1.10524E-3</v>
      </c>
      <c r="E39" s="63">
        <v>73</v>
      </c>
      <c r="F39" s="64">
        <f t="shared" si="0"/>
        <v>1.9980399607992159E-2</v>
      </c>
      <c r="G39" s="65">
        <f t="shared" si="1"/>
        <v>1.2770208846895252E-2</v>
      </c>
      <c r="H39" s="66">
        <f t="shared" si="2"/>
        <v>0.60869565217391308</v>
      </c>
      <c r="I39" s="64">
        <f t="shared" si="3"/>
        <v>-0.59058209855693145</v>
      </c>
      <c r="J39" s="65">
        <f t="shared" si="4"/>
        <v>-0.58398352993891567</v>
      </c>
      <c r="K39" s="66">
        <f t="shared" si="5"/>
        <v>0.36853071695045458</v>
      </c>
    </row>
    <row r="40" spans="1:11" customFormat="1" x14ac:dyDescent="0.25">
      <c r="A40" s="39">
        <v>29</v>
      </c>
      <c r="B40" s="57">
        <f t="shared" si="6"/>
        <v>9.8191180000000003E-2</v>
      </c>
      <c r="C40" s="75">
        <v>125000</v>
      </c>
      <c r="D40" s="40">
        <v>1.3655900000000001E-3</v>
      </c>
      <c r="E40" s="63">
        <v>72</v>
      </c>
      <c r="F40" s="64">
        <f t="shared" si="0"/>
        <v>2.4980499609992199E-2</v>
      </c>
      <c r="G40" s="65">
        <f t="shared" si="1"/>
        <v>1.5787448812526878E-2</v>
      </c>
      <c r="H40" s="66">
        <f t="shared" si="2"/>
        <v>0.59420289855072461</v>
      </c>
      <c r="I40" s="64">
        <f t="shared" si="3"/>
        <v>-0.57224087685177649</v>
      </c>
      <c r="J40" s="65">
        <f t="shared" si="4"/>
        <v>-0.57190197856759073</v>
      </c>
      <c r="K40" s="66">
        <f t="shared" si="5"/>
        <v>0.31939328802372735</v>
      </c>
    </row>
    <row r="41" spans="1:11" customFormat="1" x14ac:dyDescent="0.25">
      <c r="A41" s="39">
        <v>30</v>
      </c>
      <c r="B41" s="57">
        <f t="shared" si="6"/>
        <v>0.11790194</v>
      </c>
      <c r="C41" s="75">
        <v>150000</v>
      </c>
      <c r="D41" s="40">
        <v>1.6624400000000001E-3</v>
      </c>
      <c r="E41" s="63">
        <v>71</v>
      </c>
      <c r="F41" s="64">
        <f t="shared" si="0"/>
        <v>2.9980599611992238E-2</v>
      </c>
      <c r="G41" s="65">
        <f t="shared" si="1"/>
        <v>1.9227693420929982E-2</v>
      </c>
      <c r="H41" s="66">
        <f t="shared" si="2"/>
        <v>0.57971014492753625</v>
      </c>
      <c r="I41" s="64">
        <f t="shared" si="3"/>
        <v>-0.55389965514662154</v>
      </c>
      <c r="J41" s="65">
        <f t="shared" si="4"/>
        <v>-0.55812664334739548</v>
      </c>
      <c r="K41" s="66">
        <f t="shared" si="5"/>
        <v>0.27025585909700006</v>
      </c>
    </row>
    <row r="42" spans="1:11" customFormat="1" x14ac:dyDescent="0.25">
      <c r="A42" s="39">
        <v>31</v>
      </c>
      <c r="B42" s="57">
        <f t="shared" si="6"/>
        <v>0.1357555</v>
      </c>
      <c r="C42" s="75">
        <v>175000</v>
      </c>
      <c r="D42" s="40">
        <v>1.9412399999999999E-3</v>
      </c>
      <c r="E42" s="63">
        <v>70</v>
      </c>
      <c r="F42" s="64">
        <f t="shared" si="0"/>
        <v>3.4980699613992278E-2</v>
      </c>
      <c r="G42" s="65">
        <f t="shared" si="1"/>
        <v>2.2458753541606369E-2</v>
      </c>
      <c r="H42" s="66">
        <f t="shared" si="2"/>
        <v>0.56521739130434778</v>
      </c>
      <c r="I42" s="64">
        <f t="shared" si="3"/>
        <v>-0.53555843344146647</v>
      </c>
      <c r="J42" s="65">
        <f t="shared" si="4"/>
        <v>-0.54518891904424438</v>
      </c>
      <c r="K42" s="66">
        <f t="shared" si="5"/>
        <v>0.22111843017027277</v>
      </c>
    </row>
    <row r="43" spans="1:11" customFormat="1" x14ac:dyDescent="0.25">
      <c r="A43" s="39">
        <v>32</v>
      </c>
      <c r="B43" s="57">
        <f t="shared" si="6"/>
        <v>0.15217309000000001</v>
      </c>
      <c r="C43" s="75">
        <v>200000</v>
      </c>
      <c r="D43" s="40">
        <v>2.2073100000000001E-3</v>
      </c>
      <c r="E43" s="63">
        <v>69</v>
      </c>
      <c r="F43" s="64">
        <f t="shared" si="0"/>
        <v>3.9980799615992317E-2</v>
      </c>
      <c r="G43" s="65">
        <f t="shared" si="1"/>
        <v>2.5542283549886021E-2</v>
      </c>
      <c r="H43" s="66">
        <f t="shared" si="2"/>
        <v>0.55072463768115942</v>
      </c>
      <c r="I43" s="64">
        <f t="shared" si="3"/>
        <v>-0.51721721173631152</v>
      </c>
      <c r="J43" s="65">
        <f t="shared" si="4"/>
        <v>-0.53284193086153475</v>
      </c>
      <c r="K43" s="66">
        <f t="shared" si="5"/>
        <v>0.17198100124354548</v>
      </c>
    </row>
    <row r="44" spans="1:11" customFormat="1" x14ac:dyDescent="0.25">
      <c r="A44" s="39">
        <v>33</v>
      </c>
      <c r="B44" s="57">
        <f t="shared" ref="B44:B75" si="7">D44*E44 - (100 * $B$3 + $B$3)</f>
        <v>0.16844274000000001</v>
      </c>
      <c r="C44" s="75">
        <v>225000</v>
      </c>
      <c r="D44" s="40">
        <v>2.4790300000000001E-3</v>
      </c>
      <c r="E44" s="63">
        <v>68</v>
      </c>
      <c r="F44" s="64">
        <f t="shared" ref="F44:F75" si="8">(C44-$B$6)/($B$5-$B$6)</f>
        <v>4.4980899617992356E-2</v>
      </c>
      <c r="G44" s="65">
        <f t="shared" ref="G44:G75" si="9">(D44-$C$6)/($C$5-$C$6)</f>
        <v>2.8691292359033036E-2</v>
      </c>
      <c r="H44" s="66">
        <f t="shared" ref="H44:H75" si="10">(E44-$D$6)/($D$5-$D$6)</f>
        <v>0.53623188405797106</v>
      </c>
      <c r="I44" s="64">
        <f t="shared" ref="I44:I75" si="11">(C44-$B$7)/$B$8</f>
        <v>-0.49887599003115657</v>
      </c>
      <c r="J44" s="65">
        <f t="shared" ref="J44:J75" si="12">(D44-$C$7)/$C$8</f>
        <v>-0.52023275422002757</v>
      </c>
      <c r="K44" s="66">
        <f t="shared" ref="K44:K75" si="13">(E44-$D$7)/$D$8</f>
        <v>0.12284357231681821</v>
      </c>
    </row>
    <row r="45" spans="1:11" customFormat="1" x14ac:dyDescent="0.25">
      <c r="A45" s="39">
        <v>34</v>
      </c>
      <c r="B45" s="57">
        <f t="shared" si="7"/>
        <v>0.18468953999999999</v>
      </c>
      <c r="C45" s="75">
        <v>250000</v>
      </c>
      <c r="D45" s="40">
        <v>2.75852E-3</v>
      </c>
      <c r="E45" s="63">
        <v>67</v>
      </c>
      <c r="F45" s="64">
        <f t="shared" si="8"/>
        <v>4.9980999619992403E-2</v>
      </c>
      <c r="G45" s="65">
        <f t="shared" si="9"/>
        <v>3.1930349005833046E-2</v>
      </c>
      <c r="H45" s="66">
        <f t="shared" si="10"/>
        <v>0.52173913043478259</v>
      </c>
      <c r="I45" s="64">
        <f t="shared" si="11"/>
        <v>-0.48053476832600162</v>
      </c>
      <c r="J45" s="65">
        <f t="shared" si="12"/>
        <v>-0.50726301044137723</v>
      </c>
      <c r="K45" s="66">
        <f t="shared" si="13"/>
        <v>7.370614339009092E-2</v>
      </c>
    </row>
    <row r="46" spans="1:11" customFormat="1" x14ac:dyDescent="0.25">
      <c r="A46" s="39">
        <v>35</v>
      </c>
      <c r="B46" s="57">
        <f t="shared" si="7"/>
        <v>0.19993449999999999</v>
      </c>
      <c r="C46" s="75">
        <v>275000</v>
      </c>
      <c r="D46" s="40">
        <v>3.0312999999999998E-3</v>
      </c>
      <c r="E46" s="63">
        <v>66</v>
      </c>
      <c r="F46" s="64">
        <f t="shared" si="8"/>
        <v>5.4981099621992442E-2</v>
      </c>
      <c r="G46" s="65">
        <f t="shared" si="9"/>
        <v>3.5091642333372877E-2</v>
      </c>
      <c r="H46" s="66">
        <f t="shared" si="10"/>
        <v>0.50724637681159424</v>
      </c>
      <c r="I46" s="64">
        <f t="shared" si="11"/>
        <v>-0.46219354662084666</v>
      </c>
      <c r="J46" s="65">
        <f t="shared" si="12"/>
        <v>-0.49460464446069724</v>
      </c>
      <c r="K46" s="66">
        <f t="shared" si="13"/>
        <v>2.4568714463363641E-2</v>
      </c>
    </row>
    <row r="47" spans="1:11" customFormat="1" x14ac:dyDescent="0.25">
      <c r="A47" s="39">
        <v>36</v>
      </c>
      <c r="B47" s="57">
        <f t="shared" si="7"/>
        <v>0.21560825</v>
      </c>
      <c r="C47" s="75">
        <v>300000</v>
      </c>
      <c r="D47" s="40">
        <v>3.3190699999999999E-3</v>
      </c>
      <c r="E47" s="63">
        <v>65</v>
      </c>
      <c r="F47" s="64">
        <f t="shared" si="8"/>
        <v>5.9981199623992482E-2</v>
      </c>
      <c r="G47" s="65">
        <f t="shared" si="9"/>
        <v>3.8426657293656387E-2</v>
      </c>
      <c r="H47" s="66">
        <f t="shared" si="10"/>
        <v>0.49275362318840582</v>
      </c>
      <c r="I47" s="64">
        <f t="shared" si="11"/>
        <v>-0.44385232491569165</v>
      </c>
      <c r="J47" s="65">
        <f t="shared" si="12"/>
        <v>-0.48125066697605662</v>
      </c>
      <c r="K47" s="66">
        <f t="shared" si="13"/>
        <v>-2.4568714463363641E-2</v>
      </c>
    </row>
    <row r="48" spans="1:11" customFormat="1" x14ac:dyDescent="0.25">
      <c r="A48" s="39">
        <v>37</v>
      </c>
      <c r="B48" s="57">
        <f t="shared" si="7"/>
        <v>0.22737462</v>
      </c>
      <c r="C48" s="75">
        <v>325000</v>
      </c>
      <c r="D48" s="40">
        <v>3.55478E-3</v>
      </c>
      <c r="E48" s="63">
        <v>64</v>
      </c>
      <c r="F48" s="64">
        <f t="shared" si="8"/>
        <v>6.4981299625992514E-2</v>
      </c>
      <c r="G48" s="65">
        <f t="shared" si="9"/>
        <v>4.1158340152496531E-2</v>
      </c>
      <c r="H48" s="66">
        <f t="shared" si="10"/>
        <v>0.47826086956521741</v>
      </c>
      <c r="I48" s="64">
        <f t="shared" si="11"/>
        <v>-0.4255111032105367</v>
      </c>
      <c r="J48" s="65">
        <f t="shared" si="12"/>
        <v>-0.47031253571531145</v>
      </c>
      <c r="K48" s="66">
        <f t="shared" si="13"/>
        <v>-7.370614339009092E-2</v>
      </c>
    </row>
    <row r="49" spans="1:11" customFormat="1" x14ac:dyDescent="0.25">
      <c r="A49" s="39">
        <v>38</v>
      </c>
      <c r="B49" s="57">
        <f t="shared" si="7"/>
        <v>0.24247287999999997</v>
      </c>
      <c r="C49" s="75">
        <v>350000</v>
      </c>
      <c r="D49" s="40">
        <v>3.8508599999999998E-3</v>
      </c>
      <c r="E49" s="63">
        <v>63</v>
      </c>
      <c r="F49" s="64">
        <f t="shared" si="8"/>
        <v>6.998139962799256E-2</v>
      </c>
      <c r="G49" s="65">
        <f t="shared" si="9"/>
        <v>4.4589661101312399E-2</v>
      </c>
      <c r="H49" s="66">
        <f t="shared" si="10"/>
        <v>0.46376811594202899</v>
      </c>
      <c r="I49" s="64">
        <f t="shared" si="11"/>
        <v>-0.40716988150538175</v>
      </c>
      <c r="J49" s="65">
        <f t="shared" si="12"/>
        <v>-0.45657293237357194</v>
      </c>
      <c r="K49" s="66">
        <f t="shared" si="13"/>
        <v>-0.12284357231681821</v>
      </c>
    </row>
    <row r="50" spans="1:11" customFormat="1" x14ac:dyDescent="0.25">
      <c r="A50" s="39">
        <v>39</v>
      </c>
      <c r="B50" s="57">
        <f t="shared" si="7"/>
        <v>0.26157069999999999</v>
      </c>
      <c r="C50" s="75">
        <v>375000</v>
      </c>
      <c r="D50" s="40">
        <v>4.2209999999999999E-3</v>
      </c>
      <c r="E50" s="63">
        <v>62</v>
      </c>
      <c r="F50" s="64">
        <f t="shared" si="8"/>
        <v>7.4981499629992607E-2</v>
      </c>
      <c r="G50" s="65">
        <f t="shared" si="9"/>
        <v>4.8879275854064048E-2</v>
      </c>
      <c r="H50" s="66">
        <f t="shared" si="10"/>
        <v>0.44927536231884058</v>
      </c>
      <c r="I50" s="64">
        <f t="shared" si="11"/>
        <v>-0.38882865980022674</v>
      </c>
      <c r="J50" s="65">
        <f t="shared" si="12"/>
        <v>-0.43939657199491927</v>
      </c>
      <c r="K50" s="66">
        <f t="shared" si="13"/>
        <v>-0.17198100124354548</v>
      </c>
    </row>
    <row r="51" spans="1:11" customFormat="1" x14ac:dyDescent="0.25">
      <c r="A51" s="39">
        <v>40</v>
      </c>
      <c r="B51" s="57">
        <f t="shared" si="7"/>
        <v>0.27539959999999997</v>
      </c>
      <c r="C51" s="75">
        <v>400000</v>
      </c>
      <c r="D51" s="40">
        <v>4.5168999999999999E-3</v>
      </c>
      <c r="E51" s="63">
        <v>61</v>
      </c>
      <c r="F51" s="64">
        <f t="shared" si="8"/>
        <v>7.9981599631992639E-2</v>
      </c>
      <c r="G51" s="65">
        <f t="shared" si="9"/>
        <v>5.2308510752586801E-2</v>
      </c>
      <c r="H51" s="66">
        <f t="shared" si="10"/>
        <v>0.43478260869565216</v>
      </c>
      <c r="I51" s="64">
        <f t="shared" si="11"/>
        <v>-0.37048743809507179</v>
      </c>
      <c r="J51" s="65">
        <f t="shared" si="12"/>
        <v>-0.42566532155983161</v>
      </c>
      <c r="K51" s="66">
        <f t="shared" si="13"/>
        <v>-0.22111843017027277</v>
      </c>
    </row>
    <row r="52" spans="1:11" customFormat="1" x14ac:dyDescent="0.25">
      <c r="A52" s="39">
        <v>41</v>
      </c>
      <c r="B52" s="57">
        <f t="shared" si="7"/>
        <v>0.31437790000000004</v>
      </c>
      <c r="C52" s="75">
        <v>425000</v>
      </c>
      <c r="D52" s="40">
        <v>5.2418200000000003E-3</v>
      </c>
      <c r="E52" s="63">
        <v>60</v>
      </c>
      <c r="F52" s="64">
        <f t="shared" si="8"/>
        <v>8.4981699633992686E-2</v>
      </c>
      <c r="G52" s="65">
        <f t="shared" si="9"/>
        <v>6.0709730633077212E-2</v>
      </c>
      <c r="H52" s="66">
        <f t="shared" si="10"/>
        <v>0.42028985507246375</v>
      </c>
      <c r="I52" s="64">
        <f t="shared" si="11"/>
        <v>-0.35214621638991683</v>
      </c>
      <c r="J52" s="65">
        <f t="shared" si="12"/>
        <v>-0.39202538217016042</v>
      </c>
      <c r="K52" s="66">
        <f t="shared" si="13"/>
        <v>-0.27025585909700006</v>
      </c>
    </row>
    <row r="53" spans="1:11" customFormat="1" x14ac:dyDescent="0.25">
      <c r="A53" s="39">
        <v>42</v>
      </c>
      <c r="B53" s="57">
        <f t="shared" si="7"/>
        <v>0.45841552000000002</v>
      </c>
      <c r="C53" s="75">
        <v>450000</v>
      </c>
      <c r="D53" s="40">
        <v>7.7719800000000004E-3</v>
      </c>
      <c r="E53" s="63">
        <v>59</v>
      </c>
      <c r="F53" s="64">
        <f t="shared" si="8"/>
        <v>8.9981799635992718E-2</v>
      </c>
      <c r="G53" s="65">
        <f t="shared" si="9"/>
        <v>9.0032180686630173E-2</v>
      </c>
      <c r="H53" s="66">
        <f t="shared" si="10"/>
        <v>0.40579710144927539</v>
      </c>
      <c r="I53" s="64">
        <f t="shared" si="11"/>
        <v>-0.33380499468476182</v>
      </c>
      <c r="J53" s="65">
        <f t="shared" si="12"/>
        <v>-0.2746132138672161</v>
      </c>
      <c r="K53" s="66">
        <f t="shared" si="13"/>
        <v>-0.31939328802372735</v>
      </c>
    </row>
    <row r="54" spans="1:11" customFormat="1" x14ac:dyDescent="0.25">
      <c r="A54" s="39">
        <v>43</v>
      </c>
      <c r="B54" s="57">
        <f t="shared" si="7"/>
        <v>0.77342630000000012</v>
      </c>
      <c r="C54" s="75">
        <v>475000</v>
      </c>
      <c r="D54" s="40">
        <v>1.33372E-2</v>
      </c>
      <c r="E54" s="63">
        <v>58</v>
      </c>
      <c r="F54" s="64">
        <f t="shared" si="8"/>
        <v>9.4981899637992764E-2</v>
      </c>
      <c r="G54" s="65">
        <f t="shared" si="9"/>
        <v>0.15452845186593664</v>
      </c>
      <c r="H54" s="66">
        <f t="shared" si="10"/>
        <v>0.39130434782608697</v>
      </c>
      <c r="I54" s="64">
        <f t="shared" si="11"/>
        <v>-0.31546377297960687</v>
      </c>
      <c r="J54" s="65">
        <f t="shared" si="12"/>
        <v>-1.6358974102572012E-2</v>
      </c>
      <c r="K54" s="66">
        <f t="shared" si="13"/>
        <v>-0.36853071695045458</v>
      </c>
    </row>
    <row r="55" spans="1:11" customFormat="1" x14ac:dyDescent="0.25">
      <c r="A55" s="39">
        <v>44</v>
      </c>
      <c r="B55" s="57">
        <f t="shared" si="7"/>
        <v>0.32321601999999999</v>
      </c>
      <c r="C55" s="75">
        <v>500000</v>
      </c>
      <c r="D55" s="40">
        <v>5.6727599999999998E-3</v>
      </c>
      <c r="E55" s="63">
        <v>57</v>
      </c>
      <c r="F55" s="64">
        <f t="shared" si="8"/>
        <v>9.9981999639992797E-2</v>
      </c>
      <c r="G55" s="65">
        <f t="shared" si="9"/>
        <v>6.5703966818171478E-2</v>
      </c>
      <c r="H55" s="66">
        <f t="shared" si="10"/>
        <v>0.37681159420289856</v>
      </c>
      <c r="I55" s="64">
        <f t="shared" si="11"/>
        <v>-0.29712255127445192</v>
      </c>
      <c r="J55" s="65">
        <f t="shared" si="12"/>
        <v>-0.37202759554462267</v>
      </c>
      <c r="K55" s="66">
        <f t="shared" si="13"/>
        <v>-0.41766814587718187</v>
      </c>
    </row>
    <row r="56" spans="1:11" customFormat="1" x14ac:dyDescent="0.25">
      <c r="A56" s="39">
        <v>45</v>
      </c>
      <c r="B56" s="57">
        <f t="shared" si="7"/>
        <v>0.34145358000000003</v>
      </c>
      <c r="C56" s="75">
        <v>550000</v>
      </c>
      <c r="D56" s="40">
        <v>6.0997300000000003E-3</v>
      </c>
      <c r="E56" s="63">
        <v>56</v>
      </c>
      <c r="F56" s="64">
        <f t="shared" si="8"/>
        <v>0.10998219964399288</v>
      </c>
      <c r="G56" s="65">
        <f t="shared" si="9"/>
        <v>7.0652194005134172E-2</v>
      </c>
      <c r="H56" s="66">
        <f t="shared" si="10"/>
        <v>0.36231884057971014</v>
      </c>
      <c r="I56" s="64">
        <f t="shared" si="11"/>
        <v>-0.26044010786414196</v>
      </c>
      <c r="J56" s="65">
        <f t="shared" si="12"/>
        <v>-0.3522140369157975</v>
      </c>
      <c r="K56" s="66">
        <f t="shared" si="13"/>
        <v>-0.46680557480390916</v>
      </c>
    </row>
    <row r="57" spans="1:11" customFormat="1" x14ac:dyDescent="0.25">
      <c r="A57" s="39">
        <v>46</v>
      </c>
      <c r="B57" s="57">
        <f t="shared" si="7"/>
        <v>0.47069949999999999</v>
      </c>
      <c r="C57" s="75">
        <v>600000</v>
      </c>
      <c r="D57" s="40">
        <v>8.56056E-3</v>
      </c>
      <c r="E57" s="63">
        <v>55</v>
      </c>
      <c r="F57" s="64">
        <f t="shared" si="8"/>
        <v>0.11998239964799295</v>
      </c>
      <c r="G57" s="65">
        <f t="shared" si="9"/>
        <v>9.917116702078721E-2</v>
      </c>
      <c r="H57" s="66">
        <f t="shared" si="10"/>
        <v>0.34782608695652173</v>
      </c>
      <c r="I57" s="64">
        <f t="shared" si="11"/>
        <v>-0.22375766445383202</v>
      </c>
      <c r="J57" s="65">
        <f t="shared" si="12"/>
        <v>-0.23801912982496748</v>
      </c>
      <c r="K57" s="66">
        <f t="shared" si="13"/>
        <v>-0.5159430037306364</v>
      </c>
    </row>
    <row r="58" spans="1:11" customFormat="1" x14ac:dyDescent="0.25">
      <c r="A58" s="39">
        <v>47</v>
      </c>
      <c r="B58" s="57">
        <f t="shared" si="7"/>
        <v>0.86070970000000013</v>
      </c>
      <c r="C58" s="75">
        <v>650000</v>
      </c>
      <c r="D58" s="40">
        <v>1.5941500000000001E-2</v>
      </c>
      <c r="E58" s="63">
        <v>54</v>
      </c>
      <c r="F58" s="64">
        <f t="shared" si="8"/>
        <v>0.12998259965199305</v>
      </c>
      <c r="G58" s="65">
        <f t="shared" si="9"/>
        <v>0.18471012285688901</v>
      </c>
      <c r="H58" s="66">
        <f t="shared" si="10"/>
        <v>0.33333333333333331</v>
      </c>
      <c r="I58" s="64">
        <f t="shared" si="11"/>
        <v>-0.18707522104352209</v>
      </c>
      <c r="J58" s="65">
        <f t="shared" si="12"/>
        <v>0.10449366364024189</v>
      </c>
      <c r="K58" s="66">
        <f t="shared" si="13"/>
        <v>-0.56508043265736374</v>
      </c>
    </row>
    <row r="59" spans="1:11" customFormat="1" x14ac:dyDescent="0.25">
      <c r="A59" s="39">
        <v>48</v>
      </c>
      <c r="B59" s="57">
        <f t="shared" si="7"/>
        <v>0.41099923999999999</v>
      </c>
      <c r="C59" s="75">
        <v>700000</v>
      </c>
      <c r="D59" s="40">
        <v>7.7571799999999998E-3</v>
      </c>
      <c r="E59" s="63">
        <v>53</v>
      </c>
      <c r="F59" s="64">
        <f t="shared" si="8"/>
        <v>0.13998279965599311</v>
      </c>
      <c r="G59" s="65">
        <f t="shared" si="9"/>
        <v>8.9860660995862554E-2</v>
      </c>
      <c r="H59" s="66">
        <f t="shared" si="10"/>
        <v>0.3188405797101449</v>
      </c>
      <c r="I59" s="64">
        <f t="shared" si="11"/>
        <v>-0.15039277763321215</v>
      </c>
      <c r="J59" s="65">
        <f t="shared" si="12"/>
        <v>-0.27530000841415531</v>
      </c>
      <c r="K59" s="66">
        <f t="shared" si="13"/>
        <v>-0.61421786158409097</v>
      </c>
    </row>
    <row r="60" spans="1:11" customFormat="1" x14ac:dyDescent="0.25">
      <c r="A60" s="39">
        <v>49</v>
      </c>
      <c r="B60" s="57">
        <f t="shared" si="7"/>
        <v>0.43854278000000002</v>
      </c>
      <c r="C60" s="75">
        <v>750000</v>
      </c>
      <c r="D60" s="40">
        <v>8.4360400000000006E-3</v>
      </c>
      <c r="E60" s="63">
        <v>52</v>
      </c>
      <c r="F60" s="64">
        <f t="shared" si="8"/>
        <v>0.1499829996599932</v>
      </c>
      <c r="G60" s="65">
        <f t="shared" si="9"/>
        <v>9.7728083784680245E-2</v>
      </c>
      <c r="H60" s="66">
        <f t="shared" si="10"/>
        <v>0.30434782608695654</v>
      </c>
      <c r="I60" s="64">
        <f t="shared" si="11"/>
        <v>-0.11371033422290221</v>
      </c>
      <c r="J60" s="65">
        <f t="shared" si="12"/>
        <v>-0.24379748502664744</v>
      </c>
      <c r="K60" s="66">
        <f t="shared" si="13"/>
        <v>-0.66335529051081832</v>
      </c>
    </row>
    <row r="61" spans="1:11" customFormat="1" x14ac:dyDescent="0.25">
      <c r="A61" s="39">
        <v>50</v>
      </c>
      <c r="B61" s="57">
        <f t="shared" si="7"/>
        <v>0.86075380000000001</v>
      </c>
      <c r="C61" s="75">
        <v>800000</v>
      </c>
      <c r="D61" s="40">
        <v>1.6880099999999999E-2</v>
      </c>
      <c r="E61" s="63">
        <v>51</v>
      </c>
      <c r="F61" s="64">
        <f t="shared" si="8"/>
        <v>0.15998319966399327</v>
      </c>
      <c r="G61" s="65">
        <f t="shared" si="9"/>
        <v>0.19558771621867826</v>
      </c>
      <c r="H61" s="66">
        <f t="shared" si="10"/>
        <v>0.28985507246376813</v>
      </c>
      <c r="I61" s="64">
        <f t="shared" si="11"/>
        <v>-7.7027890812592273E-2</v>
      </c>
      <c r="J61" s="65">
        <f t="shared" si="12"/>
        <v>0.14804943132653181</v>
      </c>
      <c r="K61" s="66">
        <f t="shared" si="13"/>
        <v>-0.71249271943754555</v>
      </c>
    </row>
    <row r="62" spans="1:11" customFormat="1" x14ac:dyDescent="0.25">
      <c r="A62" s="39">
        <v>51</v>
      </c>
      <c r="B62" s="57">
        <f t="shared" si="7"/>
        <v>0.63510370000000005</v>
      </c>
      <c r="C62" s="75">
        <v>850000</v>
      </c>
      <c r="D62" s="40">
        <v>1.2704699999999999E-2</v>
      </c>
      <c r="E62" s="63">
        <v>50</v>
      </c>
      <c r="F62" s="64">
        <f t="shared" si="8"/>
        <v>0.16998339966799336</v>
      </c>
      <c r="G62" s="65">
        <f t="shared" si="9"/>
        <v>0.14719830291928018</v>
      </c>
      <c r="H62" s="66">
        <f t="shared" si="10"/>
        <v>0.27536231884057971</v>
      </c>
      <c r="I62" s="64">
        <f t="shared" si="11"/>
        <v>-4.0345447402282332E-2</v>
      </c>
      <c r="J62" s="65">
        <f t="shared" si="12"/>
        <v>-4.5710159976829937E-2</v>
      </c>
      <c r="K62" s="66">
        <f t="shared" si="13"/>
        <v>-0.7616301483642729</v>
      </c>
    </row>
    <row r="63" spans="1:11" customFormat="1" x14ac:dyDescent="0.25">
      <c r="A63" s="39">
        <v>52</v>
      </c>
      <c r="B63" s="57">
        <f t="shared" si="7"/>
        <v>0.49540079999999997</v>
      </c>
      <c r="C63" s="75">
        <v>900000</v>
      </c>
      <c r="D63" s="40">
        <v>1.0112899999999999E-2</v>
      </c>
      <c r="E63" s="63">
        <v>49</v>
      </c>
      <c r="F63" s="64">
        <f t="shared" si="8"/>
        <v>0.17998359967199343</v>
      </c>
      <c r="G63" s="65">
        <f t="shared" si="9"/>
        <v>0.1171614965320167</v>
      </c>
      <c r="H63" s="66">
        <f t="shared" si="10"/>
        <v>0.2608695652173913</v>
      </c>
      <c r="I63" s="64">
        <f t="shared" si="11"/>
        <v>-3.6630039919723903E-3</v>
      </c>
      <c r="J63" s="65">
        <f t="shared" si="12"/>
        <v>-0.16598273475770195</v>
      </c>
      <c r="K63" s="66">
        <f t="shared" si="13"/>
        <v>-0.81076757729100013</v>
      </c>
    </row>
    <row r="64" spans="1:11" customFormat="1" x14ac:dyDescent="0.25">
      <c r="A64" s="39">
        <v>53</v>
      </c>
      <c r="B64" s="57">
        <f t="shared" si="7"/>
        <v>0.51182709999999998</v>
      </c>
      <c r="C64" s="75">
        <v>950000</v>
      </c>
      <c r="D64" s="40">
        <v>1.06658E-2</v>
      </c>
      <c r="E64" s="63">
        <v>48</v>
      </c>
      <c r="F64" s="64">
        <f t="shared" si="8"/>
        <v>0.18998379967599352</v>
      </c>
      <c r="G64" s="65">
        <f t="shared" si="9"/>
        <v>0.12356914768238246</v>
      </c>
      <c r="H64" s="66">
        <f t="shared" si="10"/>
        <v>0.24637681159420291</v>
      </c>
      <c r="I64" s="64">
        <f t="shared" si="11"/>
        <v>3.301943941833755E-2</v>
      </c>
      <c r="J64" s="65">
        <f t="shared" si="12"/>
        <v>-0.1403253898250898</v>
      </c>
      <c r="K64" s="66">
        <f t="shared" si="13"/>
        <v>-0.85990500621772736</v>
      </c>
    </row>
    <row r="65" spans="1:11" customFormat="1" x14ac:dyDescent="0.25">
      <c r="A65" s="39">
        <v>54</v>
      </c>
      <c r="B65" s="57">
        <f t="shared" si="7"/>
        <v>0.53168309999999996</v>
      </c>
      <c r="C65" s="75">
        <v>1000000</v>
      </c>
      <c r="D65" s="40">
        <v>1.1315199999999999E-2</v>
      </c>
      <c r="E65" s="63">
        <v>47</v>
      </c>
      <c r="F65" s="64">
        <f t="shared" si="8"/>
        <v>0.19998399967999361</v>
      </c>
      <c r="G65" s="65">
        <f t="shared" si="9"/>
        <v>0.13109515357322624</v>
      </c>
      <c r="H65" s="66">
        <f t="shared" si="10"/>
        <v>0.2318840579710145</v>
      </c>
      <c r="I65" s="64">
        <f t="shared" si="11"/>
        <v>6.9701882828647491E-2</v>
      </c>
      <c r="J65" s="65">
        <f t="shared" si="12"/>
        <v>-0.11018995882628656</v>
      </c>
      <c r="K65" s="66">
        <f t="shared" si="13"/>
        <v>-0.90904243514445471</v>
      </c>
    </row>
    <row r="66" spans="1:11" customFormat="1" x14ac:dyDescent="0.25">
      <c r="A66" s="39">
        <v>55</v>
      </c>
      <c r="B66" s="57">
        <f t="shared" si="7"/>
        <v>1.2835262999999999</v>
      </c>
      <c r="C66" s="75">
        <v>1250000</v>
      </c>
      <c r="D66" s="40">
        <v>2.7905599999999999E-2</v>
      </c>
      <c r="E66" s="63">
        <v>46</v>
      </c>
      <c r="F66" s="64">
        <f t="shared" si="8"/>
        <v>0.24998499969999399</v>
      </c>
      <c r="G66" s="65">
        <f t="shared" si="9"/>
        <v>0.32336409125640247</v>
      </c>
      <c r="H66" s="66">
        <f t="shared" si="10"/>
        <v>0.21739130434782608</v>
      </c>
      <c r="I66" s="64">
        <f t="shared" si="11"/>
        <v>0.25311409988019717</v>
      </c>
      <c r="J66" s="65">
        <f t="shared" si="12"/>
        <v>0.65968816627772575</v>
      </c>
      <c r="K66" s="66">
        <f t="shared" si="13"/>
        <v>-0.95817986407118194</v>
      </c>
    </row>
    <row r="67" spans="1:11" customFormat="1" x14ac:dyDescent="0.25">
      <c r="A67" s="39">
        <v>56</v>
      </c>
      <c r="B67" s="57">
        <f t="shared" si="7"/>
        <v>1.2519847</v>
      </c>
      <c r="C67" s="75">
        <v>1500000</v>
      </c>
      <c r="D67" s="40">
        <v>2.78248E-2</v>
      </c>
      <c r="E67" s="63">
        <v>45</v>
      </c>
      <c r="F67" s="64">
        <f t="shared" si="8"/>
        <v>0.2999859997199944</v>
      </c>
      <c r="G67" s="65">
        <f t="shared" si="9"/>
        <v>0.32242768645815767</v>
      </c>
      <c r="H67" s="66">
        <f t="shared" si="10"/>
        <v>0.20289855072463769</v>
      </c>
      <c r="I67" s="64">
        <f t="shared" si="11"/>
        <v>0.43652631693174687</v>
      </c>
      <c r="J67" s="65">
        <f t="shared" si="12"/>
        <v>0.65593863929173368</v>
      </c>
      <c r="K67" s="66">
        <f t="shared" si="13"/>
        <v>-1.0073172929979093</v>
      </c>
    </row>
    <row r="68" spans="1:11" customFormat="1" x14ac:dyDescent="0.25">
      <c r="A68" s="39">
        <v>57</v>
      </c>
      <c r="B68" s="57">
        <f t="shared" si="7"/>
        <v>0.89901310000000012</v>
      </c>
      <c r="C68" s="75">
        <v>1750000</v>
      </c>
      <c r="D68" s="40">
        <v>2.0435100000000001E-2</v>
      </c>
      <c r="E68" s="63">
        <v>44</v>
      </c>
      <c r="F68" s="64">
        <f t="shared" si="8"/>
        <v>0.34998699973999481</v>
      </c>
      <c r="G68" s="65">
        <f t="shared" si="9"/>
        <v>0.23678720950779078</v>
      </c>
      <c r="H68" s="66">
        <f t="shared" si="10"/>
        <v>0.18840579710144928</v>
      </c>
      <c r="I68" s="64">
        <f t="shared" si="11"/>
        <v>0.61993853398329657</v>
      </c>
      <c r="J68" s="65">
        <f t="shared" si="12"/>
        <v>0.31301933770279555</v>
      </c>
      <c r="K68" s="66">
        <f t="shared" si="13"/>
        <v>-1.0564547219246365</v>
      </c>
    </row>
    <row r="69" spans="1:11" customFormat="1" x14ac:dyDescent="0.25">
      <c r="A69" s="39">
        <v>58</v>
      </c>
      <c r="B69" s="57">
        <f t="shared" si="7"/>
        <v>1.2880970999999999</v>
      </c>
      <c r="C69" s="75">
        <v>2000000</v>
      </c>
      <c r="D69" s="40">
        <v>2.9958800000000001E-2</v>
      </c>
      <c r="E69" s="63">
        <v>43</v>
      </c>
      <c r="F69" s="64">
        <f t="shared" si="8"/>
        <v>0.39998799975999522</v>
      </c>
      <c r="G69" s="65">
        <f t="shared" si="9"/>
        <v>0.34715897159992026</v>
      </c>
      <c r="H69" s="66">
        <f t="shared" si="10"/>
        <v>0.17391304347826086</v>
      </c>
      <c r="I69" s="64">
        <f t="shared" si="11"/>
        <v>0.80335075103484621</v>
      </c>
      <c r="J69" s="65">
        <f t="shared" si="12"/>
        <v>0.75496698815444718</v>
      </c>
      <c r="K69" s="66">
        <f t="shared" si="13"/>
        <v>-1.1055921508513638</v>
      </c>
    </row>
    <row r="70" spans="1:11" customFormat="1" x14ac:dyDescent="0.25">
      <c r="A70" s="39">
        <v>59</v>
      </c>
      <c r="B70" s="57">
        <f t="shared" si="7"/>
        <v>1.8901626999999999</v>
      </c>
      <c r="C70" s="75">
        <v>2250000</v>
      </c>
      <c r="D70" s="40">
        <v>4.5006999999999998E-2</v>
      </c>
      <c r="E70" s="63">
        <v>42</v>
      </c>
      <c r="F70" s="64">
        <f t="shared" si="8"/>
        <v>0.44998899977999562</v>
      </c>
      <c r="G70" s="65">
        <f t="shared" si="9"/>
        <v>0.52155509393837929</v>
      </c>
      <c r="H70" s="66">
        <f t="shared" si="10"/>
        <v>0.15942028985507245</v>
      </c>
      <c r="I70" s="64">
        <f t="shared" si="11"/>
        <v>0.98676296808639585</v>
      </c>
      <c r="J70" s="65">
        <f t="shared" si="12"/>
        <v>1.4532792652659212</v>
      </c>
      <c r="K70" s="66">
        <f t="shared" si="13"/>
        <v>-1.1547295797780912</v>
      </c>
    </row>
    <row r="71" spans="1:11" customFormat="1" x14ac:dyDescent="0.25">
      <c r="A71" s="39">
        <v>60</v>
      </c>
      <c r="B71" s="57">
        <f t="shared" si="7"/>
        <v>1.2037393999999999</v>
      </c>
      <c r="C71" s="75">
        <v>2500000</v>
      </c>
      <c r="D71" s="40">
        <v>2.9362699999999999E-2</v>
      </c>
      <c r="E71" s="63">
        <v>41</v>
      </c>
      <c r="F71" s="64">
        <f t="shared" si="8"/>
        <v>0.49998999979999598</v>
      </c>
      <c r="G71" s="65">
        <f t="shared" si="9"/>
        <v>0.34025066837920576</v>
      </c>
      <c r="H71" s="66">
        <f t="shared" si="10"/>
        <v>0.14492753623188406</v>
      </c>
      <c r="I71" s="64">
        <f t="shared" si="11"/>
        <v>1.1701751851379456</v>
      </c>
      <c r="J71" s="65">
        <f t="shared" si="12"/>
        <v>0.72730494562536396</v>
      </c>
      <c r="K71" s="66">
        <f t="shared" si="13"/>
        <v>-1.2038670087048184</v>
      </c>
    </row>
    <row r="72" spans="1:11" customFormat="1" x14ac:dyDescent="0.25">
      <c r="A72" s="39">
        <v>61</v>
      </c>
      <c r="B72" s="57">
        <f t="shared" si="7"/>
        <v>1.2771767000000001</v>
      </c>
      <c r="C72" s="75">
        <v>2750000</v>
      </c>
      <c r="D72" s="40">
        <v>3.1932700000000001E-2</v>
      </c>
      <c r="E72" s="63">
        <v>40</v>
      </c>
      <c r="F72" s="64">
        <f t="shared" si="8"/>
        <v>0.54999099981999644</v>
      </c>
      <c r="G72" s="65">
        <f t="shared" si="9"/>
        <v>0.37003483089763589</v>
      </c>
      <c r="H72" s="66">
        <f t="shared" si="10"/>
        <v>0.13043478260869565</v>
      </c>
      <c r="I72" s="64">
        <f t="shared" si="11"/>
        <v>1.3535874021894954</v>
      </c>
      <c r="J72" s="65">
        <f t="shared" si="12"/>
        <v>0.84656589060060949</v>
      </c>
      <c r="K72" s="66">
        <f t="shared" si="13"/>
        <v>-1.2530044376315457</v>
      </c>
    </row>
    <row r="73" spans="1:11" customFormat="1" x14ac:dyDescent="0.25">
      <c r="A73" s="39">
        <v>62</v>
      </c>
      <c r="B73" s="57">
        <f t="shared" si="7"/>
        <v>2.4169873000000002</v>
      </c>
      <c r="C73" s="75">
        <v>3000000</v>
      </c>
      <c r="D73" s="40">
        <v>6.1977400000000002E-2</v>
      </c>
      <c r="E73" s="63">
        <v>39</v>
      </c>
      <c r="F73" s="64">
        <f t="shared" si="8"/>
        <v>0.59999199983999685</v>
      </c>
      <c r="G73" s="65">
        <f t="shared" si="9"/>
        <v>0.71822791557369703</v>
      </c>
      <c r="H73" s="66">
        <f t="shared" si="10"/>
        <v>0.11594202898550725</v>
      </c>
      <c r="I73" s="64">
        <f t="shared" si="11"/>
        <v>1.5369996192410449</v>
      </c>
      <c r="J73" s="65">
        <f t="shared" si="12"/>
        <v>2.2407913044129657</v>
      </c>
      <c r="K73" s="66">
        <f t="shared" si="13"/>
        <v>-1.3021418665582729</v>
      </c>
    </row>
    <row r="74" spans="1:11" customFormat="1" x14ac:dyDescent="0.25">
      <c r="A74" s="39">
        <v>63</v>
      </c>
      <c r="B74" s="57">
        <f t="shared" si="7"/>
        <v>1.4319480999999998</v>
      </c>
      <c r="C74" s="75">
        <v>3250000</v>
      </c>
      <c r="D74" s="40">
        <v>3.7686299999999999E-2</v>
      </c>
      <c r="E74" s="63">
        <v>38</v>
      </c>
      <c r="F74" s="64">
        <f t="shared" si="8"/>
        <v>0.64999299985999714</v>
      </c>
      <c r="G74" s="65">
        <f t="shared" si="9"/>
        <v>0.4367142696003749</v>
      </c>
      <c r="H74" s="66">
        <f t="shared" si="10"/>
        <v>0.10144927536231885</v>
      </c>
      <c r="I74" s="64">
        <f t="shared" si="11"/>
        <v>1.7204118362925946</v>
      </c>
      <c r="J74" s="65">
        <f t="shared" si="12"/>
        <v>1.113561911226902</v>
      </c>
      <c r="K74" s="66">
        <f t="shared" si="13"/>
        <v>-1.3512792954850001</v>
      </c>
    </row>
    <row r="75" spans="1:11" customFormat="1" x14ac:dyDescent="0.25">
      <c r="A75" s="39">
        <v>64</v>
      </c>
      <c r="B75" s="57">
        <f t="shared" si="7"/>
        <v>2.0515039000000002</v>
      </c>
      <c r="C75" s="75">
        <v>3500000</v>
      </c>
      <c r="D75" s="40">
        <v>5.5449600000000002E-2</v>
      </c>
      <c r="E75" s="63">
        <v>37</v>
      </c>
      <c r="F75" s="64">
        <f t="shared" si="8"/>
        <v>0.69999399987999755</v>
      </c>
      <c r="G75" s="65">
        <f t="shared" si="9"/>
        <v>0.64257614277688446</v>
      </c>
      <c r="H75" s="66">
        <f t="shared" si="10"/>
        <v>8.6956521739130432E-2</v>
      </c>
      <c r="I75" s="64">
        <f t="shared" si="11"/>
        <v>1.9038240533441444</v>
      </c>
      <c r="J75" s="65">
        <f t="shared" si="12"/>
        <v>1.9378685041758426</v>
      </c>
      <c r="K75" s="66">
        <f t="shared" si="13"/>
        <v>-1.4004167244117276</v>
      </c>
    </row>
    <row r="76" spans="1:11" customFormat="1" x14ac:dyDescent="0.25">
      <c r="A76" s="39">
        <v>65</v>
      </c>
      <c r="B76" s="57">
        <f t="shared" ref="B76:B81" si="14">D76*E76 - (100 * $B$3 + $B$3)</f>
        <v>2.0827638999999998</v>
      </c>
      <c r="C76" s="75">
        <v>3750000</v>
      </c>
      <c r="D76" s="40">
        <v>5.7858199999999999E-2</v>
      </c>
      <c r="E76" s="63">
        <v>36</v>
      </c>
      <c r="F76" s="64">
        <f t="shared" ref="F76:F81" si="15">(C76-$B$6)/($B$5-$B$6)</f>
        <v>0.74999499989999796</v>
      </c>
      <c r="G76" s="65">
        <f t="shared" ref="G76:G81" si="16">(D76-$C$6)/($C$5-$C$6)</f>
        <v>0.67048981353248394</v>
      </c>
      <c r="H76" s="66">
        <f t="shared" ref="H76:H81" si="17">(E76-$D$6)/($D$5-$D$6)</f>
        <v>7.2463768115942032E-2</v>
      </c>
      <c r="I76" s="64">
        <f t="shared" ref="I76:I81" si="18">(C76-$B$7)/$B$8</f>
        <v>2.0872362703956941</v>
      </c>
      <c r="J76" s="65">
        <f t="shared" ref="J76:J81" si="19">(D76-$C$7)/$C$8</f>
        <v>2.0496396761864943</v>
      </c>
      <c r="K76" s="66">
        <f t="shared" ref="K76:K81" si="20">(E76-$D$7)/$D$8</f>
        <v>-1.4495541533384548</v>
      </c>
    </row>
    <row r="77" spans="1:11" customFormat="1" x14ac:dyDescent="0.25">
      <c r="A77" s="39">
        <v>66</v>
      </c>
      <c r="B77" s="57">
        <f t="shared" si="14"/>
        <v>2.1626132</v>
      </c>
      <c r="C77" s="75">
        <v>4000000</v>
      </c>
      <c r="D77" s="40">
        <v>6.1792699999999999E-2</v>
      </c>
      <c r="E77" s="63">
        <v>35</v>
      </c>
      <c r="F77" s="64">
        <f t="shared" si="15"/>
        <v>0.79999599991999837</v>
      </c>
      <c r="G77" s="65">
        <f t="shared" si="16"/>
        <v>0.71608739618959028</v>
      </c>
      <c r="H77" s="66">
        <f t="shared" si="17"/>
        <v>5.7971014492753624E-2</v>
      </c>
      <c r="I77" s="64">
        <f t="shared" si="18"/>
        <v>2.2706484874472439</v>
      </c>
      <c r="J77" s="65">
        <f t="shared" si="19"/>
        <v>2.232220294087313</v>
      </c>
      <c r="K77" s="66">
        <f t="shared" si="20"/>
        <v>-1.4986915822651821</v>
      </c>
    </row>
    <row r="78" spans="1:11" customFormat="1" x14ac:dyDescent="0.25">
      <c r="A78" s="39">
        <v>67</v>
      </c>
      <c r="B78" s="57">
        <f t="shared" si="14"/>
        <v>2.2004574999999997</v>
      </c>
      <c r="C78" s="75">
        <v>4250000</v>
      </c>
      <c r="D78" s="40">
        <v>6.4723199999999995E-2</v>
      </c>
      <c r="E78" s="63">
        <v>34</v>
      </c>
      <c r="F78" s="64">
        <f t="shared" si="15"/>
        <v>0.84999699993999878</v>
      </c>
      <c r="G78" s="65">
        <f t="shared" si="16"/>
        <v>0.75004945387840727</v>
      </c>
      <c r="H78" s="66">
        <f t="shared" si="17"/>
        <v>4.3478260869565216E-2</v>
      </c>
      <c r="I78" s="64">
        <f t="shared" si="18"/>
        <v>2.4540607044987937</v>
      </c>
      <c r="J78" s="65">
        <f t="shared" si="19"/>
        <v>2.3682102548849611</v>
      </c>
      <c r="K78" s="66">
        <f t="shared" si="20"/>
        <v>-1.5478290111919093</v>
      </c>
    </row>
    <row r="79" spans="1:11" customFormat="1" x14ac:dyDescent="0.25">
      <c r="A79" s="39">
        <v>68</v>
      </c>
      <c r="B79" s="57">
        <f t="shared" si="14"/>
        <v>2.3699386000000002</v>
      </c>
      <c r="C79" s="75">
        <v>4500000</v>
      </c>
      <c r="D79" s="40">
        <v>7.1820300000000004E-2</v>
      </c>
      <c r="E79" s="63">
        <v>33</v>
      </c>
      <c r="F79" s="64">
        <f t="shared" si="15"/>
        <v>0.89999799995999918</v>
      </c>
      <c r="G79" s="65">
        <f t="shared" si="16"/>
        <v>0.83229894018562534</v>
      </c>
      <c r="H79" s="66">
        <f t="shared" si="17"/>
        <v>2.8985507246376812E-2</v>
      </c>
      <c r="I79" s="64">
        <f t="shared" si="18"/>
        <v>2.637472921550343</v>
      </c>
      <c r="J79" s="65">
        <f t="shared" si="19"/>
        <v>2.6975514426607647</v>
      </c>
      <c r="K79" s="66">
        <f t="shared" si="20"/>
        <v>-1.5969664401186365</v>
      </c>
    </row>
    <row r="80" spans="1:11" customFormat="1" x14ac:dyDescent="0.25">
      <c r="A80" s="39">
        <v>69</v>
      </c>
      <c r="B80" s="57">
        <f t="shared" si="14"/>
        <v>2.1195390999999999</v>
      </c>
      <c r="C80" s="75">
        <v>4750000</v>
      </c>
      <c r="D80" s="40">
        <v>6.6239699999999999E-2</v>
      </c>
      <c r="E80" s="63">
        <v>32</v>
      </c>
      <c r="F80" s="64">
        <f t="shared" si="15"/>
        <v>0.94999899997999959</v>
      </c>
      <c r="G80" s="65">
        <f t="shared" si="16"/>
        <v>0.76762442759794003</v>
      </c>
      <c r="H80" s="66">
        <f t="shared" si="17"/>
        <v>1.4492753623188406E-2</v>
      </c>
      <c r="I80" s="64">
        <f t="shared" si="18"/>
        <v>2.8208851386018927</v>
      </c>
      <c r="J80" s="65">
        <f t="shared" si="19"/>
        <v>2.4385834934277475</v>
      </c>
      <c r="K80" s="66">
        <f t="shared" si="20"/>
        <v>-1.646103869045364</v>
      </c>
    </row>
    <row r="81" spans="1:11" customFormat="1" ht="15.75" thickBot="1" x14ac:dyDescent="0.3">
      <c r="A81" s="43">
        <v>70</v>
      </c>
      <c r="B81" s="73">
        <f t="shared" si="14"/>
        <v>2.6748835</v>
      </c>
      <c r="C81" s="76">
        <v>5000000</v>
      </c>
      <c r="D81" s="44">
        <v>8.6290800000000001E-2</v>
      </c>
      <c r="E81" s="68">
        <v>31</v>
      </c>
      <c r="F81" s="69">
        <f t="shared" si="15"/>
        <v>1</v>
      </c>
      <c r="G81" s="70">
        <f t="shared" si="16"/>
        <v>1</v>
      </c>
      <c r="H81" s="71">
        <f t="shared" si="17"/>
        <v>0</v>
      </c>
      <c r="I81" s="69">
        <f t="shared" si="18"/>
        <v>3.0042973556534425</v>
      </c>
      <c r="J81" s="70">
        <f t="shared" si="19"/>
        <v>3.3690555299231342</v>
      </c>
      <c r="K81" s="71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 new quick</vt:lpstr>
      <vt:lpstr>exec new quick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2020-04-20T12:17:13Z</dcterms:modified>
</cp:coreProperties>
</file>