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A0506C08-BC43-406C-AB81-E838B9E0B7CB}" xr6:coauthVersionLast="45" xr6:coauthVersionMax="45" xr10:uidLastSave="{00000000-0000-0000-0000-000000000000}"/>
  <bookViews>
    <workbookView xWindow="-120" yWindow="-120" windowWidth="20730" windowHeight="11160" firstSheet="2" activeTab="7" xr2:uid="{95BBCDBD-A815-4FA9-8097-1911A5993D3A}"/>
  </bookViews>
  <sheets>
    <sheet name="tot graphs" sheetId="22" r:id="rId1"/>
    <sheet name="summary" sheetId="23" r:id="rId2"/>
    <sheet name="init" sheetId="16" r:id="rId3"/>
    <sheet name="heap select" sheetId="19" r:id="rId4"/>
    <sheet name="heap graphs" sheetId="20" r:id="rId5"/>
    <sheet name="mom select" sheetId="17" r:id="rId6"/>
    <sheet name="mom graphs" sheetId="18" r:id="rId7"/>
    <sheet name="quick select" sheetId="21" r:id="rId8"/>
    <sheet name="quick graph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23" l="1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E31" i="23"/>
  <c r="F31" i="23"/>
  <c r="G31" i="23"/>
  <c r="H31" i="23"/>
  <c r="E32" i="23"/>
  <c r="F32" i="23"/>
  <c r="G32" i="23"/>
  <c r="H32" i="23"/>
  <c r="E33" i="23"/>
  <c r="F33" i="23"/>
  <c r="G33" i="23"/>
  <c r="H33" i="23"/>
  <c r="E34" i="23"/>
  <c r="F34" i="23"/>
  <c r="G34" i="23"/>
  <c r="H34" i="23"/>
  <c r="E35" i="23"/>
  <c r="F35" i="23"/>
  <c r="G35" i="23"/>
  <c r="H35" i="23"/>
  <c r="E36" i="23"/>
  <c r="F36" i="23"/>
  <c r="G36" i="23"/>
  <c r="H36" i="23"/>
  <c r="E37" i="23"/>
  <c r="F37" i="23"/>
  <c r="G37" i="23"/>
  <c r="H37" i="23"/>
  <c r="E38" i="23"/>
  <c r="F38" i="23"/>
  <c r="G38" i="23"/>
  <c r="H38" i="23"/>
  <c r="E39" i="23"/>
  <c r="F39" i="23"/>
  <c r="G39" i="23"/>
  <c r="H39" i="23"/>
  <c r="E40" i="23"/>
  <c r="F40" i="23"/>
  <c r="G40" i="23"/>
  <c r="H40" i="23"/>
  <c r="E41" i="23"/>
  <c r="F41" i="23"/>
  <c r="G41" i="23"/>
  <c r="H41" i="23"/>
  <c r="E42" i="23"/>
  <c r="F42" i="23"/>
  <c r="G42" i="23"/>
  <c r="H42" i="23"/>
  <c r="E43" i="23"/>
  <c r="F43" i="23"/>
  <c r="G43" i="23"/>
  <c r="H43" i="23"/>
  <c r="E44" i="23"/>
  <c r="F44" i="23"/>
  <c r="G44" i="23"/>
  <c r="H44" i="23"/>
  <c r="E45" i="23"/>
  <c r="F45" i="23"/>
  <c r="G45" i="23"/>
  <c r="H45" i="23"/>
  <c r="E46" i="23"/>
  <c r="F46" i="23"/>
  <c r="G46" i="23"/>
  <c r="H46" i="23"/>
  <c r="E47" i="23"/>
  <c r="F47" i="23"/>
  <c r="G47" i="23"/>
  <c r="H47" i="23"/>
  <c r="E48" i="23"/>
  <c r="F48" i="23"/>
  <c r="G48" i="23"/>
  <c r="H48" i="23"/>
  <c r="E49" i="23"/>
  <c r="F49" i="23"/>
  <c r="G49" i="23"/>
  <c r="H49" i="23"/>
  <c r="E50" i="23"/>
  <c r="F50" i="23"/>
  <c r="G50" i="23"/>
  <c r="H50" i="23"/>
  <c r="E51" i="23"/>
  <c r="F51" i="23"/>
  <c r="G51" i="23"/>
  <c r="H51" i="23"/>
  <c r="E52" i="23"/>
  <c r="F52" i="23"/>
  <c r="G52" i="23"/>
  <c r="H52" i="23"/>
  <c r="E53" i="23"/>
  <c r="F53" i="23"/>
  <c r="G53" i="23"/>
  <c r="H53" i="23"/>
  <c r="E54" i="23"/>
  <c r="F54" i="23"/>
  <c r="G54" i="23"/>
  <c r="H54" i="23"/>
  <c r="E55" i="23"/>
  <c r="F55" i="23"/>
  <c r="G55" i="23"/>
  <c r="H55" i="23"/>
  <c r="E56" i="23"/>
  <c r="F56" i="23"/>
  <c r="G56" i="23"/>
  <c r="H56" i="23"/>
  <c r="E57" i="23"/>
  <c r="F57" i="23"/>
  <c r="G57" i="23"/>
  <c r="H57" i="23"/>
  <c r="E58" i="23"/>
  <c r="F58" i="23"/>
  <c r="G58" i="23"/>
  <c r="H58" i="23"/>
  <c r="E59" i="23"/>
  <c r="F59" i="23"/>
  <c r="G59" i="23"/>
  <c r="H59" i="23"/>
  <c r="E60" i="23"/>
  <c r="F60" i="23"/>
  <c r="G60" i="23"/>
  <c r="H60" i="23"/>
  <c r="E61" i="23"/>
  <c r="F61" i="23"/>
  <c r="G61" i="23"/>
  <c r="H61" i="23"/>
  <c r="E62" i="23"/>
  <c r="F62" i="23"/>
  <c r="G62" i="23"/>
  <c r="H62" i="23"/>
  <c r="E63" i="23"/>
  <c r="F63" i="23"/>
  <c r="G63" i="23"/>
  <c r="H63" i="23"/>
  <c r="E64" i="23"/>
  <c r="F64" i="23"/>
  <c r="G64" i="23"/>
  <c r="H64" i="23"/>
  <c r="E65" i="23"/>
  <c r="F65" i="23"/>
  <c r="G65" i="23"/>
  <c r="H65" i="23"/>
  <c r="E66" i="23"/>
  <c r="F66" i="23"/>
  <c r="G66" i="23"/>
  <c r="H66" i="23"/>
  <c r="E67" i="23"/>
  <c r="F67" i="23"/>
  <c r="G67" i="23"/>
  <c r="H67" i="23"/>
  <c r="E68" i="23"/>
  <c r="F68" i="23"/>
  <c r="G68" i="23"/>
  <c r="H68" i="23"/>
  <c r="E69" i="23"/>
  <c r="F69" i="23"/>
  <c r="G69" i="23"/>
  <c r="H69" i="23"/>
  <c r="E70" i="23"/>
  <c r="F70" i="23"/>
  <c r="G70" i="23"/>
  <c r="H70" i="23"/>
  <c r="E71" i="23"/>
  <c r="F71" i="23"/>
  <c r="G71" i="23"/>
  <c r="H71" i="23"/>
  <c r="E72" i="23"/>
  <c r="F72" i="23"/>
  <c r="G72" i="23"/>
  <c r="H72" i="23"/>
  <c r="E73" i="23"/>
  <c r="F73" i="23"/>
  <c r="G73" i="23"/>
  <c r="H73" i="23"/>
  <c r="E74" i="23"/>
  <c r="F74" i="23"/>
  <c r="G74" i="23"/>
  <c r="H74" i="23"/>
  <c r="E75" i="23"/>
  <c r="F75" i="23"/>
  <c r="G75" i="23"/>
  <c r="H75" i="23"/>
  <c r="E76" i="23"/>
  <c r="F76" i="23"/>
  <c r="G76" i="23"/>
  <c r="H76" i="23"/>
  <c r="E77" i="23"/>
  <c r="F77" i="23"/>
  <c r="G77" i="23"/>
  <c r="H77" i="23"/>
  <c r="E78" i="23"/>
  <c r="F78" i="23"/>
  <c r="G78" i="23"/>
  <c r="H78" i="23"/>
  <c r="E79" i="23"/>
  <c r="F79" i="23"/>
  <c r="G79" i="23"/>
  <c r="H79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H10" i="23"/>
  <c r="G10" i="23"/>
  <c r="F10" i="23"/>
  <c r="E10" i="23"/>
  <c r="D10" i="23"/>
  <c r="D11" i="23"/>
  <c r="D12" i="23"/>
  <c r="D5" i="23" s="1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10" i="23"/>
  <c r="C5" i="23" s="1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10" i="23"/>
  <c r="B5" i="23" s="1"/>
  <c r="D2" i="23"/>
  <c r="C2" i="23"/>
  <c r="B2" i="23"/>
  <c r="D6" i="23" l="1"/>
  <c r="D3" i="23"/>
  <c r="C6" i="23"/>
  <c r="B4" i="23"/>
  <c r="C4" i="23"/>
  <c r="D4" i="23"/>
  <c r="C3" i="23"/>
  <c r="B6" i="23"/>
  <c r="B3" i="23"/>
  <c r="B22" i="21"/>
  <c r="G22" i="21"/>
  <c r="B2" i="21" l="1"/>
  <c r="B3" i="21"/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B69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I80" i="17" l="1"/>
  <c r="H54" i="19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B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5" i="19"/>
  <c r="B4" i="19"/>
  <c r="B3" i="19"/>
  <c r="B2" i="19"/>
  <c r="B5" i="21"/>
  <c r="S20" i="21" s="1"/>
  <c r="B4" i="21"/>
  <c r="B5" i="17"/>
  <c r="B4" i="17"/>
  <c r="B3" i="17"/>
  <c r="B2" i="17"/>
  <c r="B5" i="16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B14" i="21"/>
  <c r="R13" i="21"/>
  <c r="P13" i="21"/>
  <c r="O13" i="21"/>
  <c r="N13" i="21"/>
  <c r="M13" i="21"/>
  <c r="K13" i="21"/>
  <c r="J13" i="21"/>
  <c r="I13" i="2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M25" i="21" l="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Q31" i="19" s="1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B8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70" i="21" l="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I1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Q15" i="17"/>
  <c r="Q17" i="17"/>
  <c r="Q18" i="17"/>
  <c r="Q23" i="17"/>
  <c r="Q25" i="17"/>
  <c r="Q26" i="17"/>
  <c r="Q31" i="17"/>
  <c r="Q33" i="17"/>
  <c r="Q34" i="17"/>
  <c r="Q39" i="17"/>
  <c r="Q41" i="17"/>
  <c r="Q42" i="17"/>
  <c r="Q47" i="17"/>
  <c r="Q49" i="17"/>
  <c r="Q50" i="17"/>
  <c r="Q55" i="17"/>
  <c r="Q57" i="17"/>
  <c r="Q58" i="17"/>
  <c r="Q63" i="17"/>
  <c r="Q65" i="17"/>
  <c r="Q66" i="17"/>
  <c r="Q71" i="17"/>
  <c r="Q73" i="17"/>
  <c r="Q74" i="17"/>
  <c r="Q79" i="17"/>
  <c r="Q81" i="17"/>
  <c r="Q82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14" i="17"/>
  <c r="G10" i="17"/>
  <c r="G9" i="17"/>
  <c r="Q19" i="17" s="1"/>
  <c r="G8" i="17"/>
  <c r="G7" i="17"/>
  <c r="I14" i="17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Q80" i="17" l="1"/>
  <c r="Q72" i="17"/>
  <c r="Q64" i="17"/>
  <c r="Q56" i="17"/>
  <c r="Q48" i="17"/>
  <c r="Q40" i="17"/>
  <c r="Q32" i="17"/>
  <c r="Q24" i="17"/>
  <c r="Q16" i="17"/>
  <c r="Q78" i="17"/>
  <c r="Q70" i="17"/>
  <c r="Q62" i="17"/>
  <c r="Q54" i="17"/>
  <c r="Q46" i="17"/>
  <c r="Q38" i="17"/>
  <c r="Q30" i="17"/>
  <c r="Q22" i="17"/>
  <c r="Q77" i="17"/>
  <c r="Q69" i="17"/>
  <c r="Q61" i="17"/>
  <c r="Q53" i="17"/>
  <c r="Q45" i="17"/>
  <c r="Q37" i="17"/>
  <c r="Q29" i="17"/>
  <c r="Q21" i="17"/>
  <c r="Q14" i="17"/>
  <c r="Q76" i="17"/>
  <c r="Q68" i="17"/>
  <c r="Q60" i="17"/>
  <c r="Q52" i="17"/>
  <c r="Q44" i="17"/>
  <c r="Q36" i="17"/>
  <c r="Q28" i="17"/>
  <c r="Q20" i="17"/>
  <c r="Q83" i="17"/>
  <c r="Q75" i="17"/>
  <c r="Q67" i="17"/>
  <c r="Q59" i="17"/>
  <c r="Q51" i="17"/>
  <c r="Q43" i="17"/>
  <c r="Q35" i="17"/>
  <c r="Q27" i="17"/>
  <c r="B7" i="17"/>
  <c r="S33" i="17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K27" i="17" s="1"/>
  <c r="C8" i="17"/>
  <c r="F7" i="17"/>
  <c r="E7" i="17"/>
  <c r="D7" i="17"/>
  <c r="C7" i="17"/>
  <c r="J60" i="17" s="1"/>
  <c r="F6" i="17"/>
  <c r="E6" i="17"/>
  <c r="D6" i="17"/>
  <c r="C6" i="17"/>
  <c r="S48" i="17"/>
  <c r="M48" i="17" l="1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I61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I4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14" i="16"/>
  <c r="N83" i="17" l="1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<sst xmlns="http://schemas.openxmlformats.org/spreadsheetml/2006/main" count="123" uniqueCount="31">
  <si>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</si>
  <si>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</si>
  <si>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</si>
  <si>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</si>
  <si>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</si>
  <si>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</si>
  <si>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</si>
  <si>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</si>
  <si>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</si>
  <si>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</si>
  <si>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</si>
  <si>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</si>
  <si>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</si>
  <si>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</si>
  <si>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</si>
  <si>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</si>
  <si>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</si>
  <si>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</si>
  <si>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</si>
  <si>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</si>
  <si>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</si>
  <si>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</si>
  <si>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</si>
  <si>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</si>
  <si>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</si>
  <si>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</si>
  <si>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</si>
  <si>
    <t>heap select</t>
  </si>
  <si>
    <t>mom select</t>
  </si>
  <si>
    <t>quick select</t>
  </si>
  <si>
    <t>SELECT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</si>
</sst>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0" fontId="0" fillId="0" borderId="0" xfId="1" applyNumberFormat="1" applyFont="1"/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6" fillId="0" borderId="8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3">
    <cellStyle name="Migliaia" xfId="1" builtinId="3"/>
    <cellStyle name="Normale" xfId="0" builtinId="0"/>
    <cellStyle name="Percentuale" xfId="2" builtinId="5"/>
  </cellStyles>
  <dxfs count="2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1.9774799999999998E-3</c:v>
                </c:pt>
                <c:pt idx="1">
                  <c:v>4.2575413999999994E-3</c:v>
                </c:pt>
                <c:pt idx="2">
                  <c:v>6.0466182000000002E-3</c:v>
                </c:pt>
                <c:pt idx="3">
                  <c:v>8.6241484E-3</c:v>
                </c:pt>
                <c:pt idx="4">
                  <c:v>1.0041050400000001E-2</c:v>
                </c:pt>
                <c:pt idx="5">
                  <c:v>1.1584072500000001E-2</c:v>
                </c:pt>
                <c:pt idx="6">
                  <c:v>1.40300366E-2</c:v>
                </c:pt>
                <c:pt idx="7">
                  <c:v>1.5286334E-2</c:v>
                </c:pt>
                <c:pt idx="8">
                  <c:v>1.678464E-2</c:v>
                </c:pt>
                <c:pt idx="9">
                  <c:v>1.7753556E-2</c:v>
                </c:pt>
                <c:pt idx="10">
                  <c:v>3.5372090000000002E-2</c:v>
                </c:pt>
                <c:pt idx="11">
                  <c:v>5.3452971000000002E-2</c:v>
                </c:pt>
                <c:pt idx="12">
                  <c:v>6.7093124000000004E-2</c:v>
                </c:pt>
                <c:pt idx="13">
                  <c:v>7.945413300000001E-2</c:v>
                </c:pt>
                <c:pt idx="14">
                  <c:v>9.3391505999999999E-2</c:v>
                </c:pt>
                <c:pt idx="15">
                  <c:v>0.10164429999999999</c:v>
                </c:pt>
                <c:pt idx="16">
                  <c:v>0.10831568000000001</c:v>
                </c:pt>
                <c:pt idx="17">
                  <c:v>0.11222873999999999</c:v>
                </c:pt>
                <c:pt idx="18">
                  <c:v>0.11602459999999999</c:v>
                </c:pt>
                <c:pt idx="19">
                  <c:v>0.21813189999999999</c:v>
                </c:pt>
                <c:pt idx="20">
                  <c:v>0.30319859999999998</c:v>
                </c:pt>
                <c:pt idx="21">
                  <c:v>0.35721152</c:v>
                </c:pt>
                <c:pt idx="22">
                  <c:v>0.40149029999999997</c:v>
                </c:pt>
                <c:pt idx="23">
                  <c:v>0.40892669999999998</c:v>
                </c:pt>
                <c:pt idx="24">
                  <c:v>0.392432</c:v>
                </c:pt>
                <c:pt idx="25">
                  <c:v>0.3508</c:v>
                </c:pt>
                <c:pt idx="26">
                  <c:v>0.2910546</c:v>
                </c:pt>
                <c:pt idx="27">
                  <c:v>0.19809790000000002</c:v>
                </c:pt>
                <c:pt idx="28">
                  <c:v>0.11199600000000001</c:v>
                </c:pt>
                <c:pt idx="29">
                  <c:v>0.134772</c:v>
                </c:pt>
                <c:pt idx="30">
                  <c:v>0.16367400000000001</c:v>
                </c:pt>
                <c:pt idx="31">
                  <c:v>0.18831199999999998</c:v>
                </c:pt>
                <c:pt idx="32">
                  <c:v>0.2117155</c:v>
                </c:pt>
                <c:pt idx="33">
                  <c:v>0.2338385</c:v>
                </c:pt>
                <c:pt idx="34">
                  <c:v>0.25967499999999999</c:v>
                </c:pt>
                <c:pt idx="35">
                  <c:v>0.28517350000000002</c:v>
                </c:pt>
                <c:pt idx="36">
                  <c:v>0.30718000000000001</c:v>
                </c:pt>
                <c:pt idx="37">
                  <c:v>0.341331</c:v>
                </c:pt>
                <c:pt idx="38">
                  <c:v>0.36728950000000005</c:v>
                </c:pt>
                <c:pt idx="39">
                  <c:v>0.39160200000000001</c:v>
                </c:pt>
                <c:pt idx="40">
                  <c:v>0.41583599999999998</c:v>
                </c:pt>
                <c:pt idx="41">
                  <c:v>0.4434285</c:v>
                </c:pt>
                <c:pt idx="42">
                  <c:v>0.47102650000000001</c:v>
                </c:pt>
                <c:pt idx="43">
                  <c:v>0.49481799999999998</c:v>
                </c:pt>
                <c:pt idx="44">
                  <c:v>0.54649000000000003</c:v>
                </c:pt>
                <c:pt idx="45">
                  <c:v>0.59647499999999998</c:v>
                </c:pt>
                <c:pt idx="46">
                  <c:v>0.65459000000000001</c:v>
                </c:pt>
                <c:pt idx="47">
                  <c:v>0.72609499999999993</c:v>
                </c:pt>
                <c:pt idx="48">
                  <c:v>0.77155499999999999</c:v>
                </c:pt>
                <c:pt idx="49">
                  <c:v>0.82408999999999999</c:v>
                </c:pt>
                <c:pt idx="50">
                  <c:v>0.88502499999999995</c:v>
                </c:pt>
                <c:pt idx="51">
                  <c:v>0.93740000000000001</c:v>
                </c:pt>
                <c:pt idx="52">
                  <c:v>0.98934499999999992</c:v>
                </c:pt>
                <c:pt idx="53">
                  <c:v>1.0461450000000001</c:v>
                </c:pt>
                <c:pt idx="54">
                  <c:v>1.3219749999999999</c:v>
                </c:pt>
                <c:pt idx="55">
                  <c:v>1.6409950000000002</c:v>
                </c:pt>
                <c:pt idx="56">
                  <c:v>1.9317300000000002</c:v>
                </c:pt>
                <c:pt idx="57">
                  <c:v>2.2319900000000001</c:v>
                </c:pt>
                <c:pt idx="58">
                  <c:v>2.525055</c:v>
                </c:pt>
                <c:pt idx="59">
                  <c:v>2.8573700000000004</c:v>
                </c:pt>
                <c:pt idx="60">
                  <c:v>3.267255</c:v>
                </c:pt>
                <c:pt idx="61">
                  <c:v>3.7584849999999999</c:v>
                </c:pt>
                <c:pt idx="62">
                  <c:v>4.0911850000000003</c:v>
                </c:pt>
                <c:pt idx="63">
                  <c:v>4.4280350000000004</c:v>
                </c:pt>
                <c:pt idx="64">
                  <c:v>4.7609300000000001</c:v>
                </c:pt>
                <c:pt idx="65">
                  <c:v>5.0977499999999996</c:v>
                </c:pt>
                <c:pt idx="66">
                  <c:v>5.4681999999999995</c:v>
                </c:pt>
                <c:pt idx="67">
                  <c:v>5.7757000000000005</c:v>
                </c:pt>
                <c:pt idx="68">
                  <c:v>6.1533999999999995</c:v>
                </c:pt>
                <c:pt idx="69">
                  <c:v>6.4902999999999995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3.8066154434971094E-4</c:v>
                </c:pt>
                <c:pt idx="2">
                  <c:v>7.9714628398859597E-4</c:v>
                </c:pt>
                <c:pt idx="3">
                  <c:v>7.7680659473405064E-4</c:v>
                </c:pt>
                <c:pt idx="4">
                  <c:v>1.2970928008065492E-3</c:v>
                </c:pt>
                <c:pt idx="5">
                  <c:v>2.1186851178947646E-3</c:v>
                </c:pt>
                <c:pt idx="6">
                  <c:v>2.5587837043383678E-3</c:v>
                </c:pt>
                <c:pt idx="7">
                  <c:v>1.9897112220461505E-3</c:v>
                </c:pt>
                <c:pt idx="8">
                  <c:v>3.0114764608959316E-3</c:v>
                </c:pt>
                <c:pt idx="9">
                  <c:v>3.9313519851900116E-3</c:v>
                </c:pt>
                <c:pt idx="10">
                  <c:v>9.2482945745507444E-3</c:v>
                </c:pt>
                <c:pt idx="11">
                  <c:v>1.4667026589566586E-2</c:v>
                </c:pt>
                <c:pt idx="12">
                  <c:v>1.882021169861308E-2</c:v>
                </c:pt>
                <c:pt idx="13">
                  <c:v>2.0621667790198563E-2</c:v>
                </c:pt>
                <c:pt idx="14">
                  <c:v>2.3104016964853494E-2</c:v>
                </c:pt>
                <c:pt idx="15">
                  <c:v>2.6112352225045515E-2</c:v>
                </c:pt>
                <c:pt idx="16">
                  <c:v>2.7824401396498815E-2</c:v>
                </c:pt>
                <c:pt idx="17">
                  <c:v>2.8671701271034439E-2</c:v>
                </c:pt>
                <c:pt idx="18">
                  <c:v>2.9432662981163819E-2</c:v>
                </c:pt>
                <c:pt idx="19">
                  <c:v>5.560127939523745E-2</c:v>
                </c:pt>
                <c:pt idx="20">
                  <c:v>7.4200744644663696E-2</c:v>
                </c:pt>
                <c:pt idx="21">
                  <c:v>8.8689680997425843E-2</c:v>
                </c:pt>
                <c:pt idx="22">
                  <c:v>9.2103642121334858E-2</c:v>
                </c:pt>
                <c:pt idx="23">
                  <c:v>9.387895031526218E-2</c:v>
                </c:pt>
                <c:pt idx="24">
                  <c:v>8.733339421758235E-2</c:v>
                </c:pt>
                <c:pt idx="25">
                  <c:v>7.8957104439904724E-2</c:v>
                </c:pt>
                <c:pt idx="26">
                  <c:v>6.2926342609616548E-2</c:v>
                </c:pt>
                <c:pt idx="27">
                  <c:v>4.2002667278522053E-2</c:v>
                </c:pt>
                <c:pt idx="28">
                  <c:v>2.2158676015217132E-2</c:v>
                </c:pt>
                <c:pt idx="29">
                  <c:v>2.6867176423723022E-2</c:v>
                </c:pt>
                <c:pt idx="30">
                  <c:v>3.1841505892768449E-2</c:v>
                </c:pt>
                <c:pt idx="31">
                  <c:v>3.6608106158027086E-2</c:v>
                </c:pt>
                <c:pt idx="32">
                  <c:v>4.1373309995556051E-2</c:v>
                </c:pt>
                <c:pt idx="33">
                  <c:v>4.5573383762485611E-2</c:v>
                </c:pt>
                <c:pt idx="34">
                  <c:v>5.0770633876376987E-2</c:v>
                </c:pt>
                <c:pt idx="35">
                  <c:v>5.4738181268320127E-2</c:v>
                </c:pt>
                <c:pt idx="36">
                  <c:v>5.9001094283084962E-2</c:v>
                </c:pt>
                <c:pt idx="37">
                  <c:v>6.4399768517983694E-2</c:v>
                </c:pt>
                <c:pt idx="38">
                  <c:v>6.9499691850716042E-2</c:v>
                </c:pt>
                <c:pt idx="39">
                  <c:v>7.3482472999710155E-2</c:v>
                </c:pt>
                <c:pt idx="40">
                  <c:v>8.5120640226737876E-2</c:v>
                </c:pt>
                <c:pt idx="41">
                  <c:v>9.0143125294461127E-2</c:v>
                </c:pt>
                <c:pt idx="42">
                  <c:v>8.7844097459517961E-2</c:v>
                </c:pt>
                <c:pt idx="43">
                  <c:v>9.4021385943688807E-2</c:v>
                </c:pt>
                <c:pt idx="44">
                  <c:v>0.10364277300113453</c:v>
                </c:pt>
                <c:pt idx="45">
                  <c:v>0.11363907974600146</c:v>
                </c:pt>
                <c:pt idx="46">
                  <c:v>0.12283434476593794</c:v>
                </c:pt>
                <c:pt idx="47">
                  <c:v>0.13157175075450894</c:v>
                </c:pt>
                <c:pt idx="48">
                  <c:v>0.14106322771710328</c:v>
                </c:pt>
                <c:pt idx="49">
                  <c:v>0.14971219328279503</c:v>
                </c:pt>
                <c:pt idx="50">
                  <c:v>0.15969580523011948</c:v>
                </c:pt>
                <c:pt idx="51">
                  <c:v>0.16987068546041734</c:v>
                </c:pt>
                <c:pt idx="52">
                  <c:v>0.18068411400710191</c:v>
                </c:pt>
                <c:pt idx="53">
                  <c:v>0.18678184842667322</c:v>
                </c:pt>
                <c:pt idx="54">
                  <c:v>0.23514987338335877</c:v>
                </c:pt>
                <c:pt idx="55">
                  <c:v>0.29395429139971724</c:v>
                </c:pt>
                <c:pt idx="56">
                  <c:v>0.32850022079215041</c:v>
                </c:pt>
                <c:pt idx="57">
                  <c:v>0.38218736591913516</c:v>
                </c:pt>
                <c:pt idx="58">
                  <c:v>0.42853099382771315</c:v>
                </c:pt>
                <c:pt idx="59">
                  <c:v>0.47400799022405798</c:v>
                </c:pt>
                <c:pt idx="60">
                  <c:v>0.53934388157602242</c:v>
                </c:pt>
                <c:pt idx="61">
                  <c:v>0.5711908970109244</c:v>
                </c:pt>
                <c:pt idx="62">
                  <c:v>0.6202055103224402</c:v>
                </c:pt>
                <c:pt idx="63">
                  <c:v>0.67070964654560705</c:v>
                </c:pt>
                <c:pt idx="64">
                  <c:v>0.72299528602390206</c:v>
                </c:pt>
                <c:pt idx="65">
                  <c:v>0.76223067362852737</c:v>
                </c:pt>
                <c:pt idx="66">
                  <c:v>0.82926343625200349</c:v>
                </c:pt>
                <c:pt idx="67">
                  <c:v>0.85711159046102414</c:v>
                </c:pt>
                <c:pt idx="68">
                  <c:v>0.90969344188197698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0.76562691267624439</c:v>
                </c:pt>
                <c:pt idx="1">
                  <c:v>0.6408072711658197</c:v>
                </c:pt>
                <c:pt idx="2">
                  <c:v>0.56673942921820686</c:v>
                </c:pt>
                <c:pt idx="3">
                  <c:v>0.67639610165650033</c:v>
                </c:pt>
                <c:pt idx="4">
                  <c:v>0.57587141229987759</c:v>
                </c:pt>
                <c:pt idx="5">
                  <c:v>0.47773094775029956</c:v>
                </c:pt>
                <c:pt idx="6">
                  <c:v>0.46803367844337912</c:v>
                </c:pt>
                <c:pt idx="7">
                  <c:v>0.59556612935452846</c:v>
                </c:pt>
                <c:pt idx="8">
                  <c:v>0.64708942227851196</c:v>
                </c:pt>
                <c:pt idx="9">
                  <c:v>0.40834280630652892</c:v>
                </c:pt>
                <c:pt idx="10">
                  <c:v>0.32234342039742203</c:v>
                </c:pt>
                <c:pt idx="11">
                  <c:v>0.28728163397502077</c:v>
                </c:pt>
                <c:pt idx="12">
                  <c:v>0.29906092223152553</c:v>
                </c:pt>
                <c:pt idx="13">
                  <c:v>0.27746906656082282</c:v>
                </c:pt>
                <c:pt idx="14">
                  <c:v>0.32366314464407797</c:v>
                </c:pt>
                <c:pt idx="15">
                  <c:v>0.33157211328454572</c:v>
                </c:pt>
                <c:pt idx="16">
                  <c:v>0.26470182093884259</c:v>
                </c:pt>
                <c:pt idx="17">
                  <c:v>0.26417401512081279</c:v>
                </c:pt>
                <c:pt idx="18">
                  <c:v>0.26844926219545079</c:v>
                </c:pt>
                <c:pt idx="19">
                  <c:v>0.25008576674463645</c:v>
                </c:pt>
                <c:pt idx="20">
                  <c:v>0.2449838100012193</c:v>
                </c:pt>
                <c:pt idx="21">
                  <c:v>0.23632516134208531</c:v>
                </c:pt>
                <c:pt idx="22">
                  <c:v>0.24091859963024606</c:v>
                </c:pt>
                <c:pt idx="23">
                  <c:v>0.23882014438670526</c:v>
                </c:pt>
                <c:pt idx="24">
                  <c:v>0.24292846536708035</c:v>
                </c:pt>
                <c:pt idx="25">
                  <c:v>0.24061676394009127</c:v>
                </c:pt>
                <c:pt idx="26">
                  <c:v>0.24430230778062687</c:v>
                </c:pt>
                <c:pt idx="27">
                  <c:v>0.24610916753927839</c:v>
                </c:pt>
                <c:pt idx="28">
                  <c:v>0.25897123444481368</c:v>
                </c:pt>
                <c:pt idx="29">
                  <c:v>0.25484384812142935</c:v>
                </c:pt>
                <c:pt idx="30">
                  <c:v>0.25085081031407946</c:v>
                </c:pt>
                <c:pt idx="31">
                  <c:v>0.24907115396592627</c:v>
                </c:pt>
                <c:pt idx="32">
                  <c:v>0.24962262540235716</c:v>
                </c:pt>
                <c:pt idx="33">
                  <c:v>0.25263071373122065</c:v>
                </c:pt>
                <c:pt idx="34">
                  <c:v>0.24861344917348926</c:v>
                </c:pt>
                <c:pt idx="35">
                  <c:v>0.25242350537158892</c:v>
                </c:pt>
                <c:pt idx="36">
                  <c:v>0.25470625305359457</c:v>
                </c:pt>
                <c:pt idx="37">
                  <c:v>0.25110173068805403</c:v>
                </c:pt>
                <c:pt idx="38">
                  <c:v>0.24806880394129022</c:v>
                </c:pt>
                <c:pt idx="39">
                  <c:v>0.25196438851176123</c:v>
                </c:pt>
                <c:pt idx="40">
                  <c:v>0.23188340100122198</c:v>
                </c:pt>
                <c:pt idx="41">
                  <c:v>0.23946448438467374</c:v>
                </c:pt>
                <c:pt idx="42">
                  <c:v>0.25223556268745101</c:v>
                </c:pt>
                <c:pt idx="43">
                  <c:v>0.2498781173823364</c:v>
                </c:pt>
                <c:pt idx="44">
                  <c:v>0.24685700157666696</c:v>
                </c:pt>
                <c:pt idx="45">
                  <c:v>0.24665132829781095</c:v>
                </c:pt>
                <c:pt idx="46">
                  <c:v>0.24788000383461839</c:v>
                </c:pt>
                <c:pt idx="47">
                  <c:v>0.24713101648738187</c:v>
                </c:pt>
                <c:pt idx="48">
                  <c:v>0.2483067485394774</c:v>
                </c:pt>
                <c:pt idx="49">
                  <c:v>0.25131090881991491</c:v>
                </c:pt>
                <c:pt idx="50">
                  <c:v>0.24957883466161729</c:v>
                </c:pt>
                <c:pt idx="51">
                  <c:v>0.24957902542215255</c:v>
                </c:pt>
                <c:pt idx="52">
                  <c:v>0.24907121284559861</c:v>
                </c:pt>
                <c:pt idx="53">
                  <c:v>0.25357235528379157</c:v>
                </c:pt>
                <c:pt idx="54">
                  <c:v>0.25311526340052054</c:v>
                </c:pt>
                <c:pt idx="55">
                  <c:v>0.24311304852238885</c:v>
                </c:pt>
                <c:pt idx="56">
                  <c:v>0.25362549800796813</c:v>
                </c:pt>
                <c:pt idx="57">
                  <c:v>0.24879001781270582</c:v>
                </c:pt>
                <c:pt idx="58">
                  <c:v>0.25349091661820228</c:v>
                </c:pt>
                <c:pt idx="59">
                  <c:v>0.25613212592249274</c:v>
                </c:pt>
                <c:pt idx="60">
                  <c:v>0.25071139803817105</c:v>
                </c:pt>
                <c:pt idx="61">
                  <c:v>0.26331069383406575</c:v>
                </c:pt>
                <c:pt idx="62">
                  <c:v>0.26664213431462747</c:v>
                </c:pt>
                <c:pt idx="63">
                  <c:v>0.27342576254096296</c:v>
                </c:pt>
                <c:pt idx="64">
                  <c:v>0.27611438527561449</c:v>
                </c:pt>
                <c:pt idx="65">
                  <c:v>0.27940468531623663</c:v>
                </c:pt>
                <c:pt idx="66">
                  <c:v>0.27344467726065391</c:v>
                </c:pt>
                <c:pt idx="67">
                  <c:v>0.28240911557243625</c:v>
                </c:pt>
                <c:pt idx="68">
                  <c:v>0.27898594508170821</c:v>
                </c:pt>
                <c:pt idx="69">
                  <c:v>0.26727992321255661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0.22967866599871178</c:v>
                </c:pt>
                <c:pt idx="2">
                  <c:v>0.14722592772253212</c:v>
                </c:pt>
                <c:pt idx="3">
                  <c:v>0.16629647513278609</c:v>
                </c:pt>
                <c:pt idx="4">
                  <c:v>0.10435865328154735</c:v>
                </c:pt>
                <c:pt idx="5">
                  <c:v>9.5093678916302521E-2</c:v>
                </c:pt>
                <c:pt idx="6">
                  <c:v>0.14741812029166498</c:v>
                </c:pt>
                <c:pt idx="7">
                  <c:v>0.11435362232641132</c:v>
                </c:pt>
                <c:pt idx="8">
                  <c:v>9.5151675718638223E-2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0.13848100240885813</c:v>
                </c:pt>
                <c:pt idx="12">
                  <c:v>4.5453770600297816E-2</c:v>
                </c:pt>
                <c:pt idx="13">
                  <c:v>3.879385472932162E-2</c:v>
                </c:pt>
                <c:pt idx="14">
                  <c:v>2.5656336927701476E-2</c:v>
                </c:pt>
                <c:pt idx="15">
                  <c:v>2.7475631137093927E-2</c:v>
                </c:pt>
                <c:pt idx="16">
                  <c:v>2.9001883729837186E-2</c:v>
                </c:pt>
                <c:pt idx="17">
                  <c:v>2.9996832362079649E-2</c:v>
                </c:pt>
                <c:pt idx="18">
                  <c:v>3.0706939967559001E-2</c:v>
                </c:pt>
                <c:pt idx="19">
                  <c:v>2.8667924243567493E-2</c:v>
                </c:pt>
                <c:pt idx="20">
                  <c:v>3.3728306079039705E-2</c:v>
                </c:pt>
                <c:pt idx="21">
                  <c:v>3.1834460763911526E-2</c:v>
                </c:pt>
                <c:pt idx="22">
                  <c:v>1.7549017552832474E-2</c:v>
                </c:pt>
                <c:pt idx="23">
                  <c:v>2.3523488996617027E-2</c:v>
                </c:pt>
                <c:pt idx="24">
                  <c:v>1.910348834707009E-2</c:v>
                </c:pt>
                <c:pt idx="25">
                  <c:v>2.3653260716664942E-2</c:v>
                </c:pt>
                <c:pt idx="26">
                  <c:v>2.1854141949557961E-2</c:v>
                </c:pt>
                <c:pt idx="27">
                  <c:v>2.0161249942853909E-2</c:v>
                </c:pt>
                <c:pt idx="28">
                  <c:v>3.2349063919353049E-2</c:v>
                </c:pt>
                <c:pt idx="29">
                  <c:v>2.9665793625266126E-2</c:v>
                </c:pt>
                <c:pt idx="30">
                  <c:v>2.6981654686530587E-2</c:v>
                </c:pt>
                <c:pt idx="31">
                  <c:v>2.9037521869355723E-2</c:v>
                </c:pt>
                <c:pt idx="32">
                  <c:v>2.2622690683392004E-2</c:v>
                </c:pt>
                <c:pt idx="33">
                  <c:v>2.0692177725010277E-2</c:v>
                </c:pt>
                <c:pt idx="34">
                  <c:v>6.6837908636277782E-2</c:v>
                </c:pt>
                <c:pt idx="35">
                  <c:v>1.6857410810275024E-2</c:v>
                </c:pt>
                <c:pt idx="36">
                  <c:v>2.7206837219511851E-2</c:v>
                </c:pt>
                <c:pt idx="37">
                  <c:v>2.21048154040978E-2</c:v>
                </c:pt>
                <c:pt idx="38">
                  <c:v>1.5916572812084053E-2</c:v>
                </c:pt>
                <c:pt idx="39">
                  <c:v>2.405599347958666E-2</c:v>
                </c:pt>
                <c:pt idx="40">
                  <c:v>6.5056762190074502E-2</c:v>
                </c:pt>
                <c:pt idx="41">
                  <c:v>7.5000581879797606E-2</c:v>
                </c:pt>
                <c:pt idx="42">
                  <c:v>1.8120188358454161E-2</c:v>
                </c:pt>
                <c:pt idx="43">
                  <c:v>1.7653603350209386E-2</c:v>
                </c:pt>
                <c:pt idx="44">
                  <c:v>1.3097198072332129E-2</c:v>
                </c:pt>
                <c:pt idx="45">
                  <c:v>2.0230408439555238E-2</c:v>
                </c:pt>
                <c:pt idx="46">
                  <c:v>2.0522569468220599E-2</c:v>
                </c:pt>
                <c:pt idx="47">
                  <c:v>1.3029956127447846E-2</c:v>
                </c:pt>
                <c:pt idx="48">
                  <c:v>1.9139201680421537E-2</c:v>
                </c:pt>
                <c:pt idx="49">
                  <c:v>1.3302652189441298E-2</c:v>
                </c:pt>
                <c:pt idx="50">
                  <c:v>1.6217845595565238E-2</c:v>
                </c:pt>
                <c:pt idx="51">
                  <c:v>1.4338753716852127E-2</c:v>
                </c:pt>
                <c:pt idx="52">
                  <c:v>5.8540527303893565E-2</c:v>
                </c:pt>
                <c:pt idx="53">
                  <c:v>6.9067566195467013E-3</c:v>
                </c:pt>
                <c:pt idx="54">
                  <c:v>1.0687788454467018E-2</c:v>
                </c:pt>
                <c:pt idx="55">
                  <c:v>4.1813767298144046E-2</c:v>
                </c:pt>
                <c:pt idx="56">
                  <c:v>1.0880105384911964E-2</c:v>
                </c:pt>
                <c:pt idx="57">
                  <c:v>1.1557595152115204E-2</c:v>
                </c:pt>
                <c:pt idx="58">
                  <c:v>1.3480270875020947E-2</c:v>
                </c:pt>
                <c:pt idx="59">
                  <c:v>1.5112749117615601E-2</c:v>
                </c:pt>
                <c:pt idx="60">
                  <c:v>3.4379172020433106E-2</c:v>
                </c:pt>
                <c:pt idx="61">
                  <c:v>1.1909560379396576E-2</c:v>
                </c:pt>
                <c:pt idx="62">
                  <c:v>1.3437732120344817E-2</c:v>
                </c:pt>
                <c:pt idx="63">
                  <c:v>2.537830854550038E-2</c:v>
                </c:pt>
                <c:pt idx="64">
                  <c:v>2.6918543464533786E-2</c:v>
                </c:pt>
                <c:pt idx="65">
                  <c:v>7.9414668234354547E-3</c:v>
                </c:pt>
                <c:pt idx="66">
                  <c:v>3.6276911939393017E-2</c:v>
                </c:pt>
                <c:pt idx="67">
                  <c:v>9.1693878557687573E-3</c:v>
                </c:pt>
                <c:pt idx="68">
                  <c:v>1.4878925059026939E-2</c:v>
                </c:pt>
                <c:pt idx="69">
                  <c:v>2.6515304633885416E-2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8.9860999999999999E-4</c:v>
                </c:pt>
                <c:pt idx="1">
                  <c:v>1.3483944999999999E-3</c:v>
                </c:pt>
                <c:pt idx="2">
                  <c:v>1.8405072E-3</c:v>
                </c:pt>
                <c:pt idx="3">
                  <c:v>1.8164741E-3</c:v>
                </c:pt>
                <c:pt idx="4">
                  <c:v>2.4312371999999998E-3</c:v>
                </c:pt>
                <c:pt idx="5">
                  <c:v>3.4020194999999998E-3</c:v>
                </c:pt>
                <c:pt idx="6">
                  <c:v>3.9220339999999996E-3</c:v>
                </c:pt>
                <c:pt idx="7">
                  <c:v>3.2496256999999997E-3</c:v>
                </c:pt>
                <c:pt idx="8">
                  <c:v>4.4569296000000003E-3</c:v>
                </c:pt>
                <c:pt idx="9">
                  <c:v>5.5438420000000002E-3</c:v>
                </c:pt>
                <c:pt idx="10">
                  <c:v>1.1826269E-2</c:v>
                </c:pt>
                <c:pt idx="11">
                  <c:v>1.8228968999999998E-2</c:v>
                </c:pt>
                <c:pt idx="12">
                  <c:v>2.3136316000000001E-2</c:v>
                </c:pt>
                <c:pt idx="13">
                  <c:v>2.5264892000000001E-2</c:v>
                </c:pt>
                <c:pt idx="14">
                  <c:v>2.8198002E-2</c:v>
                </c:pt>
                <c:pt idx="15">
                  <c:v>3.1752610000000001E-2</c:v>
                </c:pt>
                <c:pt idx="16">
                  <c:v>3.3775543999999998E-2</c:v>
                </c:pt>
                <c:pt idx="17">
                  <c:v>3.4776702E-2</c:v>
                </c:pt>
                <c:pt idx="18">
                  <c:v>3.5675843999999998E-2</c:v>
                </c:pt>
                <c:pt idx="19">
                  <c:v>6.6596324999999998E-2</c:v>
                </c:pt>
                <c:pt idx="20">
                  <c:v>8.8573200000000005E-2</c:v>
                </c:pt>
                <c:pt idx="21">
                  <c:v>0.10569313000000001</c:v>
                </c:pt>
                <c:pt idx="22">
                  <c:v>0.10972701999999999</c:v>
                </c:pt>
                <c:pt idx="23">
                  <c:v>0.1118247</c:v>
                </c:pt>
                <c:pt idx="24">
                  <c:v>0.10409056</c:v>
                </c:pt>
                <c:pt idx="25">
                  <c:v>9.4193249999999992E-2</c:v>
                </c:pt>
                <c:pt idx="26">
                  <c:v>7.5251520000000002E-2</c:v>
                </c:pt>
                <c:pt idx="27">
                  <c:v>5.0528390000000006E-2</c:v>
                </c:pt>
                <c:pt idx="28">
                  <c:v>2.7081000000000001E-2</c:v>
                </c:pt>
                <c:pt idx="29">
                  <c:v>3.26445E-2</c:v>
                </c:pt>
                <c:pt idx="30">
                  <c:v>3.8522100000000004E-2</c:v>
                </c:pt>
                <c:pt idx="31">
                  <c:v>4.4154249999999999E-2</c:v>
                </c:pt>
                <c:pt idx="32">
                  <c:v>4.9784749999999996E-2</c:v>
                </c:pt>
                <c:pt idx="33">
                  <c:v>5.4747499999999998E-2</c:v>
                </c:pt>
                <c:pt idx="34">
                  <c:v>6.0888499999999998E-2</c:v>
                </c:pt>
                <c:pt idx="35">
                  <c:v>6.5576499999999996E-2</c:v>
                </c:pt>
                <c:pt idx="36">
                  <c:v>7.0613499999999996E-2</c:v>
                </c:pt>
                <c:pt idx="37">
                  <c:v>7.6992500000000005E-2</c:v>
                </c:pt>
                <c:pt idx="38">
                  <c:v>8.3018499999999995E-2</c:v>
                </c:pt>
                <c:pt idx="39">
                  <c:v>8.7724499999999997E-2</c:v>
                </c:pt>
                <c:pt idx="40">
                  <c:v>0.101476</c:v>
                </c:pt>
                <c:pt idx="41">
                  <c:v>0.10741050000000001</c:v>
                </c:pt>
                <c:pt idx="42">
                  <c:v>0.10469400000000001</c:v>
                </c:pt>
                <c:pt idx="43">
                  <c:v>0.11199300000000001</c:v>
                </c:pt>
                <c:pt idx="44">
                  <c:v>0.12336150000000001</c:v>
                </c:pt>
                <c:pt idx="45">
                  <c:v>0.13517299999999999</c:v>
                </c:pt>
                <c:pt idx="46">
                  <c:v>0.146038</c:v>
                </c:pt>
                <c:pt idx="47">
                  <c:v>0.156362</c:v>
                </c:pt>
                <c:pt idx="48">
                  <c:v>0.167577</c:v>
                </c:pt>
                <c:pt idx="49">
                  <c:v>0.17779650000000002</c:v>
                </c:pt>
                <c:pt idx="50">
                  <c:v>0.18959299999999998</c:v>
                </c:pt>
                <c:pt idx="51">
                  <c:v>0.2016155</c:v>
                </c:pt>
                <c:pt idx="52">
                  <c:v>0.21439249999999999</c:v>
                </c:pt>
                <c:pt idx="53">
                  <c:v>0.2215975</c:v>
                </c:pt>
                <c:pt idx="54">
                  <c:v>0.27874850000000001</c:v>
                </c:pt>
                <c:pt idx="55">
                  <c:v>0.34823100000000001</c:v>
                </c:pt>
                <c:pt idx="56">
                  <c:v>0.38905000000000001</c:v>
                </c:pt>
                <c:pt idx="57">
                  <c:v>0.452486</c:v>
                </c:pt>
                <c:pt idx="58">
                  <c:v>0.50724499999999995</c:v>
                </c:pt>
                <c:pt idx="59">
                  <c:v>0.56098000000000003</c:v>
                </c:pt>
                <c:pt idx="60">
                  <c:v>0.63817999999999997</c:v>
                </c:pt>
                <c:pt idx="61">
                  <c:v>0.67581000000000002</c:v>
                </c:pt>
                <c:pt idx="62">
                  <c:v>0.73372499999999996</c:v>
                </c:pt>
                <c:pt idx="63">
                  <c:v>0.79339999999999988</c:v>
                </c:pt>
                <c:pt idx="64">
                  <c:v>0.85517999999999994</c:v>
                </c:pt>
                <c:pt idx="65">
                  <c:v>0.90154000000000001</c:v>
                </c:pt>
                <c:pt idx="66">
                  <c:v>0.98074499999999998</c:v>
                </c:pt>
                <c:pt idx="67">
                  <c:v>1.0136499999999999</c:v>
                </c:pt>
                <c:pt idx="68">
                  <c:v>1.07578</c:v>
                </c:pt>
                <c:pt idx="69">
                  <c:v>1.182485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D-4FE3-9CB7-1BB465B1AD7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D-4FE3-9CB7-1BB465B1AD7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D-4FE3-9CB7-1BB465B1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0.00%</c:formatCode>
                <c:ptCount val="70"/>
                <c:pt idx="0">
                  <c:v>8.0728776749100604E-5</c:v>
                </c:pt>
                <c:pt idx="1">
                  <c:v>5.1120262801726492E-4</c:v>
                </c:pt>
                <c:pt idx="2">
                  <c:v>9.6276632187376027E-4</c:v>
                </c:pt>
                <c:pt idx="3">
                  <c:v>6.26730608535774E-4</c:v>
                </c:pt>
                <c:pt idx="4">
                  <c:v>6.7628020113013015E-4</c:v>
                </c:pt>
                <c:pt idx="5">
                  <c:v>1.4589695211575473E-3</c:v>
                </c:pt>
                <c:pt idx="6">
                  <c:v>8.4441333061580125E-4</c:v>
                </c:pt>
                <c:pt idx="7">
                  <c:v>1.0182334701307211E-3</c:v>
                </c:pt>
                <c:pt idx="8">
                  <c:v>0</c:v>
                </c:pt>
                <c:pt idx="9">
                  <c:v>2.9405220628730289E-3</c:v>
                </c:pt>
                <c:pt idx="10">
                  <c:v>5.1761359297798938E-3</c:v>
                </c:pt>
                <c:pt idx="11">
                  <c:v>4.3638687522095801E-3</c:v>
                </c:pt>
                <c:pt idx="12">
                  <c:v>1.1961566442042099E-2</c:v>
                </c:pt>
                <c:pt idx="13">
                  <c:v>2.2210582436208732E-2</c:v>
                </c:pt>
                <c:pt idx="14">
                  <c:v>1.7158056689329654E-2</c:v>
                </c:pt>
                <c:pt idx="15">
                  <c:v>1.4309550463427311E-2</c:v>
                </c:pt>
                <c:pt idx="16">
                  <c:v>2.0330756535962096E-2</c:v>
                </c:pt>
                <c:pt idx="17">
                  <c:v>7.0808663924465439E-3</c:v>
                </c:pt>
                <c:pt idx="18">
                  <c:v>2.2784733738771133E-2</c:v>
                </c:pt>
                <c:pt idx="19">
                  <c:v>5.5254069547917596E-2</c:v>
                </c:pt>
                <c:pt idx="20">
                  <c:v>5.7516190487816539E-2</c:v>
                </c:pt>
                <c:pt idx="21">
                  <c:v>0.10902865848450627</c:v>
                </c:pt>
                <c:pt idx="22">
                  <c:v>0.10906629045599588</c:v>
                </c:pt>
                <c:pt idx="23">
                  <c:v>0.15106390867946354</c:v>
                </c:pt>
                <c:pt idx="24">
                  <c:v>0.15512361845919104</c:v>
                </c:pt>
                <c:pt idx="25">
                  <c:v>0.16409619975381259</c:v>
                </c:pt>
                <c:pt idx="26">
                  <c:v>0.16188412930333387</c:v>
                </c:pt>
                <c:pt idx="27">
                  <c:v>0.172775305888028</c:v>
                </c:pt>
                <c:pt idx="28">
                  <c:v>0.24104882111346509</c:v>
                </c:pt>
                <c:pt idx="29">
                  <c:v>0.3336007797678941</c:v>
                </c:pt>
                <c:pt idx="30">
                  <c:v>0.32698393637262296</c:v>
                </c:pt>
                <c:pt idx="31">
                  <c:v>0.41700740508361078</c:v>
                </c:pt>
                <c:pt idx="32">
                  <c:v>0.41613338115282811</c:v>
                </c:pt>
                <c:pt idx="33">
                  <c:v>0.45429093299760021</c:v>
                </c:pt>
                <c:pt idx="34">
                  <c:v>0.46881443421801272</c:v>
                </c:pt>
                <c:pt idx="35">
                  <c:v>0.47559813435199894</c:v>
                </c:pt>
                <c:pt idx="36">
                  <c:v>0.48636808974056078</c:v>
                </c:pt>
                <c:pt idx="37">
                  <c:v>0.54757948637951792</c:v>
                </c:pt>
                <c:pt idx="38">
                  <c:v>0.60386706191284867</c:v>
                </c:pt>
                <c:pt idx="39">
                  <c:v>0.65273677555691778</c:v>
                </c:pt>
                <c:pt idx="40">
                  <c:v>0.6085689517163817</c:v>
                </c:pt>
                <c:pt idx="41">
                  <c:v>0.61155191907978301</c:v>
                </c:pt>
                <c:pt idx="42">
                  <c:v>0.60561721640708299</c:v>
                </c:pt>
                <c:pt idx="43">
                  <c:v>0.64979542643659116</c:v>
                </c:pt>
                <c:pt idx="44">
                  <c:v>0.63858209835841684</c:v>
                </c:pt>
                <c:pt idx="45">
                  <c:v>0.66323525294945307</c:v>
                </c:pt>
                <c:pt idx="46">
                  <c:v>0.7420344194958054</c:v>
                </c:pt>
                <c:pt idx="47">
                  <c:v>0.80860180721673913</c:v>
                </c:pt>
                <c:pt idx="48">
                  <c:v>0.75491492686983752</c:v>
                </c:pt>
                <c:pt idx="49">
                  <c:v>0.68318196153141653</c:v>
                </c:pt>
                <c:pt idx="50">
                  <c:v>0.73628478205349335</c:v>
                </c:pt>
                <c:pt idx="51">
                  <c:v>0.76701385719323056</c:v>
                </c:pt>
                <c:pt idx="52">
                  <c:v>0.76368733723470128</c:v>
                </c:pt>
                <c:pt idx="53">
                  <c:v>0.63919816593541989</c:v>
                </c:pt>
                <c:pt idx="54">
                  <c:v>0.8252704157305859</c:v>
                </c:pt>
                <c:pt idx="55">
                  <c:v>0.88656281157913697</c:v>
                </c:pt>
                <c:pt idx="56">
                  <c:v>0.94965009112254306</c:v>
                </c:pt>
                <c:pt idx="57">
                  <c:v>1</c:v>
                </c:pt>
                <c:pt idx="58">
                  <c:v>0.99629845043495313</c:v>
                </c:pt>
                <c:pt idx="59">
                  <c:v>0.90564792373001546</c:v>
                </c:pt>
                <c:pt idx="60">
                  <c:v>0.88303869274236424</c:v>
                </c:pt>
                <c:pt idx="61">
                  <c:v>0.78732718518152178</c:v>
                </c:pt>
                <c:pt idx="62">
                  <c:v>0.72280429263097634</c:v>
                </c:pt>
                <c:pt idx="63">
                  <c:v>0.61468700491846018</c:v>
                </c:pt>
                <c:pt idx="64">
                  <c:v>0.55027646611025482</c:v>
                </c:pt>
                <c:pt idx="65">
                  <c:v>0.61758664597804025</c:v>
                </c:pt>
                <c:pt idx="66">
                  <c:v>0.68608241911528689</c:v>
                </c:pt>
                <c:pt idx="67">
                  <c:v>0.72960887945630748</c:v>
                </c:pt>
                <c:pt idx="68">
                  <c:v>0.76327499246811881</c:v>
                </c:pt>
                <c:pt idx="69">
                  <c:v>0.79103273571559096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select'!$H$14:$H$83</c:f>
              <c:numCache>
                <c:formatCode>0.00%</c:formatCode>
                <c:ptCount val="70"/>
                <c:pt idx="0">
                  <c:v>6.6354653397253077E-2</c:v>
                </c:pt>
                <c:pt idx="1">
                  <c:v>3.5883054243465488E-2</c:v>
                </c:pt>
                <c:pt idx="2">
                  <c:v>1.4513099570268881E-2</c:v>
                </c:pt>
                <c:pt idx="3">
                  <c:v>5.746934387168013E-2</c:v>
                </c:pt>
                <c:pt idx="4">
                  <c:v>1.916074836154592E-2</c:v>
                </c:pt>
                <c:pt idx="5">
                  <c:v>3.3397192567639747E-2</c:v>
                </c:pt>
                <c:pt idx="6">
                  <c:v>1.872041730810595E-2</c:v>
                </c:pt>
                <c:pt idx="7">
                  <c:v>2.8209396052709567E-2</c:v>
                </c:pt>
                <c:pt idx="8">
                  <c:v>4.3348833218943034E-2</c:v>
                </c:pt>
                <c:pt idx="9">
                  <c:v>4.1128345217149732E-2</c:v>
                </c:pt>
                <c:pt idx="10">
                  <c:v>1.0893150503688076E-2</c:v>
                </c:pt>
                <c:pt idx="11">
                  <c:v>8.833187214233611E-3</c:v>
                </c:pt>
                <c:pt idx="12">
                  <c:v>1.176016487173857E-2</c:v>
                </c:pt>
                <c:pt idx="13">
                  <c:v>9.3599035307578016E-3</c:v>
                </c:pt>
                <c:pt idx="14">
                  <c:v>1.0048732911534802E-2</c:v>
                </c:pt>
                <c:pt idx="15">
                  <c:v>7.6058096715703695E-3</c:v>
                </c:pt>
                <c:pt idx="16">
                  <c:v>5.6363030726483921E-3</c:v>
                </c:pt>
                <c:pt idx="17">
                  <c:v>8.6380761291626369E-3</c:v>
                </c:pt>
                <c:pt idx="18">
                  <c:v>1.1572485490146056E-2</c:v>
                </c:pt>
                <c:pt idx="19">
                  <c:v>6.0623521823263823E-3</c:v>
                </c:pt>
                <c:pt idx="20">
                  <c:v>8.7281801433120067E-3</c:v>
                </c:pt>
                <c:pt idx="21">
                  <c:v>9.2156193618839616E-3</c:v>
                </c:pt>
                <c:pt idx="22">
                  <c:v>5.3450083351951469E-3</c:v>
                </c:pt>
                <c:pt idx="23">
                  <c:v>1.3486023289748504E-2</c:v>
                </c:pt>
                <c:pt idx="24">
                  <c:v>6.0146777021241899E-3</c:v>
                </c:pt>
                <c:pt idx="25">
                  <c:v>6.2361530786773098E-3</c:v>
                </c:pt>
                <c:pt idx="26">
                  <c:v>4.4536818864914013E-3</c:v>
                </c:pt>
                <c:pt idx="27">
                  <c:v>7.3844043778354025E-3</c:v>
                </c:pt>
                <c:pt idx="28">
                  <c:v>7.0959677131326119E-3</c:v>
                </c:pt>
                <c:pt idx="29">
                  <c:v>8.329920161457869E-3</c:v>
                </c:pt>
                <c:pt idx="30">
                  <c:v>9.1090521402299694E-3</c:v>
                </c:pt>
                <c:pt idx="31">
                  <c:v>1.466645779344917E-2</c:v>
                </c:pt>
                <c:pt idx="32">
                  <c:v>6.9451929594195987E-3</c:v>
                </c:pt>
                <c:pt idx="33">
                  <c:v>8.4332135212978193E-3</c:v>
                </c:pt>
                <c:pt idx="34">
                  <c:v>1.2652219120053912E-2</c:v>
                </c:pt>
                <c:pt idx="35">
                  <c:v>1.6143926416725258E-2</c:v>
                </c:pt>
                <c:pt idx="36">
                  <c:v>7.2722507975779673E-3</c:v>
                </c:pt>
                <c:pt idx="37">
                  <c:v>9.7317852758759087E-3</c:v>
                </c:pt>
                <c:pt idx="38">
                  <c:v>8.4035889945125036E-3</c:v>
                </c:pt>
                <c:pt idx="39">
                  <c:v>8.1841512556115638E-3</c:v>
                </c:pt>
                <c:pt idx="40">
                  <c:v>6.5796491886224379E-3</c:v>
                </c:pt>
                <c:pt idx="41">
                  <c:v>9.5470295662096593E-3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0.22967866599871178</c:v>
                </c:pt>
                <c:pt idx="2">
                  <c:v>0.14722592772253212</c:v>
                </c:pt>
                <c:pt idx="3">
                  <c:v>0.16629647513278609</c:v>
                </c:pt>
                <c:pt idx="4">
                  <c:v>0.10435865328154735</c:v>
                </c:pt>
                <c:pt idx="5">
                  <c:v>9.5093678916302521E-2</c:v>
                </c:pt>
                <c:pt idx="6">
                  <c:v>0.14741812029166498</c:v>
                </c:pt>
                <c:pt idx="7">
                  <c:v>0.11435362232641132</c:v>
                </c:pt>
                <c:pt idx="8">
                  <c:v>9.5151675718638223E-2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0.13848100240885813</c:v>
                </c:pt>
                <c:pt idx="12">
                  <c:v>4.5453770600297816E-2</c:v>
                </c:pt>
                <c:pt idx="13">
                  <c:v>3.879385472932162E-2</c:v>
                </c:pt>
                <c:pt idx="14">
                  <c:v>2.5656336927701476E-2</c:v>
                </c:pt>
                <c:pt idx="15">
                  <c:v>2.7475631137093927E-2</c:v>
                </c:pt>
                <c:pt idx="16">
                  <c:v>2.9001883729837186E-2</c:v>
                </c:pt>
                <c:pt idx="17">
                  <c:v>2.9996832362079649E-2</c:v>
                </c:pt>
                <c:pt idx="18">
                  <c:v>3.0706939967559001E-2</c:v>
                </c:pt>
                <c:pt idx="19">
                  <c:v>2.8667924243567493E-2</c:v>
                </c:pt>
                <c:pt idx="20">
                  <c:v>3.3728306079039705E-2</c:v>
                </c:pt>
                <c:pt idx="21">
                  <c:v>3.1834460763911526E-2</c:v>
                </c:pt>
                <c:pt idx="22">
                  <c:v>1.7549017552832474E-2</c:v>
                </c:pt>
                <c:pt idx="23">
                  <c:v>2.3523488996617027E-2</c:v>
                </c:pt>
                <c:pt idx="24">
                  <c:v>1.910348834707009E-2</c:v>
                </c:pt>
                <c:pt idx="25">
                  <c:v>2.3653260716664942E-2</c:v>
                </c:pt>
                <c:pt idx="26">
                  <c:v>2.1854141949557961E-2</c:v>
                </c:pt>
                <c:pt idx="27">
                  <c:v>2.0161249942853909E-2</c:v>
                </c:pt>
                <c:pt idx="28">
                  <c:v>3.2349063919353049E-2</c:v>
                </c:pt>
                <c:pt idx="29">
                  <c:v>2.9665793625266126E-2</c:v>
                </c:pt>
                <c:pt idx="30">
                  <c:v>2.6981654686530587E-2</c:v>
                </c:pt>
                <c:pt idx="31">
                  <c:v>2.9037521869355723E-2</c:v>
                </c:pt>
                <c:pt idx="32">
                  <c:v>2.2622690683392004E-2</c:v>
                </c:pt>
                <c:pt idx="33">
                  <c:v>2.0692177725010277E-2</c:v>
                </c:pt>
                <c:pt idx="34">
                  <c:v>6.6837908636277782E-2</c:v>
                </c:pt>
                <c:pt idx="35">
                  <c:v>1.6857410810275024E-2</c:v>
                </c:pt>
                <c:pt idx="36">
                  <c:v>2.7206837219511851E-2</c:v>
                </c:pt>
                <c:pt idx="37">
                  <c:v>2.21048154040978E-2</c:v>
                </c:pt>
                <c:pt idx="38">
                  <c:v>1.5916572812084053E-2</c:v>
                </c:pt>
                <c:pt idx="39">
                  <c:v>2.405599347958666E-2</c:v>
                </c:pt>
                <c:pt idx="40">
                  <c:v>6.5056762190074502E-2</c:v>
                </c:pt>
                <c:pt idx="41">
                  <c:v>7.5000581879797606E-2</c:v>
                </c:pt>
                <c:pt idx="42">
                  <c:v>1.8120188358454161E-2</c:v>
                </c:pt>
                <c:pt idx="43">
                  <c:v>1.7653603350209386E-2</c:v>
                </c:pt>
                <c:pt idx="44">
                  <c:v>1.3097198072332129E-2</c:v>
                </c:pt>
                <c:pt idx="45">
                  <c:v>2.0230408439555238E-2</c:v>
                </c:pt>
                <c:pt idx="46">
                  <c:v>2.0522569468220599E-2</c:v>
                </c:pt>
                <c:pt idx="47">
                  <c:v>1.3029956127447846E-2</c:v>
                </c:pt>
                <c:pt idx="48">
                  <c:v>1.9139201680421537E-2</c:v>
                </c:pt>
                <c:pt idx="49">
                  <c:v>1.3302652189441298E-2</c:v>
                </c:pt>
                <c:pt idx="50">
                  <c:v>1.6217845595565238E-2</c:v>
                </c:pt>
                <c:pt idx="51">
                  <c:v>1.4338753716852127E-2</c:v>
                </c:pt>
                <c:pt idx="52">
                  <c:v>5.8540527303893565E-2</c:v>
                </c:pt>
                <c:pt idx="53">
                  <c:v>6.9067566195467013E-3</c:v>
                </c:pt>
                <c:pt idx="54">
                  <c:v>1.0687788454467018E-2</c:v>
                </c:pt>
                <c:pt idx="55">
                  <c:v>4.1813767298144046E-2</c:v>
                </c:pt>
                <c:pt idx="56">
                  <c:v>1.0880105384911964E-2</c:v>
                </c:pt>
                <c:pt idx="57">
                  <c:v>1.1557595152115204E-2</c:v>
                </c:pt>
                <c:pt idx="58">
                  <c:v>1.3480270875020947E-2</c:v>
                </c:pt>
                <c:pt idx="59">
                  <c:v>1.5112749117615601E-2</c:v>
                </c:pt>
                <c:pt idx="60">
                  <c:v>3.4379172020433106E-2</c:v>
                </c:pt>
                <c:pt idx="61">
                  <c:v>1.1909560379396576E-2</c:v>
                </c:pt>
                <c:pt idx="62">
                  <c:v>1.3437732120344817E-2</c:v>
                </c:pt>
                <c:pt idx="63">
                  <c:v>2.537830854550038E-2</c:v>
                </c:pt>
                <c:pt idx="64">
                  <c:v>2.6918543464533786E-2</c:v>
                </c:pt>
                <c:pt idx="65">
                  <c:v>7.9414668234354547E-3</c:v>
                </c:pt>
                <c:pt idx="66">
                  <c:v>3.6276911939393017E-2</c:v>
                </c:pt>
                <c:pt idx="67">
                  <c:v>9.1693878557687573E-3</c:v>
                </c:pt>
                <c:pt idx="68">
                  <c:v>1.4878925059026939E-2</c:v>
                </c:pt>
                <c:pt idx="69">
                  <c:v>2.6515304633885416E-2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0.34791755163136923</c:v>
                </c:pt>
                <c:pt idx="1">
                  <c:v>0.20294834948639606</c:v>
                </c:pt>
                <c:pt idx="2">
                  <c:v>0.17250766717832458</c:v>
                </c:pt>
                <c:pt idx="3">
                  <c:v>0.14246693621366718</c:v>
                </c:pt>
                <c:pt idx="4">
                  <c:v>0.13943561123844175</c:v>
                </c:pt>
                <c:pt idx="5">
                  <c:v>0.14030039953565551</c:v>
                </c:pt>
                <c:pt idx="6">
                  <c:v>0.13083672212230721</c:v>
                </c:pt>
                <c:pt idx="7">
                  <c:v>0.12660766145761304</c:v>
                </c:pt>
                <c:pt idx="8">
                  <c:v>0.17182566918325326</c:v>
                </c:pt>
                <c:pt idx="9">
                  <c:v>0.12751180664876377</c:v>
                </c:pt>
                <c:pt idx="10">
                  <c:v>0.10777197502324573</c:v>
                </c:pt>
                <c:pt idx="11">
                  <c:v>9.7971130547635982E-2</c:v>
                </c:pt>
                <c:pt idx="12">
                  <c:v>0.1031278257366582</c:v>
                </c:pt>
                <c:pt idx="13">
                  <c:v>8.8229847023816865E-2</c:v>
                </c:pt>
                <c:pt idx="14">
                  <c:v>9.7724668879416082E-2</c:v>
                </c:pt>
                <c:pt idx="15">
                  <c:v>0.10357963997981195</c:v>
                </c:pt>
                <c:pt idx="16">
                  <c:v>8.2540662626131314E-2</c:v>
                </c:pt>
                <c:pt idx="17">
                  <c:v>8.186050204252493E-2</c:v>
                </c:pt>
                <c:pt idx="18">
                  <c:v>8.2544167357612108E-2</c:v>
                </c:pt>
                <c:pt idx="19">
                  <c:v>7.6351936603495416E-2</c:v>
                </c:pt>
                <c:pt idx="20">
                  <c:v>7.1566953145562009E-2</c:v>
                </c:pt>
                <c:pt idx="21">
                  <c:v>6.9924805336625193E-2</c:v>
                </c:pt>
                <c:pt idx="22">
                  <c:v>6.5842885867977388E-2</c:v>
                </c:pt>
                <c:pt idx="23">
                  <c:v>6.5307525774179087E-2</c:v>
                </c:pt>
                <c:pt idx="24">
                  <c:v>6.4435520039140534E-2</c:v>
                </c:pt>
                <c:pt idx="25">
                  <c:v>6.4607967502850638E-2</c:v>
                </c:pt>
                <c:pt idx="26">
                  <c:v>6.3163818747410283E-2</c:v>
                </c:pt>
                <c:pt idx="27">
                  <c:v>6.2774517044350289E-2</c:v>
                </c:pt>
                <c:pt idx="28">
                  <c:v>6.2620093574770525E-2</c:v>
                </c:pt>
                <c:pt idx="29">
                  <c:v>6.1728326358590803E-2</c:v>
                </c:pt>
                <c:pt idx="30">
                  <c:v>5.9039920818211813E-2</c:v>
                </c:pt>
                <c:pt idx="31">
                  <c:v>5.840068609541612E-2</c:v>
                </c:pt>
                <c:pt idx="32">
                  <c:v>5.8698583712576545E-2</c:v>
                </c:pt>
                <c:pt idx="33">
                  <c:v>5.9147231957098596E-2</c:v>
                </c:pt>
                <c:pt idx="34">
                  <c:v>5.8294791566381052E-2</c:v>
                </c:pt>
                <c:pt idx="35">
                  <c:v>5.8045540697154535E-2</c:v>
                </c:pt>
                <c:pt idx="36">
                  <c:v>5.855101243570545E-2</c:v>
                </c:pt>
                <c:pt idx="37">
                  <c:v>5.6639889139867165E-2</c:v>
                </c:pt>
                <c:pt idx="38">
                  <c:v>5.6071028439419038E-2</c:v>
                </c:pt>
                <c:pt idx="39">
                  <c:v>5.6443659634016166E-2</c:v>
                </c:pt>
                <c:pt idx="40">
                  <c:v>5.6586250348695161E-2</c:v>
                </c:pt>
                <c:pt idx="41">
                  <c:v>5.8004841817790233E-2</c:v>
                </c:pt>
                <c:pt idx="42">
                  <c:v>5.6063830803574737E-2</c:v>
                </c:pt>
                <c:pt idx="43">
                  <c:v>5.6555339538982008E-2</c:v>
                </c:pt>
                <c:pt idx="44">
                  <c:v>5.5724075463411953E-2</c:v>
                </c:pt>
                <c:pt idx="45">
                  <c:v>5.5896055995641056E-2</c:v>
                </c:pt>
                <c:pt idx="46">
                  <c:v>5.5301639193999295E-2</c:v>
                </c:pt>
                <c:pt idx="47">
                  <c:v>5.3218793684022069E-2</c:v>
                </c:pt>
                <c:pt idx="48">
                  <c:v>5.3930698394800115E-2</c:v>
                </c:pt>
                <c:pt idx="49">
                  <c:v>5.4220048781079742E-2</c:v>
                </c:pt>
                <c:pt idx="50">
                  <c:v>5.3465608316149264E-2</c:v>
                </c:pt>
                <c:pt idx="51">
                  <c:v>5.3679325794751438E-2</c:v>
                </c:pt>
                <c:pt idx="52">
                  <c:v>5.397409397126382E-2</c:v>
                </c:pt>
                <c:pt idx="53">
                  <c:v>5.371243948018678E-2</c:v>
                </c:pt>
                <c:pt idx="54">
                  <c:v>5.3371281605174077E-2</c:v>
                </c:pt>
                <c:pt idx="55">
                  <c:v>5.1590346100993598E-2</c:v>
                </c:pt>
                <c:pt idx="56">
                  <c:v>5.1080119892531563E-2</c:v>
                </c:pt>
                <c:pt idx="57">
                  <c:v>5.0436605898771948E-2</c:v>
                </c:pt>
                <c:pt idx="58">
                  <c:v>5.092245515444218E-2</c:v>
                </c:pt>
                <c:pt idx="59">
                  <c:v>5.0285752282693517E-2</c:v>
                </c:pt>
                <c:pt idx="60">
                  <c:v>4.8970466033413373E-2</c:v>
                </c:pt>
                <c:pt idx="61">
                  <c:v>4.7345672524966846E-2</c:v>
                </c:pt>
                <c:pt idx="62">
                  <c:v>4.7820374781389743E-2</c:v>
                </c:pt>
                <c:pt idx="63">
                  <c:v>4.8991482677982444E-2</c:v>
                </c:pt>
                <c:pt idx="64">
                  <c:v>4.9596927491057416E-2</c:v>
                </c:pt>
                <c:pt idx="65">
                  <c:v>4.9412878230591928E-2</c:v>
                </c:pt>
                <c:pt idx="66">
                  <c:v>4.904346951464833E-2</c:v>
                </c:pt>
                <c:pt idx="67">
                  <c:v>4.9563516110601308E-2</c:v>
                </c:pt>
                <c:pt idx="68">
                  <c:v>4.8774254883479057E-2</c:v>
                </c:pt>
                <c:pt idx="69">
                  <c:v>4.8696439301727193E-2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0.76562691267624439</c:v>
                </c:pt>
                <c:pt idx="1">
                  <c:v>0.6408072711658197</c:v>
                </c:pt>
                <c:pt idx="2">
                  <c:v>0.56673942921820686</c:v>
                </c:pt>
                <c:pt idx="3">
                  <c:v>0.67639610165650033</c:v>
                </c:pt>
                <c:pt idx="4">
                  <c:v>0.57587141229987759</c:v>
                </c:pt>
                <c:pt idx="5">
                  <c:v>0.47773094775029956</c:v>
                </c:pt>
                <c:pt idx="6">
                  <c:v>0.46803367844337912</c:v>
                </c:pt>
                <c:pt idx="7">
                  <c:v>0.59556612935452846</c:v>
                </c:pt>
                <c:pt idx="8">
                  <c:v>0.64708942227851196</c:v>
                </c:pt>
                <c:pt idx="9">
                  <c:v>0.40834280630652892</c:v>
                </c:pt>
                <c:pt idx="10">
                  <c:v>0.32234342039742203</c:v>
                </c:pt>
                <c:pt idx="11">
                  <c:v>0.28728163397502077</c:v>
                </c:pt>
                <c:pt idx="12">
                  <c:v>0.29906092223152553</c:v>
                </c:pt>
                <c:pt idx="13">
                  <c:v>0.27746906656082282</c:v>
                </c:pt>
                <c:pt idx="14">
                  <c:v>0.32366314464407797</c:v>
                </c:pt>
                <c:pt idx="15">
                  <c:v>0.33157211328454572</c:v>
                </c:pt>
                <c:pt idx="16">
                  <c:v>0.26470182093884259</c:v>
                </c:pt>
                <c:pt idx="17">
                  <c:v>0.26417401512081279</c:v>
                </c:pt>
                <c:pt idx="18">
                  <c:v>0.26844926219545079</c:v>
                </c:pt>
                <c:pt idx="19">
                  <c:v>0.25008576674463645</c:v>
                </c:pt>
                <c:pt idx="20">
                  <c:v>0.2449838100012193</c:v>
                </c:pt>
                <c:pt idx="21">
                  <c:v>0.23632516134208531</c:v>
                </c:pt>
                <c:pt idx="22">
                  <c:v>0.24091859963024606</c:v>
                </c:pt>
                <c:pt idx="23">
                  <c:v>0.23882014438670526</c:v>
                </c:pt>
                <c:pt idx="24">
                  <c:v>0.24292846536708035</c:v>
                </c:pt>
                <c:pt idx="25">
                  <c:v>0.24061676394009127</c:v>
                </c:pt>
                <c:pt idx="26">
                  <c:v>0.24430230778062687</c:v>
                </c:pt>
                <c:pt idx="27">
                  <c:v>0.24610916753927839</c:v>
                </c:pt>
                <c:pt idx="28">
                  <c:v>0.25897123444481368</c:v>
                </c:pt>
                <c:pt idx="29">
                  <c:v>0.25484384812142935</c:v>
                </c:pt>
                <c:pt idx="30">
                  <c:v>0.25085081031407946</c:v>
                </c:pt>
                <c:pt idx="31">
                  <c:v>0.24907115396592627</c:v>
                </c:pt>
                <c:pt idx="32">
                  <c:v>0.24962262540235716</c:v>
                </c:pt>
                <c:pt idx="33">
                  <c:v>0.25263071373122065</c:v>
                </c:pt>
                <c:pt idx="34">
                  <c:v>0.24861344917348926</c:v>
                </c:pt>
                <c:pt idx="35">
                  <c:v>0.25242350537158892</c:v>
                </c:pt>
                <c:pt idx="36">
                  <c:v>0.25470625305359457</c:v>
                </c:pt>
                <c:pt idx="37">
                  <c:v>0.25110173068805403</c:v>
                </c:pt>
                <c:pt idx="38">
                  <c:v>0.24806880394129022</c:v>
                </c:pt>
                <c:pt idx="39">
                  <c:v>0.25196438851176123</c:v>
                </c:pt>
                <c:pt idx="40">
                  <c:v>0.23188340100122198</c:v>
                </c:pt>
                <c:pt idx="41">
                  <c:v>0.23946448438467374</c:v>
                </c:pt>
                <c:pt idx="42">
                  <c:v>0.25223556268745101</c:v>
                </c:pt>
                <c:pt idx="43">
                  <c:v>0.2498781173823364</c:v>
                </c:pt>
                <c:pt idx="44">
                  <c:v>0.24685700157666696</c:v>
                </c:pt>
                <c:pt idx="45">
                  <c:v>0.24665132829781095</c:v>
                </c:pt>
                <c:pt idx="46">
                  <c:v>0.24788000383461839</c:v>
                </c:pt>
                <c:pt idx="47">
                  <c:v>0.24713101648738187</c:v>
                </c:pt>
                <c:pt idx="48">
                  <c:v>0.2483067485394774</c:v>
                </c:pt>
                <c:pt idx="49">
                  <c:v>0.25131090881991491</c:v>
                </c:pt>
                <c:pt idx="50">
                  <c:v>0.24957883466161729</c:v>
                </c:pt>
                <c:pt idx="51">
                  <c:v>0.24957902542215255</c:v>
                </c:pt>
                <c:pt idx="52">
                  <c:v>0.24907121284559861</c:v>
                </c:pt>
                <c:pt idx="53">
                  <c:v>0.25357235528379157</c:v>
                </c:pt>
                <c:pt idx="54">
                  <c:v>0.25311526340052054</c:v>
                </c:pt>
                <c:pt idx="55">
                  <c:v>0.24311304852238885</c:v>
                </c:pt>
                <c:pt idx="56">
                  <c:v>0.25362549800796813</c:v>
                </c:pt>
                <c:pt idx="57">
                  <c:v>0.24879001781270582</c:v>
                </c:pt>
                <c:pt idx="58">
                  <c:v>0.25349091661820228</c:v>
                </c:pt>
                <c:pt idx="59">
                  <c:v>0.25613212592249274</c:v>
                </c:pt>
                <c:pt idx="60">
                  <c:v>0.25071139803817105</c:v>
                </c:pt>
                <c:pt idx="61">
                  <c:v>0.26331069383406575</c:v>
                </c:pt>
                <c:pt idx="62">
                  <c:v>0.26664213431462747</c:v>
                </c:pt>
                <c:pt idx="63">
                  <c:v>0.27342576254096296</c:v>
                </c:pt>
                <c:pt idx="64">
                  <c:v>0.27611438527561449</c:v>
                </c:pt>
                <c:pt idx="65">
                  <c:v>0.27940468531623663</c:v>
                </c:pt>
                <c:pt idx="66">
                  <c:v>0.27344467726065391</c:v>
                </c:pt>
                <c:pt idx="67">
                  <c:v>0.28240911557243625</c:v>
                </c:pt>
                <c:pt idx="68">
                  <c:v>0.27898594508170821</c:v>
                </c:pt>
                <c:pt idx="69">
                  <c:v>0.26727992321255661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9.8873999999999996E-6</c:v>
                </c:pt>
                <c:pt idx="1">
                  <c:v>2.2059799999999998E-5</c:v>
                </c:pt>
                <c:pt idx="2">
                  <c:v>3.2508700000000003E-5</c:v>
                </c:pt>
                <c:pt idx="3">
                  <c:v>4.8179600000000002E-5</c:v>
                </c:pt>
                <c:pt idx="4">
                  <c:v>5.8378200000000003E-5</c:v>
                </c:pt>
                <c:pt idx="5">
                  <c:v>7.0206500000000006E-5</c:v>
                </c:pt>
                <c:pt idx="6">
                  <c:v>8.8797700000000005E-5</c:v>
                </c:pt>
                <c:pt idx="7">
                  <c:v>1.01234E-4</c:v>
                </c:pt>
                <c:pt idx="8">
                  <c:v>1.1656E-4</c:v>
                </c:pt>
                <c:pt idx="9">
                  <c:v>1.2958800000000001E-4</c:v>
                </c:pt>
                <c:pt idx="10">
                  <c:v>2.72093E-4</c:v>
                </c:pt>
                <c:pt idx="11">
                  <c:v>4.3457700000000001E-4</c:v>
                </c:pt>
                <c:pt idx="12">
                  <c:v>5.7838900000000001E-4</c:v>
                </c:pt>
                <c:pt idx="13">
                  <c:v>7.2893700000000003E-4</c:v>
                </c:pt>
                <c:pt idx="14">
                  <c:v>9.1560299999999997E-4</c:v>
                </c:pt>
                <c:pt idx="15">
                  <c:v>1.0699399999999999E-3</c:v>
                </c:pt>
                <c:pt idx="16">
                  <c:v>1.2308600000000001E-3</c:v>
                </c:pt>
                <c:pt idx="17">
                  <c:v>1.38554E-3</c:v>
                </c:pt>
                <c:pt idx="18">
                  <c:v>1.5678999999999999E-3</c:v>
                </c:pt>
                <c:pt idx="19">
                  <c:v>3.2556999999999998E-3</c:v>
                </c:pt>
                <c:pt idx="20">
                  <c:v>5.0533100000000001E-3</c:v>
                </c:pt>
                <c:pt idx="21">
                  <c:v>6.7398400000000004E-3</c:v>
                </c:pt>
                <c:pt idx="22">
                  <c:v>8.7280499999999994E-3</c:v>
                </c:pt>
                <c:pt idx="23">
                  <c:v>1.0485299999999999E-2</c:v>
                </c:pt>
                <c:pt idx="24">
                  <c:v>1.22635E-2</c:v>
                </c:pt>
                <c:pt idx="25">
                  <c:v>1.4031999999999999E-2</c:v>
                </c:pt>
                <c:pt idx="26">
                  <c:v>1.6169699999999999E-2</c:v>
                </c:pt>
                <c:pt idx="27">
                  <c:v>1.8008900000000001E-2</c:v>
                </c:pt>
                <c:pt idx="28">
                  <c:v>2.2399200000000001E-2</c:v>
                </c:pt>
                <c:pt idx="29">
                  <c:v>2.69544E-2</c:v>
                </c:pt>
                <c:pt idx="30">
                  <c:v>3.2734800000000001E-2</c:v>
                </c:pt>
                <c:pt idx="31">
                  <c:v>3.7662399999999999E-2</c:v>
                </c:pt>
                <c:pt idx="32">
                  <c:v>4.2343100000000002E-2</c:v>
                </c:pt>
                <c:pt idx="33">
                  <c:v>4.6767700000000002E-2</c:v>
                </c:pt>
                <c:pt idx="34">
                  <c:v>5.1935000000000002E-2</c:v>
                </c:pt>
                <c:pt idx="35">
                  <c:v>5.7034700000000001E-2</c:v>
                </c:pt>
                <c:pt idx="36">
                  <c:v>6.1435999999999998E-2</c:v>
                </c:pt>
                <c:pt idx="37">
                  <c:v>6.8266199999999999E-2</c:v>
                </c:pt>
                <c:pt idx="38">
                  <c:v>7.3457900000000007E-2</c:v>
                </c:pt>
                <c:pt idx="39">
                  <c:v>7.8320399999999998E-2</c:v>
                </c:pt>
                <c:pt idx="40">
                  <c:v>8.3167199999999997E-2</c:v>
                </c:pt>
                <c:pt idx="41">
                  <c:v>8.8685700000000006E-2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6.56075E-7</c:v>
                </c:pt>
                <c:pt idx="1">
                  <c:v>7.9157299999999996E-7</c:v>
                </c:pt>
                <c:pt idx="2">
                  <c:v>4.7180199999999998E-7</c:v>
                </c:pt>
                <c:pt idx="3">
                  <c:v>2.7688500000000002E-6</c:v>
                </c:pt>
                <c:pt idx="4">
                  <c:v>1.11857E-6</c:v>
                </c:pt>
                <c:pt idx="5">
                  <c:v>2.3447000000000002E-6</c:v>
                </c:pt>
                <c:pt idx="6">
                  <c:v>1.6623299999999999E-6</c:v>
                </c:pt>
                <c:pt idx="7">
                  <c:v>2.8557500000000001E-6</c:v>
                </c:pt>
                <c:pt idx="8">
                  <c:v>5.0527400000000002E-6</c:v>
                </c:pt>
                <c:pt idx="9">
                  <c:v>5.3297400000000002E-6</c:v>
                </c:pt>
                <c:pt idx="10">
                  <c:v>2.9639499999999998E-6</c:v>
                </c:pt>
                <c:pt idx="11">
                  <c:v>3.8387000000000002E-6</c:v>
                </c:pt>
                <c:pt idx="12">
                  <c:v>6.8019500000000002E-6</c:v>
                </c:pt>
                <c:pt idx="13">
                  <c:v>6.8227799999999996E-6</c:v>
                </c:pt>
                <c:pt idx="14">
                  <c:v>9.2006499999999997E-6</c:v>
                </c:pt>
                <c:pt idx="15">
                  <c:v>8.1377600000000008E-6</c:v>
                </c:pt>
                <c:pt idx="16">
                  <c:v>6.9375000000000001E-6</c:v>
                </c:pt>
                <c:pt idx="17">
                  <c:v>1.19684E-5</c:v>
                </c:pt>
                <c:pt idx="18">
                  <c:v>1.8144499999999999E-5</c:v>
                </c:pt>
                <c:pt idx="19">
                  <c:v>1.9737200000000001E-5</c:v>
                </c:pt>
                <c:pt idx="20">
                  <c:v>4.4106200000000001E-5</c:v>
                </c:pt>
                <c:pt idx="21">
                  <c:v>6.2111800000000004E-5</c:v>
                </c:pt>
                <c:pt idx="22">
                  <c:v>4.6651499999999999E-5</c:v>
                </c:pt>
                <c:pt idx="23">
                  <c:v>1.4140499999999999E-4</c:v>
                </c:pt>
                <c:pt idx="24">
                  <c:v>7.3761000000000001E-5</c:v>
                </c:pt>
                <c:pt idx="25">
                  <c:v>8.7505700000000005E-5</c:v>
                </c:pt>
                <c:pt idx="26">
                  <c:v>7.20147E-5</c:v>
                </c:pt>
                <c:pt idx="27">
                  <c:v>1.3298499999999999E-4</c:v>
                </c:pt>
                <c:pt idx="28">
                  <c:v>1.58944E-4</c:v>
                </c:pt>
                <c:pt idx="29">
                  <c:v>2.2452799999999999E-4</c:v>
                </c:pt>
                <c:pt idx="30">
                  <c:v>2.9818299999999999E-4</c:v>
                </c:pt>
                <c:pt idx="31">
                  <c:v>5.5237400000000001E-4</c:v>
                </c:pt>
                <c:pt idx="32">
                  <c:v>2.9408100000000002E-4</c:v>
                </c:pt>
                <c:pt idx="33">
                  <c:v>3.9440200000000002E-4</c:v>
                </c:pt>
                <c:pt idx="34">
                  <c:v>6.5709299999999998E-4</c:v>
                </c:pt>
                <c:pt idx="35">
                  <c:v>9.2076400000000002E-4</c:v>
                </c:pt>
                <c:pt idx="36">
                  <c:v>4.46778E-4</c:v>
                </c:pt>
                <c:pt idx="37">
                  <c:v>6.64352E-4</c:v>
                </c:pt>
                <c:pt idx="38">
                  <c:v>6.1731000000000004E-4</c:v>
                </c:pt>
                <c:pt idx="39">
                  <c:v>6.4098599999999996E-4</c:v>
                </c:pt>
                <c:pt idx="40">
                  <c:v>5.4721100000000003E-4</c:v>
                </c:pt>
                <c:pt idx="41">
                  <c:v>8.4668500000000002E-4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3.5140999741794583E-4</c:v>
                </c:pt>
                <c:pt idx="2">
                  <c:v>6.2714795503106421E-4</c:v>
                </c:pt>
                <c:pt idx="3">
                  <c:v>1.0244047486098148E-3</c:v>
                </c:pt>
                <c:pt idx="4">
                  <c:v>1.2427819941355199E-3</c:v>
                </c:pt>
                <c:pt idx="5">
                  <c:v>1.4805972530477726E-3</c:v>
                </c:pt>
                <c:pt idx="6">
                  <c:v>1.8575766791568186E-3</c:v>
                </c:pt>
                <c:pt idx="7">
                  <c:v>2.0512010552767653E-3</c:v>
                </c:pt>
                <c:pt idx="8">
                  <c:v>2.2821245328599974E-3</c:v>
                </c:pt>
                <c:pt idx="9">
                  <c:v>2.4314568135863877E-3</c:v>
                </c:pt>
                <c:pt idx="10">
                  <c:v>5.1468788576804602E-3</c:v>
                </c:pt>
                <c:pt idx="11">
                  <c:v>7.9335592275705819E-3</c:v>
                </c:pt>
                <c:pt idx="12">
                  <c:v>1.003582109232141E-2</c:v>
                </c:pt>
                <c:pt idx="13">
                  <c:v>1.1940937393475935E-2</c:v>
                </c:pt>
                <c:pt idx="14">
                  <c:v>1.4089007708574882E-2</c:v>
                </c:pt>
                <c:pt idx="15">
                  <c:v>1.5360953419436368E-2</c:v>
                </c:pt>
                <c:pt idx="16">
                  <c:v>1.638916679499465E-2</c:v>
                </c:pt>
                <c:pt idx="17">
                  <c:v>1.6992259503154292E-2</c:v>
                </c:pt>
                <c:pt idx="18">
                  <c:v>1.7577288990868474E-2</c:v>
                </c:pt>
                <c:pt idx="19">
                  <c:v>3.3314376610242856E-2</c:v>
                </c:pt>
                <c:pt idx="20">
                  <c:v>4.6425115131298995E-2</c:v>
                </c:pt>
                <c:pt idx="21">
                  <c:v>5.4749750633542801E-2</c:v>
                </c:pt>
                <c:pt idx="22">
                  <c:v>6.157413087412307E-2</c:v>
                </c:pt>
                <c:pt idx="23">
                  <c:v>6.2720251458769971E-2</c:v>
                </c:pt>
                <c:pt idx="24">
                  <c:v>6.0178038128721141E-2</c:v>
                </c:pt>
                <c:pt idx="25">
                  <c:v>5.376158767150805E-2</c:v>
                </c:pt>
                <c:pt idx="26">
                  <c:v>4.4553444917223385E-2</c:v>
                </c:pt>
                <c:pt idx="27">
                  <c:v>3.0226675599966942E-2</c:v>
                </c:pt>
                <c:pt idx="28">
                  <c:v>1.6956388906512004E-2</c:v>
                </c:pt>
                <c:pt idx="29">
                  <c:v>2.0466695296151832E-2</c:v>
                </c:pt>
                <c:pt idx="30">
                  <c:v>2.492115943706202E-2</c:v>
                </c:pt>
                <c:pt idx="31">
                  <c:v>2.8718442929683462E-2</c:v>
                </c:pt>
                <c:pt idx="32">
                  <c:v>3.2325461527766351E-2</c:v>
                </c:pt>
                <c:pt idx="33">
                  <c:v>3.5735125571408864E-2</c:v>
                </c:pt>
                <c:pt idx="34">
                  <c:v>3.9717125529080514E-2</c:v>
                </c:pt>
                <c:pt idx="35">
                  <c:v>4.3647031898778062E-2</c:v>
                </c:pt>
                <c:pt idx="36">
                  <c:v>4.7038740608104056E-2</c:v>
                </c:pt>
                <c:pt idx="37">
                  <c:v>5.2302196593026332E-2</c:v>
                </c:pt>
                <c:pt idx="38">
                  <c:v>5.6302999561741895E-2</c:v>
                </c:pt>
                <c:pt idx="39">
                  <c:v>6.0050116004406025E-2</c:v>
                </c:pt>
                <c:pt idx="40">
                  <c:v>6.3785133788324691E-2</c:v>
                </c:pt>
                <c:pt idx="41">
                  <c:v>6.803777380659555E-2</c:v>
                </c:pt>
                <c:pt idx="42">
                  <c:v>7.2291261501593804E-2</c:v>
                </c:pt>
                <c:pt idx="43">
                  <c:v>7.595807983971796E-2</c:v>
                </c:pt>
                <c:pt idx="44">
                  <c:v>8.3921925632019917E-2</c:v>
                </c:pt>
                <c:pt idx="45">
                  <c:v>9.1625765853575361E-2</c:v>
                </c:pt>
                <c:pt idx="46">
                  <c:v>0.10058262640125357</c:v>
                </c:pt>
                <c:pt idx="47">
                  <c:v>0.11160319447252139</c:v>
                </c:pt>
                <c:pt idx="48">
                  <c:v>0.11860962793199745</c:v>
                </c:pt>
                <c:pt idx="49">
                  <c:v>0.12670648190897885</c:v>
                </c:pt>
                <c:pt idx="50">
                  <c:v>0.13609796943324576</c:v>
                </c:pt>
                <c:pt idx="51">
                  <c:v>0.14417016372361219</c:v>
                </c:pt>
                <c:pt idx="52">
                  <c:v>0.15217608510620093</c:v>
                </c:pt>
                <c:pt idx="53">
                  <c:v>0.16093027385451242</c:v>
                </c:pt>
                <c:pt idx="54">
                  <c:v>0.20344203234829331</c:v>
                </c:pt>
                <c:pt idx="55">
                  <c:v>0.25261036499770056</c:v>
                </c:pt>
                <c:pt idx="56">
                  <c:v>0.29741932742270649</c:v>
                </c:pt>
                <c:pt idx="57">
                  <c:v>0.34369631181650945</c:v>
                </c:pt>
                <c:pt idx="58">
                  <c:v>0.38886438092784581</c:v>
                </c:pt>
                <c:pt idx="59">
                  <c:v>0.44008177941191506</c:v>
                </c:pt>
                <c:pt idx="60">
                  <c:v>0.50325450221300039</c:v>
                </c:pt>
                <c:pt idx="61">
                  <c:v>0.57896436381217375</c:v>
                </c:pt>
                <c:pt idx="62">
                  <c:v>0.63024109966716024</c:v>
                </c:pt>
                <c:pt idx="63">
                  <c:v>0.68215744614372231</c:v>
                </c:pt>
                <c:pt idx="64">
                  <c:v>0.73346423599177069</c:v>
                </c:pt>
                <c:pt idx="65">
                  <c:v>0.78537595877709232</c:v>
                </c:pt>
                <c:pt idx="66">
                  <c:v>0.84247083944279633</c:v>
                </c:pt>
                <c:pt idx="67">
                  <c:v>0.88986367465592642</c:v>
                </c:pt>
                <c:pt idx="68">
                  <c:v>0.9480759473713708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9.3774499781203592E-6</c:v>
                </c:pt>
                <c:pt idx="2">
                  <c:v>1.742713919934065E-5</c:v>
                </c:pt>
                <c:pt idx="3">
                  <c:v>2.9499785584780363E-5</c:v>
                </c:pt>
                <c:pt idx="4">
                  <c:v>3.7356647119634489E-5</c:v>
                </c:pt>
                <c:pt idx="5">
                  <c:v>4.6469007178143989E-5</c:v>
                </c:pt>
                <c:pt idx="6">
                  <c:v>6.0791412622693237E-5</c:v>
                </c:pt>
                <c:pt idx="7">
                  <c:v>7.0372167540613961E-5</c:v>
                </c:pt>
                <c:pt idx="8">
                  <c:v>8.2179107697417269E-5</c:v>
                </c:pt>
                <c:pt idx="9">
                  <c:v>9.2215700178353824E-5</c:v>
                </c:pt>
                <c:pt idx="10">
                  <c:v>2.0199959728426899E-4</c:v>
                </c:pt>
                <c:pt idx="11">
                  <c:v>3.2717504191679081E-4</c:v>
                </c:pt>
                <c:pt idx="12">
                  <c:v>4.3796583389318374E-4</c:v>
                </c:pt>
                <c:pt idx="13">
                  <c:v>5.5394594786463262E-4</c:v>
                </c:pt>
                <c:pt idx="14">
                  <c:v>6.9775087356669751E-4</c:v>
                </c:pt>
                <c:pt idx="15">
                  <c:v>8.1664998116036521E-4</c:v>
                </c:pt>
                <c:pt idx="16">
                  <c:v>9.4062054164795433E-4</c:v>
                </c:pt>
                <c:pt idx="17">
                  <c:v>1.0597838917363229E-3</c:v>
                </c:pt>
                <c:pt idx="18">
                  <c:v>1.2002715341084128E-3</c:v>
                </c:pt>
                <c:pt idx="19">
                  <c:v>2.5005295007437143E-3</c:v>
                </c:pt>
                <c:pt idx="20">
                  <c:v>3.8853835849973488E-3</c:v>
                </c:pt>
                <c:pt idx="21">
                  <c:v>5.1846631610546036E-3</c:v>
                </c:pt>
                <c:pt idx="22">
                  <c:v>6.7163528706434012E-3</c:v>
                </c:pt>
                <c:pt idx="23">
                  <c:v>8.0701141645584881E-3</c:v>
                </c:pt>
                <c:pt idx="24">
                  <c:v>9.4400150510799315E-3</c:v>
                </c:pt>
                <c:pt idx="25">
                  <c:v>1.0802443190666689E-2</c:v>
                </c:pt>
                <c:pt idx="26">
                  <c:v>1.2449297945540659E-2</c:v>
                </c:pt>
                <c:pt idx="27">
                  <c:v>1.3866192395259613E-2</c:v>
                </c:pt>
                <c:pt idx="28">
                  <c:v>1.7248419288800887E-2</c:v>
                </c:pt>
                <c:pt idx="29">
                  <c:v>2.0757682880231818E-2</c:v>
                </c:pt>
                <c:pt idx="30">
                  <c:v>2.521082374427892E-2</c:v>
                </c:pt>
                <c:pt idx="31">
                  <c:v>2.9006979187099224E-2</c:v>
                </c:pt>
                <c:pt idx="32">
                  <c:v>3.2612926256911916E-2</c:v>
                </c:pt>
                <c:pt idx="33">
                  <c:v>3.602157739992326E-2</c:v>
                </c:pt>
                <c:pt idx="34">
                  <c:v>4.0002394434521318E-2</c:v>
                </c:pt>
                <c:pt idx="35">
                  <c:v>4.3931133356461143E-2</c:v>
                </c:pt>
                <c:pt idx="36">
                  <c:v>4.7321834499103606E-2</c:v>
                </c:pt>
                <c:pt idx="37">
                  <c:v>5.2583726881916995E-2</c:v>
                </c:pt>
                <c:pt idx="38">
                  <c:v>5.6583341341794054E-2</c:v>
                </c:pt>
                <c:pt idx="39">
                  <c:v>6.0329344637660945E-2</c:v>
                </c:pt>
                <c:pt idx="40">
                  <c:v>6.4063252868901605E-2</c:v>
                </c:pt>
                <c:pt idx="41">
                  <c:v>6.8314629565712201E-2</c:v>
                </c:pt>
                <c:pt idx="42">
                  <c:v>7.2566853687432903E-2</c:v>
                </c:pt>
                <c:pt idx="43">
                  <c:v>7.623258273272307E-2</c:v>
                </c:pt>
                <c:pt idx="44">
                  <c:v>8.4194062724662802E-2</c:v>
                </c:pt>
                <c:pt idx="45">
                  <c:v>9.1895614385080565E-2</c:v>
                </c:pt>
                <c:pt idx="46">
                  <c:v>0.10084981413991059</c:v>
                </c:pt>
                <c:pt idx="47">
                  <c:v>0.11186710835773939</c:v>
                </c:pt>
                <c:pt idx="48">
                  <c:v>0.11887146043301382</c:v>
                </c:pt>
                <c:pt idx="49">
                  <c:v>0.126965909097214</c:v>
                </c:pt>
                <c:pt idx="50">
                  <c:v>0.13635460671505051</c:v>
                </c:pt>
                <c:pt idx="51">
                  <c:v>0.14442440301822906</c:v>
                </c:pt>
                <c:pt idx="52">
                  <c:v>0.15242794610116195</c:v>
                </c:pt>
                <c:pt idx="53">
                  <c:v>0.16117953426384535</c:v>
                </c:pt>
                <c:pt idx="54">
                  <c:v>0.20367866389259462</c:v>
                </c:pt>
                <c:pt idx="55">
                  <c:v>0.25283239022462378</c:v>
                </c:pt>
                <c:pt idx="56">
                  <c:v>0.29762804135979554</c:v>
                </c:pt>
                <c:pt idx="57">
                  <c:v>0.34389127836203698</c:v>
                </c:pt>
                <c:pt idx="58">
                  <c:v>0.38904592950458644</c:v>
                </c:pt>
                <c:pt idx="59">
                  <c:v>0.44024811296025779</c:v>
                </c:pt>
                <c:pt idx="60">
                  <c:v>0.50340206919373454</c:v>
                </c:pt>
                <c:pt idx="61">
                  <c:v>0.57908943984787109</c:v>
                </c:pt>
                <c:pt idx="62">
                  <c:v>0.63035094304725081</c:v>
                </c:pt>
                <c:pt idx="63">
                  <c:v>0.68225186686062933</c:v>
                </c:pt>
                <c:pt idx="64">
                  <c:v>0.73354341512500409</c:v>
                </c:pt>
                <c:pt idx="65">
                  <c:v>0.7854397166206909</c:v>
                </c:pt>
                <c:pt idx="66">
                  <c:v>0.84251763624861453</c:v>
                </c:pt>
                <c:pt idx="67">
                  <c:v>0.88989639258708542</c:v>
                </c:pt>
                <c:pt idx="68">
                  <c:v>0.94809137232380225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0.51478773699708669</c:v>
                </c:pt>
                <c:pt idx="2">
                  <c:v>0.17450483898047367</c:v>
                </c:pt>
                <c:pt idx="3">
                  <c:v>0.85851542872344777</c:v>
                </c:pt>
                <c:pt idx="4">
                  <c:v>0.24851133192090016</c:v>
                </c:pt>
                <c:pt idx="5">
                  <c:v>0.47520430183990364</c:v>
                </c:pt>
                <c:pt idx="6">
                  <c:v>0.24149975284913008</c:v>
                </c:pt>
                <c:pt idx="7">
                  <c:v>0.3925968064372537</c:v>
                </c:pt>
                <c:pt idx="8">
                  <c:v>0.63366851819562642</c:v>
                </c:pt>
                <c:pt idx="9">
                  <c:v>0.59831074117567562</c:v>
                </c:pt>
                <c:pt idx="10">
                  <c:v>0.1168628468524487</c:v>
                </c:pt>
                <c:pt idx="11">
                  <c:v>8.4061173256828201E-2</c:v>
                </c:pt>
                <c:pt idx="12">
                  <c:v>0.13066868623274031</c:v>
                </c:pt>
                <c:pt idx="13">
                  <c:v>9.2448301697689639E-2</c:v>
                </c:pt>
                <c:pt idx="14">
                  <c:v>0.10341682556750301</c:v>
                </c:pt>
                <c:pt idx="15">
                  <c:v>6.4517117428679729E-2</c:v>
                </c:pt>
                <c:pt idx="16">
                  <c:v>3.3155824277009992E-2</c:v>
                </c:pt>
                <c:pt idx="17">
                  <c:v>8.0954336275728248E-2</c:v>
                </c:pt>
                <c:pt idx="18">
                  <c:v>0.12768018743417392</c:v>
                </c:pt>
                <c:pt idx="19">
                  <c:v>3.9939985870036804E-2</c:v>
                </c:pt>
                <c:pt idx="20">
                  <c:v>8.2389100903288923E-2</c:v>
                </c:pt>
                <c:pt idx="21">
                  <c:v>9.0150803370101257E-2</c:v>
                </c:pt>
                <c:pt idx="22">
                  <c:v>2.8517413997090034E-2</c:v>
                </c:pt>
                <c:pt idx="23">
                  <c:v>0.15815026553545108</c:v>
                </c:pt>
                <c:pt idx="24">
                  <c:v>3.9180844798718334E-2</c:v>
                </c:pt>
                <c:pt idx="25">
                  <c:v>4.2707491631869661E-2</c:v>
                </c:pt>
                <c:pt idx="26">
                  <c:v>1.4324442992608391E-2</c:v>
                </c:pt>
                <c:pt idx="27">
                  <c:v>6.0991586554117315E-2</c:v>
                </c:pt>
                <c:pt idx="28">
                  <c:v>5.6398686584964969E-2</c:v>
                </c:pt>
                <c:pt idx="29">
                  <c:v>7.6047437438773111E-2</c:v>
                </c:pt>
                <c:pt idx="30">
                  <c:v>8.8453888071376635E-2</c:v>
                </c:pt>
                <c:pt idx="31">
                  <c:v>0.17694682734294412</c:v>
                </c:pt>
                <c:pt idx="32">
                  <c:v>5.3997835908123987E-2</c:v>
                </c:pt>
                <c:pt idx="33">
                  <c:v>7.769222164022474E-2</c:v>
                </c:pt>
                <c:pt idx="34">
                  <c:v>0.14487324630068965</c:v>
                </c:pt>
                <c:pt idx="35">
                  <c:v>0.2004731900585183</c:v>
                </c:pt>
                <c:pt idx="36">
                  <c:v>5.9205717285952406E-2</c:v>
                </c:pt>
                <c:pt idx="37">
                  <c:v>9.8369933253931757E-2</c:v>
                </c:pt>
                <c:pt idx="38">
                  <c:v>7.7220497671641797E-2</c:v>
                </c:pt>
                <c:pt idx="39">
                  <c:v>7.3726297011446618E-2</c:v>
                </c:pt>
                <c:pt idx="40">
                  <c:v>4.8177126618796709E-2</c:v>
                </c:pt>
                <c:pt idx="41">
                  <c:v>9.5427989329773547E-2</c:v>
                </c:pt>
                <c:pt idx="42">
                  <c:v>0.12318410645395346</c:v>
                </c:pt>
                <c:pt idx="43">
                  <c:v>7.1427963534862832E-2</c:v>
                </c:pt>
                <c:pt idx="44">
                  <c:v>2.4882534643664134E-2</c:v>
                </c:pt>
                <c:pt idx="45">
                  <c:v>6.1007668119619891E-2</c:v>
                </c:pt>
                <c:pt idx="46">
                  <c:v>7.3833000426151332E-2</c:v>
                </c:pt>
                <c:pt idx="47">
                  <c:v>0.21167132730800514</c:v>
                </c:pt>
                <c:pt idx="48">
                  <c:v>5.4795532299303146E-2</c:v>
                </c:pt>
                <c:pt idx="49">
                  <c:v>3.3533655207307236E-2</c:v>
                </c:pt>
                <c:pt idx="50">
                  <c:v>5.6188920255752665E-2</c:v>
                </c:pt>
                <c:pt idx="51">
                  <c:v>5.1434122145774849E-2</c:v>
                </c:pt>
                <c:pt idx="52">
                  <c:v>0</c:v>
                </c:pt>
                <c:pt idx="53">
                  <c:v>7.2499344609089911E-2</c:v>
                </c:pt>
                <c:pt idx="54">
                  <c:v>2.7645133481915315E-2</c:v>
                </c:pt>
                <c:pt idx="55">
                  <c:v>3.3026814431517504E-2</c:v>
                </c:pt>
                <c:pt idx="56">
                  <c:v>4.7462815569369904E-2</c:v>
                </c:pt>
                <c:pt idx="57">
                  <c:v>2.3381121797511707E-2</c:v>
                </c:pt>
                <c:pt idx="58">
                  <c:v>4.5850300690887254E-2</c:v>
                </c:pt>
                <c:pt idx="59">
                  <c:v>0.31859237668497109</c:v>
                </c:pt>
                <c:pt idx="60">
                  <c:v>4.0307456026899807E-2</c:v>
                </c:pt>
                <c:pt idx="61">
                  <c:v>3.710116998806532E-2</c:v>
                </c:pt>
                <c:pt idx="62">
                  <c:v>3.4573694032064853E-2</c:v>
                </c:pt>
                <c:pt idx="63">
                  <c:v>4.5159622009275077E-2</c:v>
                </c:pt>
                <c:pt idx="64">
                  <c:v>1.8865520079759394E-2</c:v>
                </c:pt>
                <c:pt idx="65">
                  <c:v>2.7842036944133473E-2</c:v>
                </c:pt>
                <c:pt idx="66">
                  <c:v>0.3624965177494664</c:v>
                </c:pt>
                <c:pt idx="67">
                  <c:v>2.9377685830624702E-2</c:v>
                </c:pt>
                <c:pt idx="68">
                  <c:v>2.1424214399565329E-2</c:v>
                </c:pt>
                <c:pt idx="69">
                  <c:v>1.7094398480010667E-2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0.34791755163136923</c:v>
                </c:pt>
                <c:pt idx="1">
                  <c:v>0.20294834948639606</c:v>
                </c:pt>
                <c:pt idx="2">
                  <c:v>0.17250766717832458</c:v>
                </c:pt>
                <c:pt idx="3">
                  <c:v>0.14246693621366718</c:v>
                </c:pt>
                <c:pt idx="4">
                  <c:v>0.13943561123844175</c:v>
                </c:pt>
                <c:pt idx="5">
                  <c:v>0.14030039953565551</c:v>
                </c:pt>
                <c:pt idx="6">
                  <c:v>0.13083672212230721</c:v>
                </c:pt>
                <c:pt idx="7">
                  <c:v>0.12660766145761304</c:v>
                </c:pt>
                <c:pt idx="8">
                  <c:v>0.17182566918325326</c:v>
                </c:pt>
                <c:pt idx="9">
                  <c:v>0.12751180664876377</c:v>
                </c:pt>
                <c:pt idx="10">
                  <c:v>0.10777197502324573</c:v>
                </c:pt>
                <c:pt idx="11">
                  <c:v>9.7971130547635982E-2</c:v>
                </c:pt>
                <c:pt idx="12">
                  <c:v>0.1031278257366582</c:v>
                </c:pt>
                <c:pt idx="13">
                  <c:v>8.8229847023816865E-2</c:v>
                </c:pt>
                <c:pt idx="14">
                  <c:v>9.7724668879416082E-2</c:v>
                </c:pt>
                <c:pt idx="15">
                  <c:v>0.10357963997981195</c:v>
                </c:pt>
                <c:pt idx="16">
                  <c:v>8.2540662626131314E-2</c:v>
                </c:pt>
                <c:pt idx="17">
                  <c:v>8.186050204252493E-2</c:v>
                </c:pt>
                <c:pt idx="18">
                  <c:v>8.2544167357612108E-2</c:v>
                </c:pt>
                <c:pt idx="19">
                  <c:v>7.6351936603495416E-2</c:v>
                </c:pt>
                <c:pt idx="20">
                  <c:v>7.1566953145562009E-2</c:v>
                </c:pt>
                <c:pt idx="21">
                  <c:v>6.9924805336625193E-2</c:v>
                </c:pt>
                <c:pt idx="22">
                  <c:v>6.5842885867977388E-2</c:v>
                </c:pt>
                <c:pt idx="23">
                  <c:v>6.5307525774179087E-2</c:v>
                </c:pt>
                <c:pt idx="24">
                  <c:v>6.4435520039140534E-2</c:v>
                </c:pt>
                <c:pt idx="25">
                  <c:v>6.4607967502850638E-2</c:v>
                </c:pt>
                <c:pt idx="26">
                  <c:v>6.3163818747410283E-2</c:v>
                </c:pt>
                <c:pt idx="27">
                  <c:v>6.2774517044350289E-2</c:v>
                </c:pt>
                <c:pt idx="28">
                  <c:v>6.2620093574770525E-2</c:v>
                </c:pt>
                <c:pt idx="29">
                  <c:v>6.1728326358590803E-2</c:v>
                </c:pt>
                <c:pt idx="30">
                  <c:v>5.9039920818211813E-2</c:v>
                </c:pt>
                <c:pt idx="31">
                  <c:v>5.840068609541612E-2</c:v>
                </c:pt>
                <c:pt idx="32">
                  <c:v>5.8698583712576545E-2</c:v>
                </c:pt>
                <c:pt idx="33">
                  <c:v>5.9147231957098596E-2</c:v>
                </c:pt>
                <c:pt idx="34">
                  <c:v>5.8294791566381052E-2</c:v>
                </c:pt>
                <c:pt idx="35">
                  <c:v>5.8045540697154535E-2</c:v>
                </c:pt>
                <c:pt idx="36">
                  <c:v>5.855101243570545E-2</c:v>
                </c:pt>
                <c:pt idx="37">
                  <c:v>5.6639889139867165E-2</c:v>
                </c:pt>
                <c:pt idx="38">
                  <c:v>5.6071028439419038E-2</c:v>
                </c:pt>
                <c:pt idx="39">
                  <c:v>5.6443659634016166E-2</c:v>
                </c:pt>
                <c:pt idx="40">
                  <c:v>5.6586250348695161E-2</c:v>
                </c:pt>
                <c:pt idx="41">
                  <c:v>5.8004841817790233E-2</c:v>
                </c:pt>
                <c:pt idx="42">
                  <c:v>5.6063830803574737E-2</c:v>
                </c:pt>
                <c:pt idx="43">
                  <c:v>5.6555339538982008E-2</c:v>
                </c:pt>
                <c:pt idx="44">
                  <c:v>5.5724075463411953E-2</c:v>
                </c:pt>
                <c:pt idx="45">
                  <c:v>5.5896055995641056E-2</c:v>
                </c:pt>
                <c:pt idx="46">
                  <c:v>5.5301639193999295E-2</c:v>
                </c:pt>
                <c:pt idx="47">
                  <c:v>5.3218793684022069E-2</c:v>
                </c:pt>
                <c:pt idx="48">
                  <c:v>5.3930698394800115E-2</c:v>
                </c:pt>
                <c:pt idx="49">
                  <c:v>5.4220048781079742E-2</c:v>
                </c:pt>
                <c:pt idx="50">
                  <c:v>5.3465608316149264E-2</c:v>
                </c:pt>
                <c:pt idx="51">
                  <c:v>5.3679325794751438E-2</c:v>
                </c:pt>
                <c:pt idx="52">
                  <c:v>5.397409397126382E-2</c:v>
                </c:pt>
                <c:pt idx="53">
                  <c:v>5.371243948018678E-2</c:v>
                </c:pt>
                <c:pt idx="54">
                  <c:v>5.3371281605174077E-2</c:v>
                </c:pt>
                <c:pt idx="55">
                  <c:v>5.1590346100993598E-2</c:v>
                </c:pt>
                <c:pt idx="56">
                  <c:v>5.1080119892531563E-2</c:v>
                </c:pt>
                <c:pt idx="57">
                  <c:v>5.0436605898771948E-2</c:v>
                </c:pt>
                <c:pt idx="58">
                  <c:v>5.092245515444218E-2</c:v>
                </c:pt>
                <c:pt idx="59">
                  <c:v>5.0285752282693517E-2</c:v>
                </c:pt>
                <c:pt idx="60">
                  <c:v>4.8970466033413373E-2</c:v>
                </c:pt>
                <c:pt idx="61">
                  <c:v>4.7345672524966846E-2</c:v>
                </c:pt>
                <c:pt idx="62">
                  <c:v>4.7820374781389743E-2</c:v>
                </c:pt>
                <c:pt idx="63">
                  <c:v>4.8991482677982444E-2</c:v>
                </c:pt>
                <c:pt idx="64">
                  <c:v>4.9596927491057416E-2</c:v>
                </c:pt>
                <c:pt idx="65">
                  <c:v>4.9412878230591928E-2</c:v>
                </c:pt>
                <c:pt idx="66">
                  <c:v>4.904346951464833E-2</c:v>
                </c:pt>
                <c:pt idx="67">
                  <c:v>4.9563516110601308E-2</c:v>
                </c:pt>
                <c:pt idx="68">
                  <c:v>4.8774254883479057E-2</c:v>
                </c:pt>
                <c:pt idx="69">
                  <c:v>4.8696439301727193E-2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6.6354653397253077E-2</c:v>
                </c:pt>
                <c:pt idx="1">
                  <c:v>3.5883054243465488E-2</c:v>
                </c:pt>
                <c:pt idx="2">
                  <c:v>1.4513099570268881E-2</c:v>
                </c:pt>
                <c:pt idx="3">
                  <c:v>5.746934387168013E-2</c:v>
                </c:pt>
                <c:pt idx="4">
                  <c:v>1.916074836154592E-2</c:v>
                </c:pt>
                <c:pt idx="5">
                  <c:v>3.3397192567639747E-2</c:v>
                </c:pt>
                <c:pt idx="6">
                  <c:v>1.872041730810595E-2</c:v>
                </c:pt>
                <c:pt idx="7">
                  <c:v>2.8209396052709567E-2</c:v>
                </c:pt>
                <c:pt idx="8">
                  <c:v>4.3348833218943034E-2</c:v>
                </c:pt>
                <c:pt idx="9">
                  <c:v>4.1128345217149732E-2</c:v>
                </c:pt>
                <c:pt idx="10">
                  <c:v>1.0893150503688076E-2</c:v>
                </c:pt>
                <c:pt idx="11">
                  <c:v>8.833187214233611E-3</c:v>
                </c:pt>
                <c:pt idx="12">
                  <c:v>1.176016487173857E-2</c:v>
                </c:pt>
                <c:pt idx="13">
                  <c:v>9.3599035307578016E-3</c:v>
                </c:pt>
                <c:pt idx="14">
                  <c:v>1.0048732911534802E-2</c:v>
                </c:pt>
                <c:pt idx="15">
                  <c:v>7.6058096715703695E-3</c:v>
                </c:pt>
                <c:pt idx="16">
                  <c:v>5.6363030726483921E-3</c:v>
                </c:pt>
                <c:pt idx="17">
                  <c:v>8.6380761291626369E-3</c:v>
                </c:pt>
                <c:pt idx="18">
                  <c:v>1.1572485490146056E-2</c:v>
                </c:pt>
                <c:pt idx="19">
                  <c:v>6.0623521823263823E-3</c:v>
                </c:pt>
                <c:pt idx="20">
                  <c:v>8.7281801433120067E-3</c:v>
                </c:pt>
                <c:pt idx="21">
                  <c:v>9.2156193618839616E-3</c:v>
                </c:pt>
                <c:pt idx="22">
                  <c:v>5.3450083351951469E-3</c:v>
                </c:pt>
                <c:pt idx="23">
                  <c:v>1.3486023289748504E-2</c:v>
                </c:pt>
                <c:pt idx="24">
                  <c:v>6.0146777021241899E-3</c:v>
                </c:pt>
                <c:pt idx="25">
                  <c:v>6.2361530786773098E-3</c:v>
                </c:pt>
                <c:pt idx="26">
                  <c:v>4.4536818864914013E-3</c:v>
                </c:pt>
                <c:pt idx="27">
                  <c:v>7.3844043778354025E-3</c:v>
                </c:pt>
                <c:pt idx="28">
                  <c:v>7.0959677131326119E-3</c:v>
                </c:pt>
                <c:pt idx="29">
                  <c:v>8.329920161457869E-3</c:v>
                </c:pt>
                <c:pt idx="30">
                  <c:v>9.1090521402299694E-3</c:v>
                </c:pt>
                <c:pt idx="31">
                  <c:v>1.466645779344917E-2</c:v>
                </c:pt>
                <c:pt idx="32">
                  <c:v>6.9451929594195987E-3</c:v>
                </c:pt>
                <c:pt idx="33">
                  <c:v>8.4332135212978193E-3</c:v>
                </c:pt>
                <c:pt idx="34">
                  <c:v>1.2652219120053912E-2</c:v>
                </c:pt>
                <c:pt idx="35">
                  <c:v>1.6143926416725258E-2</c:v>
                </c:pt>
                <c:pt idx="36">
                  <c:v>7.2722507975779673E-3</c:v>
                </c:pt>
                <c:pt idx="37">
                  <c:v>9.7317852758759087E-3</c:v>
                </c:pt>
                <c:pt idx="38">
                  <c:v>8.4035889945125036E-3</c:v>
                </c:pt>
                <c:pt idx="39">
                  <c:v>8.1841512556115638E-3</c:v>
                </c:pt>
                <c:pt idx="40">
                  <c:v>6.5796491886224379E-3</c:v>
                </c:pt>
                <c:pt idx="41">
                  <c:v>9.5470295662096593E-3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1378D97-6853-4EEA-AE28-1637F124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6451340-A452-4203-86D9-7A936089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7531A57-2BB8-4164-B960-8E6C938C9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CFB71EDA-3BD2-47AF-B83E-A73253327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F67EA64-CB50-4846-9C2F-43B1BBBF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6AAC-70DE-4A95-8DF0-F294D32D1B57}">
  <dimension ref="B2:H20"/>
  <sheetViews>
    <sheetView zoomScaleNormal="100" workbookViewId="0">
      <selection activeCell="Q6" sqref="Q6"/>
    </sheetView>
  </sheetViews>
  <sheetFormatPr defaultRowHeight="15" x14ac:dyDescent="0.25"/>
  <cols>
    <col min="1" max="1" width="9.140625" customWidth="1"/>
    <col min="8" max="8" width="6.5703125" customWidth="1"/>
    <col min="17" max="17" width="9.140625" customWidth="1"/>
  </cols>
  <sheetData>
    <row r="2" spans="2:8" x14ac:dyDescent="0.25">
      <c r="B2" s="20"/>
      <c r="D2" s="20"/>
    </row>
    <row r="3" spans="2:8" x14ac:dyDescent="0.25">
      <c r="B3" s="20"/>
      <c r="D3" s="20"/>
    </row>
    <row r="4" spans="2:8" x14ac:dyDescent="0.25">
      <c r="B4" s="20"/>
      <c r="D4" s="20"/>
    </row>
    <row r="5" spans="2:8" x14ac:dyDescent="0.25">
      <c r="B5" s="20"/>
      <c r="D5" s="20"/>
    </row>
    <row r="6" spans="2:8" x14ac:dyDescent="0.25">
      <c r="B6" s="20"/>
      <c r="D6" s="20"/>
    </row>
    <row r="7" spans="2:8" x14ac:dyDescent="0.25">
      <c r="B7" s="20"/>
      <c r="D7" s="20"/>
    </row>
    <row r="8" spans="2:8" x14ac:dyDescent="0.25">
      <c r="B8" s="20"/>
      <c r="D8" s="20"/>
    </row>
    <row r="9" spans="2:8" x14ac:dyDescent="0.25">
      <c r="B9" s="20"/>
      <c r="D9" s="20"/>
    </row>
    <row r="10" spans="2:8" x14ac:dyDescent="0.25">
      <c r="B10" s="20"/>
      <c r="D10" s="20"/>
    </row>
    <row r="11" spans="2:8" x14ac:dyDescent="0.25">
      <c r="B11" s="20"/>
      <c r="D11" s="20"/>
    </row>
    <row r="12" spans="2:8" x14ac:dyDescent="0.25">
      <c r="D12" s="20"/>
    </row>
    <row r="13" spans="2:8" x14ac:dyDescent="0.25">
      <c r="D13" s="20"/>
    </row>
    <row r="14" spans="2:8" x14ac:dyDescent="0.25">
      <c r="B14" s="20"/>
      <c r="D14" s="20"/>
      <c r="H14" s="82"/>
    </row>
    <row r="15" spans="2:8" x14ac:dyDescent="0.25">
      <c r="B15" s="20"/>
      <c r="D15" s="20"/>
    </row>
    <row r="16" spans="2:8" x14ac:dyDescent="0.25">
      <c r="B16" s="20"/>
      <c r="D16" s="20"/>
    </row>
    <row r="17" spans="4:4" x14ac:dyDescent="0.25">
      <c r="D17" s="20"/>
    </row>
    <row r="18" spans="4:4" x14ac:dyDescent="0.25">
      <c r="D18" s="20"/>
    </row>
    <row r="20" spans="4:4" x14ac:dyDescent="0.25">
      <c r="D20" s="20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1227-CD80-40FB-9C3F-8A9E8C8A5E68}">
  <dimension ref="A1:H134"/>
  <sheetViews>
    <sheetView workbookViewId="0">
      <selection activeCell="H5" sqref="H5"/>
    </sheetView>
  </sheetViews>
  <sheetFormatPr defaultColWidth="12.28515625" defaultRowHeight="15" x14ac:dyDescent="0.25"/>
  <cols>
    <col min="1" max="1" width="6" style="26" customWidth="1"/>
    <col min="2" max="2" width="12.28515625" style="4"/>
  </cols>
  <sheetData>
    <row r="1" spans="1:8" ht="21" x14ac:dyDescent="0.35">
      <c r="A1" s="10" t="s">
        <v>30</v>
      </c>
    </row>
    <row r="2" spans="1:8" x14ac:dyDescent="0.25">
      <c r="A2" s="1"/>
      <c r="B2" s="7" t="str">
        <f>B9</f>
        <v>n° elem</v>
      </c>
      <c r="C2" s="7" t="str">
        <f>C9</f>
        <v>exec time</v>
      </c>
      <c r="D2" s="7" t="str">
        <f>D9</f>
        <v>std</v>
      </c>
    </row>
    <row r="3" spans="1:8" x14ac:dyDescent="0.25">
      <c r="A3" s="1" t="s">
        <v>4</v>
      </c>
      <c r="B3" s="24">
        <f>MAX(B10:B127)</f>
        <v>5000000</v>
      </c>
      <c r="C3" s="5">
        <f>MAX(C10:C127)</f>
        <v>1.29806</v>
      </c>
      <c r="D3" s="5">
        <f>MAX(D10:D79)</f>
        <v>2.8783599999999999E-2</v>
      </c>
    </row>
    <row r="4" spans="1:8" x14ac:dyDescent="0.25">
      <c r="A4" s="1" t="s">
        <v>5</v>
      </c>
      <c r="B4" s="24">
        <f>MIN(B10:B127)</f>
        <v>100</v>
      </c>
      <c r="C4" s="5">
        <f>MIN(C10:C127)</f>
        <v>9.8873999999999996E-6</v>
      </c>
      <c r="D4" s="5">
        <f>MIN(D10:D79)</f>
        <v>4.7180199999999998E-7</v>
      </c>
    </row>
    <row r="5" spans="1:8" x14ac:dyDescent="0.25">
      <c r="A5" s="1" t="s">
        <v>10</v>
      </c>
      <c r="B5" s="24">
        <f>SUM(B10:B127)/MAX(A10:A1048576)</f>
        <v>904992.85714285716</v>
      </c>
      <c r="C5" s="5">
        <f>SUM(C10:C127)/MAX(A10:A1048576)</f>
        <v>0.21462063055571426</v>
      </c>
      <c r="D5" s="5">
        <f>SUM(D10:D79)/MAX(A10:A1048576)</f>
        <v>1.7463305631428571E-3</v>
      </c>
    </row>
    <row r="6" spans="1:8" x14ac:dyDescent="0.25">
      <c r="A6" s="1" t="s">
        <v>11</v>
      </c>
      <c r="B6" s="24">
        <f>_xlfn.STDEV.S(B10:B127)</f>
        <v>1363049.8775865906</v>
      </c>
      <c r="C6" s="5">
        <f>_xlfn.STDEV.S(C10:C127)</f>
        <v>0.34763015633618627</v>
      </c>
      <c r="D6" s="5">
        <f>_xlfn.STDEV.S(D10:D79)</f>
        <v>3.9873265586511776E-3</v>
      </c>
    </row>
    <row r="7" spans="1:8" ht="15.75" thickBot="1" x14ac:dyDescent="0.3">
      <c r="A7"/>
    </row>
    <row r="8" spans="1:8" s="130" customFormat="1" ht="19.5" customHeight="1" thickBot="1" x14ac:dyDescent="0.3">
      <c r="A8" s="125"/>
      <c r="B8" s="126"/>
      <c r="C8" s="127" t="s">
        <v>27</v>
      </c>
      <c r="D8" s="128"/>
      <c r="E8" s="127" t="s">
        <v>28</v>
      </c>
      <c r="F8" s="129"/>
      <c r="G8" s="127" t="s">
        <v>29</v>
      </c>
      <c r="H8" s="129"/>
    </row>
    <row r="9" spans="1:8" s="3" customFormat="1" ht="17.25" customHeight="1" thickBot="1" x14ac:dyDescent="0.3">
      <c r="A9" s="14" t="s">
        <v>3</v>
      </c>
      <c r="B9" s="120" t="s">
        <v>0</v>
      </c>
      <c r="C9" s="16" t="s">
        <v>12</v>
      </c>
      <c r="D9" s="30" t="s">
        <v>15</v>
      </c>
      <c r="E9" s="14" t="s">
        <v>12</v>
      </c>
      <c r="F9" s="30" t="s">
        <v>15</v>
      </c>
      <c r="G9" s="14" t="s">
        <v>12</v>
      </c>
      <c r="H9" s="17" t="s">
        <v>15</v>
      </c>
    </row>
    <row r="10" spans="1:8" x14ac:dyDescent="0.25">
      <c r="A10" s="93">
        <v>1</v>
      </c>
      <c r="B10" s="121">
        <f>'heap select'!C14</f>
        <v>100</v>
      </c>
      <c r="C10" s="34">
        <f>'heap select'!D14</f>
        <v>9.8873999999999996E-6</v>
      </c>
      <c r="D10" s="123">
        <f>'heap select'!E14</f>
        <v>6.56075E-7</v>
      </c>
      <c r="E10" s="34">
        <f>'mom select'!D14</f>
        <v>4.4930500000000001E-6</v>
      </c>
      <c r="F10" s="34">
        <f>'mom select'!E14</f>
        <v>1.0085299999999999E-6</v>
      </c>
      <c r="G10" s="94">
        <f>'quick select'!D14</f>
        <v>1.7923E-6</v>
      </c>
      <c r="H10" s="123">
        <f>'quick select'!E14</f>
        <v>9.7876300000000009E-7</v>
      </c>
    </row>
    <row r="11" spans="1:8" x14ac:dyDescent="0.25">
      <c r="A11" s="33">
        <v>2</v>
      </c>
      <c r="B11" s="121">
        <f>'heap select'!C15</f>
        <v>200</v>
      </c>
      <c r="C11" s="34">
        <f>'heap select'!D15</f>
        <v>2.2059799999999998E-5</v>
      </c>
      <c r="D11" s="123">
        <f>'heap select'!E15</f>
        <v>7.9157299999999996E-7</v>
      </c>
      <c r="E11" s="34">
        <f>'mom select'!D15</f>
        <v>6.9864999999999999E-6</v>
      </c>
      <c r="F11" s="34">
        <f>'mom select'!E15</f>
        <v>1.60465E-6</v>
      </c>
      <c r="G11" s="94">
        <f>'quick select'!D15</f>
        <v>4.4957500000000001E-6</v>
      </c>
      <c r="H11" s="123">
        <f>'quick select'!E15</f>
        <v>1.20693E-6</v>
      </c>
    </row>
    <row r="12" spans="1:8" x14ac:dyDescent="0.25">
      <c r="A12" s="33">
        <v>3</v>
      </c>
      <c r="B12" s="121">
        <f>'heap select'!C16</f>
        <v>300</v>
      </c>
      <c r="C12" s="34">
        <f>'heap select'!D16</f>
        <v>3.2508700000000003E-5</v>
      </c>
      <c r="D12" s="123">
        <f>'heap select'!E16</f>
        <v>4.7180199999999998E-7</v>
      </c>
      <c r="E12" s="34">
        <f>'mom select'!D16</f>
        <v>9.8951999999999997E-6</v>
      </c>
      <c r="F12" s="34">
        <f>'mom select'!E16</f>
        <v>1.4568299999999999E-6</v>
      </c>
      <c r="G12" s="94">
        <f>'quick select'!D16</f>
        <v>7.4159499999999997E-6</v>
      </c>
      <c r="H12" s="123">
        <f>'quick select'!E16</f>
        <v>1.5235999999999999E-6</v>
      </c>
    </row>
    <row r="13" spans="1:8" x14ac:dyDescent="0.25">
      <c r="A13" s="33">
        <v>4</v>
      </c>
      <c r="B13" s="121">
        <f>'heap select'!C17</f>
        <v>400</v>
      </c>
      <c r="C13" s="34">
        <f>'heap select'!D17</f>
        <v>4.8179600000000002E-5</v>
      </c>
      <c r="D13" s="123">
        <f>'heap select'!E17</f>
        <v>2.7688500000000002E-6</v>
      </c>
      <c r="E13" s="34">
        <f>'mom select'!D17</f>
        <v>1.01479E-5</v>
      </c>
      <c r="F13" s="34">
        <f>'mom select'!E17</f>
        <v>1.6875599999999999E-6</v>
      </c>
      <c r="G13" s="94">
        <f>'quick select'!D17</f>
        <v>5.3777500000000003E-6</v>
      </c>
      <c r="H13" s="123">
        <f>'quick select'!E17</f>
        <v>1.22782E-6</v>
      </c>
    </row>
    <row r="14" spans="1:8" x14ac:dyDescent="0.25">
      <c r="A14" s="33">
        <v>5</v>
      </c>
      <c r="B14" s="121">
        <f>'heap select'!C18</f>
        <v>500</v>
      </c>
      <c r="C14" s="34">
        <f>'heap select'!D18</f>
        <v>5.8378200000000003E-5</v>
      </c>
      <c r="D14" s="123">
        <f>'heap select'!E18</f>
        <v>1.11857E-6</v>
      </c>
      <c r="E14" s="34">
        <f>'mom select'!D18</f>
        <v>1.41351E-5</v>
      </c>
      <c r="F14" s="34">
        <f>'mom select'!E18</f>
        <v>1.47512E-6</v>
      </c>
      <c r="G14" s="94">
        <f>'quick select'!D18</f>
        <v>5.7863500000000001E-6</v>
      </c>
      <c r="H14" s="123">
        <f>'quick select'!E18</f>
        <v>1.19806E-6</v>
      </c>
    </row>
    <row r="15" spans="1:8" x14ac:dyDescent="0.25">
      <c r="A15" s="33">
        <v>6</v>
      </c>
      <c r="B15" s="121">
        <f>'heap select'!C19</f>
        <v>600</v>
      </c>
      <c r="C15" s="34">
        <f>'heap select'!D19</f>
        <v>7.0206500000000006E-5</v>
      </c>
      <c r="D15" s="123">
        <f>'heap select'!E19</f>
        <v>2.3447000000000002E-6</v>
      </c>
      <c r="E15" s="34">
        <f>'mom select'!D19</f>
        <v>2.0618299999999999E-5</v>
      </c>
      <c r="F15" s="34">
        <f>'mom select'!E19</f>
        <v>1.9606700000000002E-6</v>
      </c>
      <c r="G15" s="94">
        <f>'quick select'!D19</f>
        <v>1.1061599999999999E-5</v>
      </c>
      <c r="H15" s="123">
        <f>'quick select'!E19</f>
        <v>1.50599E-6</v>
      </c>
    </row>
    <row r="16" spans="1:8" x14ac:dyDescent="0.25">
      <c r="A16" s="33">
        <v>7</v>
      </c>
      <c r="B16" s="121">
        <f>'heap select'!C20</f>
        <v>700</v>
      </c>
      <c r="C16" s="34">
        <f>'heap select'!D20</f>
        <v>8.8797700000000005E-5</v>
      </c>
      <c r="D16" s="123">
        <f>'heap select'!E20</f>
        <v>1.6623299999999999E-6</v>
      </c>
      <c r="E16" s="34">
        <f>'mom select'!D20</f>
        <v>2.4822999999999999E-5</v>
      </c>
      <c r="F16" s="34">
        <f>'mom select'!E20</f>
        <v>3.6593599999999998E-6</v>
      </c>
      <c r="G16" s="94">
        <f>'quick select'!D20</f>
        <v>7.1084999999999998E-6</v>
      </c>
      <c r="H16" s="123">
        <f>'quick select'!E20</f>
        <v>1.7084100000000001E-6</v>
      </c>
    </row>
    <row r="17" spans="1:8" x14ac:dyDescent="0.25">
      <c r="A17" s="33">
        <v>8</v>
      </c>
      <c r="B17" s="121">
        <f>'heap select'!C21</f>
        <v>800</v>
      </c>
      <c r="C17" s="34">
        <f>'heap select'!D21</f>
        <v>1.01234E-4</v>
      </c>
      <c r="D17" s="123">
        <f>'heap select'!E21</f>
        <v>2.8557500000000001E-6</v>
      </c>
      <c r="E17" s="34">
        <f>'mom select'!D21</f>
        <v>2.1520699999999999E-5</v>
      </c>
      <c r="F17" s="34">
        <f>'mom select'!E21</f>
        <v>2.4609699999999998E-6</v>
      </c>
      <c r="G17" s="94">
        <f>'quick select'!D21</f>
        <v>8.4169000000000007E-6</v>
      </c>
      <c r="H17" s="123">
        <f>'quick select'!E21</f>
        <v>2.1146699999999999E-6</v>
      </c>
    </row>
    <row r="18" spans="1:8" x14ac:dyDescent="0.25">
      <c r="A18" s="33">
        <v>9</v>
      </c>
      <c r="B18" s="121">
        <f>'heap select'!C22</f>
        <v>900</v>
      </c>
      <c r="C18" s="34">
        <f>'heap select'!D22</f>
        <v>1.1656E-4</v>
      </c>
      <c r="D18" s="123">
        <f>'heap select'!E22</f>
        <v>5.0527400000000002E-6</v>
      </c>
      <c r="E18" s="34">
        <f>'mom select'!D22</f>
        <v>3.0950900000000002E-5</v>
      </c>
      <c r="F18" s="34">
        <f>'mom select'!E22</f>
        <v>2.9450300000000002E-6</v>
      </c>
      <c r="G18" s="94">
        <f>'quick select'!D22</f>
        <v>1.47495E-6</v>
      </c>
      <c r="H18" s="123">
        <f>'quick select'!E22</f>
        <v>1.8917100000000001E-6</v>
      </c>
    </row>
    <row r="19" spans="1:8" x14ac:dyDescent="0.25">
      <c r="A19" s="33">
        <v>10</v>
      </c>
      <c r="B19" s="121">
        <f>'heap select'!C23</f>
        <v>1000</v>
      </c>
      <c r="C19" s="34">
        <f>'heap select'!D23</f>
        <v>1.2958800000000001E-4</v>
      </c>
      <c r="D19" s="123">
        <f>'heap select'!E23</f>
        <v>5.3297400000000002E-6</v>
      </c>
      <c r="E19" s="34">
        <f>'mom select'!D23</f>
        <v>4.0466000000000002E-5</v>
      </c>
      <c r="F19" s="34">
        <f>'mom select'!E23</f>
        <v>2.9768999999999998E-6</v>
      </c>
      <c r="G19" s="94">
        <f>'quick select'!D23</f>
        <v>2.23171E-5</v>
      </c>
      <c r="H19" s="123">
        <f>'quick select'!E23</f>
        <v>2.39393E-6</v>
      </c>
    </row>
    <row r="20" spans="1:8" x14ac:dyDescent="0.25">
      <c r="A20" s="33">
        <v>11</v>
      </c>
      <c r="B20" s="121">
        <f>'heap select'!C24</f>
        <v>2000</v>
      </c>
      <c r="C20" s="34">
        <f>'heap select'!D24</f>
        <v>2.72093E-4</v>
      </c>
      <c r="D20" s="123">
        <f>'heap select'!E24</f>
        <v>2.9639499999999998E-6</v>
      </c>
      <c r="E20" s="34">
        <f>'mom select'!D24</f>
        <v>9.0971300000000001E-5</v>
      </c>
      <c r="F20" s="34">
        <f>'mom select'!E24</f>
        <v>7.7232299999999996E-6</v>
      </c>
      <c r="G20" s="94">
        <f>'quick select'!D24</f>
        <v>3.8816599999999997E-5</v>
      </c>
      <c r="H20" s="123">
        <f>'quick select'!E24</f>
        <v>2.4610499999999999E-6</v>
      </c>
    </row>
    <row r="21" spans="1:8" x14ac:dyDescent="0.25">
      <c r="A21" s="33">
        <v>12</v>
      </c>
      <c r="B21" s="121">
        <f>'heap select'!C25</f>
        <v>3000</v>
      </c>
      <c r="C21" s="34">
        <f>'heap select'!D25</f>
        <v>4.3457700000000001E-4</v>
      </c>
      <c r="D21" s="123">
        <f>'heap select'!E25</f>
        <v>3.8387000000000002E-6</v>
      </c>
      <c r="E21" s="34">
        <f>'mom select'!D25</f>
        <v>1.4820299999999999E-4</v>
      </c>
      <c r="F21" s="34">
        <f>'mom select'!E25</f>
        <v>2.0523300000000001E-5</v>
      </c>
      <c r="G21" s="94">
        <f>'quick select'!D25</f>
        <v>3.3557099999999998E-5</v>
      </c>
      <c r="H21" s="123">
        <f>'quick select'!E25</f>
        <v>5.3521799999999996E-6</v>
      </c>
    </row>
    <row r="22" spans="1:8" x14ac:dyDescent="0.25">
      <c r="A22" s="33">
        <v>13</v>
      </c>
      <c r="B22" s="121">
        <f>'heap select'!C26</f>
        <v>4000</v>
      </c>
      <c r="C22" s="34">
        <f>'heap select'!D26</f>
        <v>5.7838900000000001E-4</v>
      </c>
      <c r="D22" s="123">
        <f>'heap select'!E26</f>
        <v>6.8019500000000002E-6</v>
      </c>
      <c r="E22" s="34">
        <f>'mom select'!D26</f>
        <v>1.9945100000000001E-4</v>
      </c>
      <c r="F22" s="34">
        <f>'mom select'!E26</f>
        <v>9.0658000000000005E-6</v>
      </c>
      <c r="G22" s="94">
        <f>'quick select'!D26</f>
        <v>9.0908299999999998E-5</v>
      </c>
      <c r="H22" s="123">
        <f>'quick select'!E26</f>
        <v>3.0467099999999998E-5</v>
      </c>
    </row>
    <row r="23" spans="1:8" x14ac:dyDescent="0.25">
      <c r="A23" s="33">
        <v>14</v>
      </c>
      <c r="B23" s="121">
        <f>'heap select'!C27</f>
        <v>5000</v>
      </c>
      <c r="C23" s="34">
        <f>'heap select'!D27</f>
        <v>7.2893700000000003E-4</v>
      </c>
      <c r="D23" s="123">
        <f>'heap select'!E27</f>
        <v>6.8227799999999996E-6</v>
      </c>
      <c r="E23" s="34">
        <f>'mom select'!D27</f>
        <v>2.31788E-4</v>
      </c>
      <c r="F23" s="34">
        <f>'mom select'!E27</f>
        <v>8.9919499999999995E-6</v>
      </c>
      <c r="G23" s="94">
        <f>'quick select'!D27</f>
        <v>1.7056499999999999E-4</v>
      </c>
      <c r="H23" s="123">
        <f>'quick select'!E27</f>
        <v>1.26172E-5</v>
      </c>
    </row>
    <row r="24" spans="1:8" x14ac:dyDescent="0.25">
      <c r="A24" s="33">
        <v>15</v>
      </c>
      <c r="B24" s="121">
        <f>'heap select'!C28</f>
        <v>6000</v>
      </c>
      <c r="C24" s="34">
        <f>'heap select'!D28</f>
        <v>9.1560299999999997E-4</v>
      </c>
      <c r="D24" s="123">
        <f>'heap select'!E28</f>
        <v>9.2006499999999997E-6</v>
      </c>
      <c r="E24" s="34">
        <f>'mom select'!D28</f>
        <v>2.7645099999999999E-4</v>
      </c>
      <c r="F24" s="34">
        <f>'mom select'!E28</f>
        <v>7.0927200000000004E-6</v>
      </c>
      <c r="G24" s="94">
        <f>'quick select'!D28</f>
        <v>1.3464E-4</v>
      </c>
      <c r="H24" s="123">
        <f>'quick select'!E28</f>
        <v>1.0971800000000001E-5</v>
      </c>
    </row>
    <row r="25" spans="1:8" x14ac:dyDescent="0.25">
      <c r="A25" s="33">
        <v>16</v>
      </c>
      <c r="B25" s="121">
        <f>'heap select'!C29</f>
        <v>7000</v>
      </c>
      <c r="C25" s="34">
        <f>'heap select'!D29</f>
        <v>1.0699399999999999E-3</v>
      </c>
      <c r="D25" s="123">
        <f>'heap select'!E29</f>
        <v>8.1377600000000008E-6</v>
      </c>
      <c r="E25" s="34">
        <f>'mom select'!D29</f>
        <v>3.3423799999999999E-4</v>
      </c>
      <c r="F25" s="34">
        <f>'mom select'!E29</f>
        <v>9.1833999999999992E-6</v>
      </c>
      <c r="G25" s="94">
        <f>'quick select'!D29</f>
        <v>1.14739E-4</v>
      </c>
      <c r="H25" s="123">
        <f>'quick select'!E29</f>
        <v>2.93724E-5</v>
      </c>
    </row>
    <row r="26" spans="1:8" x14ac:dyDescent="0.25">
      <c r="A26" s="33">
        <v>17</v>
      </c>
      <c r="B26" s="121">
        <f>'heap select'!C30</f>
        <v>8000</v>
      </c>
      <c r="C26" s="34">
        <f>'heap select'!D30</f>
        <v>1.2308600000000001E-3</v>
      </c>
      <c r="D26" s="123">
        <f>'heap select'!E30</f>
        <v>6.9375000000000001E-6</v>
      </c>
      <c r="E26" s="34">
        <f>'mom select'!D30</f>
        <v>3.8381299999999999E-4</v>
      </c>
      <c r="F26" s="34">
        <f>'mom select'!E30</f>
        <v>1.11313E-5</v>
      </c>
      <c r="G26" s="94">
        <f>'quick select'!D30</f>
        <v>1.65518E-4</v>
      </c>
      <c r="H26" s="123">
        <f>'quick select'!E30</f>
        <v>2.4071899999999999E-5</v>
      </c>
    </row>
    <row r="27" spans="1:8" x14ac:dyDescent="0.25">
      <c r="A27" s="33">
        <v>18</v>
      </c>
      <c r="B27" s="121">
        <f>'heap select'!C31</f>
        <v>9000</v>
      </c>
      <c r="C27" s="34">
        <f>'heap select'!D31</f>
        <v>1.38554E-3</v>
      </c>
      <c r="D27" s="123">
        <f>'heap select'!E31</f>
        <v>1.19684E-5</v>
      </c>
      <c r="E27" s="34">
        <f>'mom select'!D31</f>
        <v>4.2934199999999998E-4</v>
      </c>
      <c r="F27" s="34">
        <f>'mom select'!E31</f>
        <v>1.28789E-5</v>
      </c>
      <c r="G27" s="94">
        <f>'quick select'!D31</f>
        <v>5.9943299999999999E-5</v>
      </c>
      <c r="H27" s="123">
        <f>'quick select'!E31</f>
        <v>3.7524100000000002E-5</v>
      </c>
    </row>
    <row r="28" spans="1:8" x14ac:dyDescent="0.25">
      <c r="A28" s="33">
        <v>19</v>
      </c>
      <c r="B28" s="121">
        <f>'heap select'!C32</f>
        <v>10000</v>
      </c>
      <c r="C28" s="34">
        <f>'heap select'!D32</f>
        <v>1.5678999999999999E-3</v>
      </c>
      <c r="D28" s="123">
        <f>'heap select'!E32</f>
        <v>1.8144499999999999E-5</v>
      </c>
      <c r="E28" s="34">
        <f>'mom select'!D32</f>
        <v>4.82106E-4</v>
      </c>
      <c r="F28" s="34">
        <f>'mom select'!E32</f>
        <v>1.4803999999999999E-5</v>
      </c>
      <c r="G28" s="94">
        <f>'quick select'!D32</f>
        <v>1.92905E-4</v>
      </c>
      <c r="H28" s="123">
        <f>'quick select'!E32</f>
        <v>1.6739400000000001E-5</v>
      </c>
    </row>
    <row r="29" spans="1:8" x14ac:dyDescent="0.25">
      <c r="A29" s="33">
        <v>20</v>
      </c>
      <c r="B29" s="121">
        <f>'heap select'!C33</f>
        <v>20000</v>
      </c>
      <c r="C29" s="34">
        <f>'heap select'!D33</f>
        <v>3.2556999999999998E-3</v>
      </c>
      <c r="D29" s="123">
        <f>'heap select'!E33</f>
        <v>1.9737200000000001E-5</v>
      </c>
      <c r="E29" s="34">
        <f>'mom select'!D33</f>
        <v>9.9397500000000002E-4</v>
      </c>
      <c r="F29" s="34">
        <f>'mom select'!E33</f>
        <v>2.8495200000000001E-5</v>
      </c>
      <c r="G29" s="94">
        <f>'quick select'!D33</f>
        <v>4.75031E-4</v>
      </c>
      <c r="H29" s="123">
        <f>'quick select'!E33</f>
        <v>1.6759000000000001E-4</v>
      </c>
    </row>
    <row r="30" spans="1:8" x14ac:dyDescent="0.25">
      <c r="A30" s="33">
        <v>21</v>
      </c>
      <c r="B30" s="121">
        <f>'heap select'!C34</f>
        <v>30000</v>
      </c>
      <c r="C30" s="34">
        <f>'heap select'!D34</f>
        <v>5.0533100000000001E-3</v>
      </c>
      <c r="D30" s="123">
        <f>'heap select'!E34</f>
        <v>4.4106200000000001E-5</v>
      </c>
      <c r="E30" s="34">
        <f>'mom select'!D34</f>
        <v>1.4762200000000001E-3</v>
      </c>
      <c r="F30" s="34">
        <f>'mom select'!E34</f>
        <v>4.9790399999999997E-5</v>
      </c>
      <c r="G30" s="94">
        <f>'quick select'!D34</f>
        <v>5.0499900000000001E-4</v>
      </c>
      <c r="H30" s="123">
        <f>'quick select'!E34</f>
        <v>2.38187E-4</v>
      </c>
    </row>
    <row r="31" spans="1:8" x14ac:dyDescent="0.25">
      <c r="A31" s="33">
        <v>22</v>
      </c>
      <c r="B31" s="121">
        <f>'heap select'!C35</f>
        <v>40000</v>
      </c>
      <c r="C31" s="34">
        <f>'heap select'!D35</f>
        <v>6.7398400000000004E-3</v>
      </c>
      <c r="D31" s="123">
        <f>'heap select'!E35</f>
        <v>6.2111800000000004E-5</v>
      </c>
      <c r="E31" s="34">
        <f>'mom select'!D35</f>
        <v>1.9942100000000002E-3</v>
      </c>
      <c r="F31" s="34">
        <f>'mom select'!E35</f>
        <v>6.3484600000000005E-5</v>
      </c>
      <c r="G31" s="94">
        <f>'quick select'!D35</f>
        <v>9.7654999999999997E-4</v>
      </c>
      <c r="H31" s="123">
        <f>'quick select'!E35</f>
        <v>1.80447E-4</v>
      </c>
    </row>
    <row r="32" spans="1:8" x14ac:dyDescent="0.25">
      <c r="A32" s="33">
        <v>23</v>
      </c>
      <c r="B32" s="121">
        <f>'heap select'!C36</f>
        <v>50000</v>
      </c>
      <c r="C32" s="34">
        <f>'heap select'!D36</f>
        <v>8.7280499999999994E-3</v>
      </c>
      <c r="D32" s="123">
        <f>'heap select'!E36</f>
        <v>4.6651499999999999E-5</v>
      </c>
      <c r="E32" s="34">
        <f>'mom select'!D36</f>
        <v>2.3853699999999999E-3</v>
      </c>
      <c r="F32" s="34">
        <f>'mom select'!E36</f>
        <v>4.1860899999999998E-5</v>
      </c>
      <c r="G32" s="94">
        <f>'quick select'!D36</f>
        <v>9.9875700000000007E-4</v>
      </c>
      <c r="H32" s="123">
        <f>'quick select'!E36</f>
        <v>3.2014000000000001E-4</v>
      </c>
    </row>
    <row r="33" spans="1:8" x14ac:dyDescent="0.25">
      <c r="A33" s="33">
        <v>24</v>
      </c>
      <c r="B33" s="121">
        <f>'heap select'!C37</f>
        <v>60000</v>
      </c>
      <c r="C33" s="34">
        <f>'heap select'!D37</f>
        <v>1.0485299999999999E-2</v>
      </c>
      <c r="D33" s="123">
        <f>'heap select'!E37</f>
        <v>1.4140499999999999E-4</v>
      </c>
      <c r="E33" s="34">
        <f>'mom select'!D37</f>
        <v>2.8673000000000001E-3</v>
      </c>
      <c r="F33" s="34">
        <f>'mom select'!E37</f>
        <v>6.7448900000000004E-5</v>
      </c>
      <c r="G33" s="94">
        <f>'quick select'!D37</f>
        <v>1.4142600000000001E-3</v>
      </c>
      <c r="H33" s="123">
        <f>'quick select'!E37</f>
        <v>2.6932099999999999E-4</v>
      </c>
    </row>
    <row r="34" spans="1:8" x14ac:dyDescent="0.25">
      <c r="A34" s="33">
        <v>25</v>
      </c>
      <c r="B34" s="121">
        <f>'heap select'!C38</f>
        <v>70000</v>
      </c>
      <c r="C34" s="34">
        <f>'heap select'!D38</f>
        <v>1.22635E-2</v>
      </c>
      <c r="D34" s="123">
        <f>'heap select'!E38</f>
        <v>7.3761000000000001E-5</v>
      </c>
      <c r="E34" s="34">
        <f>'mom select'!D38</f>
        <v>3.25283E-3</v>
      </c>
      <c r="F34" s="34">
        <f>'mom select'!E38</f>
        <v>6.2140399999999999E-5</v>
      </c>
      <c r="G34" s="94">
        <f>'quick select'!D38</f>
        <v>1.4862499999999999E-3</v>
      </c>
      <c r="H34" s="123">
        <f>'quick select'!E38</f>
        <v>3.40632E-4</v>
      </c>
    </row>
    <row r="35" spans="1:8" x14ac:dyDescent="0.25">
      <c r="A35" s="33">
        <v>26</v>
      </c>
      <c r="B35" s="121">
        <f>'heap select'!C39</f>
        <v>80000</v>
      </c>
      <c r="C35" s="34">
        <f>'heap select'!D39</f>
        <v>1.4031999999999999E-2</v>
      </c>
      <c r="D35" s="123">
        <f>'heap select'!E39</f>
        <v>8.7505700000000005E-5</v>
      </c>
      <c r="E35" s="34">
        <f>'mom select'!D39</f>
        <v>3.76773E-3</v>
      </c>
      <c r="F35" s="34">
        <f>'mom select'!E39</f>
        <v>8.9119100000000005E-5</v>
      </c>
      <c r="G35" s="94">
        <f>'quick select'!D39</f>
        <v>1.60983E-3</v>
      </c>
      <c r="H35" s="123">
        <f>'quick select'!E39</f>
        <v>2.5620299999999999E-4</v>
      </c>
    </row>
    <row r="36" spans="1:8" x14ac:dyDescent="0.25">
      <c r="A36" s="33">
        <v>27</v>
      </c>
      <c r="B36" s="121">
        <f>'heap select'!C40</f>
        <v>90000</v>
      </c>
      <c r="C36" s="34">
        <f>'heap select'!D40</f>
        <v>1.6169699999999999E-2</v>
      </c>
      <c r="D36" s="123">
        <f>'heap select'!E40</f>
        <v>7.20147E-5</v>
      </c>
      <c r="E36" s="34">
        <f>'mom select'!D40</f>
        <v>4.1806400000000002E-3</v>
      </c>
      <c r="F36" s="34">
        <f>'mom select'!E40</f>
        <v>9.1364299999999995E-5</v>
      </c>
      <c r="G36" s="94">
        <f>'quick select'!D40</f>
        <v>1.62721E-3</v>
      </c>
      <c r="H36" s="123">
        <f>'quick select'!E40</f>
        <v>3.7216400000000002E-4</v>
      </c>
    </row>
    <row r="37" spans="1:8" x14ac:dyDescent="0.25">
      <c r="A37" s="33">
        <v>28</v>
      </c>
      <c r="B37" s="121">
        <f>'heap select'!C41</f>
        <v>100000</v>
      </c>
      <c r="C37" s="34">
        <f>'heap select'!D41</f>
        <v>1.8008900000000001E-2</v>
      </c>
      <c r="D37" s="123">
        <f>'heap select'!E41</f>
        <v>1.3298499999999999E-4</v>
      </c>
      <c r="E37" s="34">
        <f>'mom select'!D41</f>
        <v>4.5934900000000004E-3</v>
      </c>
      <c r="F37" s="34">
        <f>'mom select'!E41</f>
        <v>9.2610500000000004E-5</v>
      </c>
      <c r="G37" s="94">
        <f>'quick select'!D41</f>
        <v>1.7803199999999999E-3</v>
      </c>
      <c r="H37" s="123">
        <f>'quick select'!E41</f>
        <v>6.9912299999999995E-4</v>
      </c>
    </row>
    <row r="38" spans="1:8" x14ac:dyDescent="0.25">
      <c r="A38" s="33">
        <v>29</v>
      </c>
      <c r="B38" s="121">
        <f>'heap select'!C42</f>
        <v>125000</v>
      </c>
      <c r="C38" s="34">
        <f>'heap select'!D42</f>
        <v>2.2399200000000001E-2</v>
      </c>
      <c r="D38" s="123">
        <f>'heap select'!E42</f>
        <v>1.58944E-4</v>
      </c>
      <c r="E38" s="34">
        <f>'mom select'!D42</f>
        <v>5.4162000000000004E-3</v>
      </c>
      <c r="F38" s="34">
        <f>'mom select'!E42</f>
        <v>1.7520900000000001E-4</v>
      </c>
      <c r="G38" s="94">
        <f>'quick select'!D42</f>
        <v>2.54718E-3</v>
      </c>
      <c r="H38" s="123">
        <f>'quick select'!E42</f>
        <v>4.5947400000000003E-4</v>
      </c>
    </row>
    <row r="39" spans="1:8" x14ac:dyDescent="0.25">
      <c r="A39" s="33">
        <v>30</v>
      </c>
      <c r="B39" s="121">
        <f>'heap select'!C43</f>
        <v>150000</v>
      </c>
      <c r="C39" s="34">
        <f>'heap select'!D43</f>
        <v>2.69544E-2</v>
      </c>
      <c r="D39" s="123">
        <f>'heap select'!E43</f>
        <v>2.2452799999999999E-4</v>
      </c>
      <c r="E39" s="34">
        <f>'mom select'!D43</f>
        <v>6.5288999999999998E-3</v>
      </c>
      <c r="F39" s="34">
        <f>'mom select'!E43</f>
        <v>1.93685E-4</v>
      </c>
      <c r="G39" s="94">
        <f>'quick select'!D43</f>
        <v>3.6178899999999999E-3</v>
      </c>
      <c r="H39" s="123">
        <f>'quick select'!E43</f>
        <v>8.8980799999999996E-4</v>
      </c>
    </row>
    <row r="40" spans="1:8" x14ac:dyDescent="0.25">
      <c r="A40" s="33">
        <v>31</v>
      </c>
      <c r="B40" s="121">
        <f>'heap select'!C44</f>
        <v>175000</v>
      </c>
      <c r="C40" s="34">
        <f>'heap select'!D44</f>
        <v>3.2734800000000001E-2</v>
      </c>
      <c r="D40" s="123">
        <f>'heap select'!E44</f>
        <v>2.9818299999999999E-4</v>
      </c>
      <c r="E40" s="34">
        <f>'mom select'!D44</f>
        <v>7.70442E-3</v>
      </c>
      <c r="F40" s="34">
        <f>'mom select'!E44</f>
        <v>2.0787799999999999E-4</v>
      </c>
      <c r="G40" s="94">
        <f>'quick select'!D44</f>
        <v>3.6428900000000002E-3</v>
      </c>
      <c r="H40" s="123">
        <f>'quick select'!E44</f>
        <v>7.7467300000000003E-4</v>
      </c>
    </row>
    <row r="41" spans="1:8" x14ac:dyDescent="0.25">
      <c r="A41" s="33">
        <v>32</v>
      </c>
      <c r="B41" s="121">
        <f>'heap select'!C45</f>
        <v>200000</v>
      </c>
      <c r="C41" s="34">
        <f>'heap select'!D45</f>
        <v>3.7662399999999999E-2</v>
      </c>
      <c r="D41" s="123">
        <f>'heap select'!E45</f>
        <v>5.5237400000000001E-4</v>
      </c>
      <c r="E41" s="34">
        <f>'mom select'!D45</f>
        <v>8.8308499999999995E-3</v>
      </c>
      <c r="F41" s="34">
        <f>'mom select'!E45</f>
        <v>2.5642599999999997E-4</v>
      </c>
      <c r="G41" s="94">
        <f>'quick select'!D45</f>
        <v>4.7754199999999998E-3</v>
      </c>
      <c r="H41" s="123">
        <f>'quick select'!E45</f>
        <v>6.1079099999999996E-4</v>
      </c>
    </row>
    <row r="42" spans="1:8" x14ac:dyDescent="0.25">
      <c r="A42" s="33">
        <v>33</v>
      </c>
      <c r="B42" s="121">
        <f>'heap select'!C46</f>
        <v>225000</v>
      </c>
      <c r="C42" s="34">
        <f>'heap select'!D46</f>
        <v>4.2343100000000002E-2</v>
      </c>
      <c r="D42" s="123">
        <f>'heap select'!E46</f>
        <v>2.9408100000000002E-4</v>
      </c>
      <c r="E42" s="34">
        <f>'mom select'!D46</f>
        <v>9.9569499999999991E-3</v>
      </c>
      <c r="F42" s="34">
        <f>'mom select'!E46</f>
        <v>2.2525299999999999E-4</v>
      </c>
      <c r="G42" s="94">
        <f>'quick select'!D46</f>
        <v>4.9028800000000001E-3</v>
      </c>
      <c r="H42" s="123">
        <f>'quick select'!E46</f>
        <v>1.25271E-3</v>
      </c>
    </row>
    <row r="43" spans="1:8" x14ac:dyDescent="0.25">
      <c r="A43" s="33">
        <v>34</v>
      </c>
      <c r="B43" s="121">
        <f>'heap select'!C47</f>
        <v>250000</v>
      </c>
      <c r="C43" s="34">
        <f>'heap select'!D47</f>
        <v>4.6767700000000002E-2</v>
      </c>
      <c r="D43" s="123">
        <f>'heap select'!E47</f>
        <v>3.9440200000000002E-4</v>
      </c>
      <c r="E43" s="34">
        <f>'mom select'!D47</f>
        <v>1.0949499999999999E-2</v>
      </c>
      <c r="F43" s="34">
        <f>'mom select'!E47</f>
        <v>2.2656900000000001E-4</v>
      </c>
      <c r="G43" s="94">
        <f>'quick select'!D47</f>
        <v>5.5112E-3</v>
      </c>
      <c r="H43" s="123">
        <f>'quick select'!E47</f>
        <v>1.3858E-3</v>
      </c>
    </row>
    <row r="44" spans="1:8" x14ac:dyDescent="0.25">
      <c r="A44" s="33">
        <v>35</v>
      </c>
      <c r="B44" s="121">
        <f>'heap select'!C48</f>
        <v>275000</v>
      </c>
      <c r="C44" s="34">
        <f>'heap select'!D48</f>
        <v>5.1935000000000002E-2</v>
      </c>
      <c r="D44" s="123">
        <f>'heap select'!E48</f>
        <v>6.5709299999999998E-4</v>
      </c>
      <c r="E44" s="34">
        <f>'mom select'!D48</f>
        <v>1.21777E-2</v>
      </c>
      <c r="F44" s="34">
        <f>'mom select'!E48</f>
        <v>8.1393199999999996E-4</v>
      </c>
      <c r="G44" s="94">
        <f>'quick select'!D48</f>
        <v>5.8614100000000001E-3</v>
      </c>
      <c r="H44" s="123">
        <f>'quick select'!E48</f>
        <v>1.0711799999999999E-3</v>
      </c>
    </row>
    <row r="45" spans="1:8" x14ac:dyDescent="0.25">
      <c r="A45" s="33">
        <v>36</v>
      </c>
      <c r="B45" s="121">
        <f>'heap select'!C49</f>
        <v>300000</v>
      </c>
      <c r="C45" s="34">
        <f>'heap select'!D49</f>
        <v>5.7034700000000001E-2</v>
      </c>
      <c r="D45" s="123">
        <f>'heap select'!E49</f>
        <v>9.2076400000000002E-4</v>
      </c>
      <c r="E45" s="34">
        <f>'mom select'!D49</f>
        <v>1.31153E-2</v>
      </c>
      <c r="F45" s="34">
        <f>'mom select'!E49</f>
        <v>2.2109000000000001E-4</v>
      </c>
      <c r="G45" s="94">
        <f>'quick select'!D49</f>
        <v>6.1339599999999999E-3</v>
      </c>
      <c r="H45" s="123">
        <f>'quick select'!E49</f>
        <v>1.66541E-3</v>
      </c>
    </row>
    <row r="46" spans="1:8" x14ac:dyDescent="0.25">
      <c r="A46" s="33">
        <v>37</v>
      </c>
      <c r="B46" s="121">
        <f>'heap select'!C50</f>
        <v>325000</v>
      </c>
      <c r="C46" s="34">
        <f>'heap select'!D50</f>
        <v>6.1435999999999998E-2</v>
      </c>
      <c r="D46" s="123">
        <f>'heap select'!E50</f>
        <v>4.46778E-4</v>
      </c>
      <c r="E46" s="34">
        <f>'mom select'!D50</f>
        <v>1.41227E-2</v>
      </c>
      <c r="F46" s="34">
        <f>'mom select'!E50</f>
        <v>3.8423400000000001E-4</v>
      </c>
      <c r="G46" s="94">
        <f>'quick select'!D50</f>
        <v>6.4773499999999998E-3</v>
      </c>
      <c r="H46" s="123">
        <f>'quick select'!E50</f>
        <v>1.50719E-3</v>
      </c>
    </row>
    <row r="47" spans="1:8" x14ac:dyDescent="0.25">
      <c r="A47" s="33">
        <v>38</v>
      </c>
      <c r="B47" s="121">
        <f>'heap select'!C51</f>
        <v>350000</v>
      </c>
      <c r="C47" s="34">
        <f>'heap select'!D51</f>
        <v>6.8266199999999999E-2</v>
      </c>
      <c r="D47" s="123">
        <f>'heap select'!E51</f>
        <v>6.64352E-4</v>
      </c>
      <c r="E47" s="34">
        <f>'mom select'!D51</f>
        <v>1.5398500000000001E-2</v>
      </c>
      <c r="F47" s="34">
        <f>'mom select'!E51</f>
        <v>3.4038100000000001E-4</v>
      </c>
      <c r="G47" s="94">
        <f>'quick select'!D51</f>
        <v>7.5380000000000004E-3</v>
      </c>
      <c r="H47" s="123">
        <f>'quick select'!E51</f>
        <v>1.0984E-3</v>
      </c>
    </row>
    <row r="48" spans="1:8" x14ac:dyDescent="0.25">
      <c r="A48" s="33">
        <v>39</v>
      </c>
      <c r="B48" s="121">
        <f>'heap select'!C52</f>
        <v>375000</v>
      </c>
      <c r="C48" s="34">
        <f>'heap select'!D52</f>
        <v>7.3457900000000007E-2</v>
      </c>
      <c r="D48" s="123">
        <f>'heap select'!E52</f>
        <v>6.1731000000000004E-4</v>
      </c>
      <c r="E48" s="34">
        <f>'mom select'!D52</f>
        <v>1.6603699999999999E-2</v>
      </c>
      <c r="F48" s="34">
        <f>'mom select'!E52</f>
        <v>2.64274E-4</v>
      </c>
      <c r="G48" s="94">
        <f>'quick select'!D52</f>
        <v>8.6025300000000006E-3</v>
      </c>
      <c r="H48" s="123">
        <f>'quick select'!E52</f>
        <v>1.32646E-3</v>
      </c>
    </row>
    <row r="49" spans="1:8" x14ac:dyDescent="0.25">
      <c r="A49" s="33">
        <v>40</v>
      </c>
      <c r="B49" s="121">
        <f>'heap select'!C53</f>
        <v>400000</v>
      </c>
      <c r="C49" s="34">
        <f>'heap select'!D53</f>
        <v>7.8320399999999998E-2</v>
      </c>
      <c r="D49" s="123">
        <f>'heap select'!E53</f>
        <v>6.4098599999999996E-4</v>
      </c>
      <c r="E49" s="34">
        <f>'mom select'!D53</f>
        <v>1.7544899999999999E-2</v>
      </c>
      <c r="F49" s="34">
        <f>'mom select'!E53</f>
        <v>4.2205999999999998E-4</v>
      </c>
      <c r="G49" s="94">
        <f>'quick select'!D53</f>
        <v>9.6345600000000003E-3</v>
      </c>
      <c r="H49" s="123">
        <f>'quick select'!E53</f>
        <v>1.9009299999999999E-3</v>
      </c>
    </row>
    <row r="50" spans="1:8" x14ac:dyDescent="0.25">
      <c r="A50" s="33">
        <v>41</v>
      </c>
      <c r="B50" s="121">
        <f>'heap select'!C54</f>
        <v>425000</v>
      </c>
      <c r="C50" s="34">
        <f>'heap select'!D54</f>
        <v>8.3167199999999997E-2</v>
      </c>
      <c r="D50" s="123">
        <f>'heap select'!E54</f>
        <v>5.4721100000000003E-4</v>
      </c>
      <c r="E50" s="34">
        <f>'mom select'!D54</f>
        <v>2.0295199999999999E-2</v>
      </c>
      <c r="F50" s="34">
        <f>'mom select'!E54</f>
        <v>1.3203399999999999E-3</v>
      </c>
      <c r="G50" s="94">
        <f>'quick select'!D54</f>
        <v>9.3197000000000002E-3</v>
      </c>
      <c r="H50" s="123">
        <f>'quick select'!E54</f>
        <v>2.1417900000000002E-3</v>
      </c>
    </row>
    <row r="51" spans="1:8" x14ac:dyDescent="0.25">
      <c r="A51" s="33">
        <v>42</v>
      </c>
      <c r="B51" s="121">
        <f>'heap select'!C55</f>
        <v>450000</v>
      </c>
      <c r="C51" s="34">
        <f>'heap select'!D55</f>
        <v>8.8685700000000006E-2</v>
      </c>
      <c r="D51" s="123">
        <f>'heap select'!E55</f>
        <v>8.4668500000000002E-4</v>
      </c>
      <c r="E51" s="34">
        <f>'mom select'!D55</f>
        <v>2.1482100000000001E-2</v>
      </c>
      <c r="F51" s="34">
        <f>'mom select'!E55</f>
        <v>1.6111700000000001E-3</v>
      </c>
      <c r="G51" s="94">
        <f>'quick select'!D55</f>
        <v>9.7302499999999993E-3</v>
      </c>
      <c r="H51" s="123">
        <f>'quick select'!E55</f>
        <v>3.0352999999999999E-3</v>
      </c>
    </row>
    <row r="52" spans="1:8" x14ac:dyDescent="0.25">
      <c r="A52" s="33">
        <v>43</v>
      </c>
      <c r="B52" s="121">
        <f>'heap select'!C56</f>
        <v>475000</v>
      </c>
      <c r="C52" s="34">
        <f>'heap select'!D56</f>
        <v>9.4205300000000006E-2</v>
      </c>
      <c r="D52" s="123">
        <f>'heap select'!E56</f>
        <v>1.0635900000000001E-3</v>
      </c>
      <c r="E52" s="34">
        <f>'mom select'!D56</f>
        <v>2.09388E-2</v>
      </c>
      <c r="F52" s="34">
        <f>'mom select'!E56</f>
        <v>3.7941500000000003E-4</v>
      </c>
      <c r="G52" s="94">
        <f>'quick select'!D56</f>
        <v>1.0026500000000001E-2</v>
      </c>
      <c r="H52" s="123">
        <f>'quick select'!E56</f>
        <v>2.5391799999999998E-3</v>
      </c>
    </row>
    <row r="53" spans="1:8" x14ac:dyDescent="0.25">
      <c r="A53" s="33">
        <v>44</v>
      </c>
      <c r="B53" s="121">
        <f>'heap select'!C57</f>
        <v>500000</v>
      </c>
      <c r="C53" s="34">
        <f>'heap select'!D57</f>
        <v>9.8963599999999999E-2</v>
      </c>
      <c r="D53" s="123">
        <f>'heap select'!E57</f>
        <v>7.9564900000000005E-4</v>
      </c>
      <c r="E53" s="34">
        <f>'mom select'!D57</f>
        <v>2.2398600000000001E-2</v>
      </c>
      <c r="F53" s="34">
        <f>'mom select'!E57</f>
        <v>3.95416E-4</v>
      </c>
      <c r="G53" s="94">
        <f>'quick select'!D57</f>
        <v>1.12122E-2</v>
      </c>
      <c r="H53" s="123">
        <f>'quick select'!E57</f>
        <v>1.50971E-3</v>
      </c>
    </row>
    <row r="54" spans="1:8" x14ac:dyDescent="0.25">
      <c r="A54" s="33">
        <v>45</v>
      </c>
      <c r="B54" s="121">
        <f>'heap select'!C58</f>
        <v>550000</v>
      </c>
      <c r="C54" s="34">
        <f>'heap select'!D58</f>
        <v>0.10929800000000001</v>
      </c>
      <c r="D54" s="123">
        <f>'heap select'!E58</f>
        <v>5.5924900000000005E-4</v>
      </c>
      <c r="E54" s="34">
        <f>'mom select'!D58</f>
        <v>2.4672300000000001E-2</v>
      </c>
      <c r="F54" s="34">
        <f>'mom select'!E58</f>
        <v>3.23138E-4</v>
      </c>
      <c r="G54" s="94">
        <f>'quick select'!D58</f>
        <v>1.15049E-2</v>
      </c>
      <c r="H54" s="123">
        <f>'quick select'!E58</f>
        <v>2.3463099999999999E-3</v>
      </c>
    </row>
    <row r="55" spans="1:8" x14ac:dyDescent="0.25">
      <c r="A55" s="33">
        <v>46</v>
      </c>
      <c r="B55" s="121">
        <f>'heap select'!C59</f>
        <v>600000</v>
      </c>
      <c r="C55" s="34">
        <f>'heap select'!D59</f>
        <v>0.119295</v>
      </c>
      <c r="D55" s="123">
        <f>'heap select'!E59</f>
        <v>8.8104299999999997E-4</v>
      </c>
      <c r="E55" s="34">
        <f>'mom select'!D59</f>
        <v>2.7034599999999999E-2</v>
      </c>
      <c r="F55" s="34">
        <f>'mom select'!E59</f>
        <v>5.4692100000000002E-4</v>
      </c>
      <c r="G55" s="94">
        <f>'quick select'!D59</f>
        <v>1.25004E-2</v>
      </c>
      <c r="H55" s="123">
        <f>'quick select'!E59</f>
        <v>3.0872899999999999E-3</v>
      </c>
    </row>
    <row r="56" spans="1:8" x14ac:dyDescent="0.25">
      <c r="A56" s="33">
        <v>47</v>
      </c>
      <c r="B56" s="121">
        <f>'heap select'!C60</f>
        <v>650000</v>
      </c>
      <c r="C56" s="34">
        <f>'heap select'!D60</f>
        <v>0.13091800000000001</v>
      </c>
      <c r="D56" s="123">
        <f>'heap select'!E60</f>
        <v>1.07233E-3</v>
      </c>
      <c r="E56" s="34">
        <f>'mom select'!D60</f>
        <v>2.92076E-2</v>
      </c>
      <c r="F56" s="34">
        <f>'mom select'!E60</f>
        <v>5.9941499999999995E-4</v>
      </c>
      <c r="G56" s="94">
        <f>'quick select'!D60</f>
        <v>1.4661799999999999E-2</v>
      </c>
      <c r="H56" s="123">
        <f>'quick select'!E60</f>
        <v>3.0684900000000001E-3</v>
      </c>
    </row>
    <row r="57" spans="1:8" x14ac:dyDescent="0.25">
      <c r="A57" s="33">
        <v>48</v>
      </c>
      <c r="B57" s="121">
        <f>'heap select'!C61</f>
        <v>700000</v>
      </c>
      <c r="C57" s="34">
        <f>'heap select'!D61</f>
        <v>0.14521899999999999</v>
      </c>
      <c r="D57" s="123">
        <f>'heap select'!E61</f>
        <v>2.4465300000000001E-3</v>
      </c>
      <c r="E57" s="34">
        <f>'mom select'!D61</f>
        <v>3.1272399999999999E-2</v>
      </c>
      <c r="F57" s="34">
        <f>'mom select'!E61</f>
        <v>4.0747800000000002E-4</v>
      </c>
      <c r="G57" s="94">
        <f>'quick select'!D61</f>
        <v>1.6789100000000001E-2</v>
      </c>
      <c r="H57" s="123">
        <f>'quick select'!E61</f>
        <v>2.5074400000000001E-3</v>
      </c>
    </row>
    <row r="58" spans="1:8" x14ac:dyDescent="0.25">
      <c r="A58" s="33">
        <v>49</v>
      </c>
      <c r="B58" s="121">
        <f>'heap select'!C62</f>
        <v>750000</v>
      </c>
      <c r="C58" s="34">
        <f>'heap select'!D62</f>
        <v>0.154311</v>
      </c>
      <c r="D58" s="123">
        <f>'heap select'!E62</f>
        <v>1.07945E-3</v>
      </c>
      <c r="E58" s="34">
        <f>'mom select'!D62</f>
        <v>3.3515400000000001E-2</v>
      </c>
      <c r="F58" s="34">
        <f>'mom select'!E62</f>
        <v>6.4145800000000002E-4</v>
      </c>
      <c r="G58" s="94">
        <f>'quick select'!D62</f>
        <v>1.6514399999999999E-2</v>
      </c>
      <c r="H58" s="123">
        <f>'quick select'!E62</f>
        <v>3.5007599999999999E-3</v>
      </c>
    </row>
    <row r="59" spans="1:8" x14ac:dyDescent="0.25">
      <c r="A59" s="33">
        <v>50</v>
      </c>
      <c r="B59" s="121">
        <f>'heap select'!C63</f>
        <v>800000</v>
      </c>
      <c r="C59" s="34">
        <f>'heap select'!D63</f>
        <v>0.16481799999999999</v>
      </c>
      <c r="D59" s="123">
        <f>'heap select'!E63</f>
        <v>9.32875E-4</v>
      </c>
      <c r="E59" s="34">
        <f>'mom select'!D63</f>
        <v>3.5559300000000002E-2</v>
      </c>
      <c r="F59" s="34">
        <f>'mom select'!E63</f>
        <v>4.7303299999999998E-4</v>
      </c>
      <c r="G59" s="94">
        <f>'quick select'!D63</f>
        <v>1.5791599999999999E-2</v>
      </c>
      <c r="H59" s="123">
        <f>'quick select'!E63</f>
        <v>2.6704799999999998E-3</v>
      </c>
    </row>
    <row r="60" spans="1:8" x14ac:dyDescent="0.25">
      <c r="A60" s="33">
        <v>51</v>
      </c>
      <c r="B60" s="121">
        <f>'heap select'!C64</f>
        <v>850000</v>
      </c>
      <c r="C60" s="34">
        <f>'heap select'!D64</f>
        <v>0.177005</v>
      </c>
      <c r="D60" s="123">
        <f>'heap select'!E64</f>
        <v>1.25369E-3</v>
      </c>
      <c r="E60" s="34">
        <f>'mom select'!D64</f>
        <v>3.7918599999999997E-2</v>
      </c>
      <c r="F60" s="34">
        <f>'mom select'!E64</f>
        <v>6.1495799999999998E-4</v>
      </c>
      <c r="G60" s="94">
        <f>'quick select'!D64</f>
        <v>1.8039800000000002E-2</v>
      </c>
      <c r="H60" s="123">
        <f>'quick select'!E64</f>
        <v>4.2785100000000001E-3</v>
      </c>
    </row>
    <row r="61" spans="1:8" x14ac:dyDescent="0.25">
      <c r="A61" s="33">
        <v>52</v>
      </c>
      <c r="B61" s="121">
        <f>'heap select'!C65</f>
        <v>900000</v>
      </c>
      <c r="C61" s="34">
        <f>'heap select'!D65</f>
        <v>0.18748000000000001</v>
      </c>
      <c r="D61" s="123">
        <f>'heap select'!E65</f>
        <v>1.2719000000000001E-3</v>
      </c>
      <c r="E61" s="34">
        <f>'mom select'!D65</f>
        <v>4.0323100000000001E-2</v>
      </c>
      <c r="F61" s="34">
        <f>'mom select'!E65</f>
        <v>5.7818300000000002E-4</v>
      </c>
      <c r="G61" s="94">
        <f>'quick select'!D65</f>
        <v>1.9991999999999999E-2</v>
      </c>
      <c r="H61" s="123">
        <f>'quick select'!E65</f>
        <v>4.0833099999999997E-3</v>
      </c>
    </row>
    <row r="62" spans="1:8" x14ac:dyDescent="0.25">
      <c r="A62" s="33">
        <v>53</v>
      </c>
      <c r="B62" s="121">
        <f>'heap select'!C66</f>
        <v>950000</v>
      </c>
      <c r="C62" s="34">
        <f>'heap select'!D66</f>
        <v>0.19786899999999999</v>
      </c>
      <c r="D62" s="123">
        <f>'heap select'!E66</f>
        <v>7.0324600000000004E-4</v>
      </c>
      <c r="E62" s="34">
        <f>'mom select'!D66</f>
        <v>4.28785E-2</v>
      </c>
      <c r="F62" s="34">
        <f>'mom select'!E66</f>
        <v>2.5101300000000002E-3</v>
      </c>
      <c r="G62" s="94">
        <f>'quick select'!D66</f>
        <v>2.12625E-2</v>
      </c>
      <c r="H62" s="123">
        <f>'quick select'!E66</f>
        <v>3.53484E-3</v>
      </c>
    </row>
    <row r="63" spans="1:8" x14ac:dyDescent="0.25">
      <c r="A63" s="33">
        <v>54</v>
      </c>
      <c r="B63" s="121">
        <f>'heap select'!C67</f>
        <v>1000000</v>
      </c>
      <c r="C63" s="34">
        <f>'heap select'!D67</f>
        <v>0.209229</v>
      </c>
      <c r="D63" s="123">
        <f>'heap select'!E67</f>
        <v>1.6962399999999999E-3</v>
      </c>
      <c r="E63" s="34">
        <f>'mom select'!D67</f>
        <v>4.4319499999999998E-2</v>
      </c>
      <c r="F63" s="34">
        <f>'mom select'!E67</f>
        <v>3.0610400000000002E-4</v>
      </c>
      <c r="G63" s="94">
        <f>'quick select'!D67</f>
        <v>1.9099700000000001E-2</v>
      </c>
      <c r="H63" s="123">
        <f>'quick select'!E67</f>
        <v>5.3136499999999996E-3</v>
      </c>
    </row>
    <row r="64" spans="1:8" x14ac:dyDescent="0.25">
      <c r="A64" s="33">
        <v>55</v>
      </c>
      <c r="B64" s="121">
        <f>'heap select'!C68</f>
        <v>1250000</v>
      </c>
      <c r="C64" s="34">
        <f>'heap select'!D68</f>
        <v>0.26439499999999999</v>
      </c>
      <c r="D64" s="123">
        <f>'heap select'!E68</f>
        <v>1.3987100000000001E-3</v>
      </c>
      <c r="E64" s="34">
        <f>'mom select'!D68</f>
        <v>5.5749699999999999E-2</v>
      </c>
      <c r="F64" s="34">
        <f>'mom select'!E68</f>
        <v>5.9584099999999995E-4</v>
      </c>
      <c r="G64" s="94">
        <f>'quick select'!D68</f>
        <v>2.66045E-2</v>
      </c>
      <c r="H64" s="123">
        <f>'quick select'!E68</f>
        <v>4.4864800000000002E-3</v>
      </c>
    </row>
    <row r="65" spans="1:8" x14ac:dyDescent="0.25">
      <c r="A65" s="33">
        <v>56</v>
      </c>
      <c r="B65" s="121">
        <f>'heap select'!C69</f>
        <v>1500000</v>
      </c>
      <c r="C65" s="34">
        <f>'heap select'!D69</f>
        <v>0.32819900000000002</v>
      </c>
      <c r="D65" s="123">
        <f>'heap select'!E69</f>
        <v>1.84717E-3</v>
      </c>
      <c r="E65" s="34">
        <f>'mom select'!D69</f>
        <v>6.9646200000000005E-2</v>
      </c>
      <c r="F65" s="34">
        <f>'mom select'!E69</f>
        <v>2.9121699999999999E-3</v>
      </c>
      <c r="G65" s="94">
        <f>'quick select'!D69</f>
        <v>3.1029600000000001E-2</v>
      </c>
      <c r="H65" s="123">
        <f>'quick select'!E69</f>
        <v>7.6020599999999999E-3</v>
      </c>
    </row>
    <row r="66" spans="1:8" x14ac:dyDescent="0.25">
      <c r="A66" s="33">
        <v>57</v>
      </c>
      <c r="B66" s="121">
        <f>'heap select'!C70</f>
        <v>1750000</v>
      </c>
      <c r="C66" s="34">
        <f>'heap select'!D70</f>
        <v>0.38634600000000002</v>
      </c>
      <c r="D66" s="123">
        <f>'heap select'!E70</f>
        <v>2.52469E-3</v>
      </c>
      <c r="E66" s="34">
        <f>'mom select'!D70</f>
        <v>7.7810000000000004E-2</v>
      </c>
      <c r="F66" s="34">
        <f>'mom select'!E70</f>
        <v>8.46581E-4</v>
      </c>
      <c r="G66" s="94">
        <f>'quick select'!D70</f>
        <v>3.6353099999999999E-2</v>
      </c>
      <c r="H66" s="123">
        <f>'quick select'!E70</f>
        <v>8.4153800000000001E-3</v>
      </c>
    </row>
    <row r="67" spans="1:8" x14ac:dyDescent="0.25">
      <c r="A67" s="33">
        <v>58</v>
      </c>
      <c r="B67" s="121">
        <f>'heap select'!C71</f>
        <v>2000000</v>
      </c>
      <c r="C67" s="34">
        <f>'heap select'!D71</f>
        <v>0.44639800000000002</v>
      </c>
      <c r="D67" s="123">
        <f>'heap select'!E71</f>
        <v>2.24201E-3</v>
      </c>
      <c r="E67" s="34">
        <f>'mom select'!D71</f>
        <v>9.04972E-2</v>
      </c>
      <c r="F67" s="34">
        <f>'mom select'!E71</f>
        <v>1.04593E-3</v>
      </c>
      <c r="G67" s="94">
        <f>'quick select'!D71</f>
        <v>4.2240100000000003E-2</v>
      </c>
      <c r="H67" s="123">
        <f>'quick select'!E71</f>
        <v>9.09278E-3</v>
      </c>
    </row>
    <row r="68" spans="1:8" x14ac:dyDescent="0.25">
      <c r="A68" s="33">
        <v>59</v>
      </c>
      <c r="B68" s="121">
        <f>'heap select'!C72</f>
        <v>2250000</v>
      </c>
      <c r="C68" s="34">
        <f>'heap select'!D72</f>
        <v>0.50501099999999999</v>
      </c>
      <c r="D68" s="123">
        <f>'heap select'!E72</f>
        <v>3.2490000000000002E-3</v>
      </c>
      <c r="E68" s="34">
        <f>'mom select'!D72</f>
        <v>0.101449</v>
      </c>
      <c r="F68" s="34">
        <f>'mom select'!E72</f>
        <v>1.3675600000000001E-3</v>
      </c>
      <c r="G68" s="94">
        <f>'quick select'!D72</f>
        <v>4.6939599999999998E-2</v>
      </c>
      <c r="H68" s="123">
        <f>'quick select'!E72</f>
        <v>8.5796499999999994E-3</v>
      </c>
    </row>
    <row r="69" spans="1:8" x14ac:dyDescent="0.25">
      <c r="A69" s="33">
        <v>60</v>
      </c>
      <c r="B69" s="121">
        <f>'heap select'!C73</f>
        <v>2500000</v>
      </c>
      <c r="C69" s="34">
        <f>'heap select'!D73</f>
        <v>0.57147400000000004</v>
      </c>
      <c r="D69" s="123">
        <f>'heap select'!E73</f>
        <v>1.3465E-2</v>
      </c>
      <c r="E69" s="34">
        <f>'mom select'!D73</f>
        <v>0.112196</v>
      </c>
      <c r="F69" s="34">
        <f>'mom select'!E73</f>
        <v>1.6955900000000001E-3</v>
      </c>
      <c r="G69" s="94">
        <f>'quick select'!D73</f>
        <v>4.8235199999999999E-2</v>
      </c>
      <c r="H69" s="123">
        <f>'quick select'!E73</f>
        <v>9.6225300000000007E-3</v>
      </c>
    </row>
    <row r="70" spans="1:8" x14ac:dyDescent="0.25">
      <c r="A70" s="33">
        <v>61</v>
      </c>
      <c r="B70" s="121">
        <f>'heap select'!C74</f>
        <v>2750000</v>
      </c>
      <c r="C70" s="34">
        <f>'heap select'!D74</f>
        <v>0.653451</v>
      </c>
      <c r="D70" s="123">
        <f>'heap select'!E74</f>
        <v>3.9765299999999998E-3</v>
      </c>
      <c r="E70" s="34">
        <f>'mom select'!D74</f>
        <v>0.127636</v>
      </c>
      <c r="F70" s="34">
        <f>'mom select'!E74</f>
        <v>4.3880200000000003E-3</v>
      </c>
      <c r="G70" s="94">
        <f>'quick select'!D74</f>
        <v>5.4086000000000002E-2</v>
      </c>
      <c r="H70" s="123">
        <f>'quick select'!E74</f>
        <v>9.9134300000000009E-3</v>
      </c>
    </row>
    <row r="71" spans="1:8" x14ac:dyDescent="0.25">
      <c r="A71" s="33">
        <v>62</v>
      </c>
      <c r="B71" s="121">
        <f>'heap select'!C75</f>
        <v>3000000</v>
      </c>
      <c r="C71" s="34">
        <f>'heap select'!D75</f>
        <v>0.75169699999999995</v>
      </c>
      <c r="D71" s="123">
        <f>'heap select'!E75</f>
        <v>4.4230399999999996E-3</v>
      </c>
      <c r="E71" s="34">
        <f>'mom select'!D75</f>
        <v>0.135162</v>
      </c>
      <c r="F71" s="34">
        <f>'mom select'!E75</f>
        <v>1.60972E-3</v>
      </c>
      <c r="G71" s="94">
        <f>'quick select'!D75</f>
        <v>5.6735399999999998E-2</v>
      </c>
      <c r="H71" s="123">
        <f>'quick select'!E75</f>
        <v>1.20149E-2</v>
      </c>
    </row>
    <row r="72" spans="1:8" x14ac:dyDescent="0.25">
      <c r="A72" s="33">
        <v>63</v>
      </c>
      <c r="B72" s="121">
        <f>'heap select'!C76</f>
        <v>3250000</v>
      </c>
      <c r="C72" s="34">
        <f>'heap select'!D76</f>
        <v>0.81823699999999999</v>
      </c>
      <c r="D72" s="123">
        <f>'heap select'!E76</f>
        <v>4.68469E-3</v>
      </c>
      <c r="E72" s="34">
        <f>'mom select'!D76</f>
        <v>0.14674499999999999</v>
      </c>
      <c r="F72" s="34">
        <f>'mom select'!E76</f>
        <v>1.9719199999999998E-3</v>
      </c>
      <c r="G72" s="94">
        <f>'quick select'!D76</f>
        <v>6.3248600000000002E-2</v>
      </c>
      <c r="H72" s="123">
        <f>'quick select'!E76</f>
        <v>1.5052299999999999E-2</v>
      </c>
    </row>
    <row r="73" spans="1:8" x14ac:dyDescent="0.25">
      <c r="A73" s="33">
        <v>64</v>
      </c>
      <c r="B73" s="121">
        <f>'heap select'!C77</f>
        <v>3500000</v>
      </c>
      <c r="C73" s="34">
        <f>'heap select'!D77</f>
        <v>0.88560700000000003</v>
      </c>
      <c r="D73" s="123">
        <f>'heap select'!E77</f>
        <v>5.6591599999999999E-3</v>
      </c>
      <c r="E73" s="34">
        <f>'mom select'!D77</f>
        <v>0.15867999999999999</v>
      </c>
      <c r="F73" s="34">
        <f>'mom select'!E77</f>
        <v>4.02703E-3</v>
      </c>
      <c r="G73" s="94">
        <f>'quick select'!D77</f>
        <v>6.8460800000000002E-2</v>
      </c>
      <c r="H73" s="123">
        <f>'quick select'!E77</f>
        <v>1.4482399999999999E-2</v>
      </c>
    </row>
    <row r="74" spans="1:8" x14ac:dyDescent="0.25">
      <c r="A74" s="33">
        <v>65</v>
      </c>
      <c r="B74" s="121">
        <f>'heap select'!C78</f>
        <v>3750000</v>
      </c>
      <c r="C74" s="34">
        <f>'heap select'!D78</f>
        <v>0.95218599999999998</v>
      </c>
      <c r="D74" s="123">
        <f>'heap select'!E78</f>
        <v>4.5122799999999996E-3</v>
      </c>
      <c r="E74" s="34">
        <f>'mom select'!D78</f>
        <v>0.17103599999999999</v>
      </c>
      <c r="F74" s="34">
        <f>'mom select'!E78</f>
        <v>4.6040400000000002E-3</v>
      </c>
      <c r="G74" s="94">
        <f>'quick select'!D78</f>
        <v>6.7418500000000006E-2</v>
      </c>
      <c r="H74" s="123">
        <f>'quick select'!E78</f>
        <v>1.9738800000000001E-2</v>
      </c>
    </row>
    <row r="75" spans="1:8" x14ac:dyDescent="0.25">
      <c r="A75" s="33">
        <v>66</v>
      </c>
      <c r="B75" s="121">
        <f>'heap select'!C79</f>
        <v>4000000</v>
      </c>
      <c r="C75" s="34">
        <f>'heap select'!D79</f>
        <v>1.01955</v>
      </c>
      <c r="D75" s="123">
        <f>'heap select'!E79</f>
        <v>5.4062600000000004E-3</v>
      </c>
      <c r="E75" s="34">
        <f>'mom select'!D79</f>
        <v>0.180308</v>
      </c>
      <c r="F75" s="34">
        <f>'mom select'!E79</f>
        <v>1.43191E-3</v>
      </c>
      <c r="G75" s="94">
        <f>'quick select'!D79</f>
        <v>7.5661999999999993E-2</v>
      </c>
      <c r="H75" s="123">
        <f>'quick select'!E79</f>
        <v>1.82469E-2</v>
      </c>
    </row>
    <row r="76" spans="1:8" x14ac:dyDescent="0.25">
      <c r="A76" s="33">
        <v>67</v>
      </c>
      <c r="B76" s="121">
        <f>'heap select'!C80</f>
        <v>4250000</v>
      </c>
      <c r="C76" s="34">
        <f>'heap select'!D80</f>
        <v>1.0936399999999999</v>
      </c>
      <c r="D76" s="123">
        <f>'heap select'!E80</f>
        <v>2.8783599999999999E-2</v>
      </c>
      <c r="E76" s="34">
        <f>'mom select'!D80</f>
        <v>0.19614899999999999</v>
      </c>
      <c r="F76" s="34">
        <f>'mom select'!E80</f>
        <v>7.1156800000000001E-3</v>
      </c>
      <c r="G76" s="94">
        <f>'quick select'!D80</f>
        <v>8.4050700000000006E-2</v>
      </c>
      <c r="H76" s="123">
        <f>'quick select'!E80</f>
        <v>1.38765E-2</v>
      </c>
    </row>
    <row r="77" spans="1:8" x14ac:dyDescent="0.25">
      <c r="A77" s="33">
        <v>68</v>
      </c>
      <c r="B77" s="121">
        <f>'heap select'!C81</f>
        <v>4500000</v>
      </c>
      <c r="C77" s="34">
        <f>'heap select'!D81</f>
        <v>1.1551400000000001</v>
      </c>
      <c r="D77" s="123">
        <f>'heap select'!E81</f>
        <v>6.2366399999999999E-3</v>
      </c>
      <c r="E77" s="34">
        <f>'mom select'!D81</f>
        <v>0.20272999999999999</v>
      </c>
      <c r="F77" s="34">
        <f>'mom select'!E81</f>
        <v>1.8589100000000001E-3</v>
      </c>
      <c r="G77" s="94">
        <f>'quick select'!D81</f>
        <v>8.93814E-2</v>
      </c>
      <c r="H77" s="123">
        <f>'quick select'!E81</f>
        <v>1.4398599999999999E-2</v>
      </c>
    </row>
    <row r="78" spans="1:8" x14ac:dyDescent="0.25">
      <c r="A78" s="33">
        <v>69</v>
      </c>
      <c r="B78" s="121">
        <f>'heap select'!C82</f>
        <v>4750000</v>
      </c>
      <c r="C78" s="34">
        <f>'heap select'!D82</f>
        <v>1.23068</v>
      </c>
      <c r="D78" s="123">
        <f>'heap select'!E82</f>
        <v>6.0297800000000002E-3</v>
      </c>
      <c r="E78" s="34">
        <f>'mom select'!D82</f>
        <v>0.21515599999999999</v>
      </c>
      <c r="F78" s="34">
        <f>'mom select'!E82</f>
        <v>3.2012899999999999E-3</v>
      </c>
      <c r="G78" s="94">
        <f>'quick select'!D82</f>
        <v>9.3504500000000004E-2</v>
      </c>
      <c r="H78" s="123">
        <f>'quick select'!E82</f>
        <v>1.6852200000000001E-2</v>
      </c>
    </row>
    <row r="79" spans="1:8" ht="15.75" thickBot="1" x14ac:dyDescent="0.3">
      <c r="A79" s="36">
        <v>70</v>
      </c>
      <c r="B79" s="122">
        <f>'heap select'!C83</f>
        <v>5000000</v>
      </c>
      <c r="C79" s="37">
        <f>'heap select'!D83</f>
        <v>1.29806</v>
      </c>
      <c r="D79" s="124">
        <f>'heap select'!E83</f>
        <v>6.0069499999999996E-3</v>
      </c>
      <c r="E79" s="37">
        <f>'mom select'!D83</f>
        <v>0.23649700000000001</v>
      </c>
      <c r="F79" s="37">
        <f>'mom select'!E83</f>
        <v>6.27079E-3</v>
      </c>
      <c r="G79" s="95">
        <f>'quick select'!D83</f>
        <v>9.6904000000000004E-2</v>
      </c>
      <c r="H79" s="124">
        <f>'quick select'!E83</f>
        <v>2.48734E-2</v>
      </c>
    </row>
    <row r="80" spans="1:8" x14ac:dyDescent="0.25">
      <c r="B80" s="27"/>
      <c r="C80" s="18"/>
      <c r="D80" s="18"/>
    </row>
    <row r="81" spans="2:4" x14ac:dyDescent="0.25">
      <c r="B81" s="27"/>
      <c r="C81" s="11"/>
      <c r="D81" s="11"/>
    </row>
    <row r="82" spans="2:4" x14ac:dyDescent="0.25">
      <c r="B82" s="27"/>
      <c r="C82" s="11"/>
      <c r="D82" s="11"/>
    </row>
    <row r="83" spans="2:4" x14ac:dyDescent="0.25">
      <c r="B83" s="27"/>
      <c r="C83" s="11"/>
      <c r="D83" s="11"/>
    </row>
    <row r="84" spans="2:4" x14ac:dyDescent="0.25">
      <c r="B84" s="27"/>
      <c r="C84" s="11"/>
      <c r="D84" s="11"/>
    </row>
    <row r="85" spans="2:4" x14ac:dyDescent="0.25">
      <c r="B85" s="27"/>
      <c r="C85" s="11"/>
      <c r="D85" s="11"/>
    </row>
    <row r="86" spans="2:4" x14ac:dyDescent="0.25">
      <c r="B86" s="27"/>
      <c r="C86" s="11"/>
      <c r="D86" s="11"/>
    </row>
    <row r="87" spans="2:4" x14ac:dyDescent="0.25">
      <c r="B87" s="27"/>
      <c r="C87" s="11"/>
      <c r="D87" s="11"/>
    </row>
    <row r="88" spans="2:4" x14ac:dyDescent="0.25">
      <c r="B88" s="27"/>
      <c r="C88" s="11"/>
      <c r="D88" s="11"/>
    </row>
    <row r="89" spans="2:4" x14ac:dyDescent="0.25">
      <c r="B89" s="27"/>
      <c r="C89" s="11"/>
      <c r="D89" s="11"/>
    </row>
    <row r="90" spans="2:4" x14ac:dyDescent="0.25">
      <c r="B90" s="27"/>
      <c r="C90" s="11"/>
      <c r="D90" s="11"/>
    </row>
    <row r="91" spans="2:4" x14ac:dyDescent="0.25">
      <c r="B91" s="27"/>
      <c r="C91" s="11"/>
      <c r="D91" s="11"/>
    </row>
    <row r="92" spans="2:4" x14ac:dyDescent="0.25">
      <c r="B92" s="27"/>
      <c r="C92" s="11"/>
      <c r="D92" s="11"/>
    </row>
    <row r="93" spans="2:4" x14ac:dyDescent="0.25">
      <c r="B93" s="27"/>
      <c r="C93" s="11"/>
      <c r="D93" s="11"/>
    </row>
    <row r="94" spans="2:4" x14ac:dyDescent="0.25">
      <c r="B94" s="27"/>
      <c r="C94" s="11"/>
      <c r="D94" s="11"/>
    </row>
    <row r="95" spans="2:4" x14ac:dyDescent="0.25">
      <c r="B95" s="27"/>
      <c r="C95" s="11"/>
      <c r="D95" s="11"/>
    </row>
    <row r="96" spans="2:4" x14ac:dyDescent="0.25">
      <c r="B96" s="27"/>
      <c r="C96" s="11"/>
      <c r="D96" s="11"/>
    </row>
    <row r="97" spans="2:4" x14ac:dyDescent="0.25">
      <c r="B97" s="27"/>
      <c r="C97" s="11"/>
      <c r="D97" s="11"/>
    </row>
    <row r="98" spans="2:4" x14ac:dyDescent="0.25">
      <c r="B98" s="27"/>
      <c r="C98" s="11"/>
      <c r="D98" s="11"/>
    </row>
    <row r="99" spans="2:4" x14ac:dyDescent="0.25">
      <c r="B99" s="27"/>
      <c r="C99" s="11"/>
      <c r="D99" s="11"/>
    </row>
    <row r="100" spans="2:4" x14ac:dyDescent="0.25">
      <c r="B100" s="27"/>
      <c r="C100" s="11"/>
      <c r="D100" s="11"/>
    </row>
    <row r="101" spans="2:4" x14ac:dyDescent="0.25">
      <c r="B101" s="27"/>
      <c r="C101" s="11"/>
      <c r="D101" s="11"/>
    </row>
    <row r="102" spans="2:4" x14ac:dyDescent="0.25">
      <c r="B102" s="27"/>
      <c r="C102" s="11"/>
      <c r="D102" s="11"/>
    </row>
    <row r="103" spans="2:4" x14ac:dyDescent="0.25">
      <c r="B103" s="27"/>
      <c r="C103" s="11"/>
      <c r="D103" s="11"/>
    </row>
    <row r="104" spans="2:4" x14ac:dyDescent="0.25">
      <c r="B104" s="27"/>
      <c r="C104" s="11"/>
      <c r="D104" s="11"/>
    </row>
    <row r="105" spans="2:4" x14ac:dyDescent="0.25">
      <c r="B105" s="27"/>
      <c r="C105" s="11"/>
      <c r="D105" s="11"/>
    </row>
    <row r="106" spans="2:4" x14ac:dyDescent="0.25">
      <c r="B106" s="27"/>
      <c r="C106" s="11"/>
      <c r="D106" s="11"/>
    </row>
    <row r="107" spans="2:4" x14ac:dyDescent="0.25">
      <c r="B107" s="27"/>
      <c r="C107" s="11"/>
      <c r="D107" s="11"/>
    </row>
    <row r="108" spans="2:4" x14ac:dyDescent="0.25">
      <c r="B108" s="27"/>
      <c r="C108" s="11"/>
      <c r="D108" s="11"/>
    </row>
    <row r="109" spans="2:4" x14ac:dyDescent="0.25">
      <c r="B109" s="27"/>
      <c r="C109" s="11"/>
      <c r="D109" s="11"/>
    </row>
    <row r="110" spans="2:4" x14ac:dyDescent="0.25">
      <c r="B110" s="27"/>
      <c r="C110" s="11"/>
      <c r="D110" s="11"/>
    </row>
    <row r="111" spans="2:4" x14ac:dyDescent="0.25">
      <c r="B111" s="27"/>
      <c r="C111" s="11"/>
      <c r="D111" s="11"/>
    </row>
    <row r="112" spans="2:4" x14ac:dyDescent="0.25">
      <c r="B112" s="27"/>
      <c r="C112" s="11"/>
      <c r="D112" s="11"/>
    </row>
    <row r="113" spans="2:4" x14ac:dyDescent="0.25">
      <c r="B113" s="27"/>
      <c r="C113" s="11"/>
      <c r="D113" s="11"/>
    </row>
    <row r="114" spans="2:4" x14ac:dyDescent="0.25">
      <c r="B114" s="27"/>
      <c r="C114" s="11"/>
      <c r="D114" s="11"/>
    </row>
    <row r="115" spans="2:4" x14ac:dyDescent="0.25">
      <c r="B115" s="27"/>
      <c r="C115" s="11"/>
      <c r="D115" s="11"/>
    </row>
    <row r="116" spans="2:4" x14ac:dyDescent="0.25">
      <c r="B116" s="27"/>
      <c r="C116" s="11"/>
      <c r="D116" s="11"/>
    </row>
    <row r="117" spans="2:4" x14ac:dyDescent="0.25">
      <c r="B117" s="27"/>
      <c r="C117" s="11"/>
      <c r="D117" s="11"/>
    </row>
    <row r="118" spans="2:4" x14ac:dyDescent="0.25">
      <c r="B118" s="27"/>
      <c r="C118" s="11"/>
      <c r="D118" s="11"/>
    </row>
    <row r="119" spans="2:4" x14ac:dyDescent="0.25">
      <c r="B119" s="27"/>
      <c r="C119" s="11"/>
      <c r="D119" s="11"/>
    </row>
    <row r="120" spans="2:4" x14ac:dyDescent="0.25">
      <c r="B120" s="27"/>
      <c r="C120" s="11"/>
      <c r="D120" s="11"/>
    </row>
    <row r="121" spans="2:4" x14ac:dyDescent="0.25">
      <c r="B121" s="27"/>
      <c r="C121" s="11"/>
      <c r="D121" s="11"/>
    </row>
    <row r="122" spans="2:4" x14ac:dyDescent="0.25">
      <c r="B122" s="27"/>
      <c r="C122" s="11"/>
      <c r="D122" s="11"/>
    </row>
    <row r="123" spans="2:4" x14ac:dyDescent="0.25">
      <c r="B123" s="27"/>
      <c r="C123" s="11"/>
      <c r="D123" s="11"/>
    </row>
    <row r="124" spans="2:4" x14ac:dyDescent="0.25">
      <c r="B124" s="27"/>
      <c r="C124" s="11"/>
      <c r="D124" s="11"/>
    </row>
    <row r="125" spans="2:4" x14ac:dyDescent="0.25">
      <c r="B125" s="27"/>
      <c r="C125" s="11"/>
      <c r="D125" s="11"/>
    </row>
    <row r="126" spans="2:4" x14ac:dyDescent="0.25">
      <c r="B126" s="27"/>
      <c r="C126" s="11"/>
      <c r="D126" s="11"/>
    </row>
    <row r="127" spans="2:4" x14ac:dyDescent="0.25">
      <c r="B127" s="27"/>
      <c r="C127" s="11"/>
      <c r="D127" s="11"/>
    </row>
    <row r="128" spans="2:4" x14ac:dyDescent="0.25">
      <c r="B128" s="21"/>
      <c r="C128" s="26"/>
      <c r="D128" s="26"/>
    </row>
    <row r="129" spans="2:4" x14ac:dyDescent="0.25">
      <c r="B129" s="21"/>
      <c r="C129" s="26"/>
      <c r="D129" s="26"/>
    </row>
    <row r="130" spans="2:4" x14ac:dyDescent="0.25">
      <c r="B130" s="21"/>
      <c r="C130" s="26"/>
      <c r="D130" s="26"/>
    </row>
    <row r="131" spans="2:4" x14ac:dyDescent="0.25">
      <c r="B131" s="21"/>
      <c r="C131" s="26"/>
      <c r="D131" s="26"/>
    </row>
    <row r="132" spans="2:4" x14ac:dyDescent="0.25">
      <c r="B132" s="21"/>
      <c r="C132" s="26"/>
      <c r="D132" s="26"/>
    </row>
    <row r="133" spans="2:4" x14ac:dyDescent="0.25">
      <c r="B133" s="21"/>
      <c r="C133" s="26"/>
      <c r="D133" s="26"/>
    </row>
    <row r="134" spans="2:4" x14ac:dyDescent="0.25">
      <c r="B134" s="21"/>
      <c r="C134" s="26"/>
      <c r="D134" s="26"/>
    </row>
  </sheetData>
  <mergeCells count="3">
    <mergeCell ref="E8:F8"/>
    <mergeCell ref="C8:D8"/>
    <mergeCell ref="G8:H8"/>
  </mergeCells>
  <conditionalFormatting sqref="C10:C1048576 D10:D79">
    <cfRule type="cellIs" dxfId="26" priority="9" operator="lessThan">
      <formula>0</formula>
    </cfRule>
  </conditionalFormatting>
  <conditionalFormatting sqref="E10:F79">
    <cfRule type="cellIs" dxfId="24" priority="2" operator="lessThan">
      <formula>0</formula>
    </cfRule>
  </conditionalFormatting>
  <conditionalFormatting sqref="G10:H79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workbookViewId="0">
      <selection activeCell="F8" sqref="F8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26</v>
      </c>
      <c r="B1" s="10"/>
      <c r="E1" s="6"/>
      <c r="F1" s="6"/>
      <c r="G1" s="6"/>
      <c r="H1" s="6"/>
    </row>
    <row r="2" spans="1:11" x14ac:dyDescent="0.25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 x14ac:dyDescent="0.25">
      <c r="A3" s="1" t="s">
        <v>13</v>
      </c>
      <c r="B3" s="23">
        <v>1.3E-6</v>
      </c>
      <c r="C3"/>
      <c r="D3" s="6"/>
      <c r="F3" s="6"/>
      <c r="G3" s="6"/>
      <c r="H3" s="6"/>
    </row>
    <row r="4" spans="1:11" x14ac:dyDescent="0.25">
      <c r="A4" s="1" t="s">
        <v>20</v>
      </c>
      <c r="B4" s="70">
        <v>0.01</v>
      </c>
      <c r="C4"/>
      <c r="D4" s="6"/>
      <c r="F4" s="6"/>
      <c r="G4" s="6"/>
      <c r="H4" s="6"/>
    </row>
    <row r="5" spans="1:11" x14ac:dyDescent="0.25">
      <c r="A5" s="1" t="s">
        <v>21</v>
      </c>
      <c r="B5" s="5">
        <f>(100*$B$3+$B$3)</f>
        <v>1.3130000000000002E-4</v>
      </c>
      <c r="C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6.32109E-2</v>
      </c>
      <c r="D7" s="39">
        <f>MAX(E14:E131)</f>
        <v>200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3.4400000000000001E-6</v>
      </c>
      <c r="D8" s="39">
        <f>MIN(E14:E131)</f>
        <v>10</v>
      </c>
      <c r="F8" s="13"/>
    </row>
    <row r="9" spans="1:11" x14ac:dyDescent="0.25">
      <c r="A9" s="1" t="s">
        <v>10</v>
      </c>
      <c r="B9" s="24">
        <f>SUM(C14:C131)/$B$2</f>
        <v>904992.85714285716</v>
      </c>
      <c r="C9" s="5">
        <f>SUM(D14:D131)/$B$2</f>
        <v>1.0836591157142854E-2</v>
      </c>
      <c r="D9" s="40">
        <f>SUM(E14:E131)/$B$2</f>
        <v>97.314285714285717</v>
      </c>
    </row>
    <row r="10" spans="1:11" x14ac:dyDescent="0.25">
      <c r="A10" s="1" t="s">
        <v>11</v>
      </c>
      <c r="B10" s="24">
        <f>_xlfn.STDEV.S(C14:C131)</f>
        <v>1363049.8775865906</v>
      </c>
      <c r="C10" s="5">
        <f>_xlfn.STDEV.S(D14:D131)</f>
        <v>1.6971166903611966E-2</v>
      </c>
      <c r="D10" s="40">
        <f>_xlfn.STDEV.S(E14:E131)</f>
        <v>59.781132901038909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1"/>
      <c r="B12" s="42"/>
      <c r="C12" s="114" t="s">
        <v>6</v>
      </c>
      <c r="D12" s="115"/>
      <c r="E12" s="116"/>
      <c r="F12" s="114" t="s">
        <v>7</v>
      </c>
      <c r="G12" s="115"/>
      <c r="H12" s="116"/>
      <c r="I12" s="114" t="s">
        <v>8</v>
      </c>
      <c r="J12" s="115"/>
      <c r="K12" s="116"/>
    </row>
    <row r="13" spans="1:11" s="3" customFormat="1" ht="40.5" customHeight="1" thickBot="1" x14ac:dyDescent="0.3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3">
        <f>D14*E14</f>
        <v>6.8800000000000003E-4</v>
      </c>
      <c r="C14" s="59">
        <v>100</v>
      </c>
      <c r="D14" s="32">
        <v>3.4400000000000001E-6</v>
      </c>
      <c r="E14" s="44">
        <v>200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-0.63832682918445871</v>
      </c>
      <c r="K14" s="47">
        <f t="shared" ref="K14:K77" si="5">(E14-$D$9)/$D$10</f>
        <v>1.7176943510873104</v>
      </c>
    </row>
    <row r="15" spans="1:11" x14ac:dyDescent="0.25">
      <c r="A15" s="33">
        <v>2</v>
      </c>
      <c r="B15" s="43">
        <f t="shared" ref="B15:B78" si="6">D15*E15</f>
        <v>8.8196899999999992E-4</v>
      </c>
      <c r="C15" s="60">
        <v>200</v>
      </c>
      <c r="D15" s="34">
        <v>4.4769999999999997E-6</v>
      </c>
      <c r="E15" s="49">
        <v>197</v>
      </c>
      <c r="F15" s="50">
        <f t="shared" si="0"/>
        <v>2.0000400008000161E-5</v>
      </c>
      <c r="G15" s="64">
        <f t="shared" si="1"/>
        <v>1.6406291282706178E-5</v>
      </c>
      <c r="H15" s="52">
        <f t="shared" si="2"/>
        <v>0.98421052631578942</v>
      </c>
      <c r="I15" s="50">
        <f t="shared" si="3"/>
        <v>-0.66380025560391009</v>
      </c>
      <c r="J15" s="51">
        <f t="shared" si="4"/>
        <v>-0.63826572554875183</v>
      </c>
      <c r="K15" s="52">
        <f t="shared" si="5"/>
        <v>1.6675112940855943</v>
      </c>
    </row>
    <row r="16" spans="1:11" x14ac:dyDescent="0.25">
      <c r="A16" s="33">
        <v>3</v>
      </c>
      <c r="B16" s="43">
        <f t="shared" si="6"/>
        <v>1.0879520000000001E-3</v>
      </c>
      <c r="C16" s="60">
        <v>300</v>
      </c>
      <c r="D16" s="34">
        <v>5.6080000000000003E-6</v>
      </c>
      <c r="E16" s="49">
        <v>194</v>
      </c>
      <c r="F16" s="50">
        <f t="shared" si="0"/>
        <v>4.0000800016000322E-5</v>
      </c>
      <c r="G16" s="64">
        <f t="shared" si="1"/>
        <v>3.4299748795474456E-5</v>
      </c>
      <c r="H16" s="52">
        <f t="shared" si="2"/>
        <v>0.96842105263157896</v>
      </c>
      <c r="I16" s="50">
        <f t="shared" si="3"/>
        <v>-0.66372689071708946</v>
      </c>
      <c r="J16" s="51">
        <f t="shared" si="4"/>
        <v>-0.63819908310710793</v>
      </c>
      <c r="K16" s="52">
        <f t="shared" si="5"/>
        <v>1.6173282370838782</v>
      </c>
    </row>
    <row r="17" spans="1:11" x14ac:dyDescent="0.25">
      <c r="A17" s="33">
        <v>4</v>
      </c>
      <c r="B17" s="43">
        <f t="shared" si="6"/>
        <v>1.311024E-3</v>
      </c>
      <c r="C17" s="60">
        <v>400</v>
      </c>
      <c r="D17" s="34">
        <v>6.8639999999999998E-6</v>
      </c>
      <c r="E17" s="49">
        <v>191</v>
      </c>
      <c r="F17" s="50">
        <f t="shared" si="0"/>
        <v>6.0001200024000479E-5</v>
      </c>
      <c r="G17" s="64">
        <f t="shared" si="1"/>
        <v>5.4170820975878471E-5</v>
      </c>
      <c r="H17" s="52">
        <f t="shared" si="2"/>
        <v>0.95263157894736838</v>
      </c>
      <c r="I17" s="50">
        <f t="shared" si="3"/>
        <v>-0.66365352583026882</v>
      </c>
      <c r="J17" s="51">
        <f t="shared" si="4"/>
        <v>-0.63812507523203765</v>
      </c>
      <c r="K17" s="52">
        <f t="shared" si="5"/>
        <v>1.5671451800821621</v>
      </c>
    </row>
    <row r="18" spans="1:11" x14ac:dyDescent="0.25">
      <c r="A18" s="33">
        <v>5</v>
      </c>
      <c r="B18" s="43">
        <f t="shared" si="6"/>
        <v>1.5303199999999999E-3</v>
      </c>
      <c r="C18" s="60">
        <v>500</v>
      </c>
      <c r="D18" s="34">
        <v>8.14E-6</v>
      </c>
      <c r="E18" s="49">
        <v>188</v>
      </c>
      <c r="F18" s="50">
        <f t="shared" si="0"/>
        <v>8.0001600032000644E-5</v>
      </c>
      <c r="G18" s="64">
        <f t="shared" si="1"/>
        <v>7.4358311503104217E-5</v>
      </c>
      <c r="H18" s="52">
        <f t="shared" si="2"/>
        <v>0.93684210526315792</v>
      </c>
      <c r="I18" s="50">
        <f t="shared" si="3"/>
        <v>-0.66358016094344818</v>
      </c>
      <c r="J18" s="51">
        <f t="shared" si="4"/>
        <v>-0.63804988888761915</v>
      </c>
      <c r="K18" s="52">
        <f t="shared" si="5"/>
        <v>1.516962123080446</v>
      </c>
    </row>
    <row r="19" spans="1:11" x14ac:dyDescent="0.25">
      <c r="A19" s="33">
        <v>6</v>
      </c>
      <c r="B19" s="43">
        <f t="shared" si="6"/>
        <v>1.8222500000000001E-3</v>
      </c>
      <c r="C19" s="60">
        <v>600</v>
      </c>
      <c r="D19" s="34">
        <v>9.8500000000000006E-6</v>
      </c>
      <c r="E19" s="49">
        <v>185</v>
      </c>
      <c r="F19" s="50">
        <f t="shared" si="0"/>
        <v>1.0000200004000079E-4</v>
      </c>
      <c r="G19" s="64">
        <f t="shared" si="1"/>
        <v>1.0141208015636128E-4</v>
      </c>
      <c r="H19" s="52">
        <f t="shared" si="2"/>
        <v>0.92105263157894735</v>
      </c>
      <c r="I19" s="50">
        <f t="shared" si="3"/>
        <v>-0.66350679605662755</v>
      </c>
      <c r="J19" s="51">
        <f t="shared" si="4"/>
        <v>-0.63794912975834339</v>
      </c>
      <c r="K19" s="52">
        <f t="shared" si="5"/>
        <v>1.4667790660787299</v>
      </c>
    </row>
    <row r="20" spans="1:11" x14ac:dyDescent="0.25">
      <c r="A20" s="33">
        <v>7</v>
      </c>
      <c r="B20" s="43">
        <f t="shared" si="6"/>
        <v>2.1144760000000001E-3</v>
      </c>
      <c r="C20" s="60">
        <v>700</v>
      </c>
      <c r="D20" s="34">
        <v>1.1618E-5</v>
      </c>
      <c r="E20" s="49">
        <v>182</v>
      </c>
      <c r="F20" s="50">
        <f t="shared" si="0"/>
        <v>1.2000240004800096E-4</v>
      </c>
      <c r="G20" s="64">
        <f t="shared" si="1"/>
        <v>1.2938346201540131E-4</v>
      </c>
      <c r="H20" s="52">
        <f t="shared" si="2"/>
        <v>0.90526315789473688</v>
      </c>
      <c r="I20" s="50">
        <f t="shared" si="3"/>
        <v>-0.66343343116980702</v>
      </c>
      <c r="J20" s="51">
        <f t="shared" si="4"/>
        <v>-0.63784495306795785</v>
      </c>
      <c r="K20" s="52">
        <f t="shared" si="5"/>
        <v>1.4165960090770138</v>
      </c>
    </row>
    <row r="21" spans="1:11" x14ac:dyDescent="0.25">
      <c r="A21" s="33">
        <v>8</v>
      </c>
      <c r="B21" s="43">
        <f t="shared" si="6"/>
        <v>2.2942430000000001E-3</v>
      </c>
      <c r="C21" s="60">
        <v>800</v>
      </c>
      <c r="D21" s="34">
        <v>1.2816999999999999E-5</v>
      </c>
      <c r="E21" s="49">
        <v>179</v>
      </c>
      <c r="F21" s="50">
        <f t="shared" si="0"/>
        <v>1.4000280005600112E-4</v>
      </c>
      <c r="G21" s="64">
        <f t="shared" si="1"/>
        <v>1.4835274190736343E-4</v>
      </c>
      <c r="H21" s="52">
        <f t="shared" si="2"/>
        <v>0.88947368421052631</v>
      </c>
      <c r="I21" s="50">
        <f t="shared" si="3"/>
        <v>-0.66336006628298638</v>
      </c>
      <c r="J21" s="51">
        <f t="shared" si="4"/>
        <v>-0.63777430383053002</v>
      </c>
      <c r="K21" s="52">
        <f t="shared" si="5"/>
        <v>1.3664129520752977</v>
      </c>
    </row>
    <row r="22" spans="1:11" x14ac:dyDescent="0.25">
      <c r="A22" s="33">
        <v>9</v>
      </c>
      <c r="B22" s="43">
        <f t="shared" si="6"/>
        <v>3.5249279999999997E-3</v>
      </c>
      <c r="C22" s="60">
        <v>900</v>
      </c>
      <c r="D22" s="34">
        <v>2.0027999999999999E-5</v>
      </c>
      <c r="E22" s="49">
        <v>176</v>
      </c>
      <c r="F22" s="50">
        <f t="shared" si="0"/>
        <v>1.6000320006400129E-4</v>
      </c>
      <c r="G22" s="64">
        <f t="shared" si="1"/>
        <v>2.6243737685393458E-4</v>
      </c>
      <c r="H22" s="52">
        <f t="shared" si="2"/>
        <v>0.87368421052631584</v>
      </c>
      <c r="I22" s="50">
        <f t="shared" si="3"/>
        <v>-0.66328670139616575</v>
      </c>
      <c r="J22" s="51">
        <f t="shared" si="4"/>
        <v>-0.63734940670701723</v>
      </c>
      <c r="K22" s="52">
        <f t="shared" si="5"/>
        <v>1.3162298950735816</v>
      </c>
    </row>
    <row r="23" spans="1:11" x14ac:dyDescent="0.25">
      <c r="A23" s="33">
        <v>10</v>
      </c>
      <c r="B23" s="43">
        <f t="shared" si="6"/>
        <v>2.8586520000000002E-3</v>
      </c>
      <c r="C23" s="60">
        <v>1000</v>
      </c>
      <c r="D23" s="34">
        <v>1.6524E-5</v>
      </c>
      <c r="E23" s="49">
        <v>173</v>
      </c>
      <c r="F23" s="50">
        <f t="shared" si="0"/>
        <v>1.8000360007200145E-4</v>
      </c>
      <c r="G23" s="64">
        <f t="shared" si="1"/>
        <v>2.0700088249076925E-4</v>
      </c>
      <c r="H23" s="52">
        <f t="shared" si="2"/>
        <v>0.85789473684210527</v>
      </c>
      <c r="I23" s="50">
        <f t="shared" si="3"/>
        <v>-0.66321333650934511</v>
      </c>
      <c r="J23" s="51">
        <f t="shared" si="4"/>
        <v>-0.63755587453683127</v>
      </c>
      <c r="K23" s="52">
        <f t="shared" si="5"/>
        <v>1.2660468380718657</v>
      </c>
    </row>
    <row r="24" spans="1:11" x14ac:dyDescent="0.25">
      <c r="A24" s="33">
        <v>11</v>
      </c>
      <c r="B24" s="43">
        <f t="shared" si="6"/>
        <v>4.9850800000000002E-3</v>
      </c>
      <c r="C24" s="60">
        <v>2000</v>
      </c>
      <c r="D24" s="34">
        <v>2.9323999999999999E-5</v>
      </c>
      <c r="E24" s="49">
        <v>170</v>
      </c>
      <c r="F24" s="50">
        <f t="shared" si="0"/>
        <v>3.8000760015200304E-4</v>
      </c>
      <c r="G24" s="64">
        <f t="shared" si="1"/>
        <v>4.0950862445667007E-4</v>
      </c>
      <c r="H24" s="52">
        <f t="shared" si="2"/>
        <v>0.84210526315789469</v>
      </c>
      <c r="I24" s="50">
        <f t="shared" si="3"/>
        <v>-0.66247968764113896</v>
      </c>
      <c r="J24" s="51">
        <f t="shared" si="4"/>
        <v>-0.63680165415394907</v>
      </c>
      <c r="K24" s="52">
        <f t="shared" si="5"/>
        <v>1.2158637810701496</v>
      </c>
    </row>
    <row r="25" spans="1:11" x14ac:dyDescent="0.25">
      <c r="A25" s="33">
        <v>12</v>
      </c>
      <c r="B25" s="43">
        <f t="shared" si="6"/>
        <v>7.1101920000000004E-3</v>
      </c>
      <c r="C25" s="60">
        <v>3000</v>
      </c>
      <c r="D25" s="34">
        <v>4.2576E-5</v>
      </c>
      <c r="E25" s="49">
        <v>167</v>
      </c>
      <c r="F25" s="50">
        <f t="shared" si="0"/>
        <v>5.8001160023200468E-4</v>
      </c>
      <c r="G25" s="64">
        <f t="shared" si="1"/>
        <v>6.1916742106074183E-4</v>
      </c>
      <c r="H25" s="52">
        <f t="shared" si="2"/>
        <v>0.82631578947368423</v>
      </c>
      <c r="I25" s="50">
        <f t="shared" si="3"/>
        <v>-0.6617460387729327</v>
      </c>
      <c r="J25" s="51">
        <f t="shared" si="4"/>
        <v>-0.63602080036379627</v>
      </c>
      <c r="K25" s="52">
        <f t="shared" si="5"/>
        <v>1.1656807240684335</v>
      </c>
    </row>
    <row r="26" spans="1:11" x14ac:dyDescent="0.25">
      <c r="A26" s="33">
        <v>13</v>
      </c>
      <c r="B26" s="43">
        <f t="shared" si="6"/>
        <v>9.7822719999999998E-3</v>
      </c>
      <c r="C26" s="60">
        <v>4000</v>
      </c>
      <c r="D26" s="34">
        <v>5.9648000000000002E-5</v>
      </c>
      <c r="E26" s="49">
        <v>164</v>
      </c>
      <c r="F26" s="50">
        <f t="shared" si="0"/>
        <v>7.8001560031200627E-4</v>
      </c>
      <c r="G26" s="64">
        <f t="shared" si="1"/>
        <v>8.8926212190776203E-4</v>
      </c>
      <c r="H26" s="52">
        <f t="shared" si="2"/>
        <v>0.81052631578947365</v>
      </c>
      <c r="I26" s="50">
        <f t="shared" si="3"/>
        <v>-0.66101238990472655</v>
      </c>
      <c r="J26" s="51">
        <f t="shared" si="4"/>
        <v>-0.63501485892812715</v>
      </c>
      <c r="K26" s="52">
        <f t="shared" si="5"/>
        <v>1.1154976670667174</v>
      </c>
    </row>
    <row r="27" spans="1:11" x14ac:dyDescent="0.25">
      <c r="A27" s="33">
        <v>14</v>
      </c>
      <c r="B27" s="43">
        <f t="shared" si="6"/>
        <v>1.0354553999999998E-2</v>
      </c>
      <c r="C27" s="60">
        <v>5000</v>
      </c>
      <c r="D27" s="34">
        <v>6.4313999999999994E-5</v>
      </c>
      <c r="E27" s="49">
        <v>161</v>
      </c>
      <c r="F27" s="50">
        <f t="shared" si="0"/>
        <v>9.8001960039200775E-4</v>
      </c>
      <c r="G27" s="64">
        <f t="shared" si="1"/>
        <v>9.6308252222126925E-4</v>
      </c>
      <c r="H27" s="52">
        <f t="shared" si="2"/>
        <v>0.79473684210526319</v>
      </c>
      <c r="I27" s="50">
        <f t="shared" si="3"/>
        <v>-0.66027874103652029</v>
      </c>
      <c r="J27" s="51">
        <f t="shared" si="4"/>
        <v>-0.63473992202917973</v>
      </c>
      <c r="K27" s="52">
        <f t="shared" si="5"/>
        <v>1.0653146100650013</v>
      </c>
    </row>
    <row r="28" spans="1:11" x14ac:dyDescent="0.25">
      <c r="A28" s="33">
        <v>15</v>
      </c>
      <c r="B28" s="43">
        <f t="shared" si="6"/>
        <v>1.4137366E-2</v>
      </c>
      <c r="C28" s="60">
        <v>6000</v>
      </c>
      <c r="D28" s="34">
        <v>8.9476999999999997E-5</v>
      </c>
      <c r="E28" s="49">
        <v>158</v>
      </c>
      <c r="F28" s="50">
        <f t="shared" si="0"/>
        <v>1.1800236004720095E-3</v>
      </c>
      <c r="G28" s="64">
        <f t="shared" si="1"/>
        <v>1.3611842652750165E-3</v>
      </c>
      <c r="H28" s="52">
        <f t="shared" si="2"/>
        <v>0.77894736842105261</v>
      </c>
      <c r="I28" s="50">
        <f t="shared" si="3"/>
        <v>-0.65954509216831414</v>
      </c>
      <c r="J28" s="51">
        <f t="shared" si="4"/>
        <v>-0.63325723081867469</v>
      </c>
      <c r="K28" s="52">
        <f t="shared" si="5"/>
        <v>1.0151315530632852</v>
      </c>
    </row>
    <row r="29" spans="1:11" x14ac:dyDescent="0.25">
      <c r="A29" s="33">
        <v>16</v>
      </c>
      <c r="B29" s="43">
        <f t="shared" si="6"/>
        <v>1.717772E-2</v>
      </c>
      <c r="C29" s="60">
        <v>7000</v>
      </c>
      <c r="D29" s="34">
        <v>1.1082399999999999E-4</v>
      </c>
      <c r="E29" s="49">
        <v>155</v>
      </c>
      <c r="F29" s="50">
        <f t="shared" si="0"/>
        <v>1.3800276005520109E-3</v>
      </c>
      <c r="G29" s="64">
        <f t="shared" si="1"/>
        <v>1.6989133877551793E-3</v>
      </c>
      <c r="H29" s="52">
        <f t="shared" si="2"/>
        <v>0.76315789473684215</v>
      </c>
      <c r="I29" s="50">
        <f t="shared" si="3"/>
        <v>-0.65881144330010788</v>
      </c>
      <c r="J29" s="51">
        <f t="shared" si="4"/>
        <v>-0.63199939155981621</v>
      </c>
      <c r="K29" s="52">
        <f t="shared" si="5"/>
        <v>0.96494849606156907</v>
      </c>
    </row>
    <row r="30" spans="1:11" x14ac:dyDescent="0.25">
      <c r="A30" s="33">
        <v>17</v>
      </c>
      <c r="B30" s="43">
        <f t="shared" si="6"/>
        <v>1.5442592E-2</v>
      </c>
      <c r="C30" s="60">
        <v>8000</v>
      </c>
      <c r="D30" s="34">
        <v>1.0159599999999999E-4</v>
      </c>
      <c r="E30" s="49">
        <v>152</v>
      </c>
      <c r="F30" s="50">
        <f t="shared" si="0"/>
        <v>1.5800316006320126E-3</v>
      </c>
      <c r="G30" s="64">
        <f t="shared" si="1"/>
        <v>1.5529179625316377E-3</v>
      </c>
      <c r="H30" s="52">
        <f t="shared" si="2"/>
        <v>0.74736842105263157</v>
      </c>
      <c r="I30" s="50">
        <f t="shared" si="3"/>
        <v>-0.65807779443190173</v>
      </c>
      <c r="J30" s="51">
        <f t="shared" si="4"/>
        <v>-0.63254313731710043</v>
      </c>
      <c r="K30" s="52">
        <f t="shared" si="5"/>
        <v>0.91476543905985308</v>
      </c>
    </row>
    <row r="31" spans="1:11" x14ac:dyDescent="0.25">
      <c r="A31" s="33">
        <v>18</v>
      </c>
      <c r="B31" s="43">
        <f t="shared" si="6"/>
        <v>1.6899728999999999E-2</v>
      </c>
      <c r="C31" s="60">
        <v>9000</v>
      </c>
      <c r="D31" s="34">
        <v>1.13421E-4</v>
      </c>
      <c r="E31" s="49">
        <v>149</v>
      </c>
      <c r="F31" s="50">
        <f t="shared" si="0"/>
        <v>1.7800356007120143E-3</v>
      </c>
      <c r="G31" s="64">
        <f t="shared" si="1"/>
        <v>1.7400003100899797E-3</v>
      </c>
      <c r="H31" s="52">
        <f t="shared" si="2"/>
        <v>0.73157894736842111</v>
      </c>
      <c r="I31" s="50">
        <f t="shared" si="3"/>
        <v>-0.65734414556369547</v>
      </c>
      <c r="J31" s="51">
        <f t="shared" si="4"/>
        <v>-0.63184636731494559</v>
      </c>
      <c r="K31" s="52">
        <f t="shared" si="5"/>
        <v>0.86458238205813698</v>
      </c>
    </row>
    <row r="32" spans="1:11" x14ac:dyDescent="0.25">
      <c r="A32" s="33">
        <v>19</v>
      </c>
      <c r="B32" s="43">
        <f t="shared" si="6"/>
        <v>1.8895466E-2</v>
      </c>
      <c r="C32" s="60">
        <v>10000</v>
      </c>
      <c r="D32" s="34">
        <v>1.2942100000000001E-4</v>
      </c>
      <c r="E32" s="49">
        <v>146</v>
      </c>
      <c r="F32" s="50">
        <f t="shared" si="0"/>
        <v>1.9800396007920158E-3</v>
      </c>
      <c r="G32" s="64">
        <f t="shared" si="1"/>
        <v>1.9931349875473557E-3</v>
      </c>
      <c r="H32" s="52">
        <f t="shared" si="2"/>
        <v>0.71578947368421053</v>
      </c>
      <c r="I32" s="50">
        <f t="shared" si="3"/>
        <v>-0.65661049669548932</v>
      </c>
      <c r="J32" s="51">
        <f t="shared" si="4"/>
        <v>-0.63090359183634281</v>
      </c>
      <c r="K32" s="52">
        <f t="shared" si="5"/>
        <v>0.81439932505642088</v>
      </c>
    </row>
    <row r="33" spans="1:11" x14ac:dyDescent="0.25">
      <c r="A33" s="33">
        <v>20</v>
      </c>
      <c r="B33" s="43">
        <f t="shared" si="6"/>
        <v>3.5546797000000005E-2</v>
      </c>
      <c r="C33" s="60">
        <v>20000</v>
      </c>
      <c r="D33" s="34">
        <v>2.4857900000000002E-4</v>
      </c>
      <c r="E33" s="49">
        <v>143</v>
      </c>
      <c r="F33" s="50">
        <f t="shared" si="0"/>
        <v>3.9800796015920315E-3</v>
      </c>
      <c r="G33" s="64">
        <f t="shared" si="1"/>
        <v>3.8783238560764818E-3</v>
      </c>
      <c r="H33" s="52">
        <f t="shared" si="2"/>
        <v>0.7</v>
      </c>
      <c r="I33" s="50">
        <f t="shared" si="3"/>
        <v>-0.64927400801342738</v>
      </c>
      <c r="J33" s="51">
        <f t="shared" si="4"/>
        <v>-0.62388238930638362</v>
      </c>
      <c r="K33" s="52">
        <f t="shared" si="5"/>
        <v>0.76421626805470477</v>
      </c>
    </row>
    <row r="34" spans="1:11" x14ac:dyDescent="0.25">
      <c r="A34" s="33">
        <v>21</v>
      </c>
      <c r="B34" s="43">
        <f t="shared" si="6"/>
        <v>5.0630999999999995E-2</v>
      </c>
      <c r="C34" s="60">
        <v>30000</v>
      </c>
      <c r="D34" s="34">
        <v>3.6164999999999998E-4</v>
      </c>
      <c r="E34" s="49">
        <v>140</v>
      </c>
      <c r="F34" s="50">
        <f t="shared" si="0"/>
        <v>5.9801196023920476E-3</v>
      </c>
      <c r="G34" s="64">
        <f t="shared" si="1"/>
        <v>5.6672108007504163E-3</v>
      </c>
      <c r="H34" s="52">
        <f t="shared" si="2"/>
        <v>0.68421052631578949</v>
      </c>
      <c r="I34" s="50">
        <f t="shared" si="3"/>
        <v>-0.64193751933136534</v>
      </c>
      <c r="J34" s="51">
        <f t="shared" si="4"/>
        <v>-0.6172198539225654</v>
      </c>
      <c r="K34" s="52">
        <f t="shared" si="5"/>
        <v>0.71403321105298867</v>
      </c>
    </row>
    <row r="35" spans="1:11" x14ac:dyDescent="0.25">
      <c r="A35" s="33">
        <v>22</v>
      </c>
      <c r="B35" s="43">
        <f t="shared" si="6"/>
        <v>6.4565633999999997E-2</v>
      </c>
      <c r="C35" s="60">
        <v>40000</v>
      </c>
      <c r="D35" s="34">
        <v>4.7128200000000001E-4</v>
      </c>
      <c r="E35" s="49">
        <v>137</v>
      </c>
      <c r="F35" s="50">
        <f t="shared" si="0"/>
        <v>7.9801596031920646E-3</v>
      </c>
      <c r="G35" s="64">
        <f t="shared" si="1"/>
        <v>7.4016896106883579E-3</v>
      </c>
      <c r="H35" s="52">
        <f t="shared" si="2"/>
        <v>0.66842105263157892</v>
      </c>
      <c r="I35" s="50">
        <f t="shared" si="3"/>
        <v>-0.6346010306493034</v>
      </c>
      <c r="J35" s="51">
        <f t="shared" si="4"/>
        <v>-0.61075995634317937</v>
      </c>
      <c r="K35" s="52">
        <f t="shared" si="5"/>
        <v>0.66385015405127268</v>
      </c>
    </row>
    <row r="36" spans="1:11" x14ac:dyDescent="0.25">
      <c r="A36" s="33">
        <v>23</v>
      </c>
      <c r="B36" s="43">
        <f t="shared" si="6"/>
        <v>7.7007120000000012E-2</v>
      </c>
      <c r="C36" s="60">
        <v>50000</v>
      </c>
      <c r="D36" s="34">
        <v>5.7468000000000005E-4</v>
      </c>
      <c r="E36" s="49">
        <v>134</v>
      </c>
      <c r="F36" s="50">
        <f t="shared" si="0"/>
        <v>9.9801996039920807E-3</v>
      </c>
      <c r="G36" s="64">
        <f t="shared" si="1"/>
        <v>9.0375408219219699E-3</v>
      </c>
      <c r="H36" s="52">
        <f t="shared" si="2"/>
        <v>0.65263157894736845</v>
      </c>
      <c r="I36" s="50">
        <f t="shared" si="3"/>
        <v>-0.62726454196724135</v>
      </c>
      <c r="J36" s="51">
        <f t="shared" si="4"/>
        <v>-0.6046673876596439</v>
      </c>
      <c r="K36" s="52">
        <f t="shared" si="5"/>
        <v>0.61366709704955658</v>
      </c>
    </row>
    <row r="37" spans="1:11" x14ac:dyDescent="0.25">
      <c r="A37" s="33">
        <v>24</v>
      </c>
      <c r="B37" s="43">
        <f t="shared" si="6"/>
        <v>8.9704739000000006E-2</v>
      </c>
      <c r="C37" s="60">
        <v>60000</v>
      </c>
      <c r="D37" s="34">
        <v>6.84769E-4</v>
      </c>
      <c r="E37" s="49">
        <v>131</v>
      </c>
      <c r="F37" s="50">
        <f t="shared" si="0"/>
        <v>1.1980239604792095E-2</v>
      </c>
      <c r="G37" s="64">
        <f t="shared" si="1"/>
        <v>1.0779249791084786E-2</v>
      </c>
      <c r="H37" s="52">
        <f t="shared" si="2"/>
        <v>0.63684210526315788</v>
      </c>
      <c r="I37" s="50">
        <f t="shared" si="3"/>
        <v>-0.61992805328517941</v>
      </c>
      <c r="J37" s="51">
        <f t="shared" si="4"/>
        <v>-0.59818056205565018</v>
      </c>
      <c r="K37" s="52">
        <f t="shared" si="5"/>
        <v>0.56348404004784047</v>
      </c>
    </row>
    <row r="38" spans="1:11" x14ac:dyDescent="0.25">
      <c r="A38" s="33">
        <v>25</v>
      </c>
      <c r="B38" s="43">
        <f t="shared" si="6"/>
        <v>0.10114624</v>
      </c>
      <c r="C38" s="60">
        <v>70000</v>
      </c>
      <c r="D38" s="34">
        <v>7.9020499999999999E-4</v>
      </c>
      <c r="E38" s="49">
        <v>128</v>
      </c>
      <c r="F38" s="50">
        <f t="shared" si="0"/>
        <v>1.3980279605592111E-2</v>
      </c>
      <c r="G38" s="64">
        <f t="shared" si="1"/>
        <v>1.244734403185953E-2</v>
      </c>
      <c r="H38" s="52">
        <f t="shared" si="2"/>
        <v>0.62105263157894741</v>
      </c>
      <c r="I38" s="50">
        <f t="shared" si="3"/>
        <v>-0.61259156460311737</v>
      </c>
      <c r="J38" s="51">
        <f t="shared" si="4"/>
        <v>-0.59196790734552762</v>
      </c>
      <c r="K38" s="52">
        <f t="shared" si="5"/>
        <v>0.51330098304612437</v>
      </c>
    </row>
    <row r="39" spans="1:11" x14ac:dyDescent="0.25">
      <c r="A39" s="33">
        <v>26</v>
      </c>
      <c r="B39" s="43">
        <f t="shared" si="6"/>
        <v>0.113322375</v>
      </c>
      <c r="C39" s="60">
        <v>80000</v>
      </c>
      <c r="D39" s="34">
        <v>9.0657900000000002E-4</v>
      </c>
      <c r="E39" s="49">
        <v>125</v>
      </c>
      <c r="F39" s="50">
        <f t="shared" si="0"/>
        <v>1.5980319606392127E-2</v>
      </c>
      <c r="G39" s="64">
        <f t="shared" si="1"/>
        <v>1.4288487466511074E-2</v>
      </c>
      <c r="H39" s="52">
        <f t="shared" si="2"/>
        <v>0.60526315789473684</v>
      </c>
      <c r="I39" s="50">
        <f t="shared" si="3"/>
        <v>-0.60525507592105543</v>
      </c>
      <c r="J39" s="51">
        <f t="shared" si="4"/>
        <v>-0.58511074774884542</v>
      </c>
      <c r="K39" s="52">
        <f t="shared" si="5"/>
        <v>0.46311792604440832</v>
      </c>
    </row>
    <row r="40" spans="1:11" x14ac:dyDescent="0.25">
      <c r="A40" s="33">
        <v>27</v>
      </c>
      <c r="B40" s="43">
        <f t="shared" si="6"/>
        <v>0.12460347999999999</v>
      </c>
      <c r="C40" s="60">
        <v>90000</v>
      </c>
      <c r="D40" s="34">
        <v>1.0213399999999999E-3</v>
      </c>
      <c r="E40" s="49">
        <v>122</v>
      </c>
      <c r="F40" s="50">
        <f t="shared" si="0"/>
        <v>1.7980359607192145E-2</v>
      </c>
      <c r="G40" s="64">
        <f t="shared" si="1"/>
        <v>1.6104111761491444E-2</v>
      </c>
      <c r="H40" s="52">
        <f t="shared" si="2"/>
        <v>0.58947368421052626</v>
      </c>
      <c r="I40" s="50">
        <f t="shared" si="3"/>
        <v>-0.59791858723899338</v>
      </c>
      <c r="J40" s="51">
        <f t="shared" si="4"/>
        <v>-0.57834863170509976</v>
      </c>
      <c r="K40" s="52">
        <f t="shared" si="5"/>
        <v>0.41293486904269228</v>
      </c>
    </row>
    <row r="41" spans="1:11" x14ac:dyDescent="0.25">
      <c r="A41" s="33">
        <v>28</v>
      </c>
      <c r="B41" s="43">
        <f t="shared" si="6"/>
        <v>0.1345295</v>
      </c>
      <c r="C41" s="60">
        <v>100000</v>
      </c>
      <c r="D41" s="34">
        <v>1.1305E-3</v>
      </c>
      <c r="E41" s="49">
        <v>119</v>
      </c>
      <c r="F41" s="50">
        <f t="shared" si="0"/>
        <v>1.9980399607992159E-2</v>
      </c>
      <c r="G41" s="64">
        <f t="shared" si="1"/>
        <v>1.7831123098444392E-2</v>
      </c>
      <c r="H41" s="52">
        <f t="shared" si="2"/>
        <v>0.5736842105263158</v>
      </c>
      <c r="I41" s="50">
        <f t="shared" si="3"/>
        <v>-0.59058209855693145</v>
      </c>
      <c r="J41" s="51">
        <f t="shared" si="4"/>
        <v>-0.57191654600233244</v>
      </c>
      <c r="K41" s="52">
        <f t="shared" si="5"/>
        <v>0.36275181204097617</v>
      </c>
    </row>
    <row r="42" spans="1:11" x14ac:dyDescent="0.25">
      <c r="A42" s="33">
        <v>29</v>
      </c>
      <c r="B42" s="43">
        <f t="shared" si="6"/>
        <v>0.16270624</v>
      </c>
      <c r="C42" s="60">
        <v>125000</v>
      </c>
      <c r="D42" s="34">
        <v>1.4026399999999999E-3</v>
      </c>
      <c r="E42" s="49">
        <v>116</v>
      </c>
      <c r="F42" s="50">
        <f t="shared" si="0"/>
        <v>2.4980499609992199E-2</v>
      </c>
      <c r="G42" s="64">
        <f t="shared" si="1"/>
        <v>2.2136627543647536E-2</v>
      </c>
      <c r="H42" s="52">
        <f t="shared" si="2"/>
        <v>0.55789473684210522</v>
      </c>
      <c r="I42" s="50">
        <f t="shared" si="3"/>
        <v>-0.57224087685177649</v>
      </c>
      <c r="J42" s="51">
        <f t="shared" si="4"/>
        <v>-0.55588111358064773</v>
      </c>
      <c r="K42" s="52">
        <f t="shared" si="5"/>
        <v>0.31256875503926013</v>
      </c>
    </row>
    <row r="43" spans="1:11" x14ac:dyDescent="0.25">
      <c r="A43" s="33">
        <v>30</v>
      </c>
      <c r="B43" s="43">
        <f t="shared" si="6"/>
        <v>0.18801504999999999</v>
      </c>
      <c r="C43" s="60">
        <v>150000</v>
      </c>
      <c r="D43" s="34">
        <v>1.6638499999999999E-3</v>
      </c>
      <c r="E43" s="49">
        <v>113</v>
      </c>
      <c r="F43" s="50">
        <f t="shared" si="0"/>
        <v>2.9980599611992238E-2</v>
      </c>
      <c r="G43" s="64">
        <f t="shared" si="1"/>
        <v>2.6269209362312609E-2</v>
      </c>
      <c r="H43" s="52">
        <f t="shared" si="2"/>
        <v>0.54210526315789476</v>
      </c>
      <c r="I43" s="50">
        <f t="shared" si="3"/>
        <v>-0.55389965514662154</v>
      </c>
      <c r="J43" s="51">
        <f t="shared" si="4"/>
        <v>-0.54048971465778373</v>
      </c>
      <c r="K43" s="52">
        <f t="shared" si="5"/>
        <v>0.26238569803754402</v>
      </c>
    </row>
    <row r="44" spans="1:11" x14ac:dyDescent="0.25">
      <c r="A44" s="33">
        <v>31</v>
      </c>
      <c r="B44" s="43">
        <f t="shared" si="6"/>
        <v>0.21259260000000002</v>
      </c>
      <c r="C44" s="60">
        <v>175000</v>
      </c>
      <c r="D44" s="34">
        <v>1.9326600000000001E-3</v>
      </c>
      <c r="E44" s="49">
        <v>110</v>
      </c>
      <c r="F44" s="50">
        <f t="shared" si="0"/>
        <v>3.4980699613992278E-2</v>
      </c>
      <c r="G44" s="64">
        <f t="shared" si="1"/>
        <v>3.0522030152769941E-2</v>
      </c>
      <c r="H44" s="52">
        <f t="shared" si="2"/>
        <v>0.52631578947368418</v>
      </c>
      <c r="I44" s="50">
        <f t="shared" si="3"/>
        <v>-0.53555843344146647</v>
      </c>
      <c r="J44" s="51">
        <f t="shared" si="4"/>
        <v>-0.52465049738258329</v>
      </c>
      <c r="K44" s="52">
        <f t="shared" si="5"/>
        <v>0.21220264103582795</v>
      </c>
    </row>
    <row r="45" spans="1:11" x14ac:dyDescent="0.25">
      <c r="A45" s="33">
        <v>32</v>
      </c>
      <c r="B45" s="43">
        <f t="shared" si="6"/>
        <v>0.23534757000000001</v>
      </c>
      <c r="C45" s="60">
        <v>200000</v>
      </c>
      <c r="D45" s="34">
        <v>2.19951E-3</v>
      </c>
      <c r="E45" s="49">
        <v>107</v>
      </c>
      <c r="F45" s="50">
        <f t="shared" si="0"/>
        <v>3.9980799615992317E-2</v>
      </c>
      <c r="G45" s="64">
        <f t="shared" si="1"/>
        <v>3.4743841945238739E-2</v>
      </c>
      <c r="H45" s="52">
        <f t="shared" si="2"/>
        <v>0.51052631578947372</v>
      </c>
      <c r="I45" s="50">
        <f t="shared" si="3"/>
        <v>-0.51721721173631152</v>
      </c>
      <c r="J45" s="51">
        <f t="shared" si="4"/>
        <v>-0.50892677010351173</v>
      </c>
      <c r="K45" s="52">
        <f t="shared" si="5"/>
        <v>0.16201958403411187</v>
      </c>
    </row>
    <row r="46" spans="1:11" x14ac:dyDescent="0.25">
      <c r="A46" s="33">
        <v>33</v>
      </c>
      <c r="B46" s="43">
        <f t="shared" si="6"/>
        <v>0.25848991999999998</v>
      </c>
      <c r="C46" s="60">
        <v>225000</v>
      </c>
      <c r="D46" s="34">
        <v>2.48548E-3</v>
      </c>
      <c r="E46" s="49">
        <v>104</v>
      </c>
      <c r="F46" s="50">
        <f t="shared" ref="F46:F77" si="7">(C46-$B$8)/($B$7-$B$8)</f>
        <v>4.4980899617992356E-2</v>
      </c>
      <c r="G46" s="64">
        <f t="shared" si="1"/>
        <v>3.9268149677269104E-2</v>
      </c>
      <c r="H46" s="52">
        <f t="shared" si="2"/>
        <v>0.49473684210526314</v>
      </c>
      <c r="I46" s="50">
        <f t="shared" ref="I46:I77" si="8">(C46-$B$9)/$B$10</f>
        <v>-0.49887599003115657</v>
      </c>
      <c r="J46" s="51">
        <f t="shared" si="4"/>
        <v>-0.49207642612750985</v>
      </c>
      <c r="K46" s="52">
        <f t="shared" si="5"/>
        <v>0.11183652703239579</v>
      </c>
    </row>
    <row r="47" spans="1:11" x14ac:dyDescent="0.25">
      <c r="A47" s="33">
        <v>34</v>
      </c>
      <c r="B47" s="43">
        <f t="shared" si="6"/>
        <v>0.27938417999999998</v>
      </c>
      <c r="C47" s="60">
        <v>250000</v>
      </c>
      <c r="D47" s="34">
        <v>2.76618E-3</v>
      </c>
      <c r="E47" s="49">
        <v>101</v>
      </c>
      <c r="F47" s="50">
        <f t="shared" si="7"/>
        <v>4.9980999619992403E-2</v>
      </c>
      <c r="G47" s="64">
        <f t="shared" si="1"/>
        <v>4.3709081174911943E-2</v>
      </c>
      <c r="H47" s="52">
        <f t="shared" si="2"/>
        <v>0.47894736842105262</v>
      </c>
      <c r="I47" s="50">
        <f t="shared" si="8"/>
        <v>-0.48053476832600162</v>
      </c>
      <c r="J47" s="51">
        <f t="shared" si="4"/>
        <v>-0.47553660882477278</v>
      </c>
      <c r="K47" s="52">
        <f t="shared" si="5"/>
        <v>6.1653470030679711E-2</v>
      </c>
    </row>
    <row r="48" spans="1:11" x14ac:dyDescent="0.25">
      <c r="A48" s="33">
        <v>35</v>
      </c>
      <c r="B48" s="43">
        <f t="shared" si="6"/>
        <v>0.29669891999999998</v>
      </c>
      <c r="C48" s="60">
        <v>275000</v>
      </c>
      <c r="D48" s="34">
        <v>3.02754E-3</v>
      </c>
      <c r="E48" s="49">
        <v>98</v>
      </c>
      <c r="F48" s="50">
        <f t="shared" si="7"/>
        <v>5.4981099621992442E-2</v>
      </c>
      <c r="G48" s="64">
        <f t="shared" si="1"/>
        <v>4.7844036131178186E-2</v>
      </c>
      <c r="H48" s="52">
        <f t="shared" si="2"/>
        <v>0.4631578947368421</v>
      </c>
      <c r="I48" s="50">
        <f t="shared" si="8"/>
        <v>-0.46219354662084666</v>
      </c>
      <c r="J48" s="51">
        <f t="shared" si="4"/>
        <v>-0.46013637138179675</v>
      </c>
      <c r="K48" s="52">
        <f t="shared" si="5"/>
        <v>1.1470413028963634E-2</v>
      </c>
    </row>
    <row r="49" spans="1:11" x14ac:dyDescent="0.25">
      <c r="A49" s="33">
        <v>36</v>
      </c>
      <c r="B49" s="43">
        <f t="shared" si="6"/>
        <v>0.31450794999999998</v>
      </c>
      <c r="C49" s="60">
        <v>300000</v>
      </c>
      <c r="D49" s="34">
        <v>3.3106099999999999E-3</v>
      </c>
      <c r="E49" s="49">
        <v>95</v>
      </c>
      <c r="F49" s="50">
        <f t="shared" si="7"/>
        <v>5.9981199623992482E-2</v>
      </c>
      <c r="G49" s="64">
        <f t="shared" si="1"/>
        <v>5.2322463202919396E-2</v>
      </c>
      <c r="H49" s="52">
        <f t="shared" si="2"/>
        <v>0.44736842105263158</v>
      </c>
      <c r="I49" s="50">
        <f t="shared" si="8"/>
        <v>-0.44385232491569165</v>
      </c>
      <c r="J49" s="51">
        <f t="shared" si="4"/>
        <v>-0.44345690546129168</v>
      </c>
      <c r="K49" s="52">
        <f t="shared" si="5"/>
        <v>-3.8712643972752446E-2</v>
      </c>
    </row>
    <row r="50" spans="1:11" x14ac:dyDescent="0.25">
      <c r="A50" s="33">
        <v>37</v>
      </c>
      <c r="B50" s="43">
        <f t="shared" si="6"/>
        <v>0.33093687999999999</v>
      </c>
      <c r="C50" s="60">
        <v>325000</v>
      </c>
      <c r="D50" s="34">
        <v>3.59714E-3</v>
      </c>
      <c r="E50" s="49">
        <v>92</v>
      </c>
      <c r="F50" s="50">
        <f t="shared" si="7"/>
        <v>6.4981299625992514E-2</v>
      </c>
      <c r="G50" s="64">
        <f t="shared" si="1"/>
        <v>5.6855630648660768E-2</v>
      </c>
      <c r="H50" s="52">
        <f t="shared" si="2"/>
        <v>0.43157894736842106</v>
      </c>
      <c r="I50" s="50">
        <f t="shared" si="8"/>
        <v>-0.4255111032105367</v>
      </c>
      <c r="J50" s="51">
        <f t="shared" si="4"/>
        <v>-0.42657356434353871</v>
      </c>
      <c r="K50" s="52">
        <f t="shared" si="5"/>
        <v>-8.8895700974468528E-2</v>
      </c>
    </row>
    <row r="51" spans="1:11" x14ac:dyDescent="0.25">
      <c r="A51" s="33">
        <v>38</v>
      </c>
      <c r="B51" s="43">
        <f t="shared" si="6"/>
        <v>0.34412651</v>
      </c>
      <c r="C51" s="60">
        <v>350000</v>
      </c>
      <c r="D51" s="34">
        <v>3.86659E-3</v>
      </c>
      <c r="E51" s="49">
        <v>89</v>
      </c>
      <c r="F51" s="50">
        <f t="shared" si="7"/>
        <v>6.998139962799256E-2</v>
      </c>
      <c r="G51" s="64">
        <f t="shared" si="1"/>
        <v>6.1118576826216395E-2</v>
      </c>
      <c r="H51" s="52">
        <f t="shared" si="2"/>
        <v>0.41578947368421054</v>
      </c>
      <c r="I51" s="50">
        <f t="shared" si="8"/>
        <v>-0.40716988150538175</v>
      </c>
      <c r="J51" s="51">
        <f t="shared" si="4"/>
        <v>-0.41069663604919426</v>
      </c>
      <c r="K51" s="52">
        <f t="shared" si="5"/>
        <v>-0.1390787579761846</v>
      </c>
    </row>
    <row r="52" spans="1:11" x14ac:dyDescent="0.25">
      <c r="A52" s="33">
        <v>39</v>
      </c>
      <c r="B52" s="43">
        <f t="shared" si="6"/>
        <v>0.35422196</v>
      </c>
      <c r="C52" s="60">
        <v>375000</v>
      </c>
      <c r="D52" s="34">
        <v>4.1188600000000002E-3</v>
      </c>
      <c r="E52" s="49">
        <v>86</v>
      </c>
      <c r="F52" s="50">
        <f t="shared" si="7"/>
        <v>7.4981499629992607E-2</v>
      </c>
      <c r="G52" s="64">
        <f t="shared" si="1"/>
        <v>6.5109719643852162E-2</v>
      </c>
      <c r="H52" s="52">
        <f t="shared" si="2"/>
        <v>0.4</v>
      </c>
      <c r="I52" s="50">
        <f t="shared" si="8"/>
        <v>-0.38882865980022674</v>
      </c>
      <c r="J52" s="51">
        <f t="shared" si="4"/>
        <v>-0.39583201292499942</v>
      </c>
      <c r="K52" s="52">
        <f t="shared" si="5"/>
        <v>-0.18926181497790068</v>
      </c>
    </row>
    <row r="53" spans="1:11" x14ac:dyDescent="0.25">
      <c r="A53" s="33">
        <v>40</v>
      </c>
      <c r="B53" s="43">
        <f t="shared" si="6"/>
        <v>0.36691726999999996</v>
      </c>
      <c r="C53" s="60">
        <v>400000</v>
      </c>
      <c r="D53" s="34">
        <v>4.4206899999999997E-3</v>
      </c>
      <c r="E53" s="49">
        <v>83</v>
      </c>
      <c r="F53" s="50">
        <f t="shared" si="7"/>
        <v>7.9981599631992639E-2</v>
      </c>
      <c r="G53" s="64">
        <f t="shared" si="1"/>
        <v>6.9884947124912139E-2</v>
      </c>
      <c r="H53" s="52">
        <f t="shared" si="2"/>
        <v>0.38421052631578945</v>
      </c>
      <c r="I53" s="50">
        <f t="shared" si="8"/>
        <v>-0.37048743809507179</v>
      </c>
      <c r="J53" s="51">
        <f t="shared" si="4"/>
        <v>-0.37804714275583257</v>
      </c>
      <c r="K53" s="52">
        <f t="shared" si="5"/>
        <v>-0.23944487197961675</v>
      </c>
    </row>
    <row r="54" spans="1:11" x14ac:dyDescent="0.25">
      <c r="A54" s="33">
        <v>41</v>
      </c>
      <c r="B54" s="43">
        <f t="shared" si="6"/>
        <v>0.37648960000000004</v>
      </c>
      <c r="C54" s="60">
        <v>425000</v>
      </c>
      <c r="D54" s="34">
        <v>4.7061200000000003E-3</v>
      </c>
      <c r="E54" s="49">
        <v>80</v>
      </c>
      <c r="F54" s="50">
        <f t="shared" si="7"/>
        <v>8.4981699633992686E-2</v>
      </c>
      <c r="G54" s="64">
        <f t="shared" si="1"/>
        <v>7.440071156157832E-2</v>
      </c>
      <c r="H54" s="52">
        <f t="shared" si="2"/>
        <v>0.36842105263157893</v>
      </c>
      <c r="I54" s="50">
        <f t="shared" si="8"/>
        <v>-0.35214621638991683</v>
      </c>
      <c r="J54" s="51">
        <f t="shared" si="4"/>
        <v>-0.36122861745223356</v>
      </c>
      <c r="K54" s="52">
        <f t="shared" si="5"/>
        <v>-0.28962792898133283</v>
      </c>
    </row>
    <row r="55" spans="1:11" x14ac:dyDescent="0.25">
      <c r="A55" s="33">
        <v>42</v>
      </c>
      <c r="B55" s="43">
        <f t="shared" si="6"/>
        <v>0.39610339999999999</v>
      </c>
      <c r="C55" s="60">
        <v>450000</v>
      </c>
      <c r="D55" s="34">
        <v>5.1441999999999998E-3</v>
      </c>
      <c r="E55" s="49">
        <v>77</v>
      </c>
      <c r="F55" s="50">
        <f t="shared" si="7"/>
        <v>8.9981799635992718E-2</v>
      </c>
      <c r="G55" s="64">
        <f t="shared" si="1"/>
        <v>8.1331539030361277E-2</v>
      </c>
      <c r="H55" s="52">
        <f t="shared" si="2"/>
        <v>0.35263157894736841</v>
      </c>
      <c r="I55" s="50">
        <f t="shared" si="8"/>
        <v>-0.33380499468476182</v>
      </c>
      <c r="J55" s="51">
        <f t="shared" si="4"/>
        <v>-0.33541542484809017</v>
      </c>
      <c r="K55" s="52">
        <f t="shared" si="5"/>
        <v>-0.33981098598304893</v>
      </c>
    </row>
    <row r="56" spans="1:11" x14ac:dyDescent="0.25">
      <c r="A56" s="33">
        <v>43</v>
      </c>
      <c r="B56" s="43">
        <f t="shared" si="6"/>
        <v>0.39083173999999998</v>
      </c>
      <c r="C56" s="60">
        <v>475000</v>
      </c>
      <c r="D56" s="34">
        <v>5.2815099999999997E-3</v>
      </c>
      <c r="E56" s="49">
        <v>74</v>
      </c>
      <c r="F56" s="50">
        <f t="shared" si="7"/>
        <v>9.4981899637992764E-2</v>
      </c>
      <c r="G56" s="64">
        <f t="shared" si="1"/>
        <v>8.3503909190465783E-2</v>
      </c>
      <c r="H56" s="52">
        <f t="shared" si="2"/>
        <v>0.33684210526315789</v>
      </c>
      <c r="I56" s="50">
        <f t="shared" si="8"/>
        <v>-0.31546377297960687</v>
      </c>
      <c r="J56" s="51">
        <f t="shared" si="4"/>
        <v>-0.32732464353765611</v>
      </c>
      <c r="K56" s="52">
        <f t="shared" si="5"/>
        <v>-0.38999404298476498</v>
      </c>
    </row>
    <row r="57" spans="1:11" x14ac:dyDescent="0.25">
      <c r="A57" s="33">
        <v>44</v>
      </c>
      <c r="B57" s="43">
        <f t="shared" si="6"/>
        <v>0.39738131999999998</v>
      </c>
      <c r="C57" s="60">
        <v>500000</v>
      </c>
      <c r="D57" s="34">
        <v>5.59692E-3</v>
      </c>
      <c r="E57" s="49">
        <v>71</v>
      </c>
      <c r="F57" s="50">
        <f t="shared" si="7"/>
        <v>9.9981999639992797E-2</v>
      </c>
      <c r="G57" s="64">
        <f t="shared" si="1"/>
        <v>8.8493984729017733E-2</v>
      </c>
      <c r="H57" s="52">
        <f t="shared" si="2"/>
        <v>0.32105263157894737</v>
      </c>
      <c r="I57" s="50">
        <f t="shared" si="8"/>
        <v>-0.29712255127445192</v>
      </c>
      <c r="J57" s="51">
        <f t="shared" si="4"/>
        <v>-0.30873959268102519</v>
      </c>
      <c r="K57" s="52">
        <f t="shared" si="5"/>
        <v>-0.44017709998648108</v>
      </c>
    </row>
    <row r="58" spans="1:11" x14ac:dyDescent="0.25">
      <c r="A58" s="33">
        <v>45</v>
      </c>
      <c r="B58" s="43">
        <f t="shared" si="6"/>
        <v>0.41415604</v>
      </c>
      <c r="C58" s="60">
        <v>550000</v>
      </c>
      <c r="D58" s="34">
        <v>6.0905300000000002E-3</v>
      </c>
      <c r="E58" s="49">
        <v>68</v>
      </c>
      <c r="F58" s="50">
        <f t="shared" si="7"/>
        <v>0.10998219964399288</v>
      </c>
      <c r="G58" s="64">
        <f t="shared" si="1"/>
        <v>9.6303347737751191E-2</v>
      </c>
      <c r="H58" s="52">
        <f t="shared" si="2"/>
        <v>0.30526315789473685</v>
      </c>
      <c r="I58" s="50">
        <f t="shared" si="8"/>
        <v>-0.26044010786414196</v>
      </c>
      <c r="J58" s="51">
        <f t="shared" si="4"/>
        <v>-0.27965437993145609</v>
      </c>
      <c r="K58" s="52">
        <f t="shared" si="5"/>
        <v>-0.49036015698819713</v>
      </c>
    </row>
    <row r="59" spans="1:11" x14ac:dyDescent="0.25">
      <c r="A59" s="33">
        <v>46</v>
      </c>
      <c r="B59" s="43">
        <f t="shared" si="6"/>
        <v>0.43342779999999997</v>
      </c>
      <c r="C59" s="60">
        <v>600000</v>
      </c>
      <c r="D59" s="34">
        <v>6.6681199999999996E-3</v>
      </c>
      <c r="E59" s="49">
        <v>65</v>
      </c>
      <c r="F59" s="50">
        <f t="shared" si="7"/>
        <v>0.11998239964799295</v>
      </c>
      <c r="G59" s="64">
        <f t="shared" si="1"/>
        <v>0.10544135138478905</v>
      </c>
      <c r="H59" s="52">
        <f t="shared" si="2"/>
        <v>0.28947368421052633</v>
      </c>
      <c r="I59" s="50">
        <f t="shared" si="8"/>
        <v>-0.22375766445383202</v>
      </c>
      <c r="J59" s="51">
        <f t="shared" si="4"/>
        <v>-0.2456207743885708</v>
      </c>
      <c r="K59" s="52">
        <f t="shared" si="5"/>
        <v>-0.54054321398991323</v>
      </c>
    </row>
    <row r="60" spans="1:11" x14ac:dyDescent="0.25">
      <c r="A60" s="33">
        <v>47</v>
      </c>
      <c r="B60" s="43">
        <f t="shared" si="6"/>
        <v>0.44887875999999999</v>
      </c>
      <c r="C60" s="60">
        <v>650000</v>
      </c>
      <c r="D60" s="34">
        <v>7.23998E-3</v>
      </c>
      <c r="E60" s="49">
        <v>62</v>
      </c>
      <c r="F60" s="50">
        <f t="shared" si="7"/>
        <v>0.12998259965199305</v>
      </c>
      <c r="G60" s="64">
        <f t="shared" si="1"/>
        <v>0.1144887011754625</v>
      </c>
      <c r="H60" s="52">
        <f t="shared" si="2"/>
        <v>0.27368421052631581</v>
      </c>
      <c r="I60" s="50">
        <f t="shared" si="8"/>
        <v>-0.18707522104352209</v>
      </c>
      <c r="J60" s="51">
        <f t="shared" si="4"/>
        <v>-0.21192480031396008</v>
      </c>
      <c r="K60" s="52">
        <f t="shared" si="5"/>
        <v>-0.59072627099162933</v>
      </c>
    </row>
    <row r="61" spans="1:11" x14ac:dyDescent="0.25">
      <c r="A61" s="33">
        <v>48</v>
      </c>
      <c r="B61" s="43">
        <f t="shared" si="6"/>
        <v>0.45597441999999999</v>
      </c>
      <c r="C61" s="60">
        <v>700000</v>
      </c>
      <c r="D61" s="34">
        <v>7.72838E-3</v>
      </c>
      <c r="E61" s="49">
        <v>59</v>
      </c>
      <c r="F61" s="50">
        <f t="shared" si="7"/>
        <v>0.13998279965599311</v>
      </c>
      <c r="G61" s="64">
        <f t="shared" si="1"/>
        <v>0.1222156372048489</v>
      </c>
      <c r="H61" s="52">
        <f t="shared" si="2"/>
        <v>0.25789473684210529</v>
      </c>
      <c r="I61" s="50">
        <f t="shared" si="8"/>
        <v>-0.15039277763321215</v>
      </c>
      <c r="J61" s="51">
        <f t="shared" si="4"/>
        <v>-0.183146578829611</v>
      </c>
      <c r="K61" s="52">
        <f t="shared" si="5"/>
        <v>-0.64090932799334532</v>
      </c>
    </row>
    <row r="62" spans="1:11" x14ac:dyDescent="0.25">
      <c r="A62" s="33">
        <v>49</v>
      </c>
      <c r="B62" s="43">
        <f t="shared" si="6"/>
        <v>0.46603760000000005</v>
      </c>
      <c r="C62" s="60">
        <v>750000</v>
      </c>
      <c r="D62" s="34">
        <v>8.3221000000000007E-3</v>
      </c>
      <c r="E62" s="49">
        <v>56</v>
      </c>
      <c r="F62" s="50">
        <f t="shared" si="7"/>
        <v>0.1499829996599932</v>
      </c>
      <c r="G62" s="64">
        <f t="shared" si="1"/>
        <v>0.13160883224859848</v>
      </c>
      <c r="H62" s="52">
        <f t="shared" si="2"/>
        <v>0.24210526315789474</v>
      </c>
      <c r="I62" s="50">
        <f t="shared" si="8"/>
        <v>-0.11371033422290221</v>
      </c>
      <c r="J62" s="51">
        <f t="shared" si="4"/>
        <v>-0.14816253775735924</v>
      </c>
      <c r="K62" s="52">
        <f t="shared" si="5"/>
        <v>-0.69109238499506143</v>
      </c>
    </row>
    <row r="63" spans="1:11" x14ac:dyDescent="0.25">
      <c r="A63" s="33">
        <v>50</v>
      </c>
      <c r="B63" s="43">
        <f t="shared" si="6"/>
        <v>0.47363132000000002</v>
      </c>
      <c r="C63" s="60">
        <v>800000</v>
      </c>
      <c r="D63" s="34">
        <v>8.9364400000000004E-3</v>
      </c>
      <c r="E63" s="49">
        <v>53</v>
      </c>
      <c r="F63" s="50">
        <f t="shared" si="7"/>
        <v>0.15998319966399327</v>
      </c>
      <c r="G63" s="64">
        <f t="shared" si="1"/>
        <v>0.14132825460792126</v>
      </c>
      <c r="H63" s="52">
        <f t="shared" si="2"/>
        <v>0.22631578947368422</v>
      </c>
      <c r="I63" s="50">
        <f t="shared" si="8"/>
        <v>-7.7027890812592273E-2</v>
      </c>
      <c r="J63" s="51">
        <f t="shared" si="4"/>
        <v>-0.11196349478705823</v>
      </c>
      <c r="K63" s="52">
        <f t="shared" si="5"/>
        <v>-0.74127544199677753</v>
      </c>
    </row>
    <row r="64" spans="1:11" x14ac:dyDescent="0.25">
      <c r="A64" s="33">
        <v>51</v>
      </c>
      <c r="B64" s="43">
        <f t="shared" si="6"/>
        <v>0.47318399999999999</v>
      </c>
      <c r="C64" s="60">
        <v>850000</v>
      </c>
      <c r="D64" s="34">
        <v>9.4636800000000004E-3</v>
      </c>
      <c r="E64" s="49">
        <v>50</v>
      </c>
      <c r="F64" s="50">
        <f t="shared" si="7"/>
        <v>0.16998339966799336</v>
      </c>
      <c r="G64" s="64">
        <f t="shared" si="1"/>
        <v>0.14966967506683546</v>
      </c>
      <c r="H64" s="52">
        <f t="shared" si="2"/>
        <v>0.21052631578947367</v>
      </c>
      <c r="I64" s="50">
        <f t="shared" si="8"/>
        <v>-4.0345447402282332E-2</v>
      </c>
      <c r="J64" s="51">
        <f t="shared" si="4"/>
        <v>-8.0896685828400955E-2</v>
      </c>
      <c r="K64" s="52">
        <f t="shared" si="5"/>
        <v>-0.79145849899849363</v>
      </c>
    </row>
    <row r="65" spans="1:11" x14ac:dyDescent="0.25">
      <c r="A65" s="33">
        <v>52</v>
      </c>
      <c r="B65" s="43">
        <f t="shared" si="6"/>
        <v>0.47299859999999999</v>
      </c>
      <c r="C65" s="60">
        <v>900000</v>
      </c>
      <c r="D65" s="34">
        <v>1.0063799999999999E-2</v>
      </c>
      <c r="E65" s="49">
        <v>47</v>
      </c>
      <c r="F65" s="50">
        <f t="shared" si="7"/>
        <v>0.17998359967199343</v>
      </c>
      <c r="G65" s="64">
        <f t="shared" si="1"/>
        <v>0.15916412398156796</v>
      </c>
      <c r="H65" s="52">
        <f t="shared" si="2"/>
        <v>0.19473684210526315</v>
      </c>
      <c r="I65" s="50">
        <f t="shared" si="8"/>
        <v>-3.6630039919723903E-3</v>
      </c>
      <c r="J65" s="51">
        <f t="shared" si="4"/>
        <v>-4.5535534564708192E-2</v>
      </c>
      <c r="K65" s="52">
        <f t="shared" si="5"/>
        <v>-0.84164155600020973</v>
      </c>
    </row>
    <row r="66" spans="1:11" x14ac:dyDescent="0.25">
      <c r="A66" s="33">
        <v>53</v>
      </c>
      <c r="B66" s="43">
        <f t="shared" si="6"/>
        <v>0.46991119999999997</v>
      </c>
      <c r="C66" s="60">
        <v>950000</v>
      </c>
      <c r="D66" s="34">
        <v>1.06798E-2</v>
      </c>
      <c r="E66" s="49">
        <v>44</v>
      </c>
      <c r="F66" s="50">
        <f t="shared" si="7"/>
        <v>0.18998379967599352</v>
      </c>
      <c r="G66" s="64">
        <f t="shared" si="1"/>
        <v>0.16890980906367695</v>
      </c>
      <c r="H66" s="52">
        <f t="shared" si="2"/>
        <v>0.17894736842105263</v>
      </c>
      <c r="I66" s="50">
        <f t="shared" si="8"/>
        <v>3.301943941833755E-2</v>
      </c>
      <c r="J66" s="51">
        <f t="shared" si="4"/>
        <v>-9.2386786385021281E-3</v>
      </c>
      <c r="K66" s="52">
        <f t="shared" si="5"/>
        <v>-0.89182461300192573</v>
      </c>
    </row>
    <row r="67" spans="1:11" x14ac:dyDescent="0.25">
      <c r="A67" s="33">
        <v>54</v>
      </c>
      <c r="B67" s="43">
        <f t="shared" si="6"/>
        <v>0.46076620000000001</v>
      </c>
      <c r="C67" s="60">
        <v>1000000</v>
      </c>
      <c r="D67" s="34">
        <v>1.12382E-2</v>
      </c>
      <c r="E67" s="49">
        <v>41</v>
      </c>
      <c r="F67" s="50">
        <f t="shared" si="7"/>
        <v>0.19998399967999361</v>
      </c>
      <c r="G67" s="64">
        <f t="shared" si="1"/>
        <v>0.17774420930693938</v>
      </c>
      <c r="H67" s="52">
        <f t="shared" si="2"/>
        <v>0.16315789473684211</v>
      </c>
      <c r="I67" s="50">
        <f t="shared" si="8"/>
        <v>6.9701882828647491E-2</v>
      </c>
      <c r="J67" s="51">
        <f t="shared" si="4"/>
        <v>2.3664185564734042E-2</v>
      </c>
      <c r="K67" s="52">
        <f t="shared" si="5"/>
        <v>-0.94200767000364183</v>
      </c>
    </row>
    <row r="68" spans="1:11" x14ac:dyDescent="0.25">
      <c r="A68" s="33">
        <v>55</v>
      </c>
      <c r="B68" s="43">
        <f t="shared" si="6"/>
        <v>0.53622179999999997</v>
      </c>
      <c r="C68" s="60">
        <v>1250000</v>
      </c>
      <c r="D68" s="34">
        <v>1.41111E-2</v>
      </c>
      <c r="E68" s="49">
        <v>38</v>
      </c>
      <c r="F68" s="50">
        <f t="shared" si="7"/>
        <v>0.24998499969999399</v>
      </c>
      <c r="G68" s="64">
        <f t="shared" si="1"/>
        <v>0.22319612273614534</v>
      </c>
      <c r="H68" s="52">
        <f t="shared" si="2"/>
        <v>0.14736842105263157</v>
      </c>
      <c r="I68" s="50">
        <f t="shared" si="8"/>
        <v>0.25311409988019717</v>
      </c>
      <c r="J68" s="51">
        <f t="shared" si="4"/>
        <v>0.19294541509459986</v>
      </c>
      <c r="K68" s="52">
        <f t="shared" si="5"/>
        <v>-0.99219072700535793</v>
      </c>
    </row>
    <row r="69" spans="1:11" x14ac:dyDescent="0.25">
      <c r="A69" s="33">
        <v>56</v>
      </c>
      <c r="B69" s="43">
        <f t="shared" si="6"/>
        <v>0.59261649999999999</v>
      </c>
      <c r="C69" s="60">
        <v>1500000</v>
      </c>
      <c r="D69" s="34">
        <v>1.69319E-2</v>
      </c>
      <c r="E69" s="49">
        <v>35</v>
      </c>
      <c r="F69" s="50">
        <f t="shared" si="7"/>
        <v>0.2999859997199944</v>
      </c>
      <c r="G69" s="64">
        <f t="shared" si="1"/>
        <v>0.26782376637188077</v>
      </c>
      <c r="H69" s="52">
        <f t="shared" si="2"/>
        <v>0.13157894736842105</v>
      </c>
      <c r="I69" s="50">
        <f t="shared" si="8"/>
        <v>0.43652631693174687</v>
      </c>
      <c r="J69" s="51">
        <f t="shared" si="4"/>
        <v>0.3591567319722655</v>
      </c>
      <c r="K69" s="52">
        <f t="shared" si="5"/>
        <v>-1.0423737840070739</v>
      </c>
    </row>
    <row r="70" spans="1:11" x14ac:dyDescent="0.25">
      <c r="A70" s="33">
        <v>57</v>
      </c>
      <c r="B70" s="43">
        <f t="shared" si="6"/>
        <v>0.63150720000000005</v>
      </c>
      <c r="C70" s="60">
        <v>1750000</v>
      </c>
      <c r="D70" s="34">
        <v>1.9734600000000001E-2</v>
      </c>
      <c r="E70" s="49">
        <v>32</v>
      </c>
      <c r="F70" s="50">
        <f t="shared" si="7"/>
        <v>0.34998699973999481</v>
      </c>
      <c r="G70" s="64">
        <f t="shared" si="1"/>
        <v>0.31216505140374251</v>
      </c>
      <c r="H70" s="52">
        <f t="shared" si="2"/>
        <v>0.11578947368421053</v>
      </c>
      <c r="I70" s="50">
        <f t="shared" si="8"/>
        <v>0.61993853398329657</v>
      </c>
      <c r="J70" s="51">
        <f t="shared" si="4"/>
        <v>0.52430153408976188</v>
      </c>
      <c r="K70" s="52">
        <f t="shared" si="5"/>
        <v>-1.09255684100879</v>
      </c>
    </row>
    <row r="71" spans="1:11" x14ac:dyDescent="0.25">
      <c r="A71" s="33">
        <v>58</v>
      </c>
      <c r="B71" s="43">
        <f t="shared" si="6"/>
        <v>0.65292919999999999</v>
      </c>
      <c r="C71" s="60">
        <v>2000000</v>
      </c>
      <c r="D71" s="34">
        <v>2.2514800000000001E-2</v>
      </c>
      <c r="E71" s="49">
        <v>29</v>
      </c>
      <c r="F71" s="50">
        <f t="shared" si="7"/>
        <v>0.39998799975999522</v>
      </c>
      <c r="G71" s="64">
        <f t="shared" si="1"/>
        <v>0.3561503657954298</v>
      </c>
      <c r="H71" s="52">
        <f t="shared" si="2"/>
        <v>0.1</v>
      </c>
      <c r="I71" s="50">
        <f t="shared" si="8"/>
        <v>0.80335075103484621</v>
      </c>
      <c r="J71" s="51">
        <f t="shared" si="4"/>
        <v>0.68812055819047302</v>
      </c>
      <c r="K71" s="52">
        <f t="shared" si="5"/>
        <v>-1.1427398980105061</v>
      </c>
    </row>
    <row r="72" spans="1:11" x14ac:dyDescent="0.25">
      <c r="A72" s="33">
        <v>59</v>
      </c>
      <c r="B72" s="43">
        <f t="shared" si="6"/>
        <v>0.66862639999999995</v>
      </c>
      <c r="C72" s="60">
        <v>2250000</v>
      </c>
      <c r="D72" s="34">
        <v>2.57164E-2</v>
      </c>
      <c r="E72" s="49">
        <v>26</v>
      </c>
      <c r="F72" s="50">
        <f t="shared" si="7"/>
        <v>0.44998899977999562</v>
      </c>
      <c r="G72" s="64">
        <f t="shared" si="1"/>
        <v>0.40680261475465074</v>
      </c>
      <c r="H72" s="52">
        <f t="shared" si="2"/>
        <v>8.4210526315789472E-2</v>
      </c>
      <c r="I72" s="50">
        <f t="shared" si="8"/>
        <v>0.98676296808639585</v>
      </c>
      <c r="J72" s="51">
        <f t="shared" si="4"/>
        <v>0.87676993145888416</v>
      </c>
      <c r="K72" s="52">
        <f t="shared" si="5"/>
        <v>-1.1929229550122222</v>
      </c>
    </row>
    <row r="73" spans="1:11" x14ac:dyDescent="0.25">
      <c r="A73" s="33">
        <v>60</v>
      </c>
      <c r="B73" s="43">
        <f t="shared" si="6"/>
        <v>0.66095099999999996</v>
      </c>
      <c r="C73" s="60">
        <v>2500000</v>
      </c>
      <c r="D73" s="34">
        <v>2.8736999999999999E-2</v>
      </c>
      <c r="E73" s="49">
        <v>23</v>
      </c>
      <c r="F73" s="50">
        <f t="shared" si="7"/>
        <v>0.49998999979999598</v>
      </c>
      <c r="G73" s="64">
        <f t="shared" si="1"/>
        <v>0.45459127767513513</v>
      </c>
      <c r="H73" s="52">
        <f t="shared" si="2"/>
        <v>6.8421052631578952E-2</v>
      </c>
      <c r="I73" s="50">
        <f t="shared" si="8"/>
        <v>1.1701751851379456</v>
      </c>
      <c r="J73" s="51">
        <f t="shared" si="4"/>
        <v>1.0547541571256016</v>
      </c>
      <c r="K73" s="52">
        <f t="shared" si="5"/>
        <v>-1.2431060120139383</v>
      </c>
    </row>
    <row r="74" spans="1:11" x14ac:dyDescent="0.25">
      <c r="A74" s="33">
        <v>61</v>
      </c>
      <c r="B74" s="43">
        <f t="shared" si="6"/>
        <v>0.63999600000000001</v>
      </c>
      <c r="C74" s="60">
        <v>2750000</v>
      </c>
      <c r="D74" s="34">
        <v>3.1999800000000002E-2</v>
      </c>
      <c r="E74" s="49">
        <v>20</v>
      </c>
      <c r="F74" s="50">
        <f t="shared" si="7"/>
        <v>0.54999099981999644</v>
      </c>
      <c r="G74" s="64">
        <f t="shared" si="1"/>
        <v>0.50621176677563051</v>
      </c>
      <c r="H74" s="52">
        <f t="shared" si="2"/>
        <v>5.2631578947368418E-2</v>
      </c>
      <c r="I74" s="50">
        <f t="shared" si="8"/>
        <v>1.3535874021894954</v>
      </c>
      <c r="J74" s="51">
        <f t="shared" si="4"/>
        <v>1.2470096465996685</v>
      </c>
      <c r="K74" s="52">
        <f t="shared" si="5"/>
        <v>-1.2932890690156544</v>
      </c>
    </row>
    <row r="75" spans="1:11" x14ac:dyDescent="0.25">
      <c r="A75" s="33">
        <v>62</v>
      </c>
      <c r="B75" s="43">
        <f t="shared" si="6"/>
        <v>0.60502319999999998</v>
      </c>
      <c r="C75" s="60">
        <v>3000000</v>
      </c>
      <c r="D75" s="34">
        <v>3.5589599999999999E-2</v>
      </c>
      <c r="E75" s="49">
        <v>17</v>
      </c>
      <c r="F75" s="50">
        <f t="shared" si="7"/>
        <v>0.59999199983999685</v>
      </c>
      <c r="G75" s="64">
        <f t="shared" si="1"/>
        <v>0.56300569584666105</v>
      </c>
      <c r="H75" s="52">
        <f t="shared" si="2"/>
        <v>3.6842105263157891E-2</v>
      </c>
      <c r="I75" s="50">
        <f t="shared" si="8"/>
        <v>1.5369996192410449</v>
      </c>
      <c r="J75" s="51">
        <f t="shared" si="4"/>
        <v>1.4585331099176788</v>
      </c>
      <c r="K75" s="52">
        <f t="shared" si="5"/>
        <v>-1.3434721260173705</v>
      </c>
    </row>
    <row r="76" spans="1:11" x14ac:dyDescent="0.25">
      <c r="A76" s="33">
        <v>63</v>
      </c>
      <c r="B76" s="43">
        <f t="shared" si="6"/>
        <v>0.5477976</v>
      </c>
      <c r="C76" s="60">
        <v>3250000</v>
      </c>
      <c r="D76" s="34">
        <v>3.9128400000000001E-2</v>
      </c>
      <c r="E76" s="49">
        <v>14</v>
      </c>
      <c r="F76" s="50">
        <f t="shared" si="7"/>
        <v>0.64999299985999714</v>
      </c>
      <c r="G76" s="64">
        <f t="shared" si="1"/>
        <v>0.61899275813329624</v>
      </c>
      <c r="H76" s="52">
        <f t="shared" si="2"/>
        <v>2.1052631578947368E-2</v>
      </c>
      <c r="I76" s="50">
        <f t="shared" si="8"/>
        <v>1.7204118362925946</v>
      </c>
      <c r="J76" s="51">
        <f t="shared" si="4"/>
        <v>1.6670514763976432</v>
      </c>
      <c r="K76" s="52">
        <f t="shared" si="5"/>
        <v>-1.3936551830190866</v>
      </c>
    </row>
    <row r="77" spans="1:11" x14ac:dyDescent="0.25">
      <c r="A77" s="33">
        <v>64</v>
      </c>
      <c r="B77" s="43">
        <f t="shared" si="6"/>
        <v>0.47725919999999999</v>
      </c>
      <c r="C77" s="60">
        <v>3500000</v>
      </c>
      <c r="D77" s="34">
        <v>4.3387200000000001E-2</v>
      </c>
      <c r="E77" s="49">
        <v>11</v>
      </c>
      <c r="F77" s="50">
        <f t="shared" si="7"/>
        <v>0.69999399987999755</v>
      </c>
      <c r="G77" s="64">
        <f t="shared" si="1"/>
        <v>0.68637088090551335</v>
      </c>
      <c r="H77" s="52">
        <f t="shared" si="2"/>
        <v>5.263157894736842E-3</v>
      </c>
      <c r="I77" s="50">
        <f t="shared" si="8"/>
        <v>1.9038240533441444</v>
      </c>
      <c r="J77" s="51">
        <f t="shared" si="4"/>
        <v>1.9179947394147314</v>
      </c>
      <c r="K77" s="52">
        <f t="shared" si="5"/>
        <v>-1.4438382400208025</v>
      </c>
    </row>
    <row r="78" spans="1:11" x14ac:dyDescent="0.25">
      <c r="A78" s="33">
        <v>65</v>
      </c>
      <c r="B78" s="43">
        <f t="shared" si="6"/>
        <v>0.47225499999999998</v>
      </c>
      <c r="C78" s="60">
        <v>3750000</v>
      </c>
      <c r="D78" s="34">
        <v>4.7225499999999997E-2</v>
      </c>
      <c r="E78" s="49">
        <v>10</v>
      </c>
      <c r="F78" s="50">
        <f t="shared" ref="F78:F83" si="9">(C78-$B$8)/($B$7-$B$8)</f>
        <v>0.74999499989999796</v>
      </c>
      <c r="G78" s="64">
        <f t="shared" ref="G78:G83" si="10">(D78-$C$8)/($C$7-$C$8)</f>
        <v>0.74709630793580362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2.1441606843847909</v>
      </c>
      <c r="K78" s="52">
        <f t="shared" ref="K78:K83" si="14">(E78-$D$9)/$D$10</f>
        <v>-1.4605659256880412</v>
      </c>
    </row>
    <row r="79" spans="1:11" x14ac:dyDescent="0.25">
      <c r="A79" s="33">
        <v>66</v>
      </c>
      <c r="B79" s="43">
        <f t="shared" ref="B79:B83" si="15">D79*E79</f>
        <v>0.50378899999999993</v>
      </c>
      <c r="C79" s="60">
        <v>4000000</v>
      </c>
      <c r="D79" s="34">
        <v>5.0378899999999997E-2</v>
      </c>
      <c r="E79" s="49">
        <v>10</v>
      </c>
      <c r="F79" s="50">
        <f t="shared" si="9"/>
        <v>0.79999599991999837</v>
      </c>
      <c r="G79" s="64">
        <f t="shared" si="10"/>
        <v>0.79698598867918424</v>
      </c>
      <c r="H79" s="52">
        <f t="shared" si="11"/>
        <v>0</v>
      </c>
      <c r="I79" s="50">
        <f t="shared" si="12"/>
        <v>2.2706484874472439</v>
      </c>
      <c r="J79" s="51">
        <f t="shared" si="13"/>
        <v>2.329969946523911</v>
      </c>
      <c r="K79" s="52">
        <f t="shared" si="14"/>
        <v>-1.4605659256880412</v>
      </c>
    </row>
    <row r="80" spans="1:11" x14ac:dyDescent="0.25">
      <c r="A80" s="33">
        <v>67</v>
      </c>
      <c r="B80" s="43">
        <f t="shared" si="15"/>
        <v>0.53635900000000003</v>
      </c>
      <c r="C80" s="60">
        <v>4250000</v>
      </c>
      <c r="D80" s="34">
        <v>5.36359E-2</v>
      </c>
      <c r="E80" s="49">
        <v>10</v>
      </c>
      <c r="F80" s="50">
        <f t="shared" si="9"/>
        <v>0.84999699993999878</v>
      </c>
      <c r="G80" s="64">
        <f t="shared" si="10"/>
        <v>0.84851471645910137</v>
      </c>
      <c r="H80" s="52">
        <f t="shared" si="11"/>
        <v>0</v>
      </c>
      <c r="I80" s="50">
        <f t="shared" si="12"/>
        <v>2.4540607044987937</v>
      </c>
      <c r="J80" s="51">
        <f t="shared" si="13"/>
        <v>2.5218836798869848</v>
      </c>
      <c r="K80" s="52">
        <f t="shared" si="14"/>
        <v>-1.4605659256880412</v>
      </c>
    </row>
    <row r="81" spans="1:11" x14ac:dyDescent="0.25">
      <c r="A81" s="33">
        <v>68</v>
      </c>
      <c r="B81" s="43">
        <f t="shared" si="15"/>
        <v>0.57252800000000004</v>
      </c>
      <c r="C81" s="60">
        <v>4500000</v>
      </c>
      <c r="D81" s="34">
        <v>5.72528E-2</v>
      </c>
      <c r="E81" s="49">
        <v>10</v>
      </c>
      <c r="F81" s="50">
        <f t="shared" si="9"/>
        <v>0.89999799995999918</v>
      </c>
      <c r="G81" s="64">
        <f t="shared" si="10"/>
        <v>0.90573739239007534</v>
      </c>
      <c r="H81" s="52">
        <f t="shared" si="11"/>
        <v>0</v>
      </c>
      <c r="I81" s="50">
        <f t="shared" si="12"/>
        <v>2.637472921550343</v>
      </c>
      <c r="J81" s="51">
        <f t="shared" si="13"/>
        <v>2.7350039691718786</v>
      </c>
      <c r="K81" s="52">
        <f t="shared" si="14"/>
        <v>-1.4605659256880412</v>
      </c>
    </row>
    <row r="82" spans="1:11" x14ac:dyDescent="0.25">
      <c r="A82" s="33">
        <v>69</v>
      </c>
      <c r="B82" s="43">
        <f t="shared" si="15"/>
        <v>0.60025499999999998</v>
      </c>
      <c r="C82" s="60">
        <v>4750000</v>
      </c>
      <c r="D82" s="34">
        <v>6.0025500000000002E-2</v>
      </c>
      <c r="E82" s="49">
        <v>10</v>
      </c>
      <c r="F82" s="50">
        <f t="shared" si="9"/>
        <v>0.94999899997999959</v>
      </c>
      <c r="G82" s="64">
        <f t="shared" si="10"/>
        <v>0.94960404990170455</v>
      </c>
      <c r="H82" s="52">
        <f t="shared" si="11"/>
        <v>0</v>
      </c>
      <c r="I82" s="50">
        <f t="shared" si="12"/>
        <v>2.8208851386018927</v>
      </c>
      <c r="J82" s="51">
        <f t="shared" si="13"/>
        <v>2.8983810672669947</v>
      </c>
      <c r="K82" s="52">
        <f t="shared" si="14"/>
        <v>-1.4605659256880412</v>
      </c>
    </row>
    <row r="83" spans="1:11" ht="15.75" thickBot="1" x14ac:dyDescent="0.3">
      <c r="A83" s="36">
        <v>70</v>
      </c>
      <c r="B83" s="58">
        <f t="shared" si="15"/>
        <v>0.63210900000000003</v>
      </c>
      <c r="C83" s="61">
        <v>5000000</v>
      </c>
      <c r="D83" s="37">
        <v>6.32109E-2</v>
      </c>
      <c r="E83" s="53">
        <v>10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3.0860758803633206</v>
      </c>
      <c r="K83" s="56">
        <f t="shared" si="14"/>
        <v>-1.4605659256880412</v>
      </c>
    </row>
    <row r="84" spans="1:11" x14ac:dyDescent="0.25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 x14ac:dyDescent="0.25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 x14ac:dyDescent="0.25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 x14ac:dyDescent="0.25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 x14ac:dyDescent="0.25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 x14ac:dyDescent="0.25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 x14ac:dyDescent="0.25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 x14ac:dyDescent="0.25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 x14ac:dyDescent="0.25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 x14ac:dyDescent="0.25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 x14ac:dyDescent="0.25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 x14ac:dyDescent="0.25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 x14ac:dyDescent="0.25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 x14ac:dyDescent="0.25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 x14ac:dyDescent="0.25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 x14ac:dyDescent="0.25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 x14ac:dyDescent="0.25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 x14ac:dyDescent="0.25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 x14ac:dyDescent="0.25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 x14ac:dyDescent="0.25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 x14ac:dyDescent="0.25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 x14ac:dyDescent="0.25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 x14ac:dyDescent="0.25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 x14ac:dyDescent="0.25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 x14ac:dyDescent="0.25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 x14ac:dyDescent="0.25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 x14ac:dyDescent="0.25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 x14ac:dyDescent="0.25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 x14ac:dyDescent="0.25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 x14ac:dyDescent="0.25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 x14ac:dyDescent="0.25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 x14ac:dyDescent="0.25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 x14ac:dyDescent="0.25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 x14ac:dyDescent="0.25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 x14ac:dyDescent="0.25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 x14ac:dyDescent="0.25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 x14ac:dyDescent="0.25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 x14ac:dyDescent="0.25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 x14ac:dyDescent="0.25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 x14ac:dyDescent="0.25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 x14ac:dyDescent="0.25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 x14ac:dyDescent="0.25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 x14ac:dyDescent="0.25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 x14ac:dyDescent="0.25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 x14ac:dyDescent="0.25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 x14ac:dyDescent="0.25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 x14ac:dyDescent="0.25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 x14ac:dyDescent="0.25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zoomScaleNormal="100" workbookViewId="0">
      <selection activeCell="E16" sqref="E16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2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90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6.4902999999999995</v>
      </c>
      <c r="C7" s="24">
        <f>MAX(C14:C131)</f>
        <v>5000000</v>
      </c>
      <c r="D7" s="5">
        <f>MAX(D14:D131)</f>
        <v>1.29806</v>
      </c>
      <c r="E7" s="5">
        <f>MAX(E14:E83)</f>
        <v>2.8783599999999999E-2</v>
      </c>
      <c r="F7" s="39">
        <f>MAX(F14:F83)</f>
        <v>200</v>
      </c>
      <c r="G7" s="76">
        <f>MAX(H14:H83)</f>
        <v>6.6354653397253077E-2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1.9774799999999998E-3</v>
      </c>
      <c r="C8" s="24">
        <f>MIN(C14:C131)</f>
        <v>100</v>
      </c>
      <c r="D8" s="5">
        <f>MIN(D14:D131)</f>
        <v>9.8873999999999996E-6</v>
      </c>
      <c r="E8" s="5">
        <f>MIN(E14:E83)</f>
        <v>4.7180199999999998E-7</v>
      </c>
      <c r="F8" s="39">
        <f>MIN(F14:F83)</f>
        <v>5</v>
      </c>
      <c r="G8" s="76">
        <f>MIN(H14:H83)</f>
        <v>3.5540989240355997E-3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1.1199134163071431</v>
      </c>
      <c r="C9" s="24">
        <f>SUM(C14:C131)/$B$2</f>
        <v>904992.85714285716</v>
      </c>
      <c r="D9" s="5">
        <f>SUM(D14:D131)/$B$2</f>
        <v>0.21462063055571426</v>
      </c>
      <c r="E9" s="5">
        <f>SUM(E14:E83)/$B$2</f>
        <v>1.7463305631428571E-3</v>
      </c>
      <c r="F9" s="40">
        <f>SUM(F14:F83)/$B$2</f>
        <v>45.2</v>
      </c>
      <c r="G9" s="5">
        <f>SUM(H14:H83)/$B$2</f>
        <v>1.2363569289010938E-2</v>
      </c>
      <c r="I9" s="40"/>
      <c r="L9"/>
      <c r="R9"/>
    </row>
    <row r="10" spans="1:20" x14ac:dyDescent="0.25">
      <c r="A10" s="1" t="s">
        <v>11</v>
      </c>
      <c r="B10" s="68">
        <f>_xlfn.STDEV.S(B14:B131)</f>
        <v>1.7123344732353876</v>
      </c>
      <c r="C10" s="24">
        <f>_xlfn.STDEV.S(C14:C131)</f>
        <v>1363049.8775865906</v>
      </c>
      <c r="D10" s="5">
        <f>_xlfn.STDEV.S(D14:D131)</f>
        <v>0.34763015633618627</v>
      </c>
      <c r="E10" s="5">
        <f>_xlfn.STDEV.S(E14:E83)</f>
        <v>3.9873265586511776E-3</v>
      </c>
      <c r="F10" s="40">
        <f>_xlfn.STDEV.S(F14:F83)</f>
        <v>61.291321465249233</v>
      </c>
      <c r="G10" s="5">
        <f>_xlfn.STDEV.S(H14:H83)</f>
        <v>1.2054659382303956E-2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7" t="s">
        <v>6</v>
      </c>
      <c r="C12" s="118"/>
      <c r="D12" s="118"/>
      <c r="E12" s="118"/>
      <c r="F12" s="119"/>
      <c r="G12" s="118" t="s">
        <v>17</v>
      </c>
      <c r="H12" s="119"/>
      <c r="I12" s="117" t="s">
        <v>7</v>
      </c>
      <c r="J12" s="118"/>
      <c r="K12" s="118"/>
      <c r="L12" s="118"/>
      <c r="M12" s="118"/>
      <c r="N12" s="117" t="s">
        <v>8</v>
      </c>
      <c r="O12" s="118"/>
      <c r="P12" s="118"/>
      <c r="Q12" s="118"/>
      <c r="R12" s="119"/>
      <c r="S12" s="107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3" t="s">
        <v>21</v>
      </c>
    </row>
    <row r="14" spans="1:20" x14ac:dyDescent="0.25">
      <c r="A14" s="93">
        <v>1</v>
      </c>
      <c r="B14" s="94">
        <f>D14*F14</f>
        <v>1.9774799999999998E-3</v>
      </c>
      <c r="C14" s="96">
        <v>100</v>
      </c>
      <c r="D14" s="34">
        <v>9.8873999999999996E-6</v>
      </c>
      <c r="E14" s="75">
        <v>6.56075E-7</v>
      </c>
      <c r="F14" s="35">
        <v>200</v>
      </c>
      <c r="G14" s="86">
        <f>init!D14/D14</f>
        <v>0.34791755163136923</v>
      </c>
      <c r="H14" s="87">
        <f t="shared" ref="H14:H77" si="2">E14/D14</f>
        <v>6.6354653397253077E-2</v>
      </c>
      <c r="I14" s="108">
        <f>(B14-$B$8)/($B$7-$B$8)</f>
        <v>0</v>
      </c>
      <c r="J14" s="109">
        <f t="shared" ref="J14:J77" si="3">(C14-$C$8)/($C$7-$C$8)</f>
        <v>0</v>
      </c>
      <c r="K14" s="109">
        <f t="shared" ref="K14:K77" si="4">(D14-$D$8)/($D$7-$D$8)</f>
        <v>0</v>
      </c>
      <c r="L14" s="109">
        <f>(H14-$G$8)/($G$7-$G$8)</f>
        <v>1</v>
      </c>
      <c r="M14" s="109">
        <f t="shared" ref="M14:M77" si="5">(F14-$F$8)/($F$7-$F$8)</f>
        <v>1</v>
      </c>
      <c r="N14" s="77">
        <f>(B14-$B$9)/$B$10</f>
        <v>-0.65287241119128303</v>
      </c>
      <c r="O14" s="78">
        <f t="shared" ref="O14:O77" si="6">(C14-$C$9)/$C$10</f>
        <v>-0.66387362049073073</v>
      </c>
      <c r="P14" s="78">
        <f t="shared" ref="P14:P77" si="7">(D14-$D$9)/$D$10</f>
        <v>-0.61735364220867095</v>
      </c>
      <c r="Q14" s="78">
        <f>(H14-$G$9)/$G$10</f>
        <v>4.4788560502588872</v>
      </c>
      <c r="R14" s="91">
        <f t="shared" ref="R14:R77" si="8">(F14-$F$9)/$F$10</f>
        <v>2.5256430486291284</v>
      </c>
      <c r="S14" s="72">
        <f>$B$5</f>
        <v>1.3130000000000002E-4</v>
      </c>
    </row>
    <row r="15" spans="1:20" x14ac:dyDescent="0.25">
      <c r="A15" s="33">
        <v>2</v>
      </c>
      <c r="B15" s="94">
        <f>D15*F15</f>
        <v>4.2575413999999994E-3</v>
      </c>
      <c r="C15" s="96">
        <v>200</v>
      </c>
      <c r="D15" s="34">
        <v>2.2059799999999998E-5</v>
      </c>
      <c r="E15" s="75">
        <v>7.9157299999999996E-7</v>
      </c>
      <c r="F15" s="35">
        <v>193</v>
      </c>
      <c r="G15" s="86">
        <f>init!D15/D15</f>
        <v>0.20294834948639606</v>
      </c>
      <c r="H15" s="87">
        <f t="shared" si="2"/>
        <v>3.5883054243465488E-2</v>
      </c>
      <c r="I15" s="108">
        <f t="shared" ref="I15:I78" si="9">(B15-$B$8)/($B$7-$B$8)</f>
        <v>3.5140999741794583E-4</v>
      </c>
      <c r="J15" s="109">
        <f t="shared" si="3"/>
        <v>2.0000400008000161E-5</v>
      </c>
      <c r="K15" s="109">
        <f t="shared" si="4"/>
        <v>9.3774499781203592E-6</v>
      </c>
      <c r="L15" s="109">
        <f t="shared" ref="L15:L78" si="10">(H15-$G$8)/($G$7-$G$8)</f>
        <v>0.51478773699708669</v>
      </c>
      <c r="M15" s="109">
        <f t="shared" si="5"/>
        <v>0.96410256410256412</v>
      </c>
      <c r="N15" s="77">
        <f t="shared" ref="N15:N78" si="11">(B15-$B$9)/$B$10</f>
        <v>-0.65154085977090448</v>
      </c>
      <c r="O15" s="78">
        <f t="shared" si="6"/>
        <v>-0.66380025560391009</v>
      </c>
      <c r="P15" s="78">
        <f t="shared" si="7"/>
        <v>-0.6173186268344919</v>
      </c>
      <c r="Q15" s="78">
        <f t="shared" ref="Q15:Q78" si="12">(H15-$G$9)/$G$10</f>
        <v>1.9510700558641061</v>
      </c>
      <c r="R15" s="91">
        <f t="shared" si="8"/>
        <v>2.4114343836394392</v>
      </c>
      <c r="S15" s="72">
        <f>$B$5</f>
        <v>1.3130000000000002E-4</v>
      </c>
    </row>
    <row r="16" spans="1:20" x14ac:dyDescent="0.25">
      <c r="A16" s="33">
        <v>3</v>
      </c>
      <c r="B16" s="94">
        <f t="shared" ref="B16:B79" si="13">D16*F16</f>
        <v>6.0466182000000002E-3</v>
      </c>
      <c r="C16" s="96">
        <v>300</v>
      </c>
      <c r="D16" s="34">
        <v>3.2508700000000003E-5</v>
      </c>
      <c r="E16" s="75">
        <v>4.7180199999999998E-7</v>
      </c>
      <c r="F16" s="35">
        <v>186</v>
      </c>
      <c r="G16" s="86">
        <f>init!D16/D16</f>
        <v>0.17250766717832458</v>
      </c>
      <c r="H16" s="87">
        <f t="shared" si="2"/>
        <v>1.4513099570268881E-2</v>
      </c>
      <c r="I16" s="108">
        <f t="shared" si="9"/>
        <v>6.2714795503106421E-4</v>
      </c>
      <c r="J16" s="109">
        <f t="shared" si="3"/>
        <v>4.0000800016000322E-5</v>
      </c>
      <c r="K16" s="109">
        <f t="shared" si="4"/>
        <v>1.742713919934065E-5</v>
      </c>
      <c r="L16" s="109">
        <f t="shared" si="10"/>
        <v>0.17450483898047367</v>
      </c>
      <c r="M16" s="109">
        <f t="shared" si="5"/>
        <v>0.92820512820512824</v>
      </c>
      <c r="N16" s="77">
        <f t="shared" si="11"/>
        <v>-0.65049604240142189</v>
      </c>
      <c r="O16" s="78">
        <f t="shared" si="6"/>
        <v>-0.66372689071708946</v>
      </c>
      <c r="P16" s="78">
        <f t="shared" si="7"/>
        <v>-0.61728856931557552</v>
      </c>
      <c r="Q16" s="78">
        <f t="shared" si="12"/>
        <v>0.17831530639624857</v>
      </c>
      <c r="R16" s="91">
        <f t="shared" si="8"/>
        <v>2.29722571864975</v>
      </c>
      <c r="S16" s="72">
        <f t="shared" ref="S16:S79" si="14">$B$5</f>
        <v>1.3130000000000002E-4</v>
      </c>
    </row>
    <row r="17" spans="1:19" x14ac:dyDescent="0.25">
      <c r="A17" s="33">
        <v>4</v>
      </c>
      <c r="B17" s="94">
        <f t="shared" si="13"/>
        <v>8.6241484E-3</v>
      </c>
      <c r="C17" s="96">
        <v>400</v>
      </c>
      <c r="D17" s="34">
        <v>4.8179600000000002E-5</v>
      </c>
      <c r="E17" s="75">
        <v>2.7688500000000002E-6</v>
      </c>
      <c r="F17" s="35">
        <v>179</v>
      </c>
      <c r="G17" s="86">
        <f>init!D17/D17</f>
        <v>0.14246693621366718</v>
      </c>
      <c r="H17" s="87">
        <f t="shared" si="2"/>
        <v>5.746934387168013E-2</v>
      </c>
      <c r="I17" s="108">
        <f t="shared" si="9"/>
        <v>1.0244047486098148E-3</v>
      </c>
      <c r="J17" s="109">
        <f t="shared" si="3"/>
        <v>6.0001200024000479E-5</v>
      </c>
      <c r="K17" s="109">
        <f t="shared" si="4"/>
        <v>2.9499785584780363E-5</v>
      </c>
      <c r="L17" s="109">
        <f t="shared" si="10"/>
        <v>0.85851542872344777</v>
      </c>
      <c r="M17" s="109">
        <f t="shared" si="5"/>
        <v>0.89230769230769236</v>
      </c>
      <c r="N17" s="77">
        <f t="shared" si="11"/>
        <v>-0.64899076978074643</v>
      </c>
      <c r="O17" s="78">
        <f t="shared" si="6"/>
        <v>-0.66365352583026882</v>
      </c>
      <c r="P17" s="78">
        <f t="shared" si="7"/>
        <v>-0.61724349008492074</v>
      </c>
      <c r="Q17" s="78">
        <f t="shared" si="12"/>
        <v>3.74177097437392</v>
      </c>
      <c r="R17" s="91">
        <f t="shared" si="8"/>
        <v>2.1830170536600608</v>
      </c>
      <c r="S17" s="72">
        <f t="shared" si="14"/>
        <v>1.3130000000000002E-4</v>
      </c>
    </row>
    <row r="18" spans="1:19" x14ac:dyDescent="0.25">
      <c r="A18" s="33">
        <v>5</v>
      </c>
      <c r="B18" s="94">
        <f t="shared" si="13"/>
        <v>1.0041050400000001E-2</v>
      </c>
      <c r="C18" s="96">
        <v>500</v>
      </c>
      <c r="D18" s="34">
        <v>5.8378200000000003E-5</v>
      </c>
      <c r="E18" s="75">
        <v>1.11857E-6</v>
      </c>
      <c r="F18" s="35">
        <v>172</v>
      </c>
      <c r="G18" s="86">
        <f>init!D18/D18</f>
        <v>0.13943561123844175</v>
      </c>
      <c r="H18" s="87">
        <f t="shared" si="2"/>
        <v>1.916074836154592E-2</v>
      </c>
      <c r="I18" s="108">
        <f t="shared" si="9"/>
        <v>1.2427819941355199E-3</v>
      </c>
      <c r="J18" s="109">
        <f t="shared" si="3"/>
        <v>8.0001600032000644E-5</v>
      </c>
      <c r="K18" s="109">
        <f t="shared" si="4"/>
        <v>3.7356647119634489E-5</v>
      </c>
      <c r="L18" s="109">
        <f t="shared" si="10"/>
        <v>0.24851133192090016</v>
      </c>
      <c r="M18" s="109">
        <f t="shared" si="5"/>
        <v>0.85641025641025637</v>
      </c>
      <c r="N18" s="77">
        <f t="shared" si="11"/>
        <v>-0.64816330177017567</v>
      </c>
      <c r="O18" s="78">
        <f t="shared" si="6"/>
        <v>-0.66358016094344818</v>
      </c>
      <c r="P18" s="78">
        <f t="shared" si="7"/>
        <v>-0.61721415258409096</v>
      </c>
      <c r="Q18" s="78">
        <f t="shared" si="12"/>
        <v>0.5638632214289796</v>
      </c>
      <c r="R18" s="91">
        <f t="shared" si="8"/>
        <v>2.0688083886703712</v>
      </c>
      <c r="S18" s="72">
        <f t="shared" si="14"/>
        <v>1.3130000000000002E-4</v>
      </c>
    </row>
    <row r="19" spans="1:19" x14ac:dyDescent="0.25">
      <c r="A19" s="33">
        <v>6</v>
      </c>
      <c r="B19" s="94">
        <f>D19*F19</f>
        <v>1.1584072500000001E-2</v>
      </c>
      <c r="C19" s="96">
        <v>600</v>
      </c>
      <c r="D19" s="34">
        <v>7.0206500000000006E-5</v>
      </c>
      <c r="E19" s="75">
        <v>2.3447000000000002E-6</v>
      </c>
      <c r="F19" s="35">
        <v>165</v>
      </c>
      <c r="G19" s="86">
        <f>init!D19/D19</f>
        <v>0.14030039953565551</v>
      </c>
      <c r="H19" s="87">
        <f t="shared" si="2"/>
        <v>3.3397192567639747E-2</v>
      </c>
      <c r="I19" s="108">
        <f t="shared" si="9"/>
        <v>1.4805972530477726E-3</v>
      </c>
      <c r="J19" s="109">
        <f t="shared" si="3"/>
        <v>1.0000200004000079E-4</v>
      </c>
      <c r="K19" s="109">
        <f t="shared" si="4"/>
        <v>4.6469007178143989E-5</v>
      </c>
      <c r="L19" s="109">
        <f t="shared" si="10"/>
        <v>0.47520430183990364</v>
      </c>
      <c r="M19" s="109">
        <f t="shared" si="5"/>
        <v>0.82051282051282048</v>
      </c>
      <c r="N19" s="77">
        <f t="shared" si="11"/>
        <v>-0.64726217986664669</v>
      </c>
      <c r="O19" s="78">
        <f t="shared" si="6"/>
        <v>-0.66350679605662755</v>
      </c>
      <c r="P19" s="78">
        <f t="shared" si="7"/>
        <v>-0.61718012705499226</v>
      </c>
      <c r="Q19" s="78">
        <f t="shared" si="12"/>
        <v>1.744854218735191</v>
      </c>
      <c r="R19" s="91">
        <f t="shared" si="8"/>
        <v>1.9545997236806818</v>
      </c>
      <c r="S19" s="72">
        <f t="shared" si="14"/>
        <v>1.3130000000000002E-4</v>
      </c>
    </row>
    <row r="20" spans="1:19" x14ac:dyDescent="0.25">
      <c r="A20" s="33">
        <v>7</v>
      </c>
      <c r="B20" s="94">
        <f t="shared" si="13"/>
        <v>1.40300366E-2</v>
      </c>
      <c r="C20" s="96">
        <v>700</v>
      </c>
      <c r="D20" s="34">
        <v>8.8797700000000005E-5</v>
      </c>
      <c r="E20" s="75">
        <v>1.6623299999999999E-6</v>
      </c>
      <c r="F20" s="35">
        <v>158</v>
      </c>
      <c r="G20" s="86">
        <f>init!D20/D20</f>
        <v>0.13083672212230721</v>
      </c>
      <c r="H20" s="87">
        <f t="shared" si="2"/>
        <v>1.872041730810595E-2</v>
      </c>
      <c r="I20" s="108">
        <f t="shared" si="9"/>
        <v>1.8575766791568186E-3</v>
      </c>
      <c r="J20" s="109">
        <f t="shared" si="3"/>
        <v>1.2000240004800096E-4</v>
      </c>
      <c r="K20" s="109">
        <f t="shared" si="4"/>
        <v>6.0791412622693237E-5</v>
      </c>
      <c r="L20" s="109">
        <f t="shared" si="10"/>
        <v>0.24149975284913008</v>
      </c>
      <c r="M20" s="109">
        <f t="shared" si="5"/>
        <v>0.7846153846153846</v>
      </c>
      <c r="N20" s="77">
        <f t="shared" si="11"/>
        <v>-0.64583374159233087</v>
      </c>
      <c r="O20" s="78">
        <f t="shared" si="6"/>
        <v>-0.66343343116980702</v>
      </c>
      <c r="P20" s="78">
        <f t="shared" si="7"/>
        <v>-0.61712664722977817</v>
      </c>
      <c r="Q20" s="78">
        <f t="shared" si="12"/>
        <v>0.52733534955178918</v>
      </c>
      <c r="R20" s="91">
        <f t="shared" si="8"/>
        <v>1.8403910586909926</v>
      </c>
      <c r="S20" s="72">
        <f t="shared" si="14"/>
        <v>1.3130000000000002E-4</v>
      </c>
    </row>
    <row r="21" spans="1:19" x14ac:dyDescent="0.25">
      <c r="A21" s="33">
        <v>8</v>
      </c>
      <c r="B21" s="94">
        <f t="shared" si="13"/>
        <v>1.5286334E-2</v>
      </c>
      <c r="C21" s="96">
        <v>800</v>
      </c>
      <c r="D21" s="34">
        <v>1.01234E-4</v>
      </c>
      <c r="E21" s="75">
        <v>2.8557500000000001E-6</v>
      </c>
      <c r="F21" s="35">
        <v>151</v>
      </c>
      <c r="G21" s="86">
        <f>init!D21/D21</f>
        <v>0.12660766145761304</v>
      </c>
      <c r="H21" s="87">
        <f t="shared" si="2"/>
        <v>2.8209396052709567E-2</v>
      </c>
      <c r="I21" s="108">
        <f t="shared" si="9"/>
        <v>2.0512010552767653E-3</v>
      </c>
      <c r="J21" s="109">
        <f t="shared" si="3"/>
        <v>1.4000280005600112E-4</v>
      </c>
      <c r="K21" s="109">
        <f t="shared" si="4"/>
        <v>7.0372167540613961E-5</v>
      </c>
      <c r="L21" s="109">
        <f t="shared" si="10"/>
        <v>0.3925968064372537</v>
      </c>
      <c r="M21" s="109">
        <f t="shared" si="5"/>
        <v>0.74871794871794872</v>
      </c>
      <c r="N21" s="77">
        <f t="shared" si="11"/>
        <v>-0.64510006635560768</v>
      </c>
      <c r="O21" s="78">
        <f t="shared" si="6"/>
        <v>-0.66336006628298638</v>
      </c>
      <c r="P21" s="78">
        <f t="shared" si="7"/>
        <v>-0.61709087271547514</v>
      </c>
      <c r="Q21" s="78">
        <f t="shared" si="12"/>
        <v>1.3144980924936001</v>
      </c>
      <c r="R21" s="91">
        <f t="shared" si="8"/>
        <v>1.7261823937013034</v>
      </c>
      <c r="S21" s="72">
        <f t="shared" si="14"/>
        <v>1.3130000000000002E-4</v>
      </c>
    </row>
    <row r="22" spans="1:19" x14ac:dyDescent="0.25">
      <c r="A22" s="33">
        <v>9</v>
      </c>
      <c r="B22" s="94">
        <f t="shared" si="13"/>
        <v>1.678464E-2</v>
      </c>
      <c r="C22" s="96">
        <v>900</v>
      </c>
      <c r="D22" s="34">
        <v>1.1656E-4</v>
      </c>
      <c r="E22" s="75">
        <v>5.0527400000000002E-6</v>
      </c>
      <c r="F22" s="35">
        <v>144</v>
      </c>
      <c r="G22" s="86">
        <f>init!D22/D22</f>
        <v>0.17182566918325326</v>
      </c>
      <c r="H22" s="87">
        <f t="shared" si="2"/>
        <v>4.3348833218943034E-2</v>
      </c>
      <c r="I22" s="108">
        <f t="shared" si="9"/>
        <v>2.2821245328599974E-3</v>
      </c>
      <c r="J22" s="109">
        <f t="shared" si="3"/>
        <v>1.6000320006400129E-4</v>
      </c>
      <c r="K22" s="109">
        <f t="shared" si="4"/>
        <v>8.2179107697417269E-5</v>
      </c>
      <c r="L22" s="109">
        <f t="shared" si="10"/>
        <v>0.63366851819562642</v>
      </c>
      <c r="M22" s="109">
        <f t="shared" si="5"/>
        <v>0.71282051282051284</v>
      </c>
      <c r="N22" s="77">
        <f t="shared" si="11"/>
        <v>-0.64422505856745693</v>
      </c>
      <c r="O22" s="78">
        <f t="shared" si="6"/>
        <v>-0.66328670139616575</v>
      </c>
      <c r="P22" s="78">
        <f t="shared" si="7"/>
        <v>-0.61704678563119708</v>
      </c>
      <c r="Q22" s="78">
        <f t="shared" si="12"/>
        <v>2.5703973001027269</v>
      </c>
      <c r="R22" s="91">
        <f t="shared" si="8"/>
        <v>1.611973728711614</v>
      </c>
      <c r="S22" s="72">
        <f t="shared" si="14"/>
        <v>1.3130000000000002E-4</v>
      </c>
    </row>
    <row r="23" spans="1:19" x14ac:dyDescent="0.25">
      <c r="A23" s="33">
        <v>10</v>
      </c>
      <c r="B23" s="94">
        <f t="shared" si="13"/>
        <v>1.7753556E-2</v>
      </c>
      <c r="C23" s="96">
        <v>1000</v>
      </c>
      <c r="D23" s="34">
        <v>1.2958800000000001E-4</v>
      </c>
      <c r="E23" s="75">
        <v>5.3297400000000002E-6</v>
      </c>
      <c r="F23" s="35">
        <v>137</v>
      </c>
      <c r="G23" s="86">
        <f>init!D23/D23</f>
        <v>0.12751180664876377</v>
      </c>
      <c r="H23" s="87">
        <f t="shared" si="2"/>
        <v>4.1128345217149732E-2</v>
      </c>
      <c r="I23" s="108">
        <f t="shared" si="9"/>
        <v>2.4314568135863877E-3</v>
      </c>
      <c r="J23" s="109">
        <f t="shared" si="3"/>
        <v>1.8000360007200145E-4</v>
      </c>
      <c r="K23" s="109">
        <f t="shared" si="4"/>
        <v>9.2215700178353824E-5</v>
      </c>
      <c r="L23" s="109">
        <f t="shared" si="10"/>
        <v>0.59831074117567562</v>
      </c>
      <c r="M23" s="109">
        <f t="shared" si="5"/>
        <v>0.67692307692307696</v>
      </c>
      <c r="N23" s="77">
        <f t="shared" si="11"/>
        <v>-0.64365921350906175</v>
      </c>
      <c r="O23" s="78">
        <f t="shared" si="6"/>
        <v>-0.66321333650934511</v>
      </c>
      <c r="P23" s="78">
        <f t="shared" si="7"/>
        <v>-0.61700930902060236</v>
      </c>
      <c r="Q23" s="78">
        <f t="shared" si="12"/>
        <v>2.3861956622652496</v>
      </c>
      <c r="R23" s="91">
        <f t="shared" si="8"/>
        <v>1.4977650637219249</v>
      </c>
      <c r="S23" s="72">
        <f t="shared" si="14"/>
        <v>1.3130000000000002E-4</v>
      </c>
    </row>
    <row r="24" spans="1:19" x14ac:dyDescent="0.25">
      <c r="A24" s="33">
        <v>11</v>
      </c>
      <c r="B24" s="94">
        <f t="shared" si="13"/>
        <v>3.5372090000000002E-2</v>
      </c>
      <c r="C24" s="96">
        <v>2000</v>
      </c>
      <c r="D24" s="34">
        <v>2.72093E-4</v>
      </c>
      <c r="E24" s="75">
        <v>2.9639499999999998E-6</v>
      </c>
      <c r="F24" s="35">
        <v>130</v>
      </c>
      <c r="G24" s="86">
        <f>init!D24/D24</f>
        <v>0.10777197502324573</v>
      </c>
      <c r="H24" s="87">
        <f t="shared" si="2"/>
        <v>1.0893150503688076E-2</v>
      </c>
      <c r="I24" s="108">
        <f t="shared" si="9"/>
        <v>5.1468788576804602E-3</v>
      </c>
      <c r="J24" s="109">
        <f t="shared" si="3"/>
        <v>3.8000760015200304E-4</v>
      </c>
      <c r="K24" s="109">
        <f t="shared" si="4"/>
        <v>2.0199959728426899E-4</v>
      </c>
      <c r="L24" s="109">
        <f t="shared" si="10"/>
        <v>0.1168628468524487</v>
      </c>
      <c r="M24" s="109">
        <f t="shared" si="5"/>
        <v>0.64102564102564108</v>
      </c>
      <c r="N24" s="77">
        <f t="shared" si="11"/>
        <v>-0.63337002394044284</v>
      </c>
      <c r="O24" s="78">
        <f t="shared" si="6"/>
        <v>-0.66247968764113896</v>
      </c>
      <c r="P24" s="78">
        <f t="shared" si="7"/>
        <v>-0.61659937623024286</v>
      </c>
      <c r="Q24" s="78">
        <f t="shared" si="12"/>
        <v>-0.12197928939256571</v>
      </c>
      <c r="R24" s="91">
        <f t="shared" si="8"/>
        <v>1.3835563987322357</v>
      </c>
      <c r="S24" s="72">
        <f t="shared" si="14"/>
        <v>1.3130000000000002E-4</v>
      </c>
    </row>
    <row r="25" spans="1:19" x14ac:dyDescent="0.25">
      <c r="A25" s="33">
        <v>12</v>
      </c>
      <c r="B25" s="94">
        <f t="shared" si="13"/>
        <v>5.3452971000000002E-2</v>
      </c>
      <c r="C25" s="96">
        <v>3000</v>
      </c>
      <c r="D25" s="34">
        <v>4.3457700000000001E-4</v>
      </c>
      <c r="E25" s="75">
        <v>3.8387000000000002E-6</v>
      </c>
      <c r="F25" s="35">
        <v>123</v>
      </c>
      <c r="G25" s="86">
        <f>init!D25/D25</f>
        <v>9.7971130547635982E-2</v>
      </c>
      <c r="H25" s="87">
        <f>E25/D25</f>
        <v>8.833187214233611E-3</v>
      </c>
      <c r="I25" s="108">
        <f t="shared" si="9"/>
        <v>7.9335592275705819E-3</v>
      </c>
      <c r="J25" s="109">
        <f t="shared" si="3"/>
        <v>5.8001160023200468E-4</v>
      </c>
      <c r="K25" s="109">
        <f t="shared" si="4"/>
        <v>3.2717504191679081E-4</v>
      </c>
      <c r="L25" s="109">
        <f t="shared" si="10"/>
        <v>8.4061173256828201E-2</v>
      </c>
      <c r="M25" s="109">
        <f t="shared" si="5"/>
        <v>0.60512820512820509</v>
      </c>
      <c r="N25" s="77">
        <f t="shared" si="11"/>
        <v>-0.62281082462359627</v>
      </c>
      <c r="O25" s="78">
        <f t="shared" si="6"/>
        <v>-0.6617460387729327</v>
      </c>
      <c r="P25" s="78">
        <f t="shared" si="7"/>
        <v>-0.61613197144087573</v>
      </c>
      <c r="Q25" s="78">
        <f t="shared" si="12"/>
        <v>-0.29286452340245056</v>
      </c>
      <c r="R25" s="91">
        <f t="shared" si="8"/>
        <v>1.2693477337425463</v>
      </c>
      <c r="S25" s="72">
        <f t="shared" si="14"/>
        <v>1.3130000000000002E-4</v>
      </c>
    </row>
    <row r="26" spans="1:19" x14ac:dyDescent="0.25">
      <c r="A26" s="33">
        <v>13</v>
      </c>
      <c r="B26" s="94">
        <f t="shared" si="13"/>
        <v>6.7093124000000004E-2</v>
      </c>
      <c r="C26" s="96">
        <v>4000</v>
      </c>
      <c r="D26" s="34">
        <v>5.7838900000000001E-4</v>
      </c>
      <c r="E26" s="75">
        <v>6.8019500000000002E-6</v>
      </c>
      <c r="F26" s="35">
        <v>116</v>
      </c>
      <c r="G26" s="86">
        <f>init!D26/D26</f>
        <v>0.1031278257366582</v>
      </c>
      <c r="H26" s="87">
        <f t="shared" si="2"/>
        <v>1.176016487173857E-2</v>
      </c>
      <c r="I26" s="108">
        <f t="shared" si="9"/>
        <v>1.003582109232141E-2</v>
      </c>
      <c r="J26" s="109">
        <f t="shared" si="3"/>
        <v>7.8001560031200627E-4</v>
      </c>
      <c r="K26" s="109">
        <f t="shared" si="4"/>
        <v>4.3796583389318374E-4</v>
      </c>
      <c r="L26" s="109">
        <f t="shared" si="10"/>
        <v>0.13066868623274031</v>
      </c>
      <c r="M26" s="109">
        <f t="shared" si="5"/>
        <v>0.56923076923076921</v>
      </c>
      <c r="N26" s="77">
        <f t="shared" si="11"/>
        <v>-0.61484500181666091</v>
      </c>
      <c r="O26" s="78">
        <f t="shared" si="6"/>
        <v>-0.66101238990472655</v>
      </c>
      <c r="P26" s="78">
        <f t="shared" si="7"/>
        <v>-0.61571827890765096</v>
      </c>
      <c r="Q26" s="78">
        <f t="shared" si="12"/>
        <v>-5.0055700301093173E-2</v>
      </c>
      <c r="R26" s="91">
        <f t="shared" si="8"/>
        <v>1.1551390687528571</v>
      </c>
      <c r="S26" s="72">
        <f t="shared" si="14"/>
        <v>1.3130000000000002E-4</v>
      </c>
    </row>
    <row r="27" spans="1:19" x14ac:dyDescent="0.25">
      <c r="A27" s="33">
        <v>14</v>
      </c>
      <c r="B27" s="94">
        <f t="shared" si="13"/>
        <v>7.945413300000001E-2</v>
      </c>
      <c r="C27" s="96">
        <v>5000</v>
      </c>
      <c r="D27" s="34">
        <v>7.2893700000000003E-4</v>
      </c>
      <c r="E27" s="75">
        <v>6.8227799999999996E-6</v>
      </c>
      <c r="F27" s="35">
        <v>109</v>
      </c>
      <c r="G27" s="86">
        <f>init!D27/D27</f>
        <v>8.8229847023816865E-2</v>
      </c>
      <c r="H27" s="87">
        <f t="shared" si="2"/>
        <v>9.3599035307578016E-3</v>
      </c>
      <c r="I27" s="108">
        <f t="shared" si="9"/>
        <v>1.1940937393475935E-2</v>
      </c>
      <c r="J27" s="109">
        <f t="shared" si="3"/>
        <v>9.8001960039200775E-4</v>
      </c>
      <c r="K27" s="109">
        <f t="shared" si="4"/>
        <v>5.5394594786463262E-4</v>
      </c>
      <c r="L27" s="109">
        <f t="shared" si="10"/>
        <v>9.2448301697689639E-2</v>
      </c>
      <c r="M27" s="109">
        <f t="shared" si="5"/>
        <v>0.53333333333333333</v>
      </c>
      <c r="N27" s="77">
        <f t="shared" si="11"/>
        <v>-0.60762619661638706</v>
      </c>
      <c r="O27" s="78">
        <f t="shared" si="6"/>
        <v>-0.66027874103652029</v>
      </c>
      <c r="P27" s="78">
        <f t="shared" si="7"/>
        <v>-0.6152852094593998</v>
      </c>
      <c r="Q27" s="78">
        <f t="shared" si="12"/>
        <v>-0.24917052095743733</v>
      </c>
      <c r="R27" s="91">
        <f t="shared" si="8"/>
        <v>1.0409304037631677</v>
      </c>
      <c r="S27" s="72">
        <f t="shared" si="14"/>
        <v>1.3130000000000002E-4</v>
      </c>
    </row>
    <row r="28" spans="1:19" x14ac:dyDescent="0.25">
      <c r="A28" s="33">
        <v>15</v>
      </c>
      <c r="B28" s="94">
        <f t="shared" si="13"/>
        <v>9.3391505999999999E-2</v>
      </c>
      <c r="C28" s="96">
        <v>6000</v>
      </c>
      <c r="D28" s="34">
        <v>9.1560299999999997E-4</v>
      </c>
      <c r="E28" s="75">
        <v>9.2006499999999997E-6</v>
      </c>
      <c r="F28" s="35">
        <v>102</v>
      </c>
      <c r="G28" s="86">
        <f>init!D28/D28</f>
        <v>9.7724668879416082E-2</v>
      </c>
      <c r="H28" s="87">
        <f t="shared" si="2"/>
        <v>1.0048732911534802E-2</v>
      </c>
      <c r="I28" s="108">
        <f t="shared" si="9"/>
        <v>1.4089007708574882E-2</v>
      </c>
      <c r="J28" s="109">
        <f t="shared" si="3"/>
        <v>1.1800236004720095E-3</v>
      </c>
      <c r="K28" s="109">
        <f t="shared" si="4"/>
        <v>6.9775087356669751E-4</v>
      </c>
      <c r="L28" s="109">
        <f t="shared" si="10"/>
        <v>0.10341682556750301</v>
      </c>
      <c r="M28" s="109">
        <f t="shared" si="5"/>
        <v>0.49743589743589745</v>
      </c>
      <c r="N28" s="77">
        <f t="shared" si="11"/>
        <v>-0.59948679790787085</v>
      </c>
      <c r="O28" s="78">
        <f t="shared" si="6"/>
        <v>-0.65954509216831414</v>
      </c>
      <c r="P28" s="78">
        <f t="shared" si="7"/>
        <v>-0.61474824223547608</v>
      </c>
      <c r="Q28" s="78">
        <f t="shared" si="12"/>
        <v>-0.1920283521966849</v>
      </c>
      <c r="R28" s="91">
        <f t="shared" si="8"/>
        <v>0.92672173877347852</v>
      </c>
      <c r="S28" s="72">
        <f t="shared" si="14"/>
        <v>1.3130000000000002E-4</v>
      </c>
    </row>
    <row r="29" spans="1:19" x14ac:dyDescent="0.25">
      <c r="A29" s="33">
        <v>16</v>
      </c>
      <c r="B29" s="94">
        <f t="shared" si="13"/>
        <v>0.10164429999999999</v>
      </c>
      <c r="C29" s="96">
        <v>7000</v>
      </c>
      <c r="D29" s="34">
        <v>1.0699399999999999E-3</v>
      </c>
      <c r="E29" s="75">
        <v>8.1377600000000008E-6</v>
      </c>
      <c r="F29" s="35">
        <v>95</v>
      </c>
      <c r="G29" s="86">
        <f>init!D29/D29</f>
        <v>0.10357963997981195</v>
      </c>
      <c r="H29" s="87">
        <f t="shared" si="2"/>
        <v>7.6058096715703695E-3</v>
      </c>
      <c r="I29" s="108">
        <f t="shared" si="9"/>
        <v>1.5360953419436368E-2</v>
      </c>
      <c r="J29" s="109">
        <f t="shared" si="3"/>
        <v>1.3800276005520109E-3</v>
      </c>
      <c r="K29" s="109">
        <f t="shared" si="4"/>
        <v>8.1664998116036521E-4</v>
      </c>
      <c r="L29" s="109">
        <f t="shared" si="10"/>
        <v>6.4517117428679729E-2</v>
      </c>
      <c r="M29" s="109">
        <f t="shared" si="5"/>
        <v>0.46153846153846156</v>
      </c>
      <c r="N29" s="77">
        <f t="shared" si="11"/>
        <v>-0.59466718227261073</v>
      </c>
      <c r="O29" s="78">
        <f t="shared" si="6"/>
        <v>-0.65881144330010788</v>
      </c>
      <c r="P29" s="78">
        <f t="shared" si="7"/>
        <v>-0.61430427327252246</v>
      </c>
      <c r="Q29" s="78">
        <f t="shared" si="12"/>
        <v>-0.39468221096523742</v>
      </c>
      <c r="R29" s="91">
        <f t="shared" si="8"/>
        <v>0.81251307378378923</v>
      </c>
      <c r="S29" s="72">
        <f t="shared" si="14"/>
        <v>1.3130000000000002E-4</v>
      </c>
    </row>
    <row r="30" spans="1:19" x14ac:dyDescent="0.25">
      <c r="A30" s="33">
        <v>17</v>
      </c>
      <c r="B30" s="94">
        <f t="shared" si="13"/>
        <v>0.10831568000000001</v>
      </c>
      <c r="C30" s="96">
        <v>8000</v>
      </c>
      <c r="D30" s="34">
        <v>1.2308600000000001E-3</v>
      </c>
      <c r="E30" s="75">
        <v>6.9375000000000001E-6</v>
      </c>
      <c r="F30" s="35">
        <v>88</v>
      </c>
      <c r="G30" s="86">
        <f>init!D30/D30</f>
        <v>8.2540662626131314E-2</v>
      </c>
      <c r="H30" s="87">
        <f t="shared" si="2"/>
        <v>5.6363030726483921E-3</v>
      </c>
      <c r="I30" s="108">
        <f t="shared" si="9"/>
        <v>1.638916679499465E-2</v>
      </c>
      <c r="J30" s="109">
        <f t="shared" si="3"/>
        <v>1.5800316006320126E-3</v>
      </c>
      <c r="K30" s="109">
        <f t="shared" si="4"/>
        <v>9.4062054164795433E-4</v>
      </c>
      <c r="L30" s="109">
        <f t="shared" si="10"/>
        <v>3.3155824277009992E-2</v>
      </c>
      <c r="M30" s="109">
        <f t="shared" si="5"/>
        <v>0.42564102564102563</v>
      </c>
      <c r="N30" s="77">
        <f t="shared" si="11"/>
        <v>-0.59077110933576527</v>
      </c>
      <c r="O30" s="78">
        <f t="shared" si="6"/>
        <v>-0.65807779443190173</v>
      </c>
      <c r="P30" s="78">
        <f t="shared" si="7"/>
        <v>-0.61384136751746365</v>
      </c>
      <c r="Q30" s="78">
        <f t="shared" si="12"/>
        <v>-0.5580635672077191</v>
      </c>
      <c r="R30" s="91">
        <f t="shared" si="8"/>
        <v>0.69830440879410005</v>
      </c>
      <c r="S30" s="72">
        <f t="shared" si="14"/>
        <v>1.3130000000000002E-4</v>
      </c>
    </row>
    <row r="31" spans="1:19" x14ac:dyDescent="0.25">
      <c r="A31" s="33">
        <v>18</v>
      </c>
      <c r="B31" s="94">
        <f t="shared" si="13"/>
        <v>0.11222873999999999</v>
      </c>
      <c r="C31" s="96">
        <v>9000</v>
      </c>
      <c r="D31" s="34">
        <v>1.38554E-3</v>
      </c>
      <c r="E31" s="75">
        <v>1.19684E-5</v>
      </c>
      <c r="F31" s="35">
        <v>81</v>
      </c>
      <c r="G31" s="86">
        <f>init!D31/D31</f>
        <v>8.186050204252493E-2</v>
      </c>
      <c r="H31" s="87">
        <f t="shared" si="2"/>
        <v>8.6380761291626369E-3</v>
      </c>
      <c r="I31" s="108">
        <f t="shared" si="9"/>
        <v>1.6992259503154292E-2</v>
      </c>
      <c r="J31" s="109">
        <f t="shared" si="3"/>
        <v>1.7800356007120143E-3</v>
      </c>
      <c r="K31" s="109">
        <f t="shared" si="4"/>
        <v>1.0597838917363229E-3</v>
      </c>
      <c r="L31" s="109">
        <f t="shared" si="10"/>
        <v>8.0954336275728248E-2</v>
      </c>
      <c r="M31" s="109">
        <f t="shared" si="5"/>
        <v>0.38974358974358975</v>
      </c>
      <c r="N31" s="77">
        <f t="shared" si="11"/>
        <v>-0.58848588991096074</v>
      </c>
      <c r="O31" s="78">
        <f t="shared" si="6"/>
        <v>-0.65734414556369547</v>
      </c>
      <c r="P31" s="78">
        <f t="shared" si="7"/>
        <v>-0.61339641187371219</v>
      </c>
      <c r="Q31" s="78">
        <f t="shared" si="12"/>
        <v>-0.30905005622284643</v>
      </c>
      <c r="R31" s="91">
        <f t="shared" si="8"/>
        <v>0.58409574380441076</v>
      </c>
      <c r="S31" s="72">
        <f t="shared" si="14"/>
        <v>1.3130000000000002E-4</v>
      </c>
    </row>
    <row r="32" spans="1:19" x14ac:dyDescent="0.25">
      <c r="A32" s="33">
        <v>19</v>
      </c>
      <c r="B32" s="94">
        <f t="shared" si="13"/>
        <v>0.11602459999999999</v>
      </c>
      <c r="C32" s="96">
        <v>10000</v>
      </c>
      <c r="D32" s="34">
        <v>1.5678999999999999E-3</v>
      </c>
      <c r="E32" s="75">
        <v>1.8144499999999999E-5</v>
      </c>
      <c r="F32" s="35">
        <v>74</v>
      </c>
      <c r="G32" s="86">
        <f>init!D32/D32</f>
        <v>8.2544167357612108E-2</v>
      </c>
      <c r="H32" s="87">
        <f t="shared" si="2"/>
        <v>1.1572485490146056E-2</v>
      </c>
      <c r="I32" s="108">
        <f t="shared" si="9"/>
        <v>1.7577288990868474E-2</v>
      </c>
      <c r="J32" s="109">
        <f t="shared" si="3"/>
        <v>1.9800396007920158E-3</v>
      </c>
      <c r="K32" s="109">
        <f t="shared" si="4"/>
        <v>1.2002715341084128E-3</v>
      </c>
      <c r="L32" s="109">
        <f t="shared" si="10"/>
        <v>0.12768018743417392</v>
      </c>
      <c r="M32" s="109">
        <f t="shared" si="5"/>
        <v>0.35384615384615387</v>
      </c>
      <c r="N32" s="77">
        <f t="shared" si="11"/>
        <v>-0.58626911505807344</v>
      </c>
      <c r="O32" s="78">
        <f t="shared" si="6"/>
        <v>-0.65661049669548932</v>
      </c>
      <c r="P32" s="78">
        <f t="shared" si="7"/>
        <v>-0.61287183137723866</v>
      </c>
      <c r="Q32" s="78">
        <f t="shared" si="12"/>
        <v>-6.5624732626305485E-2</v>
      </c>
      <c r="R32" s="91">
        <f t="shared" si="8"/>
        <v>0.46988707881472147</v>
      </c>
      <c r="S32" s="72">
        <f t="shared" si="14"/>
        <v>1.3130000000000002E-4</v>
      </c>
    </row>
    <row r="33" spans="1:19" x14ac:dyDescent="0.25">
      <c r="A33" s="33">
        <v>20</v>
      </c>
      <c r="B33" s="94">
        <f t="shared" si="13"/>
        <v>0.21813189999999999</v>
      </c>
      <c r="C33" s="96">
        <v>20000</v>
      </c>
      <c r="D33" s="34">
        <v>3.2556999999999998E-3</v>
      </c>
      <c r="E33" s="75">
        <v>1.9737200000000001E-5</v>
      </c>
      <c r="F33" s="35">
        <v>67</v>
      </c>
      <c r="G33" s="86">
        <f>init!D33/D33</f>
        <v>7.6351936603495416E-2</v>
      </c>
      <c r="H33" s="87">
        <f t="shared" si="2"/>
        <v>6.0623521823263823E-3</v>
      </c>
      <c r="I33" s="108">
        <f t="shared" si="9"/>
        <v>3.3314376610242856E-2</v>
      </c>
      <c r="J33" s="109">
        <f t="shared" si="3"/>
        <v>3.9800796015920315E-3</v>
      </c>
      <c r="K33" s="109">
        <f t="shared" si="4"/>
        <v>2.5005295007437143E-3</v>
      </c>
      <c r="L33" s="109">
        <f t="shared" si="10"/>
        <v>3.9939985870036804E-2</v>
      </c>
      <c r="M33" s="109">
        <f t="shared" si="5"/>
        <v>0.31794871794871793</v>
      </c>
      <c r="N33" s="77">
        <f t="shared" si="11"/>
        <v>-0.52663865056881265</v>
      </c>
      <c r="O33" s="78">
        <f t="shared" si="6"/>
        <v>-0.64927400801342738</v>
      </c>
      <c r="P33" s="78">
        <f t="shared" si="7"/>
        <v>-0.60801667146306893</v>
      </c>
      <c r="Q33" s="78">
        <f t="shared" si="12"/>
        <v>-0.52272046076512457</v>
      </c>
      <c r="R33" s="91">
        <f t="shared" si="8"/>
        <v>0.35567841382503224</v>
      </c>
      <c r="S33" s="72">
        <f t="shared" si="14"/>
        <v>1.3130000000000002E-4</v>
      </c>
    </row>
    <row r="34" spans="1:19" x14ac:dyDescent="0.25">
      <c r="A34" s="33">
        <v>21</v>
      </c>
      <c r="B34" s="94">
        <f t="shared" si="13"/>
        <v>0.30319859999999998</v>
      </c>
      <c r="C34" s="96">
        <v>30000</v>
      </c>
      <c r="D34" s="34">
        <v>5.0533100000000001E-3</v>
      </c>
      <c r="E34" s="75">
        <v>4.4106200000000001E-5</v>
      </c>
      <c r="F34" s="35">
        <v>60</v>
      </c>
      <c r="G34" s="86">
        <f>init!D34/D34</f>
        <v>7.1566953145562009E-2</v>
      </c>
      <c r="H34" s="87">
        <f t="shared" si="2"/>
        <v>8.7281801433120067E-3</v>
      </c>
      <c r="I34" s="108">
        <f t="shared" si="9"/>
        <v>4.6425115131298995E-2</v>
      </c>
      <c r="J34" s="109">
        <f t="shared" si="3"/>
        <v>5.9801196023920476E-3</v>
      </c>
      <c r="K34" s="109">
        <f t="shared" si="4"/>
        <v>3.8853835849973488E-3</v>
      </c>
      <c r="L34" s="109">
        <f t="shared" si="10"/>
        <v>8.2389100903288923E-2</v>
      </c>
      <c r="M34" s="109">
        <f t="shared" si="5"/>
        <v>0.28205128205128205</v>
      </c>
      <c r="N34" s="77">
        <f t="shared" si="11"/>
        <v>-0.47695986331688639</v>
      </c>
      <c r="O34" s="78">
        <f t="shared" si="6"/>
        <v>-0.64193751933136534</v>
      </c>
      <c r="P34" s="78">
        <f t="shared" si="7"/>
        <v>-0.60284562986257684</v>
      </c>
      <c r="Q34" s="78">
        <f t="shared" si="12"/>
        <v>-0.30157543489247179</v>
      </c>
      <c r="R34" s="91">
        <f t="shared" si="8"/>
        <v>0.24146974883534297</v>
      </c>
      <c r="S34" s="72">
        <f t="shared" si="14"/>
        <v>1.3130000000000002E-4</v>
      </c>
    </row>
    <row r="35" spans="1:19" x14ac:dyDescent="0.25">
      <c r="A35" s="33">
        <v>22</v>
      </c>
      <c r="B35" s="94">
        <f t="shared" si="13"/>
        <v>0.35721152</v>
      </c>
      <c r="C35" s="96">
        <v>40000</v>
      </c>
      <c r="D35" s="34">
        <v>6.7398400000000004E-3</v>
      </c>
      <c r="E35" s="75">
        <v>6.2111800000000004E-5</v>
      </c>
      <c r="F35" s="35">
        <v>53</v>
      </c>
      <c r="G35" s="86">
        <f>init!D35/D35</f>
        <v>6.9924805336625193E-2</v>
      </c>
      <c r="H35" s="87">
        <f t="shared" si="2"/>
        <v>9.2156193618839616E-3</v>
      </c>
      <c r="I35" s="108">
        <f t="shared" si="9"/>
        <v>5.4749750633542801E-2</v>
      </c>
      <c r="J35" s="109">
        <f t="shared" si="3"/>
        <v>7.9801596031920646E-3</v>
      </c>
      <c r="K35" s="109">
        <f t="shared" si="4"/>
        <v>5.1846631610546036E-3</v>
      </c>
      <c r="L35" s="109">
        <f t="shared" si="10"/>
        <v>9.0150803370101257E-2</v>
      </c>
      <c r="M35" s="109">
        <f t="shared" si="5"/>
        <v>0.24615384615384617</v>
      </c>
      <c r="N35" s="77">
        <f t="shared" si="11"/>
        <v>-0.44541642315128327</v>
      </c>
      <c r="O35" s="78">
        <f t="shared" si="6"/>
        <v>-0.6346010306493034</v>
      </c>
      <c r="P35" s="78">
        <f t="shared" si="7"/>
        <v>-0.5979941232563174</v>
      </c>
      <c r="Q35" s="78">
        <f t="shared" si="12"/>
        <v>-0.26113968278092664</v>
      </c>
      <c r="R35" s="91">
        <f t="shared" si="8"/>
        <v>0.12726108384565371</v>
      </c>
      <c r="S35" s="72">
        <f t="shared" si="14"/>
        <v>1.3130000000000002E-4</v>
      </c>
    </row>
    <row r="36" spans="1:19" x14ac:dyDescent="0.25">
      <c r="A36" s="33">
        <v>23</v>
      </c>
      <c r="B36" s="94">
        <f t="shared" si="13"/>
        <v>0.40149029999999997</v>
      </c>
      <c r="C36" s="96">
        <v>50000</v>
      </c>
      <c r="D36" s="34">
        <v>8.7280499999999994E-3</v>
      </c>
      <c r="E36" s="75">
        <v>4.6651499999999999E-5</v>
      </c>
      <c r="F36" s="35">
        <v>46</v>
      </c>
      <c r="G36" s="86">
        <f>init!D36/D36</f>
        <v>6.5842885867977388E-2</v>
      </c>
      <c r="H36" s="87">
        <f t="shared" si="2"/>
        <v>5.3450083351951469E-3</v>
      </c>
      <c r="I36" s="108">
        <f t="shared" si="9"/>
        <v>6.157413087412307E-2</v>
      </c>
      <c r="J36" s="109">
        <f t="shared" si="3"/>
        <v>9.9801996039920807E-3</v>
      </c>
      <c r="K36" s="109">
        <f t="shared" si="4"/>
        <v>6.7163528706434012E-3</v>
      </c>
      <c r="L36" s="109">
        <f t="shared" si="10"/>
        <v>2.8517413997090034E-2</v>
      </c>
      <c r="M36" s="109">
        <f t="shared" si="5"/>
        <v>0.21025641025641026</v>
      </c>
      <c r="N36" s="77">
        <f t="shared" si="11"/>
        <v>-0.41955770180209678</v>
      </c>
      <c r="O36" s="78">
        <f t="shared" si="6"/>
        <v>-0.62726454196724135</v>
      </c>
      <c r="P36" s="78">
        <f t="shared" si="7"/>
        <v>-0.5922747978072409</v>
      </c>
      <c r="Q36" s="78">
        <f t="shared" si="12"/>
        <v>-0.58222806063843868</v>
      </c>
      <c r="R36" s="91">
        <f t="shared" si="8"/>
        <v>1.3052418855964441E-2</v>
      </c>
      <c r="S36" s="72">
        <f t="shared" si="14"/>
        <v>1.3130000000000002E-4</v>
      </c>
    </row>
    <row r="37" spans="1:19" x14ac:dyDescent="0.25">
      <c r="A37" s="33">
        <v>24</v>
      </c>
      <c r="B37" s="94">
        <f t="shared" si="13"/>
        <v>0.40892669999999998</v>
      </c>
      <c r="C37" s="96">
        <v>60000</v>
      </c>
      <c r="D37" s="34">
        <v>1.0485299999999999E-2</v>
      </c>
      <c r="E37" s="75">
        <v>1.4140499999999999E-4</v>
      </c>
      <c r="F37" s="35">
        <v>39</v>
      </c>
      <c r="G37" s="86">
        <f>init!D37/D37</f>
        <v>6.5307525774179087E-2</v>
      </c>
      <c r="H37" s="87">
        <f t="shared" si="2"/>
        <v>1.3486023289748504E-2</v>
      </c>
      <c r="I37" s="108">
        <f t="shared" si="9"/>
        <v>6.2720251458769971E-2</v>
      </c>
      <c r="J37" s="109">
        <f t="shared" si="3"/>
        <v>1.1980239604792095E-2</v>
      </c>
      <c r="K37" s="109">
        <f t="shared" si="4"/>
        <v>8.0701141645584881E-3</v>
      </c>
      <c r="L37" s="109">
        <f t="shared" si="10"/>
        <v>0.15815026553545108</v>
      </c>
      <c r="M37" s="109">
        <f t="shared" si="5"/>
        <v>0.17435897435897435</v>
      </c>
      <c r="N37" s="77">
        <f t="shared" si="11"/>
        <v>-0.41521485867405461</v>
      </c>
      <c r="O37" s="78">
        <f t="shared" si="6"/>
        <v>-0.61992805328517941</v>
      </c>
      <c r="P37" s="78">
        <f t="shared" si="7"/>
        <v>-0.58721985660616571</v>
      </c>
      <c r="Q37" s="78">
        <f t="shared" si="12"/>
        <v>9.3113705260333662E-2</v>
      </c>
      <c r="R37" s="91">
        <f t="shared" si="8"/>
        <v>-0.10115624613372481</v>
      </c>
      <c r="S37" s="72">
        <f t="shared" si="14"/>
        <v>1.3130000000000002E-4</v>
      </c>
    </row>
    <row r="38" spans="1:19" x14ac:dyDescent="0.25">
      <c r="A38" s="33">
        <v>25</v>
      </c>
      <c r="B38" s="94">
        <f t="shared" si="13"/>
        <v>0.392432</v>
      </c>
      <c r="C38" s="96">
        <v>70000</v>
      </c>
      <c r="D38" s="34">
        <v>1.22635E-2</v>
      </c>
      <c r="E38" s="75">
        <v>7.3761000000000001E-5</v>
      </c>
      <c r="F38" s="35">
        <v>32</v>
      </c>
      <c r="G38" s="86">
        <f>init!D38/D38</f>
        <v>6.4435520039140534E-2</v>
      </c>
      <c r="H38" s="87">
        <f t="shared" si="2"/>
        <v>6.0146777021241899E-3</v>
      </c>
      <c r="I38" s="108">
        <f t="shared" si="9"/>
        <v>6.0178038128721141E-2</v>
      </c>
      <c r="J38" s="109">
        <f t="shared" si="3"/>
        <v>1.3980279605592111E-2</v>
      </c>
      <c r="K38" s="109">
        <f t="shared" si="4"/>
        <v>9.4400150510799315E-3</v>
      </c>
      <c r="L38" s="109">
        <f t="shared" si="10"/>
        <v>3.9180844798718334E-2</v>
      </c>
      <c r="M38" s="109">
        <f t="shared" si="5"/>
        <v>0.13846153846153847</v>
      </c>
      <c r="N38" s="77">
        <f t="shared" si="11"/>
        <v>-0.42484773137376369</v>
      </c>
      <c r="O38" s="78">
        <f t="shared" si="6"/>
        <v>-0.61259156460311737</v>
      </c>
      <c r="P38" s="78">
        <f t="shared" si="7"/>
        <v>-0.58210465020767255</v>
      </c>
      <c r="Q38" s="78">
        <f t="shared" si="12"/>
        <v>-0.52667531993536187</v>
      </c>
      <c r="R38" s="91">
        <f t="shared" si="8"/>
        <v>-0.21536491112341408</v>
      </c>
      <c r="S38" s="72">
        <f t="shared" si="14"/>
        <v>1.3130000000000002E-4</v>
      </c>
    </row>
    <row r="39" spans="1:19" x14ac:dyDescent="0.25">
      <c r="A39" s="33">
        <v>26</v>
      </c>
      <c r="B39" s="94">
        <f t="shared" si="13"/>
        <v>0.3508</v>
      </c>
      <c r="C39" s="96">
        <v>80000</v>
      </c>
      <c r="D39" s="34">
        <v>1.4031999999999999E-2</v>
      </c>
      <c r="E39" s="75">
        <v>8.7505700000000005E-5</v>
      </c>
      <c r="F39" s="35">
        <v>25</v>
      </c>
      <c r="G39" s="86">
        <f>init!D39/D39</f>
        <v>6.4607967502850638E-2</v>
      </c>
      <c r="H39" s="87">
        <f t="shared" si="2"/>
        <v>6.2361530786773098E-3</v>
      </c>
      <c r="I39" s="108">
        <f t="shared" si="9"/>
        <v>5.376158767150805E-2</v>
      </c>
      <c r="J39" s="109">
        <f t="shared" si="3"/>
        <v>1.5980319606392127E-2</v>
      </c>
      <c r="K39" s="109">
        <f t="shared" si="4"/>
        <v>1.0802443190666689E-2</v>
      </c>
      <c r="L39" s="109">
        <f t="shared" si="10"/>
        <v>4.2707491631869661E-2</v>
      </c>
      <c r="M39" s="109">
        <f t="shared" si="5"/>
        <v>0.10256410256410256</v>
      </c>
      <c r="N39" s="77">
        <f t="shared" si="11"/>
        <v>-0.44916073835384163</v>
      </c>
      <c r="O39" s="78">
        <f t="shared" si="6"/>
        <v>-0.60525507592105543</v>
      </c>
      <c r="P39" s="78">
        <f t="shared" si="7"/>
        <v>-0.57701734702707719</v>
      </c>
      <c r="Q39" s="78">
        <f t="shared" si="12"/>
        <v>-0.50830272478113947</v>
      </c>
      <c r="R39" s="91">
        <f t="shared" si="8"/>
        <v>-0.32957357611310334</v>
      </c>
      <c r="S39" s="72">
        <f t="shared" si="14"/>
        <v>1.3130000000000002E-4</v>
      </c>
    </row>
    <row r="40" spans="1:19" x14ac:dyDescent="0.25">
      <c r="A40" s="33">
        <v>27</v>
      </c>
      <c r="B40" s="94">
        <f t="shared" si="13"/>
        <v>0.2910546</v>
      </c>
      <c r="C40" s="96">
        <v>90000</v>
      </c>
      <c r="D40" s="34">
        <v>1.6169699999999999E-2</v>
      </c>
      <c r="E40" s="75">
        <v>7.20147E-5</v>
      </c>
      <c r="F40" s="35">
        <v>18</v>
      </c>
      <c r="G40" s="86">
        <f>init!D40/D40</f>
        <v>6.3163818747410283E-2</v>
      </c>
      <c r="H40" s="87">
        <f t="shared" si="2"/>
        <v>4.4536818864914013E-3</v>
      </c>
      <c r="I40" s="108">
        <f t="shared" si="9"/>
        <v>4.4553444917223385E-2</v>
      </c>
      <c r="J40" s="109">
        <f t="shared" si="3"/>
        <v>1.7980359607192145E-2</v>
      </c>
      <c r="K40" s="109">
        <f t="shared" si="4"/>
        <v>1.2449297945540659E-2</v>
      </c>
      <c r="L40" s="109">
        <f t="shared" si="10"/>
        <v>1.4324442992608391E-2</v>
      </c>
      <c r="M40" s="109">
        <f t="shared" si="5"/>
        <v>6.6666666666666666E-2</v>
      </c>
      <c r="N40" s="77">
        <f t="shared" si="11"/>
        <v>-0.48405193568348098</v>
      </c>
      <c r="O40" s="78">
        <f t="shared" si="6"/>
        <v>-0.59791858723899338</v>
      </c>
      <c r="P40" s="78">
        <f t="shared" si="7"/>
        <v>-0.57086799559413448</v>
      </c>
      <c r="Q40" s="78">
        <f t="shared" si="12"/>
        <v>-0.6561684699387792</v>
      </c>
      <c r="R40" s="91">
        <f t="shared" si="8"/>
        <v>-0.44378224110279263</v>
      </c>
      <c r="S40" s="72">
        <f t="shared" si="14"/>
        <v>1.3130000000000002E-4</v>
      </c>
    </row>
    <row r="41" spans="1:19" x14ac:dyDescent="0.25">
      <c r="A41" s="33">
        <v>28</v>
      </c>
      <c r="B41" s="94">
        <f t="shared" si="13"/>
        <v>0.19809790000000002</v>
      </c>
      <c r="C41" s="96">
        <v>100000</v>
      </c>
      <c r="D41" s="34">
        <v>1.8008900000000001E-2</v>
      </c>
      <c r="E41" s="75">
        <v>1.3298499999999999E-4</v>
      </c>
      <c r="F41" s="35">
        <v>11</v>
      </c>
      <c r="G41" s="86">
        <f>init!D41/D41</f>
        <v>6.2774517044350289E-2</v>
      </c>
      <c r="H41" s="87">
        <f t="shared" si="2"/>
        <v>7.3844043778354025E-3</v>
      </c>
      <c r="I41" s="108">
        <f t="shared" si="9"/>
        <v>3.0226675599966942E-2</v>
      </c>
      <c r="J41" s="109">
        <f t="shared" si="3"/>
        <v>1.9980399607992159E-2</v>
      </c>
      <c r="K41" s="109">
        <f t="shared" si="4"/>
        <v>1.3866192395259613E-2</v>
      </c>
      <c r="L41" s="109">
        <f t="shared" si="10"/>
        <v>6.0991586554117315E-2</v>
      </c>
      <c r="M41" s="109">
        <f t="shared" si="5"/>
        <v>3.0769230769230771E-2</v>
      </c>
      <c r="N41" s="77">
        <f t="shared" si="11"/>
        <v>-0.5383384675806997</v>
      </c>
      <c r="O41" s="78">
        <f t="shared" si="6"/>
        <v>-0.59058209855693145</v>
      </c>
      <c r="P41" s="78">
        <f t="shared" si="7"/>
        <v>-0.5655773153511312</v>
      </c>
      <c r="Q41" s="78">
        <f t="shared" si="12"/>
        <v>-0.41304899236596171</v>
      </c>
      <c r="R41" s="91">
        <f t="shared" si="8"/>
        <v>-0.55799090609248192</v>
      </c>
      <c r="S41" s="72">
        <f t="shared" si="14"/>
        <v>1.3130000000000002E-4</v>
      </c>
    </row>
    <row r="42" spans="1:19" x14ac:dyDescent="0.25">
      <c r="A42" s="33">
        <v>29</v>
      </c>
      <c r="B42" s="94">
        <f t="shared" si="13"/>
        <v>0.11199600000000001</v>
      </c>
      <c r="C42" s="96">
        <v>125000</v>
      </c>
      <c r="D42" s="34">
        <v>2.2399200000000001E-2</v>
      </c>
      <c r="E42" s="75">
        <v>1.58944E-4</v>
      </c>
      <c r="F42" s="35">
        <v>5</v>
      </c>
      <c r="G42" s="86">
        <f>init!D42/D42</f>
        <v>6.2620093574770525E-2</v>
      </c>
      <c r="H42" s="87">
        <f t="shared" si="2"/>
        <v>7.0959677131326119E-3</v>
      </c>
      <c r="I42" s="108">
        <f t="shared" si="9"/>
        <v>1.6956388906512004E-2</v>
      </c>
      <c r="J42" s="109">
        <f t="shared" si="3"/>
        <v>2.4980499609992199E-2</v>
      </c>
      <c r="K42" s="109">
        <f t="shared" si="4"/>
        <v>1.7248419288800887E-2</v>
      </c>
      <c r="L42" s="109">
        <f t="shared" si="10"/>
        <v>5.6398686584964969E-2</v>
      </c>
      <c r="M42" s="109">
        <f t="shared" si="5"/>
        <v>0</v>
      </c>
      <c r="N42" s="77">
        <f t="shared" si="11"/>
        <v>-0.58862180961802602</v>
      </c>
      <c r="O42" s="78">
        <f t="shared" si="6"/>
        <v>-0.57224087685177649</v>
      </c>
      <c r="P42" s="78">
        <f t="shared" si="7"/>
        <v>-0.55294808880107826</v>
      </c>
      <c r="Q42" s="78">
        <f t="shared" si="12"/>
        <v>-0.43697639301290248</v>
      </c>
      <c r="R42" s="91">
        <f t="shared" si="8"/>
        <v>-0.65588404751221552</v>
      </c>
      <c r="S42" s="72">
        <f t="shared" si="14"/>
        <v>1.3130000000000002E-4</v>
      </c>
    </row>
    <row r="43" spans="1:19" x14ac:dyDescent="0.25">
      <c r="A43" s="33">
        <v>30</v>
      </c>
      <c r="B43" s="94">
        <f t="shared" si="13"/>
        <v>0.134772</v>
      </c>
      <c r="C43" s="96">
        <v>150000</v>
      </c>
      <c r="D43" s="34">
        <v>2.69544E-2</v>
      </c>
      <c r="E43" s="75">
        <v>2.2452799999999999E-4</v>
      </c>
      <c r="F43" s="35">
        <v>5</v>
      </c>
      <c r="G43" s="86">
        <f>init!D43/D43</f>
        <v>6.1728326358590803E-2</v>
      </c>
      <c r="H43" s="87">
        <f t="shared" si="2"/>
        <v>8.329920161457869E-3</v>
      </c>
      <c r="I43" s="108">
        <f t="shared" si="9"/>
        <v>2.0466695296151832E-2</v>
      </c>
      <c r="J43" s="109">
        <f t="shared" si="3"/>
        <v>2.9980599611992238E-2</v>
      </c>
      <c r="K43" s="109">
        <f t="shared" si="4"/>
        <v>2.0757682880231818E-2</v>
      </c>
      <c r="L43" s="109">
        <f t="shared" si="10"/>
        <v>7.6047437438773111E-2</v>
      </c>
      <c r="M43" s="109">
        <f t="shared" si="5"/>
        <v>0</v>
      </c>
      <c r="N43" s="77">
        <f t="shared" si="11"/>
        <v>-0.57532066994233777</v>
      </c>
      <c r="O43" s="78">
        <f t="shared" si="6"/>
        <v>-0.55389965514662154</v>
      </c>
      <c r="P43" s="78">
        <f t="shared" si="7"/>
        <v>-0.53984450754676749</v>
      </c>
      <c r="Q43" s="78">
        <f t="shared" si="12"/>
        <v>-0.33461328102512794</v>
      </c>
      <c r="R43" s="91">
        <f t="shared" si="8"/>
        <v>-0.65588404751221552</v>
      </c>
      <c r="S43" s="72">
        <f t="shared" si="14"/>
        <v>1.3130000000000002E-4</v>
      </c>
    </row>
    <row r="44" spans="1:19" x14ac:dyDescent="0.25">
      <c r="A44" s="33">
        <v>31</v>
      </c>
      <c r="B44" s="94">
        <f t="shared" si="13"/>
        <v>0.16367400000000001</v>
      </c>
      <c r="C44" s="96">
        <v>175000</v>
      </c>
      <c r="D44" s="34">
        <v>3.2734800000000001E-2</v>
      </c>
      <c r="E44" s="75">
        <v>2.9818299999999999E-4</v>
      </c>
      <c r="F44" s="35">
        <v>5</v>
      </c>
      <c r="G44" s="86">
        <f>init!D44/D44</f>
        <v>5.9039920818211813E-2</v>
      </c>
      <c r="H44" s="87">
        <f t="shared" si="2"/>
        <v>9.1090521402299694E-3</v>
      </c>
      <c r="I44" s="108">
        <f t="shared" si="9"/>
        <v>2.492115943706202E-2</v>
      </c>
      <c r="J44" s="109">
        <f t="shared" si="3"/>
        <v>3.4980699613992278E-2</v>
      </c>
      <c r="K44" s="109">
        <f t="shared" si="4"/>
        <v>2.521082374427892E-2</v>
      </c>
      <c r="L44" s="109">
        <f t="shared" si="10"/>
        <v>8.8453888071376635E-2</v>
      </c>
      <c r="M44" s="109">
        <f t="shared" si="5"/>
        <v>0</v>
      </c>
      <c r="N44" s="77">
        <f t="shared" si="11"/>
        <v>-0.55844195818844145</v>
      </c>
      <c r="O44" s="78">
        <f t="shared" si="6"/>
        <v>-0.53555843344146647</v>
      </c>
      <c r="P44" s="78">
        <f t="shared" si="7"/>
        <v>-0.52321649097616274</v>
      </c>
      <c r="Q44" s="78">
        <f t="shared" si="12"/>
        <v>-0.26998001731666899</v>
      </c>
      <c r="R44" s="91">
        <f t="shared" si="8"/>
        <v>-0.65588404751221552</v>
      </c>
      <c r="S44" s="72">
        <f t="shared" si="14"/>
        <v>1.3130000000000002E-4</v>
      </c>
    </row>
    <row r="45" spans="1:19" x14ac:dyDescent="0.25">
      <c r="A45" s="33">
        <v>32</v>
      </c>
      <c r="B45" s="94">
        <f t="shared" si="13"/>
        <v>0.18831199999999998</v>
      </c>
      <c r="C45" s="96">
        <v>200000</v>
      </c>
      <c r="D45" s="34">
        <v>3.7662399999999999E-2</v>
      </c>
      <c r="E45" s="75">
        <v>5.5237400000000001E-4</v>
      </c>
      <c r="F45" s="35">
        <v>5</v>
      </c>
      <c r="G45" s="86">
        <f>init!D45/D45</f>
        <v>5.840068609541612E-2</v>
      </c>
      <c r="H45" s="87">
        <f t="shared" si="2"/>
        <v>1.466645779344917E-2</v>
      </c>
      <c r="I45" s="108">
        <f t="shared" si="9"/>
        <v>2.8718442929683462E-2</v>
      </c>
      <c r="J45" s="109">
        <f t="shared" si="3"/>
        <v>3.9980799615992317E-2</v>
      </c>
      <c r="K45" s="109">
        <f t="shared" si="4"/>
        <v>2.9006979187099224E-2</v>
      </c>
      <c r="L45" s="109">
        <f t="shared" si="10"/>
        <v>0.17694682734294412</v>
      </c>
      <c r="M45" s="109">
        <f t="shared" si="5"/>
        <v>0</v>
      </c>
      <c r="N45" s="77">
        <f t="shared" si="11"/>
        <v>-0.54405341413638619</v>
      </c>
      <c r="O45" s="78">
        <f t="shared" si="6"/>
        <v>-0.51721721173631152</v>
      </c>
      <c r="P45" s="78">
        <f t="shared" si="7"/>
        <v>-0.50904165628421905</v>
      </c>
      <c r="Q45" s="78">
        <f t="shared" si="12"/>
        <v>0.19103721070865218</v>
      </c>
      <c r="R45" s="91">
        <f t="shared" si="8"/>
        <v>-0.65588404751221552</v>
      </c>
      <c r="S45" s="72">
        <f t="shared" si="14"/>
        <v>1.3130000000000002E-4</v>
      </c>
    </row>
    <row r="46" spans="1:19" x14ac:dyDescent="0.25">
      <c r="A46" s="33">
        <v>33</v>
      </c>
      <c r="B46" s="94">
        <f t="shared" si="13"/>
        <v>0.2117155</v>
      </c>
      <c r="C46" s="96">
        <v>225000</v>
      </c>
      <c r="D46" s="34">
        <v>4.2343100000000002E-2</v>
      </c>
      <c r="E46" s="75">
        <v>2.9408100000000002E-4</v>
      </c>
      <c r="F46" s="35">
        <v>5</v>
      </c>
      <c r="G46" s="86">
        <f>init!D46/D46</f>
        <v>5.8698583712576545E-2</v>
      </c>
      <c r="H46" s="87">
        <f t="shared" si="2"/>
        <v>6.9451929594195987E-3</v>
      </c>
      <c r="I46" s="108">
        <f t="shared" si="9"/>
        <v>3.2325461527766351E-2</v>
      </c>
      <c r="J46" s="109">
        <f t="shared" si="3"/>
        <v>4.4980899617992356E-2</v>
      </c>
      <c r="K46" s="109">
        <f t="shared" si="4"/>
        <v>3.2612926256911916E-2</v>
      </c>
      <c r="L46" s="109">
        <f t="shared" si="10"/>
        <v>5.3997835908123987E-2</v>
      </c>
      <c r="M46" s="109">
        <f t="shared" si="5"/>
        <v>0</v>
      </c>
      <c r="N46" s="77">
        <f t="shared" si="11"/>
        <v>-0.53038581568187404</v>
      </c>
      <c r="O46" s="78">
        <f t="shared" si="6"/>
        <v>-0.49887599003115657</v>
      </c>
      <c r="P46" s="78">
        <f t="shared" si="7"/>
        <v>-0.49557705916948142</v>
      </c>
      <c r="Q46" s="78">
        <f t="shared" si="12"/>
        <v>-0.44948398438743342</v>
      </c>
      <c r="R46" s="91">
        <f t="shared" si="8"/>
        <v>-0.65588404751221552</v>
      </c>
      <c r="S46" s="72">
        <f t="shared" si="14"/>
        <v>1.3130000000000002E-4</v>
      </c>
    </row>
    <row r="47" spans="1:19" x14ac:dyDescent="0.25">
      <c r="A47" s="33">
        <v>34</v>
      </c>
      <c r="B47" s="94">
        <f t="shared" si="13"/>
        <v>0.2338385</v>
      </c>
      <c r="C47" s="96">
        <v>250000</v>
      </c>
      <c r="D47" s="34">
        <v>4.6767700000000002E-2</v>
      </c>
      <c r="E47" s="75">
        <v>3.9440200000000002E-4</v>
      </c>
      <c r="F47" s="35">
        <v>5</v>
      </c>
      <c r="G47" s="86">
        <f>init!D47/D47</f>
        <v>5.9147231957098596E-2</v>
      </c>
      <c r="H47" s="87">
        <f t="shared" si="2"/>
        <v>8.4332135212978193E-3</v>
      </c>
      <c r="I47" s="108">
        <f t="shared" si="9"/>
        <v>3.5735125571408864E-2</v>
      </c>
      <c r="J47" s="109">
        <f t="shared" si="3"/>
        <v>4.9980999619992403E-2</v>
      </c>
      <c r="K47" s="109">
        <f t="shared" si="4"/>
        <v>3.602157739992326E-2</v>
      </c>
      <c r="L47" s="109">
        <f t="shared" si="10"/>
        <v>7.769222164022474E-2</v>
      </c>
      <c r="M47" s="109">
        <f t="shared" si="5"/>
        <v>0</v>
      </c>
      <c r="N47" s="77">
        <f t="shared" si="11"/>
        <v>-0.51746602673538422</v>
      </c>
      <c r="O47" s="78">
        <f t="shared" si="6"/>
        <v>-0.48053476832600162</v>
      </c>
      <c r="P47" s="78">
        <f t="shared" si="7"/>
        <v>-0.48284916453964655</v>
      </c>
      <c r="Q47" s="78">
        <f t="shared" si="12"/>
        <v>-0.32604453125260568</v>
      </c>
      <c r="R47" s="91">
        <f t="shared" si="8"/>
        <v>-0.65588404751221552</v>
      </c>
      <c r="S47" s="72">
        <f t="shared" si="14"/>
        <v>1.3130000000000002E-4</v>
      </c>
    </row>
    <row r="48" spans="1:19" x14ac:dyDescent="0.25">
      <c r="A48" s="33">
        <v>35</v>
      </c>
      <c r="B48" s="94">
        <f t="shared" si="13"/>
        <v>0.25967499999999999</v>
      </c>
      <c r="C48" s="96">
        <v>275000</v>
      </c>
      <c r="D48" s="34">
        <v>5.1935000000000002E-2</v>
      </c>
      <c r="E48" s="75">
        <v>6.5709299999999998E-4</v>
      </c>
      <c r="F48" s="35">
        <v>5</v>
      </c>
      <c r="G48" s="86">
        <f>init!D48/D48</f>
        <v>5.8294791566381052E-2</v>
      </c>
      <c r="H48" s="87">
        <f t="shared" si="2"/>
        <v>1.2652219120053912E-2</v>
      </c>
      <c r="I48" s="108">
        <f t="shared" si="9"/>
        <v>3.9717125529080514E-2</v>
      </c>
      <c r="J48" s="109">
        <f t="shared" si="3"/>
        <v>5.4981099621992442E-2</v>
      </c>
      <c r="K48" s="109">
        <f t="shared" si="4"/>
        <v>4.0002394434521318E-2</v>
      </c>
      <c r="L48" s="109">
        <f t="shared" si="10"/>
        <v>0.14487324630068965</v>
      </c>
      <c r="M48" s="109">
        <f t="shared" si="5"/>
        <v>0</v>
      </c>
      <c r="N48" s="77">
        <f t="shared" si="11"/>
        <v>-0.50237756101572673</v>
      </c>
      <c r="O48" s="78">
        <f t="shared" si="6"/>
        <v>-0.46219354662084666</v>
      </c>
      <c r="P48" s="78">
        <f t="shared" si="7"/>
        <v>-0.46798480393738967</v>
      </c>
      <c r="Q48" s="78">
        <f t="shared" si="12"/>
        <v>2.3945083962032761E-2</v>
      </c>
      <c r="R48" s="91">
        <f t="shared" si="8"/>
        <v>-0.65588404751221552</v>
      </c>
      <c r="S48" s="72">
        <f t="shared" si="14"/>
        <v>1.3130000000000002E-4</v>
      </c>
    </row>
    <row r="49" spans="1:19" x14ac:dyDescent="0.25">
      <c r="A49" s="33">
        <v>36</v>
      </c>
      <c r="B49" s="94">
        <f t="shared" si="13"/>
        <v>0.28517350000000002</v>
      </c>
      <c r="C49" s="96">
        <v>300000</v>
      </c>
      <c r="D49" s="34">
        <v>5.7034700000000001E-2</v>
      </c>
      <c r="E49" s="75">
        <v>9.2076400000000002E-4</v>
      </c>
      <c r="F49" s="35">
        <v>5</v>
      </c>
      <c r="G49" s="86">
        <f>init!D49/D49</f>
        <v>5.8045540697154535E-2</v>
      </c>
      <c r="H49" s="87">
        <f t="shared" si="2"/>
        <v>1.6143926416725258E-2</v>
      </c>
      <c r="I49" s="108">
        <f t="shared" si="9"/>
        <v>4.3647031898778062E-2</v>
      </c>
      <c r="J49" s="109">
        <f t="shared" si="3"/>
        <v>5.9981199623992482E-2</v>
      </c>
      <c r="K49" s="109">
        <f t="shared" si="4"/>
        <v>4.3931133356461143E-2</v>
      </c>
      <c r="L49" s="109">
        <f t="shared" si="10"/>
        <v>0.2004731900585183</v>
      </c>
      <c r="M49" s="109">
        <f t="shared" si="5"/>
        <v>0</v>
      </c>
      <c r="N49" s="77">
        <f t="shared" si="11"/>
        <v>-0.48748648663828831</v>
      </c>
      <c r="O49" s="78">
        <f t="shared" si="6"/>
        <v>-0.44385232491569165</v>
      </c>
      <c r="P49" s="78">
        <f t="shared" si="7"/>
        <v>-0.45331490287429499</v>
      </c>
      <c r="Q49" s="78">
        <f t="shared" si="12"/>
        <v>0.31360132276021191</v>
      </c>
      <c r="R49" s="91">
        <f t="shared" si="8"/>
        <v>-0.65588404751221552</v>
      </c>
      <c r="S49" s="72">
        <f t="shared" si="14"/>
        <v>1.3130000000000002E-4</v>
      </c>
    </row>
    <row r="50" spans="1:19" x14ac:dyDescent="0.25">
      <c r="A50" s="33">
        <v>37</v>
      </c>
      <c r="B50" s="94">
        <f t="shared" si="13"/>
        <v>0.30718000000000001</v>
      </c>
      <c r="C50" s="96">
        <v>325000</v>
      </c>
      <c r="D50" s="34">
        <v>6.1435999999999998E-2</v>
      </c>
      <c r="E50" s="75">
        <v>4.46778E-4</v>
      </c>
      <c r="F50" s="35">
        <v>5</v>
      </c>
      <c r="G50" s="86">
        <f>init!D50/D50</f>
        <v>5.855101243570545E-2</v>
      </c>
      <c r="H50" s="87">
        <f t="shared" si="2"/>
        <v>7.2722507975779673E-3</v>
      </c>
      <c r="I50" s="108">
        <f t="shared" si="9"/>
        <v>4.7038740608104056E-2</v>
      </c>
      <c r="J50" s="109">
        <f t="shared" si="3"/>
        <v>6.4981299625992514E-2</v>
      </c>
      <c r="K50" s="109">
        <f t="shared" si="4"/>
        <v>4.7321834499103606E-2</v>
      </c>
      <c r="L50" s="109">
        <f t="shared" si="10"/>
        <v>5.9205717285952406E-2</v>
      </c>
      <c r="M50" s="109">
        <f t="shared" si="5"/>
        <v>0</v>
      </c>
      <c r="N50" s="77">
        <f t="shared" si="11"/>
        <v>-0.47463473346507812</v>
      </c>
      <c r="O50" s="78">
        <f t="shared" si="6"/>
        <v>-0.4255111032105367</v>
      </c>
      <c r="P50" s="78">
        <f t="shared" si="7"/>
        <v>-0.44065403349982224</v>
      </c>
      <c r="Q50" s="78">
        <f t="shared" si="12"/>
        <v>-0.42235274593547978</v>
      </c>
      <c r="R50" s="91">
        <f t="shared" si="8"/>
        <v>-0.65588404751221552</v>
      </c>
      <c r="S50" s="72">
        <f t="shared" si="14"/>
        <v>1.3130000000000002E-4</v>
      </c>
    </row>
    <row r="51" spans="1:19" x14ac:dyDescent="0.25">
      <c r="A51" s="33">
        <v>38</v>
      </c>
      <c r="B51" s="94">
        <f t="shared" si="13"/>
        <v>0.341331</v>
      </c>
      <c r="C51" s="96">
        <v>350000</v>
      </c>
      <c r="D51" s="34">
        <v>6.8266199999999999E-2</v>
      </c>
      <c r="E51" s="75">
        <v>6.64352E-4</v>
      </c>
      <c r="F51" s="35">
        <v>5</v>
      </c>
      <c r="G51" s="86">
        <f>init!D51/D51</f>
        <v>5.6639889139867165E-2</v>
      </c>
      <c r="H51" s="87">
        <f t="shared" si="2"/>
        <v>9.7317852758759087E-3</v>
      </c>
      <c r="I51" s="108">
        <f t="shared" si="9"/>
        <v>5.2302196593026332E-2</v>
      </c>
      <c r="J51" s="109">
        <f t="shared" si="3"/>
        <v>6.998139962799256E-2</v>
      </c>
      <c r="K51" s="109">
        <f t="shared" si="4"/>
        <v>5.2583726881916995E-2</v>
      </c>
      <c r="L51" s="109">
        <f t="shared" si="10"/>
        <v>9.8369933253931757E-2</v>
      </c>
      <c r="M51" s="109">
        <f t="shared" si="5"/>
        <v>0</v>
      </c>
      <c r="N51" s="77">
        <f t="shared" si="11"/>
        <v>-0.45469061592624643</v>
      </c>
      <c r="O51" s="78">
        <f t="shared" si="6"/>
        <v>-0.40716988150538175</v>
      </c>
      <c r="P51" s="78">
        <f t="shared" si="7"/>
        <v>-0.42100614083140064</v>
      </c>
      <c r="Q51" s="78">
        <f t="shared" si="12"/>
        <v>-0.21832089399377352</v>
      </c>
      <c r="R51" s="91">
        <f t="shared" si="8"/>
        <v>-0.65588404751221552</v>
      </c>
      <c r="S51" s="72">
        <f t="shared" si="14"/>
        <v>1.3130000000000002E-4</v>
      </c>
    </row>
    <row r="52" spans="1:19" x14ac:dyDescent="0.25">
      <c r="A52" s="33">
        <v>39</v>
      </c>
      <c r="B52" s="94">
        <f t="shared" si="13"/>
        <v>0.36728950000000005</v>
      </c>
      <c r="C52" s="96">
        <v>375000</v>
      </c>
      <c r="D52" s="34">
        <v>7.3457900000000007E-2</v>
      </c>
      <c r="E52" s="75">
        <v>6.1731000000000004E-4</v>
      </c>
      <c r="F52" s="35">
        <v>5</v>
      </c>
      <c r="G52" s="86">
        <f>init!D52/D52</f>
        <v>5.6071028439419038E-2</v>
      </c>
      <c r="H52" s="87">
        <f t="shared" si="2"/>
        <v>8.4035889945125036E-3</v>
      </c>
      <c r="I52" s="108">
        <f t="shared" si="9"/>
        <v>5.6302999561741895E-2</v>
      </c>
      <c r="J52" s="109">
        <f t="shared" si="3"/>
        <v>7.4981499629992607E-2</v>
      </c>
      <c r="K52" s="109">
        <f t="shared" si="4"/>
        <v>5.6583341341794054E-2</v>
      </c>
      <c r="L52" s="109">
        <f t="shared" si="10"/>
        <v>7.7220497671641797E-2</v>
      </c>
      <c r="M52" s="109">
        <f t="shared" si="5"/>
        <v>0</v>
      </c>
      <c r="N52" s="77">
        <f t="shared" si="11"/>
        <v>-0.43953090244401277</v>
      </c>
      <c r="O52" s="78">
        <f t="shared" si="6"/>
        <v>-0.38882865980022674</v>
      </c>
      <c r="P52" s="78">
        <f t="shared" si="7"/>
        <v>-0.40607159069133969</v>
      </c>
      <c r="Q52" s="78">
        <f t="shared" si="12"/>
        <v>-0.32850204795596472</v>
      </c>
      <c r="R52" s="91">
        <f t="shared" si="8"/>
        <v>-0.65588404751221552</v>
      </c>
      <c r="S52" s="72">
        <f t="shared" si="14"/>
        <v>1.3130000000000002E-4</v>
      </c>
    </row>
    <row r="53" spans="1:19" x14ac:dyDescent="0.25">
      <c r="A53" s="33">
        <v>40</v>
      </c>
      <c r="B53" s="94">
        <f t="shared" si="13"/>
        <v>0.39160200000000001</v>
      </c>
      <c r="C53" s="96">
        <v>400000</v>
      </c>
      <c r="D53" s="34">
        <v>7.8320399999999998E-2</v>
      </c>
      <c r="E53" s="75">
        <v>6.4098599999999996E-4</v>
      </c>
      <c r="F53" s="35">
        <v>5</v>
      </c>
      <c r="G53" s="86">
        <f>init!D53/D53</f>
        <v>5.6443659634016166E-2</v>
      </c>
      <c r="H53" s="87">
        <f t="shared" si="2"/>
        <v>8.1841512556115638E-3</v>
      </c>
      <c r="I53" s="108">
        <f t="shared" si="9"/>
        <v>6.0050116004406025E-2</v>
      </c>
      <c r="J53" s="109">
        <f t="shared" si="3"/>
        <v>7.9981599631992639E-2</v>
      </c>
      <c r="K53" s="109">
        <f t="shared" si="4"/>
        <v>6.0329344637660945E-2</v>
      </c>
      <c r="L53" s="109">
        <f t="shared" si="10"/>
        <v>7.3726297011446618E-2</v>
      </c>
      <c r="M53" s="109">
        <f t="shared" si="5"/>
        <v>0</v>
      </c>
      <c r="N53" s="77">
        <f t="shared" si="11"/>
        <v>-0.42533244975850298</v>
      </c>
      <c r="O53" s="78">
        <f t="shared" si="6"/>
        <v>-0.37048743809507179</v>
      </c>
      <c r="P53" s="78">
        <f t="shared" si="7"/>
        <v>-0.39208402398755365</v>
      </c>
      <c r="Q53" s="78">
        <f t="shared" si="12"/>
        <v>-0.3467056099100313</v>
      </c>
      <c r="R53" s="91">
        <f t="shared" si="8"/>
        <v>-0.65588404751221552</v>
      </c>
      <c r="S53" s="72">
        <f t="shared" si="14"/>
        <v>1.3130000000000002E-4</v>
      </c>
    </row>
    <row r="54" spans="1:19" x14ac:dyDescent="0.25">
      <c r="A54" s="33">
        <v>41</v>
      </c>
      <c r="B54" s="94">
        <f t="shared" si="13"/>
        <v>0.41583599999999998</v>
      </c>
      <c r="C54" s="96">
        <v>425000</v>
      </c>
      <c r="D54" s="34">
        <v>8.3167199999999997E-2</v>
      </c>
      <c r="E54" s="75">
        <v>5.4721100000000003E-4</v>
      </c>
      <c r="F54" s="35">
        <v>5</v>
      </c>
      <c r="G54" s="86">
        <f>init!D54/D54</f>
        <v>5.6586250348695161E-2</v>
      </c>
      <c r="H54" s="87">
        <f t="shared" si="2"/>
        <v>6.5796491886224379E-3</v>
      </c>
      <c r="I54" s="108">
        <f t="shared" si="9"/>
        <v>6.3785133788324691E-2</v>
      </c>
      <c r="J54" s="109">
        <f t="shared" si="3"/>
        <v>8.4981699633992686E-2</v>
      </c>
      <c r="K54" s="109">
        <f t="shared" si="4"/>
        <v>6.4063252868901605E-2</v>
      </c>
      <c r="L54" s="109">
        <f t="shared" si="10"/>
        <v>4.8177126618796709E-2</v>
      </c>
      <c r="M54" s="109">
        <f t="shared" si="5"/>
        <v>0</v>
      </c>
      <c r="N54" s="77">
        <f t="shared" si="11"/>
        <v>-0.41117984092022453</v>
      </c>
      <c r="O54" s="78">
        <f t="shared" si="6"/>
        <v>-0.35214621638991683</v>
      </c>
      <c r="P54" s="78">
        <f t="shared" si="7"/>
        <v>-0.37814162022407583</v>
      </c>
      <c r="Q54" s="78">
        <f t="shared" si="12"/>
        <v>-0.47980784167814816</v>
      </c>
      <c r="R54" s="91">
        <f t="shared" si="8"/>
        <v>-0.65588404751221552</v>
      </c>
      <c r="S54" s="72">
        <f t="shared" si="14"/>
        <v>1.3130000000000002E-4</v>
      </c>
    </row>
    <row r="55" spans="1:19" x14ac:dyDescent="0.25">
      <c r="A55" s="33">
        <v>42</v>
      </c>
      <c r="B55" s="94">
        <f t="shared" si="13"/>
        <v>0.4434285</v>
      </c>
      <c r="C55" s="96">
        <v>450000</v>
      </c>
      <c r="D55" s="34">
        <v>8.8685700000000006E-2</v>
      </c>
      <c r="E55" s="75">
        <v>8.4668500000000002E-4</v>
      </c>
      <c r="F55" s="35">
        <v>5</v>
      </c>
      <c r="G55" s="86">
        <f>init!D55/D55</f>
        <v>5.8004841817790233E-2</v>
      </c>
      <c r="H55" s="87">
        <f t="shared" si="2"/>
        <v>9.5470295662096593E-3</v>
      </c>
      <c r="I55" s="108">
        <f t="shared" si="9"/>
        <v>6.803777380659555E-2</v>
      </c>
      <c r="J55" s="109">
        <f t="shared" si="3"/>
        <v>8.9981799635992718E-2</v>
      </c>
      <c r="K55" s="109">
        <f t="shared" si="4"/>
        <v>6.8314629565712201E-2</v>
      </c>
      <c r="L55" s="109">
        <f t="shared" si="10"/>
        <v>9.5427989329773547E-2</v>
      </c>
      <c r="M55" s="109">
        <f t="shared" si="5"/>
        <v>0</v>
      </c>
      <c r="N55" s="77">
        <f t="shared" si="11"/>
        <v>-0.39506587461791381</v>
      </c>
      <c r="O55" s="78">
        <f t="shared" si="6"/>
        <v>-0.33380499468476182</v>
      </c>
      <c r="P55" s="78">
        <f t="shared" si="7"/>
        <v>-0.36226699053670436</v>
      </c>
      <c r="Q55" s="78">
        <f t="shared" si="12"/>
        <v>-0.23364739172439108</v>
      </c>
      <c r="R55" s="91">
        <f t="shared" si="8"/>
        <v>-0.65588404751221552</v>
      </c>
      <c r="S55" s="72">
        <f t="shared" si="14"/>
        <v>1.3130000000000002E-4</v>
      </c>
    </row>
    <row r="56" spans="1:19" x14ac:dyDescent="0.25">
      <c r="A56" s="33">
        <v>43</v>
      </c>
      <c r="B56" s="94">
        <f t="shared" si="13"/>
        <v>0.47102650000000001</v>
      </c>
      <c r="C56" s="96">
        <v>475000</v>
      </c>
      <c r="D56" s="34">
        <v>9.4205300000000006E-2</v>
      </c>
      <c r="E56" s="75">
        <v>1.0635900000000001E-3</v>
      </c>
      <c r="F56" s="35">
        <v>5</v>
      </c>
      <c r="G56" s="86">
        <f>init!D56/D56</f>
        <v>5.6063830803574737E-2</v>
      </c>
      <c r="H56" s="87">
        <f t="shared" si="2"/>
        <v>1.1290129111631724E-2</v>
      </c>
      <c r="I56" s="108">
        <f t="shared" si="9"/>
        <v>7.2291261501593804E-2</v>
      </c>
      <c r="J56" s="109">
        <f t="shared" si="3"/>
        <v>9.4981899637992764E-2</v>
      </c>
      <c r="K56" s="109">
        <f t="shared" si="4"/>
        <v>7.2566853687432903E-2</v>
      </c>
      <c r="L56" s="109">
        <f t="shared" si="10"/>
        <v>0.12318410645395346</v>
      </c>
      <c r="M56" s="109">
        <f t="shared" si="5"/>
        <v>0</v>
      </c>
      <c r="N56" s="77">
        <f t="shared" si="11"/>
        <v>-0.37894869632630662</v>
      </c>
      <c r="O56" s="78">
        <f t="shared" si="6"/>
        <v>-0.31546377297960687</v>
      </c>
      <c r="P56" s="78">
        <f t="shared" si="7"/>
        <v>-0.34638919656689093</v>
      </c>
      <c r="Q56" s="78">
        <f t="shared" si="12"/>
        <v>-8.9047740241835996E-2</v>
      </c>
      <c r="R56" s="91">
        <f t="shared" si="8"/>
        <v>-0.65588404751221552</v>
      </c>
      <c r="S56" s="72">
        <f t="shared" si="14"/>
        <v>1.3130000000000002E-4</v>
      </c>
    </row>
    <row r="57" spans="1:19" x14ac:dyDescent="0.25">
      <c r="A57" s="33">
        <v>44</v>
      </c>
      <c r="B57" s="94">
        <f t="shared" si="13"/>
        <v>0.49481799999999998</v>
      </c>
      <c r="C57" s="96">
        <v>500000</v>
      </c>
      <c r="D57" s="34">
        <v>9.8963599999999999E-2</v>
      </c>
      <c r="E57" s="75">
        <v>7.9564900000000005E-4</v>
      </c>
      <c r="F57" s="35">
        <v>5</v>
      </c>
      <c r="G57" s="86">
        <f>init!D57/D57</f>
        <v>5.6555339538982008E-2</v>
      </c>
      <c r="H57" s="87">
        <f t="shared" si="2"/>
        <v>8.0398146389177444E-3</v>
      </c>
      <c r="I57" s="108">
        <f t="shared" si="9"/>
        <v>7.595807983971796E-2</v>
      </c>
      <c r="J57" s="109">
        <f t="shared" si="3"/>
        <v>9.9981999639992797E-2</v>
      </c>
      <c r="K57" s="109">
        <f t="shared" si="4"/>
        <v>7.623258273272307E-2</v>
      </c>
      <c r="L57" s="109">
        <f t="shared" si="10"/>
        <v>7.1427963534862832E-2</v>
      </c>
      <c r="M57" s="109">
        <f t="shared" si="5"/>
        <v>0</v>
      </c>
      <c r="N57" s="77">
        <f t="shared" si="11"/>
        <v>-0.36505450662688016</v>
      </c>
      <c r="O57" s="78">
        <f t="shared" si="6"/>
        <v>-0.29712255127445192</v>
      </c>
      <c r="P57" s="78">
        <f t="shared" si="7"/>
        <v>-0.33270137370897312</v>
      </c>
      <c r="Q57" s="78">
        <f t="shared" si="12"/>
        <v>-0.3586791225673614</v>
      </c>
      <c r="R57" s="91">
        <f t="shared" si="8"/>
        <v>-0.65588404751221552</v>
      </c>
      <c r="S57" s="72">
        <f t="shared" si="14"/>
        <v>1.3130000000000002E-4</v>
      </c>
    </row>
    <row r="58" spans="1:19" x14ac:dyDescent="0.25">
      <c r="A58" s="33">
        <v>45</v>
      </c>
      <c r="B58" s="94">
        <f t="shared" si="13"/>
        <v>0.54649000000000003</v>
      </c>
      <c r="C58" s="96">
        <v>550000</v>
      </c>
      <c r="D58" s="34">
        <v>0.10929800000000001</v>
      </c>
      <c r="E58" s="75">
        <v>5.5924900000000005E-4</v>
      </c>
      <c r="F58" s="35">
        <v>5</v>
      </c>
      <c r="G58" s="86">
        <f>init!D58/D58</f>
        <v>5.5724075463411953E-2</v>
      </c>
      <c r="H58" s="87">
        <f t="shared" si="2"/>
        <v>5.11673589635675E-3</v>
      </c>
      <c r="I58" s="108">
        <f t="shared" si="9"/>
        <v>8.3921925632019917E-2</v>
      </c>
      <c r="J58" s="109">
        <f t="shared" si="3"/>
        <v>0.10998219964399288</v>
      </c>
      <c r="K58" s="109">
        <f t="shared" si="4"/>
        <v>8.4194062724662802E-2</v>
      </c>
      <c r="L58" s="109">
        <f t="shared" si="10"/>
        <v>2.4882534643664134E-2</v>
      </c>
      <c r="M58" s="109">
        <f t="shared" si="5"/>
        <v>0</v>
      </c>
      <c r="N58" s="77">
        <f t="shared" si="11"/>
        <v>-0.33487815918561897</v>
      </c>
      <c r="O58" s="78">
        <f t="shared" si="6"/>
        <v>-0.26044010786414196</v>
      </c>
      <c r="P58" s="78">
        <f t="shared" si="7"/>
        <v>-0.30297322782853975</v>
      </c>
      <c r="Q58" s="78">
        <f t="shared" si="12"/>
        <v>-0.60116450932594756</v>
      </c>
      <c r="R58" s="91">
        <f t="shared" si="8"/>
        <v>-0.65588404751221552</v>
      </c>
      <c r="S58" s="72">
        <f t="shared" si="14"/>
        <v>1.3130000000000002E-4</v>
      </c>
    </row>
    <row r="59" spans="1:19" x14ac:dyDescent="0.25">
      <c r="A59" s="33">
        <v>46</v>
      </c>
      <c r="B59" s="94">
        <f t="shared" si="13"/>
        <v>0.59647499999999998</v>
      </c>
      <c r="C59" s="96">
        <v>600000</v>
      </c>
      <c r="D59" s="34">
        <v>0.119295</v>
      </c>
      <c r="E59" s="75">
        <v>8.8104299999999997E-4</v>
      </c>
      <c r="F59" s="35">
        <v>5</v>
      </c>
      <c r="G59" s="86">
        <f>init!D59/D59</f>
        <v>5.5896055995641056E-2</v>
      </c>
      <c r="H59" s="87">
        <f t="shared" si="2"/>
        <v>7.3854143090657616E-3</v>
      </c>
      <c r="I59" s="108">
        <f t="shared" si="9"/>
        <v>9.1625765853575361E-2</v>
      </c>
      <c r="J59" s="109">
        <f t="shared" si="3"/>
        <v>0.11998239964799295</v>
      </c>
      <c r="K59" s="109">
        <f t="shared" si="4"/>
        <v>9.1895614385080565E-2</v>
      </c>
      <c r="L59" s="109">
        <f t="shared" si="10"/>
        <v>6.1007668119619891E-2</v>
      </c>
      <c r="M59" s="109">
        <f t="shared" si="5"/>
        <v>0</v>
      </c>
      <c r="N59" s="77">
        <f t="shared" si="11"/>
        <v>-0.30568701646129171</v>
      </c>
      <c r="O59" s="78">
        <f t="shared" si="6"/>
        <v>-0.22375766445383202</v>
      </c>
      <c r="P59" s="78">
        <f t="shared" si="7"/>
        <v>-0.27421565367167605</v>
      </c>
      <c r="Q59" s="78">
        <f t="shared" si="12"/>
        <v>-0.4129652130406129</v>
      </c>
      <c r="R59" s="91">
        <f t="shared" si="8"/>
        <v>-0.65588404751221552</v>
      </c>
      <c r="S59" s="72">
        <f t="shared" si="14"/>
        <v>1.3130000000000002E-4</v>
      </c>
    </row>
    <row r="60" spans="1:19" x14ac:dyDescent="0.25">
      <c r="A60" s="33">
        <v>47</v>
      </c>
      <c r="B60" s="94">
        <f t="shared" si="13"/>
        <v>0.65459000000000001</v>
      </c>
      <c r="C60" s="96">
        <v>650000</v>
      </c>
      <c r="D60" s="34">
        <v>0.13091800000000001</v>
      </c>
      <c r="E60" s="75">
        <v>1.07233E-3</v>
      </c>
      <c r="F60" s="35">
        <v>5</v>
      </c>
      <c r="G60" s="86">
        <f>init!D60/D60</f>
        <v>5.5301639193999295E-2</v>
      </c>
      <c r="H60" s="87">
        <f t="shared" si="2"/>
        <v>8.1908522892192061E-3</v>
      </c>
      <c r="I60" s="108">
        <f t="shared" si="9"/>
        <v>0.10058262640125357</v>
      </c>
      <c r="J60" s="109">
        <f t="shared" si="3"/>
        <v>0.12998259965199305</v>
      </c>
      <c r="K60" s="109">
        <f t="shared" si="4"/>
        <v>0.10084981413991059</v>
      </c>
      <c r="L60" s="109">
        <f t="shared" si="10"/>
        <v>7.3833000426151332E-2</v>
      </c>
      <c r="M60" s="109">
        <f t="shared" si="5"/>
        <v>0</v>
      </c>
      <c r="N60" s="77">
        <f t="shared" si="11"/>
        <v>-0.27174796955873531</v>
      </c>
      <c r="O60" s="78">
        <f t="shared" si="6"/>
        <v>-0.18707522104352209</v>
      </c>
      <c r="P60" s="78">
        <f t="shared" si="7"/>
        <v>-0.24078069474147429</v>
      </c>
      <c r="Q60" s="78">
        <f t="shared" si="12"/>
        <v>-0.34614972248135129</v>
      </c>
      <c r="R60" s="91">
        <f t="shared" si="8"/>
        <v>-0.65588404751221552</v>
      </c>
      <c r="S60" s="72">
        <f t="shared" si="14"/>
        <v>1.3130000000000002E-4</v>
      </c>
    </row>
    <row r="61" spans="1:19" x14ac:dyDescent="0.25">
      <c r="A61" s="33">
        <v>48</v>
      </c>
      <c r="B61" s="94">
        <f t="shared" si="13"/>
        <v>0.72609499999999993</v>
      </c>
      <c r="C61" s="96">
        <v>700000</v>
      </c>
      <c r="D61" s="34">
        <v>0.14521899999999999</v>
      </c>
      <c r="E61" s="75">
        <v>2.4465300000000001E-3</v>
      </c>
      <c r="F61" s="35">
        <v>5</v>
      </c>
      <c r="G61" s="86">
        <f>init!D61/D61</f>
        <v>5.3218793684022069E-2</v>
      </c>
      <c r="H61" s="87">
        <f t="shared" si="2"/>
        <v>1.6847175645060223E-2</v>
      </c>
      <c r="I61" s="108">
        <f t="shared" si="9"/>
        <v>0.11160319447252139</v>
      </c>
      <c r="J61" s="109">
        <f t="shared" si="3"/>
        <v>0.13998279965599311</v>
      </c>
      <c r="K61" s="109">
        <f t="shared" si="4"/>
        <v>0.11186710835773939</v>
      </c>
      <c r="L61" s="109">
        <f t="shared" si="10"/>
        <v>0.21167132730800514</v>
      </c>
      <c r="M61" s="109">
        <f t="shared" si="5"/>
        <v>0</v>
      </c>
      <c r="N61" s="77">
        <f t="shared" si="11"/>
        <v>-0.22998918871442156</v>
      </c>
      <c r="O61" s="78">
        <f t="shared" si="6"/>
        <v>-0.15039277763321215</v>
      </c>
      <c r="P61" s="78">
        <f t="shared" si="7"/>
        <v>-0.1996421463752337</v>
      </c>
      <c r="Q61" s="78">
        <f t="shared" si="12"/>
        <v>0.37193969683051731</v>
      </c>
      <c r="R61" s="91">
        <f t="shared" si="8"/>
        <v>-0.65588404751221552</v>
      </c>
      <c r="S61" s="72">
        <f t="shared" si="14"/>
        <v>1.3130000000000002E-4</v>
      </c>
    </row>
    <row r="62" spans="1:19" x14ac:dyDescent="0.25">
      <c r="A62" s="33">
        <v>49</v>
      </c>
      <c r="B62" s="94">
        <f t="shared" si="13"/>
        <v>0.77155499999999999</v>
      </c>
      <c r="C62" s="96">
        <v>750000</v>
      </c>
      <c r="D62" s="34">
        <v>0.154311</v>
      </c>
      <c r="E62" s="75">
        <v>1.07945E-3</v>
      </c>
      <c r="F62" s="35">
        <v>5</v>
      </c>
      <c r="G62" s="86">
        <f>init!D62/D62</f>
        <v>5.3930698394800115E-2</v>
      </c>
      <c r="H62" s="87">
        <f t="shared" si="2"/>
        <v>6.9952887350869346E-3</v>
      </c>
      <c r="I62" s="108">
        <f t="shared" si="9"/>
        <v>0.11860962793199745</v>
      </c>
      <c r="J62" s="109">
        <f t="shared" si="3"/>
        <v>0.1499829996599932</v>
      </c>
      <c r="K62" s="109">
        <f t="shared" si="4"/>
        <v>0.11887146043301382</v>
      </c>
      <c r="L62" s="109">
        <f t="shared" si="10"/>
        <v>5.4795532299303146E-2</v>
      </c>
      <c r="M62" s="109">
        <f t="shared" si="5"/>
        <v>0</v>
      </c>
      <c r="N62" s="77">
        <f t="shared" si="11"/>
        <v>-0.20344063718400404</v>
      </c>
      <c r="O62" s="78">
        <f t="shared" si="6"/>
        <v>-0.11371033422290221</v>
      </c>
      <c r="P62" s="78">
        <f t="shared" si="7"/>
        <v>-0.1734879136820052</v>
      </c>
      <c r="Q62" s="78">
        <f t="shared" si="12"/>
        <v>-0.44532826550076993</v>
      </c>
      <c r="R62" s="91">
        <f t="shared" si="8"/>
        <v>-0.65588404751221552</v>
      </c>
      <c r="S62" s="72">
        <f t="shared" si="14"/>
        <v>1.3130000000000002E-4</v>
      </c>
    </row>
    <row r="63" spans="1:19" x14ac:dyDescent="0.25">
      <c r="A63" s="33">
        <v>50</v>
      </c>
      <c r="B63" s="94">
        <f t="shared" si="13"/>
        <v>0.82408999999999999</v>
      </c>
      <c r="C63" s="96">
        <v>800000</v>
      </c>
      <c r="D63" s="34">
        <v>0.16481799999999999</v>
      </c>
      <c r="E63" s="75">
        <v>9.32875E-4</v>
      </c>
      <c r="F63" s="35">
        <v>5</v>
      </c>
      <c r="G63" s="86">
        <f>init!D63/D63</f>
        <v>5.4220048781079742E-2</v>
      </c>
      <c r="H63" s="87">
        <f t="shared" si="2"/>
        <v>5.6600310645681905E-3</v>
      </c>
      <c r="I63" s="108">
        <f t="shared" si="9"/>
        <v>0.12670648190897885</v>
      </c>
      <c r="J63" s="109">
        <f t="shared" si="3"/>
        <v>0.15998319966399327</v>
      </c>
      <c r="K63" s="109">
        <f t="shared" si="4"/>
        <v>0.126965909097214</v>
      </c>
      <c r="L63" s="109">
        <f t="shared" si="10"/>
        <v>3.3533655207307236E-2</v>
      </c>
      <c r="M63" s="109">
        <f t="shared" si="5"/>
        <v>0</v>
      </c>
      <c r="N63" s="77">
        <f t="shared" si="11"/>
        <v>-0.17276029942222482</v>
      </c>
      <c r="O63" s="78">
        <f t="shared" si="6"/>
        <v>-7.7027890812592273E-2</v>
      </c>
      <c r="P63" s="78">
        <f t="shared" si="7"/>
        <v>-0.14326326312022</v>
      </c>
      <c r="Q63" s="78">
        <f t="shared" si="12"/>
        <v>-0.556095200357418</v>
      </c>
      <c r="R63" s="91">
        <f t="shared" si="8"/>
        <v>-0.65588404751221552</v>
      </c>
      <c r="S63" s="72">
        <f t="shared" si="14"/>
        <v>1.3130000000000002E-4</v>
      </c>
    </row>
    <row r="64" spans="1:19" x14ac:dyDescent="0.25">
      <c r="A64" s="33">
        <v>51</v>
      </c>
      <c r="B64" s="94">
        <f t="shared" si="13"/>
        <v>0.88502499999999995</v>
      </c>
      <c r="C64" s="96">
        <v>850000</v>
      </c>
      <c r="D64" s="34">
        <v>0.177005</v>
      </c>
      <c r="E64" s="75">
        <v>1.25369E-3</v>
      </c>
      <c r="F64" s="35">
        <v>5</v>
      </c>
      <c r="G64" s="86">
        <f>init!D64/D64</f>
        <v>5.3465608316149264E-2</v>
      </c>
      <c r="H64" s="87">
        <f t="shared" si="2"/>
        <v>7.0827942713482675E-3</v>
      </c>
      <c r="I64" s="108">
        <f t="shared" si="9"/>
        <v>0.13609796943324576</v>
      </c>
      <c r="J64" s="109">
        <f t="shared" si="3"/>
        <v>0.16998339966799336</v>
      </c>
      <c r="K64" s="109">
        <f t="shared" si="4"/>
        <v>0.13635460671505051</v>
      </c>
      <c r="L64" s="109">
        <f t="shared" si="10"/>
        <v>5.6188920255752665E-2</v>
      </c>
      <c r="M64" s="109">
        <f t="shared" si="5"/>
        <v>0</v>
      </c>
      <c r="N64" s="77">
        <f t="shared" si="11"/>
        <v>-0.13717437800766277</v>
      </c>
      <c r="O64" s="78">
        <f t="shared" si="6"/>
        <v>-4.0345447402282332E-2</v>
      </c>
      <c r="P64" s="78">
        <f t="shared" si="7"/>
        <v>-0.10820589028339915</v>
      </c>
      <c r="Q64" s="78">
        <f t="shared" si="12"/>
        <v>-0.4380692021389474</v>
      </c>
      <c r="R64" s="91">
        <f t="shared" si="8"/>
        <v>-0.65588404751221552</v>
      </c>
      <c r="S64" s="72">
        <f t="shared" si="14"/>
        <v>1.3130000000000002E-4</v>
      </c>
    </row>
    <row r="65" spans="1:19" x14ac:dyDescent="0.25">
      <c r="A65" s="33">
        <v>52</v>
      </c>
      <c r="B65" s="94">
        <f t="shared" si="13"/>
        <v>0.93740000000000001</v>
      </c>
      <c r="C65" s="96">
        <v>900000</v>
      </c>
      <c r="D65" s="34">
        <v>0.18748000000000001</v>
      </c>
      <c r="E65" s="75">
        <v>1.2719000000000001E-3</v>
      </c>
      <c r="F65" s="35">
        <v>5</v>
      </c>
      <c r="G65" s="86">
        <f>init!D65/D65</f>
        <v>5.3679325794751438E-2</v>
      </c>
      <c r="H65" s="87">
        <f t="shared" si="2"/>
        <v>6.7841903136334541E-3</v>
      </c>
      <c r="I65" s="108">
        <f t="shared" si="9"/>
        <v>0.14417016372361219</v>
      </c>
      <c r="J65" s="109">
        <f t="shared" si="3"/>
        <v>0.17998359967199343</v>
      </c>
      <c r="K65" s="109">
        <f t="shared" si="4"/>
        <v>0.14442440301822906</v>
      </c>
      <c r="L65" s="109">
        <f t="shared" si="10"/>
        <v>5.1434122145774849E-2</v>
      </c>
      <c r="M65" s="109">
        <f t="shared" si="5"/>
        <v>0</v>
      </c>
      <c r="N65" s="77">
        <f t="shared" si="11"/>
        <v>-0.10658747993450796</v>
      </c>
      <c r="O65" s="78">
        <f t="shared" si="6"/>
        <v>-3.6630039919723903E-3</v>
      </c>
      <c r="P65" s="78">
        <f t="shared" si="7"/>
        <v>-7.8073291574471695E-2</v>
      </c>
      <c r="Q65" s="78">
        <f t="shared" si="12"/>
        <v>-0.46284003541136315</v>
      </c>
      <c r="R65" s="91">
        <f t="shared" si="8"/>
        <v>-0.65588404751221552</v>
      </c>
      <c r="S65" s="72">
        <f t="shared" si="14"/>
        <v>1.3130000000000002E-4</v>
      </c>
    </row>
    <row r="66" spans="1:19" x14ac:dyDescent="0.25">
      <c r="A66" s="33">
        <v>53</v>
      </c>
      <c r="B66" s="94">
        <f t="shared" si="13"/>
        <v>0.98934499999999992</v>
      </c>
      <c r="C66" s="96">
        <v>950000</v>
      </c>
      <c r="D66" s="34">
        <v>0.19786899999999999</v>
      </c>
      <c r="E66" s="75">
        <v>7.0324600000000004E-4</v>
      </c>
      <c r="F66" s="35">
        <v>5</v>
      </c>
      <c r="G66" s="86">
        <f>init!D66/D66</f>
        <v>5.397409397126382E-2</v>
      </c>
      <c r="H66" s="87">
        <f t="shared" si="2"/>
        <v>3.5540989240355997E-3</v>
      </c>
      <c r="I66" s="108">
        <f t="shared" si="9"/>
        <v>0.15217608510620093</v>
      </c>
      <c r="J66" s="109">
        <f t="shared" si="3"/>
        <v>0.18998379967599352</v>
      </c>
      <c r="K66" s="109">
        <f t="shared" si="4"/>
        <v>0.15242794610116195</v>
      </c>
      <c r="L66" s="109">
        <f t="shared" si="10"/>
        <v>0</v>
      </c>
      <c r="M66" s="109">
        <f t="shared" si="5"/>
        <v>0</v>
      </c>
      <c r="N66" s="77">
        <f t="shared" si="11"/>
        <v>-7.6251701024531396E-2</v>
      </c>
      <c r="O66" s="78">
        <f t="shared" si="6"/>
        <v>3.301943941833755E-2</v>
      </c>
      <c r="P66" s="78">
        <f t="shared" si="7"/>
        <v>-4.8188082220099737E-2</v>
      </c>
      <c r="Q66" s="78">
        <f t="shared" si="12"/>
        <v>-0.73079380226267499</v>
      </c>
      <c r="R66" s="91">
        <f t="shared" si="8"/>
        <v>-0.65588404751221552</v>
      </c>
      <c r="S66" s="72">
        <f t="shared" si="14"/>
        <v>1.3130000000000002E-4</v>
      </c>
    </row>
    <row r="67" spans="1:19" x14ac:dyDescent="0.25">
      <c r="A67" s="33">
        <v>54</v>
      </c>
      <c r="B67" s="94">
        <f t="shared" si="13"/>
        <v>1.0461450000000001</v>
      </c>
      <c r="C67" s="96">
        <v>1000000</v>
      </c>
      <c r="D67" s="34">
        <v>0.209229</v>
      </c>
      <c r="E67" s="75">
        <v>1.6962399999999999E-3</v>
      </c>
      <c r="F67" s="35">
        <v>5</v>
      </c>
      <c r="G67" s="86">
        <f>init!D67/D67</f>
        <v>5.371243948018678E-2</v>
      </c>
      <c r="H67" s="87">
        <f t="shared" si="2"/>
        <v>8.1070979644313167E-3</v>
      </c>
      <c r="I67" s="108">
        <f t="shared" si="9"/>
        <v>0.16093027385451242</v>
      </c>
      <c r="J67" s="109">
        <f t="shared" si="3"/>
        <v>0.19998399967999361</v>
      </c>
      <c r="K67" s="109">
        <f t="shared" si="4"/>
        <v>0.16117953426384535</v>
      </c>
      <c r="L67" s="109">
        <f t="shared" si="10"/>
        <v>7.2499344609089911E-2</v>
      </c>
      <c r="M67" s="109">
        <f t="shared" si="5"/>
        <v>0</v>
      </c>
      <c r="N67" s="77">
        <f t="shared" si="11"/>
        <v>-4.3080611562856967E-2</v>
      </c>
      <c r="O67" s="78">
        <f t="shared" si="6"/>
        <v>6.9701882828647491E-2</v>
      </c>
      <c r="P67" s="78">
        <f t="shared" si="7"/>
        <v>-1.5509674455573184E-2</v>
      </c>
      <c r="Q67" s="78">
        <f t="shared" si="12"/>
        <v>-0.35309760231201986</v>
      </c>
      <c r="R67" s="91">
        <f t="shared" si="8"/>
        <v>-0.65588404751221552</v>
      </c>
      <c r="S67" s="72">
        <f t="shared" si="14"/>
        <v>1.3130000000000002E-4</v>
      </c>
    </row>
    <row r="68" spans="1:19" x14ac:dyDescent="0.25">
      <c r="A68" s="33">
        <v>55</v>
      </c>
      <c r="B68" s="94">
        <f t="shared" si="13"/>
        <v>1.3219749999999999</v>
      </c>
      <c r="C68" s="96">
        <v>1250000</v>
      </c>
      <c r="D68" s="34">
        <v>0.26439499999999999</v>
      </c>
      <c r="E68" s="75">
        <v>1.3987100000000001E-3</v>
      </c>
      <c r="F68" s="35">
        <v>5</v>
      </c>
      <c r="G68" s="86">
        <f>init!D68/D68</f>
        <v>5.3371281605174077E-2</v>
      </c>
      <c r="H68" s="87">
        <f t="shared" si="2"/>
        <v>5.2902286351859907E-3</v>
      </c>
      <c r="I68" s="108">
        <f t="shared" si="9"/>
        <v>0.20344203234829331</v>
      </c>
      <c r="J68" s="109">
        <f t="shared" si="3"/>
        <v>0.24998499969999399</v>
      </c>
      <c r="K68" s="109">
        <f t="shared" si="4"/>
        <v>0.20367866389259462</v>
      </c>
      <c r="L68" s="109">
        <f t="shared" si="10"/>
        <v>2.7645133481915315E-2</v>
      </c>
      <c r="M68" s="109">
        <f t="shared" si="5"/>
        <v>0</v>
      </c>
      <c r="N68" s="77">
        <f t="shared" si="11"/>
        <v>0.11800357164512928</v>
      </c>
      <c r="O68" s="78">
        <f t="shared" si="6"/>
        <v>0.25311409988019717</v>
      </c>
      <c r="P68" s="78">
        <f t="shared" si="7"/>
        <v>0.14318196663050695</v>
      </c>
      <c r="Q68" s="78">
        <f t="shared" si="12"/>
        <v>-0.58677233669567608</v>
      </c>
      <c r="R68" s="91">
        <f t="shared" si="8"/>
        <v>-0.65588404751221552</v>
      </c>
      <c r="S68" s="72">
        <f t="shared" si="14"/>
        <v>1.3130000000000002E-4</v>
      </c>
    </row>
    <row r="69" spans="1:19" x14ac:dyDescent="0.25">
      <c r="A69" s="33">
        <v>56</v>
      </c>
      <c r="B69" s="94">
        <f t="shared" si="13"/>
        <v>1.6409950000000002</v>
      </c>
      <c r="C69" s="96">
        <v>1500000</v>
      </c>
      <c r="D69" s="34">
        <v>0.32819900000000002</v>
      </c>
      <c r="E69" s="75">
        <v>1.84717E-3</v>
      </c>
      <c r="F69" s="35">
        <v>5</v>
      </c>
      <c r="G69" s="86">
        <f>init!D69/D69</f>
        <v>5.1590346100993598E-2</v>
      </c>
      <c r="H69" s="87">
        <f t="shared" si="2"/>
        <v>5.6282011828189598E-3</v>
      </c>
      <c r="I69" s="108">
        <f t="shared" si="9"/>
        <v>0.25261036499770056</v>
      </c>
      <c r="J69" s="109">
        <f t="shared" si="3"/>
        <v>0.2999859997199944</v>
      </c>
      <c r="K69" s="109">
        <f t="shared" si="4"/>
        <v>0.25283239022462378</v>
      </c>
      <c r="L69" s="109">
        <f t="shared" si="10"/>
        <v>3.3026814431517504E-2</v>
      </c>
      <c r="M69" s="109">
        <f t="shared" si="5"/>
        <v>0</v>
      </c>
      <c r="N69" s="77">
        <f t="shared" si="11"/>
        <v>0.30431063080117415</v>
      </c>
      <c r="O69" s="78">
        <f t="shared" si="6"/>
        <v>0.43652631693174687</v>
      </c>
      <c r="P69" s="78">
        <f t="shared" si="7"/>
        <v>0.32672185474739529</v>
      </c>
      <c r="Q69" s="78">
        <f t="shared" si="12"/>
        <v>-0.55873566333026292</v>
      </c>
      <c r="R69" s="91">
        <f t="shared" si="8"/>
        <v>-0.65588404751221552</v>
      </c>
      <c r="S69" s="72">
        <f t="shared" si="14"/>
        <v>1.3130000000000002E-4</v>
      </c>
    </row>
    <row r="70" spans="1:19" x14ac:dyDescent="0.25">
      <c r="A70" s="33">
        <v>57</v>
      </c>
      <c r="B70" s="94">
        <f t="shared" si="13"/>
        <v>1.9317300000000002</v>
      </c>
      <c r="C70" s="96">
        <v>1750000</v>
      </c>
      <c r="D70" s="34">
        <v>0.38634600000000002</v>
      </c>
      <c r="E70" s="75">
        <v>2.52469E-3</v>
      </c>
      <c r="F70" s="35">
        <v>5</v>
      </c>
      <c r="G70" s="86">
        <f>init!D70/D70</f>
        <v>5.1080119892531563E-2</v>
      </c>
      <c r="H70" s="87">
        <f t="shared" si="2"/>
        <v>6.5347900586520888E-3</v>
      </c>
      <c r="I70" s="108">
        <f t="shared" si="9"/>
        <v>0.29741932742270649</v>
      </c>
      <c r="J70" s="109">
        <f t="shared" si="3"/>
        <v>0.34998699973999481</v>
      </c>
      <c r="K70" s="109">
        <f t="shared" si="4"/>
        <v>0.29762804135979554</v>
      </c>
      <c r="L70" s="109">
        <f t="shared" si="10"/>
        <v>4.7462815569369904E-2</v>
      </c>
      <c r="M70" s="109">
        <f t="shared" si="5"/>
        <v>0</v>
      </c>
      <c r="N70" s="77">
        <f t="shared" si="11"/>
        <v>0.47409930500258052</v>
      </c>
      <c r="O70" s="78">
        <f t="shared" si="6"/>
        <v>0.61993853398329657</v>
      </c>
      <c r="P70" s="78">
        <f t="shared" si="7"/>
        <v>0.49398870125126182</v>
      </c>
      <c r="Q70" s="78">
        <f t="shared" si="12"/>
        <v>-0.48352915213144904</v>
      </c>
      <c r="R70" s="91">
        <f t="shared" si="8"/>
        <v>-0.65588404751221552</v>
      </c>
      <c r="S70" s="72">
        <f t="shared" si="14"/>
        <v>1.3130000000000002E-4</v>
      </c>
    </row>
    <row r="71" spans="1:19" x14ac:dyDescent="0.25">
      <c r="A71" s="33">
        <v>58</v>
      </c>
      <c r="B71" s="94">
        <f t="shared" si="13"/>
        <v>2.2319900000000001</v>
      </c>
      <c r="C71" s="96">
        <v>2000000</v>
      </c>
      <c r="D71" s="34">
        <v>0.44639800000000002</v>
      </c>
      <c r="E71" s="75">
        <v>2.24201E-3</v>
      </c>
      <c r="F71" s="35">
        <v>5</v>
      </c>
      <c r="G71" s="86">
        <f>init!D71/D71</f>
        <v>5.0436605898771948E-2</v>
      </c>
      <c r="H71" s="87">
        <f t="shared" si="2"/>
        <v>5.0224463371251662E-3</v>
      </c>
      <c r="I71" s="108">
        <f t="shared" si="9"/>
        <v>0.34369631181650945</v>
      </c>
      <c r="J71" s="109">
        <f t="shared" si="3"/>
        <v>0.39998799975999522</v>
      </c>
      <c r="K71" s="109">
        <f t="shared" si="4"/>
        <v>0.34389127836203698</v>
      </c>
      <c r="L71" s="109">
        <f t="shared" si="10"/>
        <v>2.3381121797511707E-2</v>
      </c>
      <c r="M71" s="109">
        <f t="shared" si="5"/>
        <v>0</v>
      </c>
      <c r="N71" s="77">
        <f t="shared" si="11"/>
        <v>0.64945056066741025</v>
      </c>
      <c r="O71" s="78">
        <f t="shared" si="6"/>
        <v>0.80335075103484621</v>
      </c>
      <c r="P71" s="78">
        <f t="shared" si="7"/>
        <v>0.66673550962057049</v>
      </c>
      <c r="Q71" s="78">
        <f t="shared" si="12"/>
        <v>-0.60898634453847955</v>
      </c>
      <c r="R71" s="91">
        <f t="shared" si="8"/>
        <v>-0.65588404751221552</v>
      </c>
      <c r="S71" s="72">
        <f t="shared" si="14"/>
        <v>1.3130000000000002E-4</v>
      </c>
    </row>
    <row r="72" spans="1:19" x14ac:dyDescent="0.25">
      <c r="A72" s="33">
        <v>59</v>
      </c>
      <c r="B72" s="94">
        <f t="shared" si="13"/>
        <v>2.525055</v>
      </c>
      <c r="C72" s="96">
        <v>2250000</v>
      </c>
      <c r="D72" s="34">
        <v>0.50501099999999999</v>
      </c>
      <c r="E72" s="75">
        <v>3.2490000000000002E-3</v>
      </c>
      <c r="F72" s="35">
        <v>5</v>
      </c>
      <c r="G72" s="86">
        <f>init!D72/D72</f>
        <v>5.092245515444218E-2</v>
      </c>
      <c r="H72" s="87">
        <f t="shared" si="2"/>
        <v>6.4335232301870656E-3</v>
      </c>
      <c r="I72" s="108">
        <f t="shared" si="9"/>
        <v>0.38886438092784581</v>
      </c>
      <c r="J72" s="109">
        <f t="shared" si="3"/>
        <v>0.44998899977999562</v>
      </c>
      <c r="K72" s="109">
        <f t="shared" si="4"/>
        <v>0.38904592950458644</v>
      </c>
      <c r="L72" s="109">
        <f t="shared" si="10"/>
        <v>4.5850300690887254E-2</v>
      </c>
      <c r="M72" s="109">
        <f t="shared" si="5"/>
        <v>0</v>
      </c>
      <c r="N72" s="77">
        <f t="shared" si="11"/>
        <v>0.82059995033440991</v>
      </c>
      <c r="O72" s="78">
        <f t="shared" si="6"/>
        <v>0.98676296808639585</v>
      </c>
      <c r="P72" s="78">
        <f t="shared" si="7"/>
        <v>0.83534286123167911</v>
      </c>
      <c r="Q72" s="78">
        <f t="shared" si="12"/>
        <v>-0.491929790030325</v>
      </c>
      <c r="R72" s="91">
        <f t="shared" si="8"/>
        <v>-0.65588404751221552</v>
      </c>
      <c r="S72" s="72">
        <f t="shared" si="14"/>
        <v>1.3130000000000002E-4</v>
      </c>
    </row>
    <row r="73" spans="1:19" x14ac:dyDescent="0.25">
      <c r="A73" s="33">
        <v>60</v>
      </c>
      <c r="B73" s="94">
        <f t="shared" si="13"/>
        <v>2.8573700000000004</v>
      </c>
      <c r="C73" s="96">
        <v>2500000</v>
      </c>
      <c r="D73" s="34">
        <v>0.57147400000000004</v>
      </c>
      <c r="E73" s="75">
        <v>1.3465E-2</v>
      </c>
      <c r="F73" s="35">
        <v>5</v>
      </c>
      <c r="G73" s="86">
        <f>init!D73/D73</f>
        <v>5.0285752282693517E-2</v>
      </c>
      <c r="H73" s="87">
        <f t="shared" si="2"/>
        <v>2.3561876830791948E-2</v>
      </c>
      <c r="I73" s="108">
        <f t="shared" si="9"/>
        <v>0.44008177941191506</v>
      </c>
      <c r="J73" s="109">
        <f t="shared" si="3"/>
        <v>0.49998999979999598</v>
      </c>
      <c r="K73" s="109">
        <f t="shared" si="4"/>
        <v>0.44024811296025779</v>
      </c>
      <c r="L73" s="109">
        <f t="shared" si="10"/>
        <v>0.31859237668497109</v>
      </c>
      <c r="M73" s="109">
        <f t="shared" si="5"/>
        <v>0</v>
      </c>
      <c r="N73" s="77">
        <f t="shared" si="11"/>
        <v>1.0146712636170914</v>
      </c>
      <c r="O73" s="78">
        <f t="shared" si="6"/>
        <v>1.1701751851379456</v>
      </c>
      <c r="P73" s="78">
        <f t="shared" si="7"/>
        <v>1.0265316829969722</v>
      </c>
      <c r="Q73" s="78">
        <f t="shared" si="12"/>
        <v>0.92896092594867863</v>
      </c>
      <c r="R73" s="91">
        <f t="shared" si="8"/>
        <v>-0.65588404751221552</v>
      </c>
      <c r="S73" s="72">
        <f t="shared" si="14"/>
        <v>1.3130000000000002E-4</v>
      </c>
    </row>
    <row r="74" spans="1:19" x14ac:dyDescent="0.25">
      <c r="A74" s="33">
        <v>61</v>
      </c>
      <c r="B74" s="94">
        <f t="shared" si="13"/>
        <v>3.267255</v>
      </c>
      <c r="C74" s="96">
        <v>2750000</v>
      </c>
      <c r="D74" s="34">
        <v>0.653451</v>
      </c>
      <c r="E74" s="75">
        <v>3.9765299999999998E-3</v>
      </c>
      <c r="F74" s="35">
        <v>5</v>
      </c>
      <c r="G74" s="86">
        <f>init!D74/D74</f>
        <v>4.8970466033413373E-2</v>
      </c>
      <c r="H74" s="87">
        <f t="shared" si="2"/>
        <v>6.0854295119297389E-3</v>
      </c>
      <c r="I74" s="108">
        <f t="shared" si="9"/>
        <v>0.50325450221300039</v>
      </c>
      <c r="J74" s="109">
        <f t="shared" si="3"/>
        <v>0.54999099981999644</v>
      </c>
      <c r="K74" s="109">
        <f t="shared" si="4"/>
        <v>0.50340206919373454</v>
      </c>
      <c r="L74" s="109">
        <f t="shared" si="10"/>
        <v>4.0307456026899807E-2</v>
      </c>
      <c r="M74" s="109">
        <f t="shared" si="5"/>
        <v>0</v>
      </c>
      <c r="N74" s="77">
        <f t="shared" si="11"/>
        <v>1.2540433059410061</v>
      </c>
      <c r="O74" s="78">
        <f t="shared" si="6"/>
        <v>1.3535874021894954</v>
      </c>
      <c r="P74" s="78">
        <f t="shared" si="7"/>
        <v>1.2623483936758972</v>
      </c>
      <c r="Q74" s="78">
        <f t="shared" si="12"/>
        <v>-0.52080606991661715</v>
      </c>
      <c r="R74" s="91">
        <f t="shared" si="8"/>
        <v>-0.65588404751221552</v>
      </c>
      <c r="S74" s="72">
        <f t="shared" si="14"/>
        <v>1.3130000000000002E-4</v>
      </c>
    </row>
    <row r="75" spans="1:19" x14ac:dyDescent="0.25">
      <c r="A75" s="33">
        <v>62</v>
      </c>
      <c r="B75" s="94">
        <f t="shared" si="13"/>
        <v>3.7584849999999999</v>
      </c>
      <c r="C75" s="96">
        <v>3000000</v>
      </c>
      <c r="D75" s="34">
        <v>0.75169699999999995</v>
      </c>
      <c r="E75" s="75">
        <v>4.4230399999999996E-3</v>
      </c>
      <c r="F75" s="35">
        <v>5</v>
      </c>
      <c r="G75" s="86">
        <f>init!D75/D75</f>
        <v>4.7345672524966846E-2</v>
      </c>
      <c r="H75" s="87">
        <f t="shared" si="2"/>
        <v>5.884072970891197E-3</v>
      </c>
      <c r="I75" s="108">
        <f t="shared" si="9"/>
        <v>0.57896436381217375</v>
      </c>
      <c r="J75" s="109">
        <f t="shared" si="3"/>
        <v>0.59999199983999685</v>
      </c>
      <c r="K75" s="109">
        <f t="shared" si="4"/>
        <v>0.57908943984787109</v>
      </c>
      <c r="L75" s="109">
        <f t="shared" si="10"/>
        <v>3.710116998806532E-2</v>
      </c>
      <c r="M75" s="109">
        <f t="shared" si="5"/>
        <v>0</v>
      </c>
      <c r="N75" s="77">
        <f t="shared" si="11"/>
        <v>1.5409206699596376</v>
      </c>
      <c r="O75" s="78">
        <f t="shared" si="6"/>
        <v>1.5369996192410449</v>
      </c>
      <c r="P75" s="78">
        <f t="shared" si="7"/>
        <v>1.5449648416718191</v>
      </c>
      <c r="Q75" s="78">
        <f t="shared" si="12"/>
        <v>-0.53750969750597322</v>
      </c>
      <c r="R75" s="91">
        <f t="shared" si="8"/>
        <v>-0.65588404751221552</v>
      </c>
      <c r="S75" s="72">
        <f t="shared" si="14"/>
        <v>1.3130000000000002E-4</v>
      </c>
    </row>
    <row r="76" spans="1:19" x14ac:dyDescent="0.25">
      <c r="A76" s="33">
        <v>63</v>
      </c>
      <c r="B76" s="94">
        <f t="shared" si="13"/>
        <v>4.0911850000000003</v>
      </c>
      <c r="C76" s="96">
        <v>3250000</v>
      </c>
      <c r="D76" s="34">
        <v>0.81823699999999999</v>
      </c>
      <c r="E76" s="75">
        <v>4.68469E-3</v>
      </c>
      <c r="F76" s="35">
        <v>5</v>
      </c>
      <c r="G76" s="86">
        <f>init!D76/D76</f>
        <v>4.7820374781389743E-2</v>
      </c>
      <c r="H76" s="87">
        <f t="shared" si="2"/>
        <v>5.7253460794366422E-3</v>
      </c>
      <c r="I76" s="108">
        <f t="shared" si="9"/>
        <v>0.63024109966716024</v>
      </c>
      <c r="J76" s="109">
        <f t="shared" si="3"/>
        <v>0.64999299985999714</v>
      </c>
      <c r="K76" s="109">
        <f t="shared" si="4"/>
        <v>0.63035094304725081</v>
      </c>
      <c r="L76" s="109">
        <f t="shared" si="10"/>
        <v>3.4573694032064853E-2</v>
      </c>
      <c r="M76" s="109">
        <f t="shared" si="5"/>
        <v>0</v>
      </c>
      <c r="N76" s="77">
        <f t="shared" si="11"/>
        <v>1.735216822493072</v>
      </c>
      <c r="O76" s="78">
        <f t="shared" si="6"/>
        <v>1.7204118362925946</v>
      </c>
      <c r="P76" s="78">
        <f t="shared" si="7"/>
        <v>1.7363751632080511</v>
      </c>
      <c r="Q76" s="78">
        <f t="shared" si="12"/>
        <v>-0.55067696224740281</v>
      </c>
      <c r="R76" s="91">
        <f t="shared" si="8"/>
        <v>-0.65588404751221552</v>
      </c>
      <c r="S76" s="72">
        <f t="shared" si="14"/>
        <v>1.3130000000000002E-4</v>
      </c>
    </row>
    <row r="77" spans="1:19" x14ac:dyDescent="0.25">
      <c r="A77" s="33">
        <v>64</v>
      </c>
      <c r="B77" s="94">
        <f>D77*F77</f>
        <v>4.4280350000000004</v>
      </c>
      <c r="C77" s="96">
        <v>3500000</v>
      </c>
      <c r="D77" s="34">
        <v>0.88560700000000003</v>
      </c>
      <c r="E77" s="75">
        <v>5.6591599999999999E-3</v>
      </c>
      <c r="F77" s="35">
        <v>5</v>
      </c>
      <c r="G77" s="86">
        <f>init!D77/D77</f>
        <v>4.8991482677982444E-2</v>
      </c>
      <c r="H77" s="87">
        <f t="shared" si="2"/>
        <v>6.39014822601899E-3</v>
      </c>
      <c r="I77" s="108">
        <f t="shared" si="9"/>
        <v>0.68215744614372231</v>
      </c>
      <c r="J77" s="109">
        <f t="shared" si="3"/>
        <v>0.69999399987999755</v>
      </c>
      <c r="K77" s="109">
        <f t="shared" si="4"/>
        <v>0.68225186686062933</v>
      </c>
      <c r="L77" s="109">
        <f t="shared" si="10"/>
        <v>4.5159622009275077E-2</v>
      </c>
      <c r="M77" s="109">
        <f t="shared" si="5"/>
        <v>0</v>
      </c>
      <c r="N77" s="77">
        <f t="shared" si="11"/>
        <v>1.9319365669502022</v>
      </c>
      <c r="O77" s="78">
        <f t="shared" si="6"/>
        <v>1.9038240533441444</v>
      </c>
      <c r="P77" s="78">
        <f t="shared" si="7"/>
        <v>1.930173079677783</v>
      </c>
      <c r="Q77" s="78">
        <f t="shared" si="12"/>
        <v>-0.49552798412212568</v>
      </c>
      <c r="R77" s="91">
        <f t="shared" si="8"/>
        <v>-0.65588404751221552</v>
      </c>
      <c r="S77" s="72">
        <f t="shared" si="14"/>
        <v>1.3130000000000002E-4</v>
      </c>
    </row>
    <row r="78" spans="1:19" x14ac:dyDescent="0.25">
      <c r="A78" s="33">
        <v>65</v>
      </c>
      <c r="B78" s="94">
        <f t="shared" si="13"/>
        <v>4.7609300000000001</v>
      </c>
      <c r="C78" s="96">
        <v>3750000</v>
      </c>
      <c r="D78" s="34">
        <v>0.95218599999999998</v>
      </c>
      <c r="E78" s="75">
        <v>4.5122799999999996E-3</v>
      </c>
      <c r="F78" s="35">
        <v>5</v>
      </c>
      <c r="G78" s="86">
        <f>init!D78/D78</f>
        <v>4.9596927491057416E-2</v>
      </c>
      <c r="H78" s="87">
        <f t="shared" ref="H78:H83" si="15">E78/D78</f>
        <v>4.7388640454701075E-3</v>
      </c>
      <c r="I78" s="108">
        <f t="shared" si="9"/>
        <v>0.73346423599177069</v>
      </c>
      <c r="J78" s="109">
        <f t="shared" ref="J78:J83" si="16">(C78-$C$8)/($C$7-$C$8)</f>
        <v>0.74999499989999796</v>
      </c>
      <c r="K78" s="109">
        <f t="shared" ref="K78:K83" si="17">(D78-$D$8)/($D$7-$D$8)</f>
        <v>0.73354341512500409</v>
      </c>
      <c r="L78" s="109">
        <f t="shared" si="10"/>
        <v>1.8865520079759394E-2</v>
      </c>
      <c r="M78" s="109">
        <f t="shared" ref="M78:M83" si="18">(F78-$F$8)/($F$7-$F$8)</f>
        <v>0</v>
      </c>
      <c r="N78" s="77">
        <f t="shared" si="11"/>
        <v>2.126346599104147</v>
      </c>
      <c r="O78" s="78">
        <f t="shared" ref="O78:O83" si="19">(C78-$C$9)/$C$10</f>
        <v>2.0872362703956941</v>
      </c>
      <c r="P78" s="78">
        <f t="shared" ref="P78:P83" si="20">(D78-$D$9)/$D$10</f>
        <v>2.1216955894096854</v>
      </c>
      <c r="Q78" s="78">
        <f t="shared" si="12"/>
        <v>-0.63251104836141403</v>
      </c>
      <c r="R78" s="91">
        <f t="shared" ref="R78:R83" si="21">(F78-$F$9)/$F$10</f>
        <v>-0.65588404751221552</v>
      </c>
      <c r="S78" s="72">
        <f t="shared" si="14"/>
        <v>1.3130000000000002E-4</v>
      </c>
    </row>
    <row r="79" spans="1:19" x14ac:dyDescent="0.25">
      <c r="A79" s="33">
        <v>66</v>
      </c>
      <c r="B79" s="94">
        <f t="shared" si="13"/>
        <v>5.0977499999999996</v>
      </c>
      <c r="C79" s="96">
        <v>4000000</v>
      </c>
      <c r="D79" s="34">
        <v>1.01955</v>
      </c>
      <c r="E79" s="75">
        <v>5.4062600000000004E-3</v>
      </c>
      <c r="F79" s="35">
        <v>5</v>
      </c>
      <c r="G79" s="86">
        <f>init!D79/D79</f>
        <v>4.9412878230591928E-2</v>
      </c>
      <c r="H79" s="87">
        <f t="shared" si="15"/>
        <v>5.3025942817909871E-3</v>
      </c>
      <c r="I79" s="108">
        <f t="shared" ref="I79:I83" si="22">(B79-$B$8)/($B$7-$B$8)</f>
        <v>0.78537595877709232</v>
      </c>
      <c r="J79" s="109">
        <f t="shared" si="16"/>
        <v>0.79999599991999837</v>
      </c>
      <c r="K79" s="109">
        <f t="shared" si="17"/>
        <v>0.7854397166206909</v>
      </c>
      <c r="L79" s="109">
        <f t="shared" ref="L79:L83" si="23">(H79-$G$8)/($G$7-$G$8)</f>
        <v>2.7842036944133473E-2</v>
      </c>
      <c r="M79" s="109">
        <f t="shared" si="18"/>
        <v>0</v>
      </c>
      <c r="N79" s="77">
        <f t="shared" ref="N79:N83" si="24">(B79-$B$9)/$B$10</f>
        <v>2.3230488236196596</v>
      </c>
      <c r="O79" s="78">
        <f t="shared" si="19"/>
        <v>2.2706484874472439</v>
      </c>
      <c r="P79" s="78">
        <f t="shared" si="20"/>
        <v>2.3154762461570062</v>
      </c>
      <c r="Q79" s="78">
        <f t="shared" ref="Q79:Q83" si="25">(H79-$G$9)/$G$10</f>
        <v>-0.58574653860277026</v>
      </c>
      <c r="R79" s="91">
        <f t="shared" si="21"/>
        <v>-0.65588404751221552</v>
      </c>
      <c r="S79" s="72">
        <f t="shared" si="14"/>
        <v>1.3130000000000002E-4</v>
      </c>
    </row>
    <row r="80" spans="1:19" x14ac:dyDescent="0.25">
      <c r="A80" s="33">
        <v>67</v>
      </c>
      <c r="B80" s="94">
        <f t="shared" ref="B80:B83" si="26">D80*F80</f>
        <v>5.4681999999999995</v>
      </c>
      <c r="C80" s="96">
        <v>4250000</v>
      </c>
      <c r="D80" s="34">
        <v>1.0936399999999999</v>
      </c>
      <c r="E80" s="75">
        <v>2.8783599999999999E-2</v>
      </c>
      <c r="F80" s="35">
        <v>5</v>
      </c>
      <c r="G80" s="86">
        <f>init!D80/D80</f>
        <v>4.904346951464833E-2</v>
      </c>
      <c r="H80" s="87">
        <f t="shared" si="15"/>
        <v>2.631908123331261E-2</v>
      </c>
      <c r="I80" s="108">
        <f t="shared" si="22"/>
        <v>0.84247083944279633</v>
      </c>
      <c r="J80" s="109">
        <f t="shared" si="16"/>
        <v>0.84999699993999878</v>
      </c>
      <c r="K80" s="109">
        <f t="shared" si="17"/>
        <v>0.84251763624861453</v>
      </c>
      <c r="L80" s="109">
        <f t="shared" si="23"/>
        <v>0.3624965177494664</v>
      </c>
      <c r="M80" s="109">
        <f t="shared" si="18"/>
        <v>0</v>
      </c>
      <c r="N80" s="77">
        <f t="shared" si="24"/>
        <v>2.5393909026879209</v>
      </c>
      <c r="O80" s="78">
        <f t="shared" si="19"/>
        <v>2.4540607044987937</v>
      </c>
      <c r="P80" s="78">
        <f t="shared" si="20"/>
        <v>2.5286050517268803</v>
      </c>
      <c r="Q80" s="78">
        <f t="shared" si="25"/>
        <v>1.1576861279704125</v>
      </c>
      <c r="R80" s="91">
        <f t="shared" si="21"/>
        <v>-0.65588404751221552</v>
      </c>
      <c r="S80" s="72">
        <f t="shared" ref="S80:S83" si="27">$B$5</f>
        <v>1.3130000000000002E-4</v>
      </c>
    </row>
    <row r="81" spans="1:19" x14ac:dyDescent="0.25">
      <c r="A81" s="33">
        <v>68</v>
      </c>
      <c r="B81" s="94">
        <f t="shared" si="26"/>
        <v>5.7757000000000005</v>
      </c>
      <c r="C81" s="96">
        <v>4500000</v>
      </c>
      <c r="D81" s="34">
        <v>1.1551400000000001</v>
      </c>
      <c r="E81" s="75">
        <v>6.2366399999999999E-3</v>
      </c>
      <c r="F81" s="35">
        <v>5</v>
      </c>
      <c r="G81" s="86">
        <f>init!D81/D81</f>
        <v>4.9563516110601308E-2</v>
      </c>
      <c r="H81" s="87">
        <f t="shared" si="15"/>
        <v>5.3990338833388154E-3</v>
      </c>
      <c r="I81" s="108">
        <f t="shared" si="22"/>
        <v>0.88986367465592642</v>
      </c>
      <c r="J81" s="109">
        <f t="shared" si="16"/>
        <v>0.89999799995999918</v>
      </c>
      <c r="K81" s="109">
        <f t="shared" si="17"/>
        <v>0.88989639258708542</v>
      </c>
      <c r="L81" s="109">
        <f t="shared" si="23"/>
        <v>2.9377685830624702E-2</v>
      </c>
      <c r="M81" s="109">
        <f t="shared" si="18"/>
        <v>0</v>
      </c>
      <c r="N81" s="77">
        <f t="shared" si="24"/>
        <v>2.7189703042630069</v>
      </c>
      <c r="O81" s="78">
        <f t="shared" si="19"/>
        <v>2.637472921550343</v>
      </c>
      <c r="P81" s="78">
        <f t="shared" si="20"/>
        <v>2.7055172064380058</v>
      </c>
      <c r="Q81" s="78">
        <f t="shared" si="25"/>
        <v>-0.5777463456077363</v>
      </c>
      <c r="R81" s="91">
        <f t="shared" si="21"/>
        <v>-0.65588404751221552</v>
      </c>
      <c r="S81" s="72">
        <f t="shared" si="27"/>
        <v>1.3130000000000002E-4</v>
      </c>
    </row>
    <row r="82" spans="1:19" x14ac:dyDescent="0.25">
      <c r="A82" s="33">
        <v>69</v>
      </c>
      <c r="B82" s="94">
        <f t="shared" si="26"/>
        <v>6.1533999999999995</v>
      </c>
      <c r="C82" s="96">
        <v>4750000</v>
      </c>
      <c r="D82" s="34">
        <v>1.23068</v>
      </c>
      <c r="E82" s="75">
        <v>6.0297800000000002E-3</v>
      </c>
      <c r="F82" s="35">
        <v>5</v>
      </c>
      <c r="G82" s="86">
        <f>init!D82/D82</f>
        <v>4.8774254883479057E-2</v>
      </c>
      <c r="H82" s="87">
        <f t="shared" si="15"/>
        <v>4.8995514674813924E-3</v>
      </c>
      <c r="I82" s="108">
        <f t="shared" si="22"/>
        <v>0.9480759473713708</v>
      </c>
      <c r="J82" s="109">
        <f t="shared" si="16"/>
        <v>0.94999899997999959</v>
      </c>
      <c r="K82" s="109">
        <f t="shared" si="17"/>
        <v>0.94809137232380225</v>
      </c>
      <c r="L82" s="109">
        <f t="shared" si="23"/>
        <v>2.1424214399565329E-2</v>
      </c>
      <c r="M82" s="109">
        <f t="shared" si="18"/>
        <v>0</v>
      </c>
      <c r="N82" s="77">
        <f t="shared" si="24"/>
        <v>2.9395463692220627</v>
      </c>
      <c r="O82" s="78">
        <f t="shared" si="19"/>
        <v>2.8208851386018927</v>
      </c>
      <c r="P82" s="78">
        <f t="shared" si="20"/>
        <v>2.9228171115904993</v>
      </c>
      <c r="Q82" s="78">
        <f t="shared" si="25"/>
        <v>-0.61918114687558923</v>
      </c>
      <c r="R82" s="91">
        <f t="shared" si="21"/>
        <v>-0.65588404751221552</v>
      </c>
      <c r="S82" s="72">
        <f t="shared" si="27"/>
        <v>1.3130000000000002E-4</v>
      </c>
    </row>
    <row r="83" spans="1:19" ht="15.75" thickBot="1" x14ac:dyDescent="0.3">
      <c r="A83" s="36">
        <v>70</v>
      </c>
      <c r="B83" s="95">
        <f t="shared" si="26"/>
        <v>6.4902999999999995</v>
      </c>
      <c r="C83" s="97">
        <v>5000000</v>
      </c>
      <c r="D83" s="37">
        <v>1.29806</v>
      </c>
      <c r="E83" s="81">
        <v>6.0069499999999996E-3</v>
      </c>
      <c r="F83" s="66">
        <v>5</v>
      </c>
      <c r="G83" s="88">
        <f>init!D83/D83</f>
        <v>4.8696439301727193E-2</v>
      </c>
      <c r="H83" s="89">
        <f t="shared" si="15"/>
        <v>4.6276366269663955E-3</v>
      </c>
      <c r="I83" s="110">
        <f t="shared" si="22"/>
        <v>1</v>
      </c>
      <c r="J83" s="111">
        <f t="shared" si="16"/>
        <v>1</v>
      </c>
      <c r="K83" s="111">
        <f t="shared" si="17"/>
        <v>1</v>
      </c>
      <c r="L83" s="111">
        <f t="shared" si="23"/>
        <v>1.7094398480010667E-2</v>
      </c>
      <c r="M83" s="111">
        <f t="shared" si="18"/>
        <v>0</v>
      </c>
      <c r="N83" s="79">
        <f t="shared" si="24"/>
        <v>3.1362953135818881</v>
      </c>
      <c r="O83" s="80">
        <f t="shared" si="19"/>
        <v>3.0042973556534425</v>
      </c>
      <c r="P83" s="80">
        <f t="shared" si="20"/>
        <v>3.1166437942642489</v>
      </c>
      <c r="Q83" s="80">
        <f t="shared" si="25"/>
        <v>-0.64173797174234271</v>
      </c>
      <c r="R83" s="92">
        <f t="shared" si="21"/>
        <v>-0.65588404751221552</v>
      </c>
      <c r="S83" s="73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workbookViewId="0">
      <selection activeCell="R7" sqref="R7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workbookViewId="0">
      <selection activeCell="I14" sqref="I14:M83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2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90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1.182485</v>
      </c>
      <c r="C7" s="24">
        <f>MAX(C14:C131)</f>
        <v>5000000</v>
      </c>
      <c r="D7" s="5">
        <f>MAX(D14:D131)</f>
        <v>0.23649700000000001</v>
      </c>
      <c r="E7" s="5">
        <f>MAX(E14:E83)</f>
        <v>7.1156800000000001E-3</v>
      </c>
      <c r="F7" s="39">
        <f>MAX(F14:F83)</f>
        <v>200</v>
      </c>
      <c r="G7" s="76">
        <f>MAX(H14:H83)</f>
        <v>0.22967866599871178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8.9860999999999999E-4</v>
      </c>
      <c r="C8" s="24">
        <f>MIN(C14:C131)</f>
        <v>100</v>
      </c>
      <c r="D8" s="5">
        <f>MIN(D14:D131)</f>
        <v>4.4930500000000001E-6</v>
      </c>
      <c r="E8" s="5">
        <f>MIN(E14:E83)</f>
        <v>1.0085299999999999E-6</v>
      </c>
      <c r="F8" s="39">
        <f>MIN(F14:F83)</f>
        <v>5</v>
      </c>
      <c r="G8" s="76">
        <f>MIN(H14:H83)</f>
        <v>6.9067566195467013E-3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0.21880123595428574</v>
      </c>
      <c r="C9" s="24">
        <f>SUM(C14:C131)/$B$2</f>
        <v>904992.85714285716</v>
      </c>
      <c r="D9" s="5">
        <f>SUM(D14:D131)/$B$2</f>
        <v>4.1084069785000003E-2</v>
      </c>
      <c r="E9" s="5">
        <f>SUM(E14:E83)/$B$2</f>
        <v>8.5842966457142856E-4</v>
      </c>
      <c r="F9" s="40">
        <f>SUM(F14:F83)/$B$2</f>
        <v>45.2</v>
      </c>
      <c r="G9" s="5">
        <f>SUM(H14:H83)/$B$2</f>
        <v>4.4056697036149672E-2</v>
      </c>
      <c r="I9" s="40"/>
      <c r="L9"/>
      <c r="R9"/>
    </row>
    <row r="10" spans="1:20" x14ac:dyDescent="0.25">
      <c r="A10" s="1" t="s">
        <v>11</v>
      </c>
      <c r="B10" s="68">
        <f>_xlfn.STDEV.S(B14:B131)</f>
        <v>0.30407895142105362</v>
      </c>
      <c r="C10" s="24">
        <f>_xlfn.STDEV.S(C14:C131)</f>
        <v>1363049.8775865906</v>
      </c>
      <c r="D10" s="5">
        <f>_xlfn.STDEV.S(D14:D131)</f>
        <v>6.2305495566871157E-2</v>
      </c>
      <c r="E10" s="5">
        <f>_xlfn.STDEV.S(E14:E83)</f>
        <v>1.4621964496950724E-3</v>
      </c>
      <c r="F10" s="40">
        <f>_xlfn.STDEV.S(F14:F83)</f>
        <v>61.291321465249233</v>
      </c>
      <c r="G10" s="5">
        <f>_xlfn.STDEV.S(H14:H83)</f>
        <v>4.8258298250131351E-2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7" t="s">
        <v>6</v>
      </c>
      <c r="C12" s="118"/>
      <c r="D12" s="118"/>
      <c r="E12" s="118"/>
      <c r="F12" s="119"/>
      <c r="G12" s="118" t="s">
        <v>17</v>
      </c>
      <c r="H12" s="119"/>
      <c r="I12" s="117" t="s">
        <v>7</v>
      </c>
      <c r="J12" s="118"/>
      <c r="K12" s="118"/>
      <c r="L12" s="118"/>
      <c r="M12" s="118"/>
      <c r="N12" s="117" t="s">
        <v>8</v>
      </c>
      <c r="O12" s="118"/>
      <c r="P12" s="118"/>
      <c r="Q12" s="118"/>
      <c r="R12" s="119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3" t="s">
        <v>21</v>
      </c>
    </row>
    <row r="14" spans="1:20" x14ac:dyDescent="0.25">
      <c r="A14" s="93">
        <v>1</v>
      </c>
      <c r="B14" s="94">
        <f>D14*F14</f>
        <v>8.9860999999999999E-4</v>
      </c>
      <c r="C14" s="96">
        <v>100</v>
      </c>
      <c r="D14" s="34">
        <v>4.4930500000000001E-6</v>
      </c>
      <c r="E14" s="75">
        <v>1.0085299999999999E-6</v>
      </c>
      <c r="F14" s="35">
        <v>200</v>
      </c>
      <c r="G14" s="84">
        <f>init!D14/D14</f>
        <v>0.76562691267624439</v>
      </c>
      <c r="H14" s="85">
        <f t="shared" ref="H14:H77" si="2">E14/D14</f>
        <v>0.22446445065156184</v>
      </c>
      <c r="I14" s="86">
        <f>(B14-$B$8)/($B$7-$B$8)</f>
        <v>0</v>
      </c>
      <c r="J14" s="112">
        <f t="shared" ref="J14:J77" si="3">(C14-$C$8)/($C$7-$C$8)</f>
        <v>0</v>
      </c>
      <c r="K14" s="112">
        <f t="shared" ref="K14:K77" si="4">(D14-$D$8)/($D$7-$D$8)</f>
        <v>0</v>
      </c>
      <c r="L14" s="112">
        <f>(H14-$G$8)/($G$7-$G$8)</f>
        <v>0.97659392801506595</v>
      </c>
      <c r="M14" s="112">
        <f t="shared" ref="M14:M77" si="5">(F14-$F$8)/($F$7-$F$8)</f>
        <v>1</v>
      </c>
      <c r="N14" s="77">
        <f>(B14-$B$9)/$B$10</f>
        <v>-0.716598846898019</v>
      </c>
      <c r="O14" s="78">
        <f t="shared" ref="O14:O77" si="6">(C14-$C$9)/$C$10</f>
        <v>-0.66387362049073073</v>
      </c>
      <c r="P14" s="78">
        <f t="shared" ref="P14:P77" si="7">(D14-$D$9)/$D$10</f>
        <v>-0.65932509421917962</v>
      </c>
      <c r="Q14" s="78">
        <f>(H14-$G$9)/$G$10</f>
        <v>3.738377857427269</v>
      </c>
      <c r="R14" s="91">
        <f t="shared" ref="R14:R77" si="8">(F14-$F$9)/$F$10</f>
        <v>2.5256430486291284</v>
      </c>
      <c r="S14" s="71">
        <f>$B$5</f>
        <v>1.3130000000000002E-4</v>
      </c>
    </row>
    <row r="15" spans="1:20" x14ac:dyDescent="0.25">
      <c r="A15" s="33">
        <v>2</v>
      </c>
      <c r="B15" s="94">
        <f>D15*F15</f>
        <v>1.3483944999999999E-3</v>
      </c>
      <c r="C15" s="96">
        <v>200</v>
      </c>
      <c r="D15" s="34">
        <v>6.9864999999999999E-6</v>
      </c>
      <c r="E15" s="75">
        <v>1.60465E-6</v>
      </c>
      <c r="F15" s="35">
        <v>193</v>
      </c>
      <c r="G15" s="86">
        <f>init!D15/D15</f>
        <v>0.6408072711658197</v>
      </c>
      <c r="H15" s="87">
        <f t="shared" si="2"/>
        <v>0.22967866599871178</v>
      </c>
      <c r="I15" s="86">
        <f t="shared" ref="I15:I78" si="9">(B15-$B$8)/($B$7-$B$8)</f>
        <v>3.8066154434971094E-4</v>
      </c>
      <c r="J15" s="112">
        <f t="shared" si="3"/>
        <v>2.0000400008000161E-5</v>
      </c>
      <c r="K15" s="112">
        <f t="shared" si="4"/>
        <v>1.0543463013511768E-5</v>
      </c>
      <c r="L15" s="112">
        <f t="shared" ref="L15:L78" si="10">(H15-$G$8)/($G$7-$G$8)</f>
        <v>1</v>
      </c>
      <c r="M15" s="112">
        <f t="shared" si="5"/>
        <v>0.96410256410256412</v>
      </c>
      <c r="N15" s="77">
        <f t="shared" ref="N15:N78" si="11">(B15-$B$9)/$B$10</f>
        <v>-0.71511967677493737</v>
      </c>
      <c r="O15" s="78">
        <f t="shared" si="6"/>
        <v>-0.66380025560391009</v>
      </c>
      <c r="P15" s="78">
        <f t="shared" si="7"/>
        <v>-0.65928507447489682</v>
      </c>
      <c r="Q15" s="78">
        <f t="shared" ref="Q15:Q78" si="12">(H15-$G$9)/$G$10</f>
        <v>3.84642591415989</v>
      </c>
      <c r="R15" s="91">
        <f t="shared" si="8"/>
        <v>2.4114343836394392</v>
      </c>
      <c r="S15" s="72">
        <f>$B$5</f>
        <v>1.3130000000000002E-4</v>
      </c>
    </row>
    <row r="16" spans="1:20" x14ac:dyDescent="0.25">
      <c r="A16" s="33">
        <v>3</v>
      </c>
      <c r="B16" s="94">
        <f t="shared" ref="B16:B24" si="13">D16*F16</f>
        <v>1.8405072E-3</v>
      </c>
      <c r="C16" s="96">
        <v>300</v>
      </c>
      <c r="D16" s="34">
        <v>9.8951999999999997E-6</v>
      </c>
      <c r="E16" s="75">
        <v>1.4568299999999999E-6</v>
      </c>
      <c r="F16" s="35">
        <v>186</v>
      </c>
      <c r="G16" s="86">
        <f>init!D16/D16</f>
        <v>0.56673942921820686</v>
      </c>
      <c r="H16" s="87">
        <f t="shared" si="2"/>
        <v>0.14722592772253212</v>
      </c>
      <c r="I16" s="86">
        <f t="shared" si="9"/>
        <v>7.9714628398859597E-4</v>
      </c>
      <c r="J16" s="112">
        <f t="shared" si="3"/>
        <v>4.0000800016000322E-5</v>
      </c>
      <c r="K16" s="112">
        <f t="shared" si="4"/>
        <v>2.2842795611880166E-5</v>
      </c>
      <c r="L16" s="112">
        <f t="shared" si="10"/>
        <v>0.62987820813690476</v>
      </c>
      <c r="M16" s="112">
        <f t="shared" si="5"/>
        <v>0.92820512820512824</v>
      </c>
      <c r="N16" s="77">
        <f t="shared" si="11"/>
        <v>-0.71350130530364608</v>
      </c>
      <c r="O16" s="78">
        <f t="shared" si="6"/>
        <v>-0.66372689071708946</v>
      </c>
      <c r="P16" s="78">
        <f t="shared" si="7"/>
        <v>-0.65923838998946682</v>
      </c>
      <c r="Q16" s="78">
        <f t="shared" si="12"/>
        <v>2.137854719858499</v>
      </c>
      <c r="R16" s="91">
        <f t="shared" si="8"/>
        <v>2.29722571864975</v>
      </c>
      <c r="S16" s="72">
        <f t="shared" ref="S16:S79" si="14">$B$5</f>
        <v>1.3130000000000002E-4</v>
      </c>
    </row>
    <row r="17" spans="1:19" x14ac:dyDescent="0.25">
      <c r="A17" s="33">
        <v>4</v>
      </c>
      <c r="B17" s="94">
        <f t="shared" si="13"/>
        <v>1.8164741E-3</v>
      </c>
      <c r="C17" s="96">
        <v>400</v>
      </c>
      <c r="D17" s="34">
        <v>1.01479E-5</v>
      </c>
      <c r="E17" s="75">
        <v>1.6875599999999999E-6</v>
      </c>
      <c r="F17" s="35">
        <v>179</v>
      </c>
      <c r="G17" s="86">
        <f>init!D17/D17</f>
        <v>0.67639610165650033</v>
      </c>
      <c r="H17" s="87">
        <f t="shared" si="2"/>
        <v>0.16629647513278609</v>
      </c>
      <c r="I17" s="86">
        <f t="shared" si="9"/>
        <v>7.7680659473405064E-4</v>
      </c>
      <c r="J17" s="112">
        <f t="shared" si="3"/>
        <v>6.0001200024000479E-5</v>
      </c>
      <c r="K17" s="112">
        <f t="shared" si="4"/>
        <v>2.3911328409214952E-5</v>
      </c>
      <c r="L17" s="112">
        <f t="shared" si="10"/>
        <v>0.71548391786665022</v>
      </c>
      <c r="M17" s="112">
        <f t="shared" si="5"/>
        <v>0.89230769230769236</v>
      </c>
      <c r="N17" s="77">
        <f t="shared" si="11"/>
        <v>-0.71358034102738721</v>
      </c>
      <c r="O17" s="78">
        <f t="shared" si="6"/>
        <v>-0.66365352583026882</v>
      </c>
      <c r="P17" s="78">
        <f t="shared" si="7"/>
        <v>-0.65923433416746102</v>
      </c>
      <c r="Q17" s="78">
        <f t="shared" si="12"/>
        <v>2.5330312615468924</v>
      </c>
      <c r="R17" s="91">
        <f t="shared" si="8"/>
        <v>2.1830170536600608</v>
      </c>
      <c r="S17" s="72">
        <f t="shared" si="14"/>
        <v>1.3130000000000002E-4</v>
      </c>
    </row>
    <row r="18" spans="1:19" x14ac:dyDescent="0.25">
      <c r="A18" s="33">
        <v>5</v>
      </c>
      <c r="B18" s="94">
        <f t="shared" si="13"/>
        <v>2.4312371999999998E-3</v>
      </c>
      <c r="C18" s="96">
        <v>500</v>
      </c>
      <c r="D18" s="34">
        <v>1.41351E-5</v>
      </c>
      <c r="E18" s="75">
        <v>1.47512E-6</v>
      </c>
      <c r="F18" s="35">
        <v>172</v>
      </c>
      <c r="G18" s="86">
        <f>init!D18/D18</f>
        <v>0.57587141229987759</v>
      </c>
      <c r="H18" s="87">
        <f t="shared" si="2"/>
        <v>0.10435865328154735</v>
      </c>
      <c r="I18" s="86">
        <f t="shared" si="9"/>
        <v>1.2970928008065492E-3</v>
      </c>
      <c r="J18" s="112">
        <f t="shared" si="3"/>
        <v>8.0001600032000644E-5</v>
      </c>
      <c r="K18" s="112">
        <f t="shared" si="4"/>
        <v>4.0771059194863E-5</v>
      </c>
      <c r="L18" s="112">
        <f t="shared" si="10"/>
        <v>0.43745145846074485</v>
      </c>
      <c r="M18" s="112">
        <f t="shared" si="5"/>
        <v>0.85641025641025637</v>
      </c>
      <c r="N18" s="77">
        <f t="shared" si="11"/>
        <v>-0.71155861904654305</v>
      </c>
      <c r="O18" s="78">
        <f t="shared" si="6"/>
        <v>-0.66358016094344818</v>
      </c>
      <c r="P18" s="78">
        <f t="shared" si="7"/>
        <v>-0.65917033981248929</v>
      </c>
      <c r="Q18" s="78">
        <f t="shared" si="12"/>
        <v>1.2495665705583296</v>
      </c>
      <c r="R18" s="91">
        <f t="shared" si="8"/>
        <v>2.0688083886703712</v>
      </c>
      <c r="S18" s="72">
        <f t="shared" si="14"/>
        <v>1.3130000000000002E-4</v>
      </c>
    </row>
    <row r="19" spans="1:19" x14ac:dyDescent="0.25">
      <c r="A19" s="33">
        <v>6</v>
      </c>
      <c r="B19" s="94">
        <f>D19*F19</f>
        <v>3.4020194999999998E-3</v>
      </c>
      <c r="C19" s="96">
        <v>600</v>
      </c>
      <c r="D19" s="34">
        <v>2.0618299999999999E-5</v>
      </c>
      <c r="E19" s="75">
        <v>1.9606700000000002E-6</v>
      </c>
      <c r="F19" s="35">
        <v>165</v>
      </c>
      <c r="G19" s="86">
        <f>init!D19/D19</f>
        <v>0.47773094775029956</v>
      </c>
      <c r="H19" s="87">
        <f t="shared" si="2"/>
        <v>9.5093678916302521E-2</v>
      </c>
      <c r="I19" s="86">
        <f t="shared" si="9"/>
        <v>2.1186851178947646E-3</v>
      </c>
      <c r="J19" s="112">
        <f t="shared" si="3"/>
        <v>1.0000200004000079E-4</v>
      </c>
      <c r="K19" s="112">
        <f t="shared" si="4"/>
        <v>6.8185035576663115E-5</v>
      </c>
      <c r="L19" s="112">
        <f t="shared" si="10"/>
        <v>0.39586194930285751</v>
      </c>
      <c r="M19" s="112">
        <f t="shared" si="5"/>
        <v>0.82051282051282048</v>
      </c>
      <c r="N19" s="77">
        <f t="shared" si="11"/>
        <v>-0.70836608534612333</v>
      </c>
      <c r="O19" s="78">
        <f t="shared" si="6"/>
        <v>-0.66350679605662755</v>
      </c>
      <c r="P19" s="78">
        <f t="shared" si="7"/>
        <v>-0.65906628478586582</v>
      </c>
      <c r="Q19" s="78">
        <f t="shared" si="12"/>
        <v>1.0575793952704069</v>
      </c>
      <c r="R19" s="91">
        <f t="shared" si="8"/>
        <v>1.9545997236806818</v>
      </c>
      <c r="S19" s="72">
        <f t="shared" si="14"/>
        <v>1.3130000000000002E-4</v>
      </c>
    </row>
    <row r="20" spans="1:19" x14ac:dyDescent="0.25">
      <c r="A20" s="33">
        <v>7</v>
      </c>
      <c r="B20" s="94">
        <f t="shared" si="13"/>
        <v>3.9220339999999996E-3</v>
      </c>
      <c r="C20" s="96">
        <v>700</v>
      </c>
      <c r="D20" s="34">
        <v>2.4822999999999999E-5</v>
      </c>
      <c r="E20" s="75">
        <v>3.6593599999999998E-6</v>
      </c>
      <c r="F20" s="35">
        <v>158</v>
      </c>
      <c r="G20" s="86">
        <f>init!D20/D20</f>
        <v>0.46803367844337912</v>
      </c>
      <c r="H20" s="87">
        <f t="shared" si="2"/>
        <v>0.14741812029166498</v>
      </c>
      <c r="I20" s="86">
        <f t="shared" si="9"/>
        <v>2.5587837043383678E-3</v>
      </c>
      <c r="J20" s="112">
        <f t="shared" si="3"/>
        <v>1.2000240004800096E-4</v>
      </c>
      <c r="K20" s="112">
        <f t="shared" si="4"/>
        <v>8.5964457234572015E-5</v>
      </c>
      <c r="L20" s="112">
        <f t="shared" si="10"/>
        <v>0.63074094064958319</v>
      </c>
      <c r="M20" s="112">
        <f t="shared" si="5"/>
        <v>0.7846153846153846</v>
      </c>
      <c r="N20" s="77">
        <f t="shared" si="11"/>
        <v>-0.70665595546843918</v>
      </c>
      <c r="O20" s="78">
        <f t="shared" si="6"/>
        <v>-0.66343343116980702</v>
      </c>
      <c r="P20" s="78">
        <f t="shared" si="7"/>
        <v>-0.65899879956707819</v>
      </c>
      <c r="Q20" s="78">
        <f t="shared" si="12"/>
        <v>2.1418373005980165</v>
      </c>
      <c r="R20" s="91">
        <f t="shared" si="8"/>
        <v>1.8403910586909926</v>
      </c>
      <c r="S20" s="72">
        <f t="shared" si="14"/>
        <v>1.3130000000000002E-4</v>
      </c>
    </row>
    <row r="21" spans="1:19" x14ac:dyDescent="0.25">
      <c r="A21" s="33">
        <v>8</v>
      </c>
      <c r="B21" s="94">
        <f t="shared" si="13"/>
        <v>3.2496256999999997E-3</v>
      </c>
      <c r="C21" s="96">
        <v>800</v>
      </c>
      <c r="D21" s="34">
        <v>2.1520699999999999E-5</v>
      </c>
      <c r="E21" s="75">
        <v>2.4609699999999998E-6</v>
      </c>
      <c r="F21" s="35">
        <v>151</v>
      </c>
      <c r="G21" s="86">
        <f>init!D21/D21</f>
        <v>0.59556612935452846</v>
      </c>
      <c r="H21" s="87">
        <f t="shared" si="2"/>
        <v>0.11435362232641132</v>
      </c>
      <c r="I21" s="86">
        <f t="shared" si="9"/>
        <v>1.9897112220461505E-3</v>
      </c>
      <c r="J21" s="112">
        <f t="shared" si="3"/>
        <v>1.4000280005600112E-4</v>
      </c>
      <c r="K21" s="112">
        <f t="shared" si="4"/>
        <v>7.2000801292195019E-5</v>
      </c>
      <c r="L21" s="112">
        <f t="shared" si="10"/>
        <v>0.48231783803579353</v>
      </c>
      <c r="M21" s="112">
        <f t="shared" si="5"/>
        <v>0.74871794871794872</v>
      </c>
      <c r="N21" s="77">
        <f t="shared" si="11"/>
        <v>-0.70886725058392686</v>
      </c>
      <c r="O21" s="78">
        <f t="shared" si="6"/>
        <v>-0.66336006628298638</v>
      </c>
      <c r="P21" s="78">
        <f t="shared" si="7"/>
        <v>-0.65905180131226859</v>
      </c>
      <c r="Q21" s="78">
        <f t="shared" si="12"/>
        <v>1.4566805676797836</v>
      </c>
      <c r="R21" s="91">
        <f t="shared" si="8"/>
        <v>1.7261823937013034</v>
      </c>
      <c r="S21" s="72">
        <f t="shared" si="14"/>
        <v>1.3130000000000002E-4</v>
      </c>
    </row>
    <row r="22" spans="1:19" x14ac:dyDescent="0.25">
      <c r="A22" s="33">
        <v>9</v>
      </c>
      <c r="B22" s="94">
        <f t="shared" si="13"/>
        <v>4.4569296000000003E-3</v>
      </c>
      <c r="C22" s="96">
        <v>900</v>
      </c>
      <c r="D22" s="34">
        <v>3.0950900000000002E-5</v>
      </c>
      <c r="E22" s="75">
        <v>2.9450300000000002E-6</v>
      </c>
      <c r="F22" s="35">
        <v>144</v>
      </c>
      <c r="G22" s="86">
        <f>init!D22/D22</f>
        <v>0.64708942227851196</v>
      </c>
      <c r="H22" s="87">
        <f t="shared" si="2"/>
        <v>9.5151675718638223E-2</v>
      </c>
      <c r="I22" s="86">
        <f t="shared" si="9"/>
        <v>3.0114764608959316E-3</v>
      </c>
      <c r="J22" s="112">
        <f t="shared" si="3"/>
        <v>1.6000320006400129E-4</v>
      </c>
      <c r="K22" s="112">
        <f t="shared" si="4"/>
        <v>1.1187606043515707E-4</v>
      </c>
      <c r="L22" s="112">
        <f t="shared" si="10"/>
        <v>0.3961222909343376</v>
      </c>
      <c r="M22" s="112">
        <f t="shared" si="5"/>
        <v>0.71282051282051284</v>
      </c>
      <c r="N22" s="77">
        <f t="shared" si="11"/>
        <v>-0.70489688731360545</v>
      </c>
      <c r="O22" s="78">
        <f t="shared" si="6"/>
        <v>-0.66328670139616575</v>
      </c>
      <c r="P22" s="78">
        <f t="shared" si="7"/>
        <v>-0.65890044708718465</v>
      </c>
      <c r="Q22" s="78">
        <f t="shared" si="12"/>
        <v>1.0587811948455823</v>
      </c>
      <c r="R22" s="91">
        <f t="shared" si="8"/>
        <v>1.611973728711614</v>
      </c>
      <c r="S22" s="72">
        <f t="shared" si="14"/>
        <v>1.3130000000000002E-4</v>
      </c>
    </row>
    <row r="23" spans="1:19" x14ac:dyDescent="0.25">
      <c r="A23" s="33">
        <v>10</v>
      </c>
      <c r="B23" s="94">
        <f t="shared" si="13"/>
        <v>5.5438420000000002E-3</v>
      </c>
      <c r="C23" s="96">
        <v>1000</v>
      </c>
      <c r="D23" s="34">
        <v>4.0466000000000002E-5</v>
      </c>
      <c r="E23" s="75">
        <v>2.9768999999999998E-6</v>
      </c>
      <c r="F23" s="35">
        <v>137</v>
      </c>
      <c r="G23" s="86">
        <f>init!D23/D23</f>
        <v>0.40834280630652892</v>
      </c>
      <c r="H23" s="87">
        <f t="shared" si="2"/>
        <v>7.3565462363465617E-2</v>
      </c>
      <c r="I23" s="86">
        <f t="shared" si="9"/>
        <v>3.9313519851900116E-3</v>
      </c>
      <c r="J23" s="112">
        <f t="shared" si="3"/>
        <v>1.8000360007200145E-4</v>
      </c>
      <c r="K23" s="112">
        <f t="shared" si="4"/>
        <v>1.5211031615308435E-4</v>
      </c>
      <c r="L23" s="112">
        <f t="shared" si="10"/>
        <v>0.29922401764965623</v>
      </c>
      <c r="M23" s="112">
        <f t="shared" si="5"/>
        <v>0.67692307692307696</v>
      </c>
      <c r="N23" s="77">
        <f t="shared" si="11"/>
        <v>-0.70132244589001946</v>
      </c>
      <c r="O23" s="78">
        <f t="shared" si="6"/>
        <v>-0.66321333650934511</v>
      </c>
      <c r="P23" s="78">
        <f t="shared" si="7"/>
        <v>-0.65874773022146627</v>
      </c>
      <c r="Q23" s="78">
        <f t="shared" si="12"/>
        <v>0.61147546426868926</v>
      </c>
      <c r="R23" s="91">
        <f t="shared" si="8"/>
        <v>1.4977650637219249</v>
      </c>
      <c r="S23" s="72">
        <f t="shared" si="14"/>
        <v>1.3130000000000002E-4</v>
      </c>
    </row>
    <row r="24" spans="1:19" x14ac:dyDescent="0.25">
      <c r="A24" s="33">
        <v>11</v>
      </c>
      <c r="B24" s="94">
        <f t="shared" si="13"/>
        <v>1.1826269E-2</v>
      </c>
      <c r="C24" s="96">
        <v>2000</v>
      </c>
      <c r="D24" s="34">
        <v>9.0971300000000001E-5</v>
      </c>
      <c r="E24" s="75">
        <v>7.7232299999999996E-6</v>
      </c>
      <c r="F24" s="35">
        <v>130</v>
      </c>
      <c r="G24" s="86">
        <f>init!D24/D24</f>
        <v>0.32234342039742203</v>
      </c>
      <c r="H24" s="87">
        <f t="shared" si="2"/>
        <v>8.489743468544475E-2</v>
      </c>
      <c r="I24" s="86">
        <f t="shared" si="9"/>
        <v>9.2482945745507444E-3</v>
      </c>
      <c r="J24" s="112">
        <f t="shared" si="3"/>
        <v>3.8000760015200304E-4</v>
      </c>
      <c r="K24" s="112">
        <f t="shared" si="4"/>
        <v>3.6567014792685801E-4</v>
      </c>
      <c r="L24" s="112">
        <f t="shared" si="10"/>
        <v>0.35009206628989903</v>
      </c>
      <c r="M24" s="112">
        <f t="shared" si="5"/>
        <v>0.64102564102564108</v>
      </c>
      <c r="N24" s="77">
        <f t="shared" si="11"/>
        <v>-0.68066193331379443</v>
      </c>
      <c r="O24" s="78">
        <f t="shared" si="6"/>
        <v>-0.66247968764113896</v>
      </c>
      <c r="P24" s="78">
        <f t="shared" si="7"/>
        <v>-0.65793712275352967</v>
      </c>
      <c r="Q24" s="78">
        <f t="shared" si="12"/>
        <v>0.84629460901439713</v>
      </c>
      <c r="R24" s="91">
        <f t="shared" si="8"/>
        <v>1.3835563987322357</v>
      </c>
      <c r="S24" s="72">
        <f t="shared" si="14"/>
        <v>1.3130000000000002E-4</v>
      </c>
    </row>
    <row r="25" spans="1:19" x14ac:dyDescent="0.25">
      <c r="A25" s="33">
        <v>12</v>
      </c>
      <c r="B25" s="94">
        <f t="shared" ref="B25:B30" si="15">D25*F25</f>
        <v>1.8228968999999998E-2</v>
      </c>
      <c r="C25" s="96">
        <v>3000</v>
      </c>
      <c r="D25" s="34">
        <v>1.4820299999999999E-4</v>
      </c>
      <c r="E25" s="75">
        <v>2.0523300000000001E-5</v>
      </c>
      <c r="F25" s="35">
        <v>123</v>
      </c>
      <c r="G25" s="86">
        <f>init!D25/D25</f>
        <v>0.28728163397502077</v>
      </c>
      <c r="H25" s="87">
        <f>E25/D25</f>
        <v>0.13848100240885813</v>
      </c>
      <c r="I25" s="86">
        <f t="shared" si="9"/>
        <v>1.4667026589566586E-2</v>
      </c>
      <c r="J25" s="112">
        <f t="shared" si="3"/>
        <v>5.8001160023200468E-4</v>
      </c>
      <c r="K25" s="112">
        <f t="shared" si="4"/>
        <v>6.0767231847385175E-4</v>
      </c>
      <c r="L25" s="112">
        <f t="shared" si="10"/>
        <v>0.59062314524300175</v>
      </c>
      <c r="M25" s="112">
        <f t="shared" si="5"/>
        <v>0.60512820512820509</v>
      </c>
      <c r="N25" s="77">
        <f t="shared" si="11"/>
        <v>-0.65960588859225677</v>
      </c>
      <c r="O25" s="78">
        <f t="shared" si="6"/>
        <v>-0.6617460387729327</v>
      </c>
      <c r="P25" s="78">
        <f t="shared" si="7"/>
        <v>-0.65701855691147526</v>
      </c>
      <c r="Q25" s="78">
        <f t="shared" si="12"/>
        <v>1.9566439098886264</v>
      </c>
      <c r="R25" s="91">
        <f t="shared" si="8"/>
        <v>1.2693477337425463</v>
      </c>
      <c r="S25" s="72">
        <f t="shared" si="14"/>
        <v>1.3130000000000002E-4</v>
      </c>
    </row>
    <row r="26" spans="1:19" x14ac:dyDescent="0.25">
      <c r="A26" s="33">
        <v>13</v>
      </c>
      <c r="B26" s="94">
        <f t="shared" si="15"/>
        <v>2.3136316000000001E-2</v>
      </c>
      <c r="C26" s="96">
        <v>4000</v>
      </c>
      <c r="D26" s="34">
        <v>1.9945100000000001E-4</v>
      </c>
      <c r="E26" s="75">
        <v>9.0658000000000005E-6</v>
      </c>
      <c r="F26" s="35">
        <v>116</v>
      </c>
      <c r="G26" s="86">
        <f>init!D26/D26</f>
        <v>0.29906092223152553</v>
      </c>
      <c r="H26" s="87">
        <f t="shared" si="2"/>
        <v>4.5453770600297816E-2</v>
      </c>
      <c r="I26" s="86">
        <f t="shared" si="9"/>
        <v>1.882021169861308E-2</v>
      </c>
      <c r="J26" s="112">
        <f t="shared" si="3"/>
        <v>7.8001560031200627E-4</v>
      </c>
      <c r="K26" s="112">
        <f t="shared" si="4"/>
        <v>8.2437263029740994E-4</v>
      </c>
      <c r="L26" s="112">
        <f t="shared" si="10"/>
        <v>0.17303354847645014</v>
      </c>
      <c r="M26" s="112">
        <f t="shared" si="5"/>
        <v>0.56923076923076921</v>
      </c>
      <c r="N26" s="77">
        <f t="shared" si="11"/>
        <v>-0.64346749105745049</v>
      </c>
      <c r="O26" s="78">
        <f t="shared" si="6"/>
        <v>-0.66101238990472655</v>
      </c>
      <c r="P26" s="78">
        <f t="shared" si="7"/>
        <v>-0.65619602914672936</v>
      </c>
      <c r="Q26" s="78">
        <f t="shared" si="12"/>
        <v>2.8949913585988103E-2</v>
      </c>
      <c r="R26" s="91">
        <f t="shared" si="8"/>
        <v>1.1551390687528571</v>
      </c>
      <c r="S26" s="72">
        <f t="shared" si="14"/>
        <v>1.3130000000000002E-4</v>
      </c>
    </row>
    <row r="27" spans="1:19" x14ac:dyDescent="0.25">
      <c r="A27" s="33">
        <v>14</v>
      </c>
      <c r="B27" s="94">
        <f t="shared" si="15"/>
        <v>2.5264892000000001E-2</v>
      </c>
      <c r="C27" s="96">
        <v>5000</v>
      </c>
      <c r="D27" s="34">
        <v>2.31788E-4</v>
      </c>
      <c r="E27" s="75">
        <v>8.9919499999999995E-6</v>
      </c>
      <c r="F27" s="35">
        <v>109</v>
      </c>
      <c r="G27" s="86">
        <f>init!D27/D27</f>
        <v>0.27746906656082282</v>
      </c>
      <c r="H27" s="87">
        <f t="shared" si="2"/>
        <v>3.879385472932162E-2</v>
      </c>
      <c r="I27" s="86">
        <f t="shared" si="9"/>
        <v>2.0621667790198563E-2</v>
      </c>
      <c r="J27" s="112">
        <f t="shared" si="3"/>
        <v>9.8001960039200775E-4</v>
      </c>
      <c r="K27" s="112">
        <f t="shared" si="4"/>
        <v>9.6110846356775028E-4</v>
      </c>
      <c r="L27" s="112">
        <f t="shared" si="10"/>
        <v>0.14313787675762135</v>
      </c>
      <c r="M27" s="112">
        <f t="shared" si="5"/>
        <v>0.53333333333333333</v>
      </c>
      <c r="N27" s="77">
        <f t="shared" si="11"/>
        <v>-0.63646741430089593</v>
      </c>
      <c r="O27" s="78">
        <f t="shared" si="6"/>
        <v>-0.66027874103652029</v>
      </c>
      <c r="P27" s="78">
        <f t="shared" si="7"/>
        <v>-0.65567702195954969</v>
      </c>
      <c r="Q27" s="78">
        <f t="shared" si="12"/>
        <v>-0.10905569607013087</v>
      </c>
      <c r="R27" s="91">
        <f t="shared" si="8"/>
        <v>1.0409304037631677</v>
      </c>
      <c r="S27" s="72">
        <f t="shared" si="14"/>
        <v>1.3130000000000002E-4</v>
      </c>
    </row>
    <row r="28" spans="1:19" x14ac:dyDescent="0.25">
      <c r="A28" s="33">
        <v>15</v>
      </c>
      <c r="B28" s="94">
        <f t="shared" si="15"/>
        <v>2.8198002E-2</v>
      </c>
      <c r="C28" s="96">
        <v>6000</v>
      </c>
      <c r="D28" s="34">
        <v>2.7645099999999999E-4</v>
      </c>
      <c r="E28" s="75">
        <v>7.0927200000000004E-6</v>
      </c>
      <c r="F28" s="35">
        <v>102</v>
      </c>
      <c r="G28" s="86">
        <f>init!D28/D28</f>
        <v>0.32366314464407797</v>
      </c>
      <c r="H28" s="87">
        <f t="shared" si="2"/>
        <v>2.5656336927701476E-2</v>
      </c>
      <c r="I28" s="86">
        <f t="shared" si="9"/>
        <v>2.3104016964853494E-2</v>
      </c>
      <c r="J28" s="112">
        <f t="shared" si="3"/>
        <v>1.1800236004720095E-3</v>
      </c>
      <c r="K28" s="112">
        <f t="shared" si="4"/>
        <v>1.1499643413966523E-3</v>
      </c>
      <c r="L28" s="112">
        <f t="shared" si="10"/>
        <v>8.4164921692359229E-2</v>
      </c>
      <c r="M28" s="112">
        <f t="shared" si="5"/>
        <v>0.49743589743589745</v>
      </c>
      <c r="N28" s="77">
        <f t="shared" si="11"/>
        <v>-0.62682153126199214</v>
      </c>
      <c r="O28" s="78">
        <f t="shared" si="6"/>
        <v>-0.65954509216831414</v>
      </c>
      <c r="P28" s="78">
        <f t="shared" si="7"/>
        <v>-0.65496018310619264</v>
      </c>
      <c r="Q28" s="78">
        <f t="shared" si="12"/>
        <v>-0.38128903785781781</v>
      </c>
      <c r="R28" s="91">
        <f t="shared" si="8"/>
        <v>0.92672173877347852</v>
      </c>
      <c r="S28" s="72">
        <f t="shared" si="14"/>
        <v>1.3130000000000002E-4</v>
      </c>
    </row>
    <row r="29" spans="1:19" x14ac:dyDescent="0.25">
      <c r="A29" s="33">
        <v>16</v>
      </c>
      <c r="B29" s="94">
        <f t="shared" si="15"/>
        <v>3.1752610000000001E-2</v>
      </c>
      <c r="C29" s="96">
        <v>7000</v>
      </c>
      <c r="D29" s="34">
        <v>3.3423799999999999E-4</v>
      </c>
      <c r="E29" s="75">
        <v>9.1833999999999992E-6</v>
      </c>
      <c r="F29" s="35">
        <v>95</v>
      </c>
      <c r="G29" s="86">
        <f>init!D29/D29</f>
        <v>0.33157211328454572</v>
      </c>
      <c r="H29" s="87">
        <f t="shared" si="2"/>
        <v>2.7475631137093927E-2</v>
      </c>
      <c r="I29" s="86">
        <f t="shared" si="9"/>
        <v>2.6112352225045515E-2</v>
      </c>
      <c r="J29" s="112">
        <f t="shared" si="3"/>
        <v>1.3800276005520109E-3</v>
      </c>
      <c r="K29" s="112">
        <f t="shared" si="4"/>
        <v>1.3943145778809629E-3</v>
      </c>
      <c r="L29" s="112">
        <f t="shared" si="10"/>
        <v>9.2331544739504515E-2</v>
      </c>
      <c r="M29" s="112">
        <f t="shared" si="5"/>
        <v>0.46153846153846156</v>
      </c>
      <c r="N29" s="77">
        <f t="shared" si="11"/>
        <v>-0.61513177771809091</v>
      </c>
      <c r="O29" s="78">
        <f t="shared" si="6"/>
        <v>-0.65881144330010788</v>
      </c>
      <c r="P29" s="78">
        <f t="shared" si="7"/>
        <v>-0.65403270472769259</v>
      </c>
      <c r="Q29" s="78">
        <f t="shared" si="12"/>
        <v>-0.34358994204713</v>
      </c>
      <c r="R29" s="91">
        <f t="shared" si="8"/>
        <v>0.81251307378378923</v>
      </c>
      <c r="S29" s="72">
        <f t="shared" si="14"/>
        <v>1.3130000000000002E-4</v>
      </c>
    </row>
    <row r="30" spans="1:19" x14ac:dyDescent="0.25">
      <c r="A30" s="33">
        <v>17</v>
      </c>
      <c r="B30" s="94">
        <f t="shared" si="15"/>
        <v>3.3775543999999998E-2</v>
      </c>
      <c r="C30" s="96">
        <v>8000</v>
      </c>
      <c r="D30" s="34">
        <v>3.8381299999999999E-4</v>
      </c>
      <c r="E30" s="75">
        <v>1.11313E-5</v>
      </c>
      <c r="F30" s="35">
        <v>88</v>
      </c>
      <c r="G30" s="86">
        <f>init!D30/D30</f>
        <v>0.26470182093884259</v>
      </c>
      <c r="H30" s="87">
        <f t="shared" si="2"/>
        <v>2.9001883729837186E-2</v>
      </c>
      <c r="I30" s="86">
        <f t="shared" si="9"/>
        <v>2.7824401396498815E-2</v>
      </c>
      <c r="J30" s="112">
        <f t="shared" si="3"/>
        <v>1.5800316006320126E-3</v>
      </c>
      <c r="K30" s="112">
        <f t="shared" si="4"/>
        <v>1.6039406697997286E-3</v>
      </c>
      <c r="L30" s="112">
        <f t="shared" si="10"/>
        <v>9.9182734357606342E-2</v>
      </c>
      <c r="M30" s="112">
        <f t="shared" si="5"/>
        <v>0.42564102564102563</v>
      </c>
      <c r="N30" s="77">
        <f t="shared" si="11"/>
        <v>-0.60847911731346183</v>
      </c>
      <c r="O30" s="78">
        <f t="shared" si="6"/>
        <v>-0.65807779443190173</v>
      </c>
      <c r="P30" s="78">
        <f t="shared" si="7"/>
        <v>-0.65323702852691845</v>
      </c>
      <c r="Q30" s="78">
        <f t="shared" si="12"/>
        <v>-0.31196320326673577</v>
      </c>
      <c r="R30" s="91">
        <f t="shared" si="8"/>
        <v>0.69830440879410005</v>
      </c>
      <c r="S30" s="72">
        <f t="shared" si="14"/>
        <v>1.3130000000000002E-4</v>
      </c>
    </row>
    <row r="31" spans="1:19" x14ac:dyDescent="0.25">
      <c r="A31" s="33">
        <v>18</v>
      </c>
      <c r="B31" s="94">
        <f t="shared" ref="B31:B83" si="16">D31*F31</f>
        <v>3.4776702E-2</v>
      </c>
      <c r="C31" s="96">
        <v>9000</v>
      </c>
      <c r="D31" s="34">
        <v>4.2934199999999998E-4</v>
      </c>
      <c r="E31" s="75">
        <v>1.28789E-5</v>
      </c>
      <c r="F31" s="35">
        <v>81</v>
      </c>
      <c r="G31" s="86">
        <f>init!D31/D31</f>
        <v>0.26417401512081279</v>
      </c>
      <c r="H31" s="87">
        <f t="shared" si="2"/>
        <v>2.9996832362079649E-2</v>
      </c>
      <c r="I31" s="86">
        <f t="shared" si="9"/>
        <v>2.8671701271034439E-2</v>
      </c>
      <c r="J31" s="112">
        <f t="shared" si="3"/>
        <v>1.7800356007120143E-3</v>
      </c>
      <c r="K31" s="112">
        <f t="shared" si="4"/>
        <v>1.796458397262552E-3</v>
      </c>
      <c r="L31" s="112">
        <f t="shared" si="10"/>
        <v>0.10364895559265905</v>
      </c>
      <c r="M31" s="112">
        <f t="shared" si="5"/>
        <v>0.38974358974358975</v>
      </c>
      <c r="N31" s="77">
        <f t="shared" si="11"/>
        <v>-0.60518668949061749</v>
      </c>
      <c r="O31" s="78">
        <f t="shared" si="6"/>
        <v>-0.65734414556369547</v>
      </c>
      <c r="P31" s="78">
        <f t="shared" si="7"/>
        <v>-0.65250629041809249</v>
      </c>
      <c r="Q31" s="78">
        <f t="shared" si="12"/>
        <v>-0.29134605205503189</v>
      </c>
      <c r="R31" s="91">
        <f t="shared" si="8"/>
        <v>0.58409574380441076</v>
      </c>
      <c r="S31" s="72">
        <f t="shared" si="14"/>
        <v>1.3130000000000002E-4</v>
      </c>
    </row>
    <row r="32" spans="1:19" x14ac:dyDescent="0.25">
      <c r="A32" s="33">
        <v>19</v>
      </c>
      <c r="B32" s="94">
        <f t="shared" si="16"/>
        <v>3.5675843999999998E-2</v>
      </c>
      <c r="C32" s="96">
        <v>10000</v>
      </c>
      <c r="D32" s="34">
        <v>4.82106E-4</v>
      </c>
      <c r="E32" s="75">
        <v>1.4803999999999999E-5</v>
      </c>
      <c r="F32" s="35">
        <v>74</v>
      </c>
      <c r="G32" s="86">
        <f>init!D32/D32</f>
        <v>0.26844926219545079</v>
      </c>
      <c r="H32" s="87">
        <f t="shared" si="2"/>
        <v>3.0706939967559001E-2</v>
      </c>
      <c r="I32" s="86">
        <f t="shared" si="9"/>
        <v>2.9432662981163819E-2</v>
      </c>
      <c r="J32" s="112">
        <f t="shared" si="3"/>
        <v>1.9800396007920158E-3</v>
      </c>
      <c r="K32" s="112">
        <f t="shared" si="4"/>
        <v>2.0195690601773628E-3</v>
      </c>
      <c r="L32" s="112">
        <f t="shared" si="10"/>
        <v>0.10683655499627472</v>
      </c>
      <c r="M32" s="112">
        <f t="shared" si="5"/>
        <v>0.35384615384615387</v>
      </c>
      <c r="N32" s="77">
        <f t="shared" si="11"/>
        <v>-0.60222975348502406</v>
      </c>
      <c r="O32" s="78">
        <f t="shared" si="6"/>
        <v>-0.65661049669548932</v>
      </c>
      <c r="P32" s="78">
        <f t="shared" si="7"/>
        <v>-0.65165943093130174</v>
      </c>
      <c r="Q32" s="78">
        <f t="shared" si="12"/>
        <v>-0.27663132668699802</v>
      </c>
      <c r="R32" s="91">
        <f t="shared" si="8"/>
        <v>0.46988707881472147</v>
      </c>
      <c r="S32" s="72">
        <f t="shared" si="14"/>
        <v>1.3130000000000002E-4</v>
      </c>
    </row>
    <row r="33" spans="1:19" x14ac:dyDescent="0.25">
      <c r="A33" s="33">
        <v>20</v>
      </c>
      <c r="B33" s="94">
        <f t="shared" si="16"/>
        <v>6.6596324999999998E-2</v>
      </c>
      <c r="C33" s="96">
        <v>20000</v>
      </c>
      <c r="D33" s="34">
        <v>9.9397500000000002E-4</v>
      </c>
      <c r="E33" s="75">
        <v>2.8495200000000001E-5</v>
      </c>
      <c r="F33" s="35">
        <v>67</v>
      </c>
      <c r="G33" s="86">
        <f>init!D33/D33</f>
        <v>0.25008576674463645</v>
      </c>
      <c r="H33" s="87">
        <f t="shared" si="2"/>
        <v>2.8667924243567493E-2</v>
      </c>
      <c r="I33" s="86">
        <f t="shared" si="9"/>
        <v>5.560127939523745E-2</v>
      </c>
      <c r="J33" s="112">
        <f t="shared" si="3"/>
        <v>3.9800796015920315E-3</v>
      </c>
      <c r="K33" s="112">
        <f t="shared" si="4"/>
        <v>4.1839885870430535E-3</v>
      </c>
      <c r="L33" s="112">
        <f t="shared" si="10"/>
        <v>9.768362485497474E-2</v>
      </c>
      <c r="M33" s="112">
        <f t="shared" si="5"/>
        <v>0.31794871794871793</v>
      </c>
      <c r="N33" s="77">
        <f t="shared" si="11"/>
        <v>-0.50054405358537901</v>
      </c>
      <c r="O33" s="78">
        <f t="shared" si="6"/>
        <v>-0.64927400801342738</v>
      </c>
      <c r="P33" s="78">
        <f t="shared" si="7"/>
        <v>-0.64344395980242486</v>
      </c>
      <c r="Q33" s="78">
        <f t="shared" si="12"/>
        <v>-0.31888345322123524</v>
      </c>
      <c r="R33" s="91">
        <f t="shared" si="8"/>
        <v>0.35567841382503224</v>
      </c>
      <c r="S33" s="72">
        <f t="shared" si="14"/>
        <v>1.3130000000000002E-4</v>
      </c>
    </row>
    <row r="34" spans="1:19" x14ac:dyDescent="0.25">
      <c r="A34" s="33">
        <v>21</v>
      </c>
      <c r="B34" s="94">
        <f t="shared" si="16"/>
        <v>8.8573200000000005E-2</v>
      </c>
      <c r="C34" s="96">
        <v>30000</v>
      </c>
      <c r="D34" s="34">
        <v>1.4762200000000001E-3</v>
      </c>
      <c r="E34" s="75">
        <v>4.9790399999999997E-5</v>
      </c>
      <c r="F34" s="35">
        <v>60</v>
      </c>
      <c r="G34" s="86">
        <f>init!D34/D34</f>
        <v>0.2449838100012193</v>
      </c>
      <c r="H34" s="87">
        <f t="shared" si="2"/>
        <v>3.3728306079039705E-2</v>
      </c>
      <c r="I34" s="86">
        <f t="shared" si="9"/>
        <v>7.4200744644663696E-2</v>
      </c>
      <c r="J34" s="112">
        <f t="shared" si="3"/>
        <v>5.9801196023920476E-3</v>
      </c>
      <c r="K34" s="112">
        <f t="shared" si="4"/>
        <v>6.2231441028749264E-3</v>
      </c>
      <c r="L34" s="112">
        <f t="shared" si="10"/>
        <v>0.12039915415835417</v>
      </c>
      <c r="M34" s="112">
        <f t="shared" si="5"/>
        <v>0.28205128205128205</v>
      </c>
      <c r="N34" s="77">
        <f t="shared" si="11"/>
        <v>-0.42827047168404925</v>
      </c>
      <c r="O34" s="78">
        <f t="shared" si="6"/>
        <v>-0.64193751933136534</v>
      </c>
      <c r="P34" s="78">
        <f t="shared" si="7"/>
        <v>-0.63570395235023436</v>
      </c>
      <c r="Q34" s="78">
        <f t="shared" si="12"/>
        <v>-0.21402310756123388</v>
      </c>
      <c r="R34" s="91">
        <f t="shared" si="8"/>
        <v>0.24146974883534297</v>
      </c>
      <c r="S34" s="72">
        <f t="shared" si="14"/>
        <v>1.3130000000000002E-4</v>
      </c>
    </row>
    <row r="35" spans="1:19" x14ac:dyDescent="0.25">
      <c r="A35" s="33">
        <v>22</v>
      </c>
      <c r="B35" s="94">
        <f t="shared" si="16"/>
        <v>0.10569313000000001</v>
      </c>
      <c r="C35" s="96">
        <v>40000</v>
      </c>
      <c r="D35" s="34">
        <v>1.9942100000000002E-3</v>
      </c>
      <c r="E35" s="75">
        <v>6.3484600000000005E-5</v>
      </c>
      <c r="F35" s="35">
        <v>53</v>
      </c>
      <c r="G35" s="86">
        <f>init!D35/D35</f>
        <v>0.23632516134208531</v>
      </c>
      <c r="H35" s="87">
        <f t="shared" si="2"/>
        <v>3.1834460763911526E-2</v>
      </c>
      <c r="I35" s="86">
        <f t="shared" si="9"/>
        <v>8.8689680997425843E-2</v>
      </c>
      <c r="J35" s="112">
        <f t="shared" si="3"/>
        <v>7.9801596031920646E-3</v>
      </c>
      <c r="K35" s="112">
        <f t="shared" si="4"/>
        <v>8.4134460565411153E-3</v>
      </c>
      <c r="L35" s="112">
        <f t="shared" si="10"/>
        <v>0.11189787892842924</v>
      </c>
      <c r="M35" s="112">
        <f t="shared" si="5"/>
        <v>0.24615384615384617</v>
      </c>
      <c r="N35" s="77">
        <f t="shared" si="11"/>
        <v>-0.37196953431237867</v>
      </c>
      <c r="O35" s="78">
        <f t="shared" si="6"/>
        <v>-0.6346010306493034</v>
      </c>
      <c r="P35" s="78">
        <f t="shared" si="7"/>
        <v>-0.62739023948610906</v>
      </c>
      <c r="Q35" s="78">
        <f t="shared" si="12"/>
        <v>-0.25326703832132913</v>
      </c>
      <c r="R35" s="91">
        <f t="shared" si="8"/>
        <v>0.12726108384565371</v>
      </c>
      <c r="S35" s="72">
        <f t="shared" si="14"/>
        <v>1.3130000000000002E-4</v>
      </c>
    </row>
    <row r="36" spans="1:19" x14ac:dyDescent="0.25">
      <c r="A36" s="33">
        <v>23</v>
      </c>
      <c r="B36" s="94">
        <f t="shared" si="16"/>
        <v>0.10972701999999999</v>
      </c>
      <c r="C36" s="96">
        <v>50000</v>
      </c>
      <c r="D36" s="34">
        <v>2.3853699999999999E-3</v>
      </c>
      <c r="E36" s="75">
        <v>4.1860899999999998E-5</v>
      </c>
      <c r="F36" s="35">
        <v>46</v>
      </c>
      <c r="G36" s="86">
        <f>init!D36/D36</f>
        <v>0.24091859963024606</v>
      </c>
      <c r="H36" s="87">
        <f t="shared" si="2"/>
        <v>1.7549017552832474E-2</v>
      </c>
      <c r="I36" s="86">
        <f t="shared" si="9"/>
        <v>9.2103642121334858E-2</v>
      </c>
      <c r="J36" s="112">
        <f t="shared" si="3"/>
        <v>9.9801996039920807E-3</v>
      </c>
      <c r="K36" s="112">
        <f t="shared" si="4"/>
        <v>1.0067451948925266E-2</v>
      </c>
      <c r="L36" s="112">
        <f t="shared" si="10"/>
        <v>4.7772005738714103E-2</v>
      </c>
      <c r="M36" s="112">
        <f t="shared" si="5"/>
        <v>0.21025641025641026</v>
      </c>
      <c r="N36" s="77">
        <f t="shared" si="11"/>
        <v>-0.35870360458870532</v>
      </c>
      <c r="O36" s="78">
        <f t="shared" si="6"/>
        <v>-0.62726454196724135</v>
      </c>
      <c r="P36" s="78">
        <f t="shared" si="7"/>
        <v>-0.62111214160018224</v>
      </c>
      <c r="Q36" s="78">
        <f t="shared" si="12"/>
        <v>-0.54928748929195925</v>
      </c>
      <c r="R36" s="91">
        <f t="shared" si="8"/>
        <v>1.3052418855964441E-2</v>
      </c>
      <c r="S36" s="72">
        <f t="shared" si="14"/>
        <v>1.3130000000000002E-4</v>
      </c>
    </row>
    <row r="37" spans="1:19" x14ac:dyDescent="0.25">
      <c r="A37" s="33">
        <v>24</v>
      </c>
      <c r="B37" s="94">
        <f t="shared" si="16"/>
        <v>0.1118247</v>
      </c>
      <c r="C37" s="96">
        <v>60000</v>
      </c>
      <c r="D37" s="34">
        <v>2.8673000000000001E-3</v>
      </c>
      <c r="E37" s="75">
        <v>6.7448900000000004E-5</v>
      </c>
      <c r="F37" s="35">
        <v>39</v>
      </c>
      <c r="G37" s="86">
        <f>init!D37/D37</f>
        <v>0.23882014438670526</v>
      </c>
      <c r="H37" s="87">
        <f t="shared" si="2"/>
        <v>2.3523488996617027E-2</v>
      </c>
      <c r="I37" s="86">
        <f t="shared" si="9"/>
        <v>9.387895031526218E-2</v>
      </c>
      <c r="J37" s="112">
        <f t="shared" si="3"/>
        <v>1.1980239604792095E-2</v>
      </c>
      <c r="K37" s="112">
        <f t="shared" si="4"/>
        <v>1.2105275498666279E-2</v>
      </c>
      <c r="L37" s="112">
        <f t="shared" si="10"/>
        <v>7.4590788503716157E-2</v>
      </c>
      <c r="M37" s="112">
        <f t="shared" si="5"/>
        <v>0.17435897435897435</v>
      </c>
      <c r="N37" s="77">
        <f t="shared" si="11"/>
        <v>-0.35180513302335392</v>
      </c>
      <c r="O37" s="78">
        <f t="shared" si="6"/>
        <v>-0.61992805328517941</v>
      </c>
      <c r="P37" s="78">
        <f t="shared" si="7"/>
        <v>-0.61337718988179391</v>
      </c>
      <c r="Q37" s="78">
        <f t="shared" si="12"/>
        <v>-0.42548553894514418</v>
      </c>
      <c r="R37" s="91">
        <f t="shared" si="8"/>
        <v>-0.10115624613372481</v>
      </c>
      <c r="S37" s="72">
        <f t="shared" si="14"/>
        <v>1.3130000000000002E-4</v>
      </c>
    </row>
    <row r="38" spans="1:19" x14ac:dyDescent="0.25">
      <c r="A38" s="33">
        <v>25</v>
      </c>
      <c r="B38" s="94">
        <f t="shared" si="16"/>
        <v>0.10409056</v>
      </c>
      <c r="C38" s="96">
        <v>70000</v>
      </c>
      <c r="D38" s="34">
        <v>3.25283E-3</v>
      </c>
      <c r="E38" s="75">
        <v>6.2140399999999999E-5</v>
      </c>
      <c r="F38" s="35">
        <v>32</v>
      </c>
      <c r="G38" s="86">
        <f>init!D38/D38</f>
        <v>0.24292846536708035</v>
      </c>
      <c r="H38" s="87">
        <f t="shared" si="2"/>
        <v>1.910348834707009E-2</v>
      </c>
      <c r="I38" s="86">
        <f t="shared" si="9"/>
        <v>8.733339421758235E-2</v>
      </c>
      <c r="J38" s="112">
        <f t="shared" si="3"/>
        <v>1.3980279605592111E-2</v>
      </c>
      <c r="K38" s="112">
        <f t="shared" si="4"/>
        <v>1.3735475139966161E-2</v>
      </c>
      <c r="L38" s="112">
        <f t="shared" si="10"/>
        <v>5.474986393712751E-2</v>
      </c>
      <c r="M38" s="112">
        <f t="shared" si="5"/>
        <v>0.13846153846153847</v>
      </c>
      <c r="N38" s="77">
        <f t="shared" si="11"/>
        <v>-0.37723977742690767</v>
      </c>
      <c r="O38" s="78">
        <f t="shared" si="6"/>
        <v>-0.61259156460311737</v>
      </c>
      <c r="P38" s="78">
        <f t="shared" si="7"/>
        <v>-0.60718945320636353</v>
      </c>
      <c r="Q38" s="78">
        <f t="shared" si="12"/>
        <v>-0.51707601788489643</v>
      </c>
      <c r="R38" s="91">
        <f t="shared" si="8"/>
        <v>-0.21536491112341408</v>
      </c>
      <c r="S38" s="72">
        <f t="shared" si="14"/>
        <v>1.3130000000000002E-4</v>
      </c>
    </row>
    <row r="39" spans="1:19" x14ac:dyDescent="0.25">
      <c r="A39" s="33">
        <v>26</v>
      </c>
      <c r="B39" s="94">
        <f t="shared" si="16"/>
        <v>9.4193249999999992E-2</v>
      </c>
      <c r="C39" s="96">
        <v>80000</v>
      </c>
      <c r="D39" s="34">
        <v>3.76773E-3</v>
      </c>
      <c r="E39" s="75">
        <v>8.9119100000000005E-5</v>
      </c>
      <c r="F39" s="35">
        <v>25</v>
      </c>
      <c r="G39" s="86">
        <f>init!D39/D39</f>
        <v>0.24061676394009127</v>
      </c>
      <c r="H39" s="87">
        <f t="shared" si="2"/>
        <v>2.3653260716664942E-2</v>
      </c>
      <c r="I39" s="86">
        <f t="shared" si="9"/>
        <v>7.8957104439904724E-2</v>
      </c>
      <c r="J39" s="112">
        <f t="shared" si="3"/>
        <v>1.5980319606392127E-2</v>
      </c>
      <c r="K39" s="112">
        <f t="shared" si="4"/>
        <v>1.5912711140550578E-2</v>
      </c>
      <c r="L39" s="112">
        <f t="shared" si="10"/>
        <v>7.5173320297825974E-2</v>
      </c>
      <c r="M39" s="112">
        <f t="shared" si="5"/>
        <v>0.10256410256410256</v>
      </c>
      <c r="N39" s="77">
        <f t="shared" si="11"/>
        <v>-0.40978826509350502</v>
      </c>
      <c r="O39" s="78">
        <f t="shared" si="6"/>
        <v>-0.60525507592105543</v>
      </c>
      <c r="P39" s="78">
        <f t="shared" si="7"/>
        <v>-0.59892533468334552</v>
      </c>
      <c r="Q39" s="78">
        <f t="shared" si="12"/>
        <v>-0.42279643210231094</v>
      </c>
      <c r="R39" s="91">
        <f t="shared" si="8"/>
        <v>-0.32957357611310334</v>
      </c>
      <c r="S39" s="72">
        <f t="shared" si="14"/>
        <v>1.3130000000000002E-4</v>
      </c>
    </row>
    <row r="40" spans="1:19" x14ac:dyDescent="0.25">
      <c r="A40" s="33">
        <v>27</v>
      </c>
      <c r="B40" s="94">
        <f t="shared" si="16"/>
        <v>7.5251520000000002E-2</v>
      </c>
      <c r="C40" s="96">
        <v>90000</v>
      </c>
      <c r="D40" s="34">
        <v>4.1806400000000002E-3</v>
      </c>
      <c r="E40" s="75">
        <v>9.1364299999999995E-5</v>
      </c>
      <c r="F40" s="35">
        <v>18</v>
      </c>
      <c r="G40" s="86">
        <f>init!D40/D40</f>
        <v>0.24430230778062687</v>
      </c>
      <c r="H40" s="87">
        <f t="shared" si="2"/>
        <v>2.1854141949557961E-2</v>
      </c>
      <c r="I40" s="86">
        <f t="shared" si="9"/>
        <v>6.2926342609616548E-2</v>
      </c>
      <c r="J40" s="112">
        <f t="shared" si="3"/>
        <v>1.7980359607192145E-2</v>
      </c>
      <c r="K40" s="112">
        <f t="shared" si="4"/>
        <v>1.7658686120160815E-2</v>
      </c>
      <c r="L40" s="112">
        <f t="shared" si="10"/>
        <v>6.7097262718928893E-2</v>
      </c>
      <c r="M40" s="112">
        <f t="shared" si="5"/>
        <v>6.6666666666666666E-2</v>
      </c>
      <c r="N40" s="77">
        <f t="shared" si="11"/>
        <v>-0.47208040965490755</v>
      </c>
      <c r="O40" s="78">
        <f t="shared" si="6"/>
        <v>-0.59791858723899338</v>
      </c>
      <c r="P40" s="78">
        <f t="shared" si="7"/>
        <v>-0.59229815041583833</v>
      </c>
      <c r="Q40" s="78">
        <f t="shared" si="12"/>
        <v>-0.46007745593331772</v>
      </c>
      <c r="R40" s="91">
        <f t="shared" si="8"/>
        <v>-0.44378224110279263</v>
      </c>
      <c r="S40" s="72">
        <f t="shared" si="14"/>
        <v>1.3130000000000002E-4</v>
      </c>
    </row>
    <row r="41" spans="1:19" x14ac:dyDescent="0.25">
      <c r="A41" s="33">
        <v>28</v>
      </c>
      <c r="B41" s="94">
        <f t="shared" si="16"/>
        <v>5.0528390000000006E-2</v>
      </c>
      <c r="C41" s="96">
        <v>100000</v>
      </c>
      <c r="D41" s="34">
        <v>4.5934900000000004E-3</v>
      </c>
      <c r="E41" s="75">
        <v>9.2610500000000004E-5</v>
      </c>
      <c r="F41" s="35">
        <v>11</v>
      </c>
      <c r="G41" s="86">
        <f>init!D41/D41</f>
        <v>0.24610916753927839</v>
      </c>
      <c r="H41" s="87">
        <f t="shared" si="2"/>
        <v>2.0161249942853909E-2</v>
      </c>
      <c r="I41" s="86">
        <f t="shared" si="9"/>
        <v>4.2002667278522053E-2</v>
      </c>
      <c r="J41" s="112">
        <f t="shared" si="3"/>
        <v>1.9980399607992159E-2</v>
      </c>
      <c r="K41" s="112">
        <f t="shared" si="4"/>
        <v>1.9404407391944222E-2</v>
      </c>
      <c r="L41" s="112">
        <f t="shared" si="10"/>
        <v>5.9498046051881817E-2</v>
      </c>
      <c r="M41" s="112">
        <f t="shared" si="5"/>
        <v>3.0769230769230771E-2</v>
      </c>
      <c r="N41" s="77">
        <f t="shared" si="11"/>
        <v>-0.55338537957953171</v>
      </c>
      <c r="O41" s="78">
        <f t="shared" si="6"/>
        <v>-0.59058209855693145</v>
      </c>
      <c r="P41" s="78">
        <f t="shared" si="7"/>
        <v>-0.58567192914524602</v>
      </c>
      <c r="Q41" s="78">
        <f t="shared" si="12"/>
        <v>-0.4951572674494531</v>
      </c>
      <c r="R41" s="91">
        <f t="shared" si="8"/>
        <v>-0.55799090609248192</v>
      </c>
      <c r="S41" s="72">
        <f t="shared" si="14"/>
        <v>1.3130000000000002E-4</v>
      </c>
    </row>
    <row r="42" spans="1:19" x14ac:dyDescent="0.25">
      <c r="A42" s="33">
        <v>29</v>
      </c>
      <c r="B42" s="94">
        <f t="shared" si="16"/>
        <v>2.7081000000000001E-2</v>
      </c>
      <c r="C42" s="96">
        <v>125000</v>
      </c>
      <c r="D42" s="34">
        <v>5.4162000000000004E-3</v>
      </c>
      <c r="E42" s="75">
        <v>1.7520900000000001E-4</v>
      </c>
      <c r="F42" s="35">
        <v>5</v>
      </c>
      <c r="G42" s="86">
        <f>init!D42/D42</f>
        <v>0.25897123444481368</v>
      </c>
      <c r="H42" s="87">
        <f t="shared" si="2"/>
        <v>3.2349063919353049E-2</v>
      </c>
      <c r="I42" s="86">
        <f t="shared" si="9"/>
        <v>2.2158676015217132E-2</v>
      </c>
      <c r="J42" s="112">
        <f t="shared" si="3"/>
        <v>2.4980499609992199E-2</v>
      </c>
      <c r="K42" s="112">
        <f t="shared" si="4"/>
        <v>2.2883206828807307E-2</v>
      </c>
      <c r="L42" s="112">
        <f t="shared" si="10"/>
        <v>0.1142078791294225</v>
      </c>
      <c r="M42" s="112">
        <f t="shared" si="5"/>
        <v>0</v>
      </c>
      <c r="N42" s="77">
        <f t="shared" si="11"/>
        <v>-0.63049492593393475</v>
      </c>
      <c r="O42" s="78">
        <f t="shared" si="6"/>
        <v>-0.57224087685177649</v>
      </c>
      <c r="P42" s="78">
        <f t="shared" si="7"/>
        <v>-0.57246747595031067</v>
      </c>
      <c r="Q42" s="78">
        <f t="shared" si="12"/>
        <v>-0.24260352190858195</v>
      </c>
      <c r="R42" s="91">
        <f t="shared" si="8"/>
        <v>-0.65588404751221552</v>
      </c>
      <c r="S42" s="72">
        <f t="shared" si="14"/>
        <v>1.3130000000000002E-4</v>
      </c>
    </row>
    <row r="43" spans="1:19" x14ac:dyDescent="0.25">
      <c r="A43" s="33">
        <v>30</v>
      </c>
      <c r="B43" s="94">
        <f t="shared" si="16"/>
        <v>3.26445E-2</v>
      </c>
      <c r="C43" s="96">
        <v>150000</v>
      </c>
      <c r="D43" s="34">
        <v>6.5288999999999998E-3</v>
      </c>
      <c r="E43" s="75">
        <v>1.93685E-4</v>
      </c>
      <c r="F43" s="35">
        <v>5</v>
      </c>
      <c r="G43" s="86">
        <f>init!D43/D43</f>
        <v>0.25484384812142935</v>
      </c>
      <c r="H43" s="87">
        <f t="shared" si="2"/>
        <v>2.9665793625266126E-2</v>
      </c>
      <c r="I43" s="86">
        <f t="shared" si="9"/>
        <v>2.6867176423723022E-2</v>
      </c>
      <c r="J43" s="112">
        <f t="shared" si="3"/>
        <v>2.9980599611992238E-2</v>
      </c>
      <c r="K43" s="112">
        <f t="shared" si="4"/>
        <v>2.7588218477380386E-2</v>
      </c>
      <c r="L43" s="112">
        <f t="shared" si="10"/>
        <v>0.10216295703145767</v>
      </c>
      <c r="M43" s="112">
        <f t="shared" si="5"/>
        <v>0</v>
      </c>
      <c r="N43" s="77">
        <f t="shared" si="11"/>
        <v>-0.61219869078184652</v>
      </c>
      <c r="O43" s="78">
        <f t="shared" si="6"/>
        <v>-0.55389965514662154</v>
      </c>
      <c r="P43" s="78">
        <f t="shared" si="7"/>
        <v>-0.55460869816712521</v>
      </c>
      <c r="Q43" s="78">
        <f t="shared" si="12"/>
        <v>-0.29820577875110582</v>
      </c>
      <c r="R43" s="91">
        <f t="shared" si="8"/>
        <v>-0.65588404751221552</v>
      </c>
      <c r="S43" s="72">
        <f t="shared" si="14"/>
        <v>1.3130000000000002E-4</v>
      </c>
    </row>
    <row r="44" spans="1:19" x14ac:dyDescent="0.25">
      <c r="A44" s="33">
        <v>31</v>
      </c>
      <c r="B44" s="94">
        <f t="shared" si="16"/>
        <v>3.8522100000000004E-2</v>
      </c>
      <c r="C44" s="96">
        <v>175000</v>
      </c>
      <c r="D44" s="34">
        <v>7.70442E-3</v>
      </c>
      <c r="E44" s="75">
        <v>2.0787799999999999E-4</v>
      </c>
      <c r="F44" s="35">
        <v>5</v>
      </c>
      <c r="G44" s="86">
        <f>init!D44/D44</f>
        <v>0.25085081031407946</v>
      </c>
      <c r="H44" s="87">
        <f t="shared" si="2"/>
        <v>2.6981654686530587E-2</v>
      </c>
      <c r="I44" s="86">
        <f t="shared" si="9"/>
        <v>3.1841505892768449E-2</v>
      </c>
      <c r="J44" s="112">
        <f t="shared" si="3"/>
        <v>3.4980699613992278E-2</v>
      </c>
      <c r="K44" s="112">
        <f t="shared" si="4"/>
        <v>3.255886222064508E-2</v>
      </c>
      <c r="L44" s="112">
        <f t="shared" si="10"/>
        <v>9.0114135677742707E-2</v>
      </c>
      <c r="M44" s="112">
        <f t="shared" si="5"/>
        <v>0</v>
      </c>
      <c r="N44" s="77">
        <f t="shared" si="11"/>
        <v>-0.59286950021297558</v>
      </c>
      <c r="O44" s="78">
        <f t="shared" si="6"/>
        <v>-0.53555843344146647</v>
      </c>
      <c r="P44" s="78">
        <f t="shared" si="7"/>
        <v>-0.53574166261424472</v>
      </c>
      <c r="Q44" s="78">
        <f t="shared" si="12"/>
        <v>-0.35382603549582503</v>
      </c>
      <c r="R44" s="91">
        <f t="shared" si="8"/>
        <v>-0.65588404751221552</v>
      </c>
      <c r="S44" s="72">
        <f t="shared" si="14"/>
        <v>1.3130000000000002E-4</v>
      </c>
    </row>
    <row r="45" spans="1:19" x14ac:dyDescent="0.25">
      <c r="A45" s="33">
        <v>32</v>
      </c>
      <c r="B45" s="94">
        <f t="shared" si="16"/>
        <v>4.4154249999999999E-2</v>
      </c>
      <c r="C45" s="96">
        <v>200000</v>
      </c>
      <c r="D45" s="34">
        <v>8.8308499999999995E-3</v>
      </c>
      <c r="E45" s="75">
        <v>2.5642599999999997E-4</v>
      </c>
      <c r="F45" s="35">
        <v>5</v>
      </c>
      <c r="G45" s="86">
        <f>init!D45/D45</f>
        <v>0.24907115396592627</v>
      </c>
      <c r="H45" s="87">
        <f t="shared" si="2"/>
        <v>2.9037521869355723E-2</v>
      </c>
      <c r="I45" s="86">
        <f t="shared" si="9"/>
        <v>3.6608106158027086E-2</v>
      </c>
      <c r="J45" s="112">
        <f t="shared" si="3"/>
        <v>3.9980799615992317E-2</v>
      </c>
      <c r="K45" s="112">
        <f t="shared" si="4"/>
        <v>3.7321930676924554E-2</v>
      </c>
      <c r="L45" s="112">
        <f t="shared" si="10"/>
        <v>9.9342710270269016E-2</v>
      </c>
      <c r="M45" s="112">
        <f t="shared" si="5"/>
        <v>0</v>
      </c>
      <c r="N45" s="77">
        <f t="shared" si="11"/>
        <v>-0.57434750132525503</v>
      </c>
      <c r="O45" s="78">
        <f t="shared" si="6"/>
        <v>-0.51721721173631152</v>
      </c>
      <c r="P45" s="78">
        <f t="shared" si="7"/>
        <v>-0.51766251903707772</v>
      </c>
      <c r="Q45" s="78">
        <f t="shared" si="12"/>
        <v>-0.31122471598453161</v>
      </c>
      <c r="R45" s="91">
        <f t="shared" si="8"/>
        <v>-0.65588404751221552</v>
      </c>
      <c r="S45" s="72">
        <f t="shared" si="14"/>
        <v>1.3130000000000002E-4</v>
      </c>
    </row>
    <row r="46" spans="1:19" x14ac:dyDescent="0.25">
      <c r="A46" s="33">
        <v>33</v>
      </c>
      <c r="B46" s="94">
        <f t="shared" si="16"/>
        <v>4.9784749999999996E-2</v>
      </c>
      <c r="C46" s="96">
        <v>225000</v>
      </c>
      <c r="D46" s="34">
        <v>9.9569499999999991E-3</v>
      </c>
      <c r="E46" s="75">
        <v>2.2525299999999999E-4</v>
      </c>
      <c r="F46" s="35">
        <v>5</v>
      </c>
      <c r="G46" s="86">
        <f>init!D46/D46</f>
        <v>0.24962262540235716</v>
      </c>
      <c r="H46" s="87">
        <f t="shared" si="2"/>
        <v>2.2622690683392004E-2</v>
      </c>
      <c r="I46" s="86">
        <f t="shared" si="9"/>
        <v>4.1373309995556051E-2</v>
      </c>
      <c r="J46" s="112">
        <f t="shared" si="3"/>
        <v>4.4980899617992356E-2</v>
      </c>
      <c r="K46" s="112">
        <f t="shared" si="4"/>
        <v>4.2083603740156461E-2</v>
      </c>
      <c r="L46" s="112">
        <f t="shared" si="10"/>
        <v>7.0547198287447752E-2</v>
      </c>
      <c r="M46" s="112">
        <f t="shared" si="5"/>
        <v>0</v>
      </c>
      <c r="N46" s="77">
        <f t="shared" si="11"/>
        <v>-0.55583092865987671</v>
      </c>
      <c r="O46" s="78">
        <f t="shared" si="6"/>
        <v>-0.49887599003115657</v>
      </c>
      <c r="P46" s="78">
        <f t="shared" si="7"/>
        <v>-0.49958867194294171</v>
      </c>
      <c r="Q46" s="78">
        <f t="shared" si="12"/>
        <v>-0.44415172374420248</v>
      </c>
      <c r="R46" s="91">
        <f t="shared" si="8"/>
        <v>-0.65588404751221552</v>
      </c>
      <c r="S46" s="72">
        <f t="shared" si="14"/>
        <v>1.3130000000000002E-4</v>
      </c>
    </row>
    <row r="47" spans="1:19" x14ac:dyDescent="0.25">
      <c r="A47" s="33">
        <v>34</v>
      </c>
      <c r="B47" s="94">
        <f t="shared" si="16"/>
        <v>5.4747499999999998E-2</v>
      </c>
      <c r="C47" s="96">
        <v>250000</v>
      </c>
      <c r="D47" s="34">
        <v>1.0949499999999999E-2</v>
      </c>
      <c r="E47" s="75">
        <v>2.2656900000000001E-4</v>
      </c>
      <c r="F47" s="35">
        <v>5</v>
      </c>
      <c r="G47" s="86">
        <f>init!D47/D47</f>
        <v>0.25263071373122065</v>
      </c>
      <c r="H47" s="87">
        <f t="shared" si="2"/>
        <v>2.0692177725010277E-2</v>
      </c>
      <c r="I47" s="86">
        <f t="shared" si="9"/>
        <v>4.5573383762485611E-2</v>
      </c>
      <c r="J47" s="112">
        <f t="shared" si="3"/>
        <v>4.9980999619992403E-2</v>
      </c>
      <c r="K47" s="112">
        <f t="shared" si="4"/>
        <v>4.6280565465501307E-2</v>
      </c>
      <c r="L47" s="112">
        <f t="shared" si="10"/>
        <v>6.18813258093521E-2</v>
      </c>
      <c r="M47" s="112">
        <f t="shared" si="5"/>
        <v>0</v>
      </c>
      <c r="N47" s="77">
        <f t="shared" si="11"/>
        <v>-0.53951033173329699</v>
      </c>
      <c r="O47" s="78">
        <f t="shared" si="6"/>
        <v>-0.48053476832600162</v>
      </c>
      <c r="P47" s="78">
        <f t="shared" si="7"/>
        <v>-0.48365829548145095</v>
      </c>
      <c r="Q47" s="78">
        <f t="shared" si="12"/>
        <v>-0.484155474982498</v>
      </c>
      <c r="R47" s="91">
        <f t="shared" si="8"/>
        <v>-0.65588404751221552</v>
      </c>
      <c r="S47" s="72">
        <f t="shared" si="14"/>
        <v>1.3130000000000002E-4</v>
      </c>
    </row>
    <row r="48" spans="1:19" x14ac:dyDescent="0.25">
      <c r="A48" s="33">
        <v>35</v>
      </c>
      <c r="B48" s="94">
        <f t="shared" si="16"/>
        <v>6.0888499999999998E-2</v>
      </c>
      <c r="C48" s="96">
        <v>275000</v>
      </c>
      <c r="D48" s="34">
        <v>1.21777E-2</v>
      </c>
      <c r="E48" s="75">
        <v>8.1393199999999996E-4</v>
      </c>
      <c r="F48" s="35">
        <v>5</v>
      </c>
      <c r="G48" s="86">
        <f>init!D48/D48</f>
        <v>0.24861344917348926</v>
      </c>
      <c r="H48" s="87">
        <f t="shared" si="2"/>
        <v>6.6837908636277782E-2</v>
      </c>
      <c r="I48" s="86">
        <f t="shared" si="9"/>
        <v>5.0770633876376987E-2</v>
      </c>
      <c r="J48" s="112">
        <f t="shared" si="3"/>
        <v>5.4981099621992442E-2</v>
      </c>
      <c r="K48" s="112">
        <f t="shared" si="4"/>
        <v>5.1473964680723253E-2</v>
      </c>
      <c r="L48" s="112">
        <f t="shared" si="10"/>
        <v>0.26902472660826504</v>
      </c>
      <c r="M48" s="112">
        <f t="shared" si="5"/>
        <v>0</v>
      </c>
      <c r="N48" s="77">
        <f t="shared" si="11"/>
        <v>-0.51931491876143143</v>
      </c>
      <c r="O48" s="78">
        <f t="shared" si="6"/>
        <v>-0.46219354662084666</v>
      </c>
      <c r="P48" s="78">
        <f t="shared" si="7"/>
        <v>-0.4639457486374603</v>
      </c>
      <c r="Q48" s="78">
        <f t="shared" si="12"/>
        <v>0.47206827480838703</v>
      </c>
      <c r="R48" s="91">
        <f t="shared" si="8"/>
        <v>-0.65588404751221552</v>
      </c>
      <c r="S48" s="72">
        <f t="shared" si="14"/>
        <v>1.3130000000000002E-4</v>
      </c>
    </row>
    <row r="49" spans="1:19" x14ac:dyDescent="0.25">
      <c r="A49" s="33">
        <v>36</v>
      </c>
      <c r="B49" s="94">
        <f t="shared" si="16"/>
        <v>6.5576499999999996E-2</v>
      </c>
      <c r="C49" s="96">
        <v>300000</v>
      </c>
      <c r="D49" s="34">
        <v>1.31153E-2</v>
      </c>
      <c r="E49" s="75">
        <v>2.2109000000000001E-4</v>
      </c>
      <c r="F49" s="35">
        <v>5</v>
      </c>
      <c r="G49" s="86">
        <f>init!D49/D49</f>
        <v>0.25242350537158892</v>
      </c>
      <c r="H49" s="87">
        <f t="shared" si="2"/>
        <v>1.6857410810275024E-2</v>
      </c>
      <c r="I49" s="86">
        <f t="shared" si="9"/>
        <v>5.4738181268320127E-2</v>
      </c>
      <c r="J49" s="112">
        <f t="shared" si="3"/>
        <v>5.9981199623992482E-2</v>
      </c>
      <c r="K49" s="112">
        <f t="shared" si="4"/>
        <v>5.5438572321329094E-2</v>
      </c>
      <c r="L49" s="112">
        <f t="shared" si="10"/>
        <v>4.4667454790235615E-2</v>
      </c>
      <c r="M49" s="112">
        <f t="shared" si="5"/>
        <v>0</v>
      </c>
      <c r="N49" s="77">
        <f t="shared" si="11"/>
        <v>-0.50389787007032172</v>
      </c>
      <c r="O49" s="78">
        <f t="shared" si="6"/>
        <v>-0.44385232491569165</v>
      </c>
      <c r="P49" s="78">
        <f t="shared" si="7"/>
        <v>-0.44889731685035267</v>
      </c>
      <c r="Q49" s="78">
        <f t="shared" si="12"/>
        <v>-0.56361884302044607</v>
      </c>
      <c r="R49" s="91">
        <f t="shared" si="8"/>
        <v>-0.65588404751221552</v>
      </c>
      <c r="S49" s="72">
        <f t="shared" si="14"/>
        <v>1.3130000000000002E-4</v>
      </c>
    </row>
    <row r="50" spans="1:19" x14ac:dyDescent="0.25">
      <c r="A50" s="33">
        <v>37</v>
      </c>
      <c r="B50" s="94">
        <f t="shared" si="16"/>
        <v>7.0613499999999996E-2</v>
      </c>
      <c r="C50" s="96">
        <v>325000</v>
      </c>
      <c r="D50" s="34">
        <v>1.41227E-2</v>
      </c>
      <c r="E50" s="75">
        <v>3.8423400000000001E-4</v>
      </c>
      <c r="F50" s="35">
        <v>5</v>
      </c>
      <c r="G50" s="86">
        <f>init!D50/D50</f>
        <v>0.25470625305359457</v>
      </c>
      <c r="H50" s="87">
        <f t="shared" si="2"/>
        <v>2.7206837219511851E-2</v>
      </c>
      <c r="I50" s="86">
        <f t="shared" si="9"/>
        <v>5.9001094283084962E-2</v>
      </c>
      <c r="J50" s="112">
        <f t="shared" si="3"/>
        <v>6.4981299625992514E-2</v>
      </c>
      <c r="K50" s="112">
        <f t="shared" si="4"/>
        <v>5.9698326733814512E-2</v>
      </c>
      <c r="L50" s="112">
        <f t="shared" si="10"/>
        <v>9.1124956717113501E-2</v>
      </c>
      <c r="M50" s="112">
        <f t="shared" si="5"/>
        <v>0</v>
      </c>
      <c r="N50" s="77">
        <f t="shared" si="11"/>
        <v>-0.48733309313834217</v>
      </c>
      <c r="O50" s="78">
        <f t="shared" si="6"/>
        <v>-0.4255111032105367</v>
      </c>
      <c r="P50" s="78">
        <f t="shared" si="7"/>
        <v>-0.43272859865247265</v>
      </c>
      <c r="Q50" s="78">
        <f t="shared" si="12"/>
        <v>-0.34915984250629806</v>
      </c>
      <c r="R50" s="91">
        <f t="shared" si="8"/>
        <v>-0.65588404751221552</v>
      </c>
      <c r="S50" s="72">
        <f t="shared" si="14"/>
        <v>1.3130000000000002E-4</v>
      </c>
    </row>
    <row r="51" spans="1:19" x14ac:dyDescent="0.25">
      <c r="A51" s="33">
        <v>38</v>
      </c>
      <c r="B51" s="94">
        <f t="shared" si="16"/>
        <v>7.6992500000000005E-2</v>
      </c>
      <c r="C51" s="96">
        <v>350000</v>
      </c>
      <c r="D51" s="34">
        <v>1.5398500000000001E-2</v>
      </c>
      <c r="E51" s="75">
        <v>3.4038100000000001E-4</v>
      </c>
      <c r="F51" s="35">
        <v>5</v>
      </c>
      <c r="G51" s="86">
        <f>init!D51/D51</f>
        <v>0.25110173068805403</v>
      </c>
      <c r="H51" s="87">
        <f t="shared" si="2"/>
        <v>2.21048154040978E-2</v>
      </c>
      <c r="I51" s="86">
        <f t="shared" si="9"/>
        <v>6.4399768517983694E-2</v>
      </c>
      <c r="J51" s="112">
        <f t="shared" si="3"/>
        <v>6.998139962799256E-2</v>
      </c>
      <c r="K51" s="112">
        <f t="shared" si="4"/>
        <v>6.5093000824988714E-2</v>
      </c>
      <c r="L51" s="112">
        <f t="shared" si="10"/>
        <v>6.8222509861795483E-2</v>
      </c>
      <c r="M51" s="112">
        <f t="shared" si="5"/>
        <v>0</v>
      </c>
      <c r="N51" s="77">
        <f t="shared" si="11"/>
        <v>-0.46635498870135628</v>
      </c>
      <c r="O51" s="78">
        <f t="shared" si="6"/>
        <v>-0.40716988150538175</v>
      </c>
      <c r="P51" s="78">
        <f t="shared" si="7"/>
        <v>-0.41225207425615013</v>
      </c>
      <c r="Q51" s="78">
        <f t="shared" si="12"/>
        <v>-0.45488304453404804</v>
      </c>
      <c r="R51" s="91">
        <f t="shared" si="8"/>
        <v>-0.65588404751221552</v>
      </c>
      <c r="S51" s="72">
        <f t="shared" si="14"/>
        <v>1.3130000000000002E-4</v>
      </c>
    </row>
    <row r="52" spans="1:19" x14ac:dyDescent="0.25">
      <c r="A52" s="33">
        <v>39</v>
      </c>
      <c r="B52" s="94">
        <f t="shared" si="16"/>
        <v>8.3018499999999995E-2</v>
      </c>
      <c r="C52" s="96">
        <v>375000</v>
      </c>
      <c r="D52" s="34">
        <v>1.6603699999999999E-2</v>
      </c>
      <c r="E52" s="75">
        <v>2.64274E-4</v>
      </c>
      <c r="F52" s="35">
        <v>5</v>
      </c>
      <c r="G52" s="86">
        <f>init!D52/D52</f>
        <v>0.24806880394129022</v>
      </c>
      <c r="H52" s="87">
        <f t="shared" si="2"/>
        <v>1.5916572812084053E-2</v>
      </c>
      <c r="I52" s="86">
        <f t="shared" si="9"/>
        <v>6.9499691850716042E-2</v>
      </c>
      <c r="J52" s="112">
        <f t="shared" si="3"/>
        <v>7.4981499629992607E-2</v>
      </c>
      <c r="K52" s="112">
        <f t="shared" si="4"/>
        <v>7.0189145373258932E-2</v>
      </c>
      <c r="L52" s="112">
        <f t="shared" si="10"/>
        <v>4.0444130580226563E-2</v>
      </c>
      <c r="M52" s="112">
        <f t="shared" si="5"/>
        <v>0</v>
      </c>
      <c r="N52" s="77">
        <f t="shared" si="11"/>
        <v>-0.44653776698364567</v>
      </c>
      <c r="O52" s="78">
        <f t="shared" si="6"/>
        <v>-0.38882865980022674</v>
      </c>
      <c r="P52" s="78">
        <f t="shared" si="7"/>
        <v>-0.39290867622946274</v>
      </c>
      <c r="Q52" s="78">
        <f t="shared" si="12"/>
        <v>-0.58311472315518353</v>
      </c>
      <c r="R52" s="91">
        <f t="shared" si="8"/>
        <v>-0.65588404751221552</v>
      </c>
      <c r="S52" s="72">
        <f t="shared" si="14"/>
        <v>1.3130000000000002E-4</v>
      </c>
    </row>
    <row r="53" spans="1:19" x14ac:dyDescent="0.25">
      <c r="A53" s="33">
        <v>40</v>
      </c>
      <c r="B53" s="94">
        <f t="shared" si="16"/>
        <v>8.7724499999999997E-2</v>
      </c>
      <c r="C53" s="96">
        <v>400000</v>
      </c>
      <c r="D53" s="34">
        <v>1.7544899999999999E-2</v>
      </c>
      <c r="E53" s="75">
        <v>4.2205999999999998E-4</v>
      </c>
      <c r="F53" s="35">
        <v>5</v>
      </c>
      <c r="G53" s="86">
        <f>init!D53/D53</f>
        <v>0.25196438851176123</v>
      </c>
      <c r="H53" s="87">
        <f t="shared" si="2"/>
        <v>2.405599347958666E-2</v>
      </c>
      <c r="I53" s="86">
        <f t="shared" si="9"/>
        <v>7.3482472999710155E-2</v>
      </c>
      <c r="J53" s="112">
        <f t="shared" si="3"/>
        <v>7.9981599631992639E-2</v>
      </c>
      <c r="K53" s="112">
        <f t="shared" si="4"/>
        <v>7.4168975483474606E-2</v>
      </c>
      <c r="L53" s="112">
        <f t="shared" si="10"/>
        <v>7.6981145907635037E-2</v>
      </c>
      <c r="M53" s="112">
        <f t="shared" si="5"/>
        <v>0</v>
      </c>
      <c r="N53" s="77">
        <f t="shared" si="11"/>
        <v>-0.43106152313971163</v>
      </c>
      <c r="O53" s="78">
        <f t="shared" si="6"/>
        <v>-0.37048743809507179</v>
      </c>
      <c r="P53" s="78">
        <f t="shared" si="7"/>
        <v>-0.3778024646274728</v>
      </c>
      <c r="Q53" s="78">
        <f t="shared" si="12"/>
        <v>-0.4144510743602231</v>
      </c>
      <c r="R53" s="91">
        <f t="shared" si="8"/>
        <v>-0.65588404751221552</v>
      </c>
      <c r="S53" s="72">
        <f t="shared" si="14"/>
        <v>1.3130000000000002E-4</v>
      </c>
    </row>
    <row r="54" spans="1:19" x14ac:dyDescent="0.25">
      <c r="A54" s="33">
        <v>41</v>
      </c>
      <c r="B54" s="94">
        <f t="shared" si="16"/>
        <v>0.101476</v>
      </c>
      <c r="C54" s="96">
        <v>425000</v>
      </c>
      <c r="D54" s="34">
        <v>2.0295199999999999E-2</v>
      </c>
      <c r="E54" s="75">
        <v>1.3203399999999999E-3</v>
      </c>
      <c r="F54" s="35">
        <v>5</v>
      </c>
      <c r="G54" s="86">
        <f>init!D54/D54</f>
        <v>0.23188340100122198</v>
      </c>
      <c r="H54" s="87">
        <f t="shared" si="2"/>
        <v>6.5056762190074502E-2</v>
      </c>
      <c r="I54" s="86">
        <f t="shared" si="9"/>
        <v>8.5120640226737876E-2</v>
      </c>
      <c r="J54" s="112">
        <f t="shared" si="3"/>
        <v>8.4981699633992686E-2</v>
      </c>
      <c r="K54" s="112">
        <f t="shared" si="4"/>
        <v>8.5798519419010288E-2</v>
      </c>
      <c r="L54" s="112">
        <f t="shared" si="10"/>
        <v>0.26102934491419466</v>
      </c>
      <c r="M54" s="112">
        <f t="shared" si="5"/>
        <v>0</v>
      </c>
      <c r="N54" s="77">
        <f t="shared" si="11"/>
        <v>-0.38583807069180276</v>
      </c>
      <c r="O54" s="78">
        <f t="shared" si="6"/>
        <v>-0.35214621638991683</v>
      </c>
      <c r="P54" s="78">
        <f t="shared" si="7"/>
        <v>-0.33366029105229977</v>
      </c>
      <c r="Q54" s="78">
        <f t="shared" si="12"/>
        <v>0.43515967026184293</v>
      </c>
      <c r="R54" s="91">
        <f t="shared" si="8"/>
        <v>-0.65588404751221552</v>
      </c>
      <c r="S54" s="72">
        <f t="shared" si="14"/>
        <v>1.3130000000000002E-4</v>
      </c>
    </row>
    <row r="55" spans="1:19" x14ac:dyDescent="0.25">
      <c r="A55" s="33">
        <v>42</v>
      </c>
      <c r="B55" s="94">
        <f t="shared" si="16"/>
        <v>0.10741050000000001</v>
      </c>
      <c r="C55" s="96">
        <v>450000</v>
      </c>
      <c r="D55" s="34">
        <v>2.1482100000000001E-2</v>
      </c>
      <c r="E55" s="75">
        <v>1.6111700000000001E-3</v>
      </c>
      <c r="F55" s="35">
        <v>5</v>
      </c>
      <c r="G55" s="86">
        <f>init!D55/D55</f>
        <v>0.23946448438467374</v>
      </c>
      <c r="H55" s="87">
        <f t="shared" si="2"/>
        <v>7.5000581879797606E-2</v>
      </c>
      <c r="I55" s="86">
        <f t="shared" si="9"/>
        <v>9.0143125294461127E-2</v>
      </c>
      <c r="J55" s="112">
        <f t="shared" si="3"/>
        <v>8.9981799635992718E-2</v>
      </c>
      <c r="K55" s="112">
        <f t="shared" si="4"/>
        <v>9.0817283080097178E-2</v>
      </c>
      <c r="L55" s="112">
        <f t="shared" si="10"/>
        <v>0.30566612033814811</v>
      </c>
      <c r="M55" s="112">
        <f t="shared" si="5"/>
        <v>0</v>
      </c>
      <c r="N55" s="77">
        <f t="shared" si="11"/>
        <v>-0.36632175766761521</v>
      </c>
      <c r="O55" s="78">
        <f t="shared" si="6"/>
        <v>-0.33380499468476182</v>
      </c>
      <c r="P55" s="78">
        <f t="shared" si="7"/>
        <v>-0.31461060708459704</v>
      </c>
      <c r="Q55" s="78">
        <f t="shared" si="12"/>
        <v>0.64121375940900915</v>
      </c>
      <c r="R55" s="91">
        <f t="shared" si="8"/>
        <v>-0.65588404751221552</v>
      </c>
      <c r="S55" s="72">
        <f t="shared" si="14"/>
        <v>1.3130000000000002E-4</v>
      </c>
    </row>
    <row r="56" spans="1:19" x14ac:dyDescent="0.25">
      <c r="A56" s="33">
        <v>43</v>
      </c>
      <c r="B56" s="94">
        <f t="shared" si="16"/>
        <v>0.10469400000000001</v>
      </c>
      <c r="C56" s="96">
        <v>475000</v>
      </c>
      <c r="D56" s="34">
        <v>2.09388E-2</v>
      </c>
      <c r="E56" s="75">
        <v>3.7941500000000003E-4</v>
      </c>
      <c r="F56" s="35">
        <v>5</v>
      </c>
      <c r="G56" s="86">
        <f>init!D56/D56</f>
        <v>0.25223556268745101</v>
      </c>
      <c r="H56" s="87">
        <f t="shared" si="2"/>
        <v>1.8120188358454161E-2</v>
      </c>
      <c r="I56" s="86">
        <f t="shared" si="9"/>
        <v>8.7844097459517961E-2</v>
      </c>
      <c r="J56" s="112">
        <f t="shared" si="3"/>
        <v>9.4981899637992764E-2</v>
      </c>
      <c r="K56" s="112">
        <f t="shared" si="4"/>
        <v>8.8519958708146301E-2</v>
      </c>
      <c r="L56" s="112">
        <f t="shared" si="10"/>
        <v>5.0335932255362731E-2</v>
      </c>
      <c r="M56" s="112">
        <f t="shared" si="5"/>
        <v>0</v>
      </c>
      <c r="N56" s="77">
        <f t="shared" si="11"/>
        <v>-0.37525529281467146</v>
      </c>
      <c r="O56" s="78">
        <f t="shared" si="6"/>
        <v>-0.31546377297960687</v>
      </c>
      <c r="P56" s="78">
        <f t="shared" si="7"/>
        <v>-0.32333054414724166</v>
      </c>
      <c r="Q56" s="78">
        <f t="shared" si="12"/>
        <v>-0.53745178794457216</v>
      </c>
      <c r="R56" s="91">
        <f t="shared" si="8"/>
        <v>-0.65588404751221552</v>
      </c>
      <c r="S56" s="72">
        <f t="shared" si="14"/>
        <v>1.3130000000000002E-4</v>
      </c>
    </row>
    <row r="57" spans="1:19" x14ac:dyDescent="0.25">
      <c r="A57" s="33">
        <v>44</v>
      </c>
      <c r="B57" s="94">
        <f t="shared" si="16"/>
        <v>0.11199300000000001</v>
      </c>
      <c r="C57" s="96">
        <v>500000</v>
      </c>
      <c r="D57" s="34">
        <v>2.2398600000000001E-2</v>
      </c>
      <c r="E57" s="75">
        <v>3.95416E-4</v>
      </c>
      <c r="F57" s="35">
        <v>5</v>
      </c>
      <c r="G57" s="86">
        <f>init!D57/D57</f>
        <v>0.2498781173823364</v>
      </c>
      <c r="H57" s="87">
        <f t="shared" si="2"/>
        <v>1.7653603350209386E-2</v>
      </c>
      <c r="I57" s="86">
        <f t="shared" si="9"/>
        <v>9.4021385943688807E-2</v>
      </c>
      <c r="J57" s="112">
        <f t="shared" si="3"/>
        <v>9.9981999639992797E-2</v>
      </c>
      <c r="K57" s="112">
        <f t="shared" si="4"/>
        <v>9.4692670134934279E-2</v>
      </c>
      <c r="L57" s="112">
        <f t="shared" si="10"/>
        <v>4.824148053770639E-2</v>
      </c>
      <c r="M57" s="112">
        <f t="shared" si="5"/>
        <v>0</v>
      </c>
      <c r="N57" s="77">
        <f t="shared" si="11"/>
        <v>-0.35125165834444738</v>
      </c>
      <c r="O57" s="78">
        <f t="shared" si="6"/>
        <v>-0.29712255127445192</v>
      </c>
      <c r="P57" s="78">
        <f t="shared" si="7"/>
        <v>-0.29990082921249356</v>
      </c>
      <c r="Q57" s="78">
        <f t="shared" si="12"/>
        <v>-0.54712028072536567</v>
      </c>
      <c r="R57" s="91">
        <f t="shared" si="8"/>
        <v>-0.65588404751221552</v>
      </c>
      <c r="S57" s="72">
        <f t="shared" si="14"/>
        <v>1.3130000000000002E-4</v>
      </c>
    </row>
    <row r="58" spans="1:19" x14ac:dyDescent="0.25">
      <c r="A58" s="33">
        <v>45</v>
      </c>
      <c r="B58" s="94">
        <f t="shared" si="16"/>
        <v>0.12336150000000001</v>
      </c>
      <c r="C58" s="96">
        <v>550000</v>
      </c>
      <c r="D58" s="34">
        <v>2.4672300000000001E-2</v>
      </c>
      <c r="E58" s="75">
        <v>3.23138E-4</v>
      </c>
      <c r="F58" s="35">
        <v>5</v>
      </c>
      <c r="G58" s="86">
        <f>init!D58/D58</f>
        <v>0.24685700157666696</v>
      </c>
      <c r="H58" s="87">
        <f t="shared" si="2"/>
        <v>1.3097198072332129E-2</v>
      </c>
      <c r="I58" s="86">
        <f t="shared" si="9"/>
        <v>0.10364277300113453</v>
      </c>
      <c r="J58" s="112">
        <f t="shared" si="3"/>
        <v>0.10998219964399288</v>
      </c>
      <c r="K58" s="112">
        <f t="shared" si="4"/>
        <v>0.10430692823267905</v>
      </c>
      <c r="L58" s="112">
        <f t="shared" si="10"/>
        <v>2.7788249739553534E-2</v>
      </c>
      <c r="M58" s="112">
        <f t="shared" si="5"/>
        <v>0</v>
      </c>
      <c r="N58" s="77">
        <f t="shared" si="11"/>
        <v>-0.31386498640654592</v>
      </c>
      <c r="O58" s="78">
        <f t="shared" si="6"/>
        <v>-0.26044010786414196</v>
      </c>
      <c r="P58" s="78">
        <f t="shared" si="7"/>
        <v>-0.26340806112978588</v>
      </c>
      <c r="Q58" s="78">
        <f t="shared" si="12"/>
        <v>-0.64153731247108936</v>
      </c>
      <c r="R58" s="91">
        <f t="shared" si="8"/>
        <v>-0.65588404751221552</v>
      </c>
      <c r="S58" s="72">
        <f t="shared" si="14"/>
        <v>1.3130000000000002E-4</v>
      </c>
    </row>
    <row r="59" spans="1:19" x14ac:dyDescent="0.25">
      <c r="A59" s="33">
        <v>46</v>
      </c>
      <c r="B59" s="94">
        <f t="shared" si="16"/>
        <v>0.13517299999999999</v>
      </c>
      <c r="C59" s="96">
        <v>600000</v>
      </c>
      <c r="D59" s="34">
        <v>2.7034599999999999E-2</v>
      </c>
      <c r="E59" s="75">
        <v>5.4692100000000002E-4</v>
      </c>
      <c r="F59" s="35">
        <v>5</v>
      </c>
      <c r="G59" s="86">
        <f>init!D59/D59</f>
        <v>0.24665132829781095</v>
      </c>
      <c r="H59" s="87">
        <f t="shared" si="2"/>
        <v>2.0230408439555238E-2</v>
      </c>
      <c r="I59" s="86">
        <f t="shared" si="9"/>
        <v>0.11363907974600146</v>
      </c>
      <c r="J59" s="112">
        <f t="shared" si="3"/>
        <v>0.11998239964799295</v>
      </c>
      <c r="K59" s="112">
        <f t="shared" si="4"/>
        <v>0.11429582822137697</v>
      </c>
      <c r="L59" s="112">
        <f t="shared" si="10"/>
        <v>5.98084913719137E-2</v>
      </c>
      <c r="M59" s="112">
        <f t="shared" si="5"/>
        <v>0</v>
      </c>
      <c r="N59" s="77">
        <f t="shared" si="11"/>
        <v>-0.2750214559852483</v>
      </c>
      <c r="O59" s="78">
        <f t="shared" si="6"/>
        <v>-0.22375766445383202</v>
      </c>
      <c r="P59" s="78">
        <f t="shared" si="7"/>
        <v>-0.22549326760303204</v>
      </c>
      <c r="Q59" s="78">
        <f t="shared" si="12"/>
        <v>-0.49372417719950545</v>
      </c>
      <c r="R59" s="91">
        <f t="shared" si="8"/>
        <v>-0.65588404751221552</v>
      </c>
      <c r="S59" s="72">
        <f t="shared" si="14"/>
        <v>1.3130000000000002E-4</v>
      </c>
    </row>
    <row r="60" spans="1:19" x14ac:dyDescent="0.25">
      <c r="A60" s="33">
        <v>47</v>
      </c>
      <c r="B60" s="94">
        <f t="shared" si="16"/>
        <v>0.146038</v>
      </c>
      <c r="C60" s="96">
        <v>650000</v>
      </c>
      <c r="D60" s="34">
        <v>2.92076E-2</v>
      </c>
      <c r="E60" s="75">
        <v>5.9941499999999995E-4</v>
      </c>
      <c r="F60" s="35">
        <v>5</v>
      </c>
      <c r="G60" s="86">
        <f>init!D60/D60</f>
        <v>0.24788000383461839</v>
      </c>
      <c r="H60" s="87">
        <f t="shared" si="2"/>
        <v>2.0522569468220599E-2</v>
      </c>
      <c r="I60" s="86">
        <f t="shared" si="9"/>
        <v>0.12283434476593794</v>
      </c>
      <c r="J60" s="112">
        <f t="shared" si="3"/>
        <v>0.12998259965199305</v>
      </c>
      <c r="K60" s="112">
        <f t="shared" si="4"/>
        <v>0.12348428001642443</v>
      </c>
      <c r="L60" s="112">
        <f t="shared" si="10"/>
        <v>6.1119971932813745E-2</v>
      </c>
      <c r="M60" s="112">
        <f t="shared" si="5"/>
        <v>0</v>
      </c>
      <c r="N60" s="77">
        <f t="shared" si="11"/>
        <v>-0.2392906040166245</v>
      </c>
      <c r="O60" s="78">
        <f t="shared" si="6"/>
        <v>-0.18707522104352209</v>
      </c>
      <c r="P60" s="78">
        <f t="shared" si="7"/>
        <v>-0.19061672934216922</v>
      </c>
      <c r="Q60" s="78">
        <f t="shared" si="12"/>
        <v>-0.48767006755910663</v>
      </c>
      <c r="R60" s="91">
        <f t="shared" si="8"/>
        <v>-0.65588404751221552</v>
      </c>
      <c r="S60" s="72">
        <f t="shared" si="14"/>
        <v>1.3130000000000002E-4</v>
      </c>
    </row>
    <row r="61" spans="1:19" x14ac:dyDescent="0.25">
      <c r="A61" s="33">
        <v>48</v>
      </c>
      <c r="B61" s="94">
        <f t="shared" si="16"/>
        <v>0.156362</v>
      </c>
      <c r="C61" s="96">
        <v>700000</v>
      </c>
      <c r="D61" s="34">
        <v>3.1272399999999999E-2</v>
      </c>
      <c r="E61" s="75">
        <v>4.0747800000000002E-4</v>
      </c>
      <c r="F61" s="35">
        <v>5</v>
      </c>
      <c r="G61" s="86">
        <f>init!D61/D61</f>
        <v>0.24713101648738187</v>
      </c>
      <c r="H61" s="87">
        <f t="shared" si="2"/>
        <v>1.3029956127447846E-2</v>
      </c>
      <c r="I61" s="86">
        <f t="shared" si="9"/>
        <v>0.13157175075450894</v>
      </c>
      <c r="J61" s="112">
        <f t="shared" si="3"/>
        <v>0.13998279965599311</v>
      </c>
      <c r="K61" s="112">
        <f t="shared" si="4"/>
        <v>0.13221521203042072</v>
      </c>
      <c r="L61" s="112">
        <f t="shared" si="10"/>
        <v>2.7486407621884045E-2</v>
      </c>
      <c r="M61" s="112">
        <f t="shared" si="5"/>
        <v>0</v>
      </c>
      <c r="N61" s="77">
        <f t="shared" si="11"/>
        <v>-0.20533889525232893</v>
      </c>
      <c r="O61" s="78">
        <f t="shared" si="6"/>
        <v>-0.15039277763321215</v>
      </c>
      <c r="P61" s="78">
        <f t="shared" si="7"/>
        <v>-0.15747679551748928</v>
      </c>
      <c r="Q61" s="78">
        <f t="shared" si="12"/>
        <v>-0.64293068827012312</v>
      </c>
      <c r="R61" s="91">
        <f t="shared" si="8"/>
        <v>-0.65588404751221552</v>
      </c>
      <c r="S61" s="72">
        <f t="shared" si="14"/>
        <v>1.3130000000000002E-4</v>
      </c>
    </row>
    <row r="62" spans="1:19" x14ac:dyDescent="0.25">
      <c r="A62" s="33">
        <v>49</v>
      </c>
      <c r="B62" s="94">
        <f t="shared" si="16"/>
        <v>0.167577</v>
      </c>
      <c r="C62" s="96">
        <v>750000</v>
      </c>
      <c r="D62" s="34">
        <v>3.3515400000000001E-2</v>
      </c>
      <c r="E62" s="75">
        <v>6.4145800000000002E-4</v>
      </c>
      <c r="F62" s="35">
        <v>5</v>
      </c>
      <c r="G62" s="86">
        <f>init!D62/D62</f>
        <v>0.2483067485394774</v>
      </c>
      <c r="H62" s="87">
        <f t="shared" si="2"/>
        <v>1.9139201680421537E-2</v>
      </c>
      <c r="I62" s="86">
        <f t="shared" si="9"/>
        <v>0.14106322771710328</v>
      </c>
      <c r="J62" s="112">
        <f t="shared" si="3"/>
        <v>0.1499829996599932</v>
      </c>
      <c r="K62" s="112">
        <f t="shared" si="4"/>
        <v>0.14169965629010386</v>
      </c>
      <c r="L62" s="112">
        <f t="shared" si="10"/>
        <v>5.4910177387108593E-2</v>
      </c>
      <c r="M62" s="112">
        <f t="shared" si="5"/>
        <v>0</v>
      </c>
      <c r="N62" s="77">
        <f t="shared" si="11"/>
        <v>-0.16845702642323407</v>
      </c>
      <c r="O62" s="78">
        <f t="shared" si="6"/>
        <v>-0.11371033422290221</v>
      </c>
      <c r="P62" s="78">
        <f t="shared" si="7"/>
        <v>-0.12147676085613847</v>
      </c>
      <c r="Q62" s="78">
        <f t="shared" si="12"/>
        <v>-0.51633597244926299</v>
      </c>
      <c r="R62" s="91">
        <f t="shared" si="8"/>
        <v>-0.65588404751221552</v>
      </c>
      <c r="S62" s="72">
        <f t="shared" si="14"/>
        <v>1.3130000000000002E-4</v>
      </c>
    </row>
    <row r="63" spans="1:19" x14ac:dyDescent="0.25">
      <c r="A63" s="33">
        <v>50</v>
      </c>
      <c r="B63" s="94">
        <f t="shared" si="16"/>
        <v>0.17779650000000002</v>
      </c>
      <c r="C63" s="96">
        <v>800000</v>
      </c>
      <c r="D63" s="34">
        <v>3.5559300000000002E-2</v>
      </c>
      <c r="E63" s="75">
        <v>4.7303299999999998E-4</v>
      </c>
      <c r="F63" s="35">
        <v>5</v>
      </c>
      <c r="G63" s="86">
        <f>init!D63/D63</f>
        <v>0.25131090881991491</v>
      </c>
      <c r="H63" s="87">
        <f t="shared" si="2"/>
        <v>1.3302652189441298E-2</v>
      </c>
      <c r="I63" s="86">
        <f t="shared" si="9"/>
        <v>0.14971219328279503</v>
      </c>
      <c r="J63" s="112">
        <f t="shared" si="3"/>
        <v>0.15998319966399327</v>
      </c>
      <c r="K63" s="112">
        <f t="shared" si="4"/>
        <v>0.15034221341108753</v>
      </c>
      <c r="L63" s="112">
        <f t="shared" si="10"/>
        <v>2.8710511965889616E-2</v>
      </c>
      <c r="M63" s="112">
        <f t="shared" si="5"/>
        <v>0</v>
      </c>
      <c r="N63" s="77">
        <f t="shared" si="11"/>
        <v>-0.13484897840727908</v>
      </c>
      <c r="O63" s="78">
        <f t="shared" si="6"/>
        <v>-7.7027890812592273E-2</v>
      </c>
      <c r="P63" s="78">
        <f t="shared" si="7"/>
        <v>-8.8672270956747054E-2</v>
      </c>
      <c r="Q63" s="78">
        <f t="shared" si="12"/>
        <v>-0.63727992825823832</v>
      </c>
      <c r="R63" s="91">
        <f t="shared" si="8"/>
        <v>-0.65588404751221552</v>
      </c>
      <c r="S63" s="72">
        <f t="shared" si="14"/>
        <v>1.3130000000000002E-4</v>
      </c>
    </row>
    <row r="64" spans="1:19" x14ac:dyDescent="0.25">
      <c r="A64" s="33">
        <v>51</v>
      </c>
      <c r="B64" s="94">
        <f t="shared" si="16"/>
        <v>0.18959299999999998</v>
      </c>
      <c r="C64" s="96">
        <v>850000</v>
      </c>
      <c r="D64" s="34">
        <v>3.7918599999999997E-2</v>
      </c>
      <c r="E64" s="75">
        <v>6.1495799999999998E-4</v>
      </c>
      <c r="F64" s="35">
        <v>5</v>
      </c>
      <c r="G64" s="86">
        <f>init!D64/D64</f>
        <v>0.24957883466161729</v>
      </c>
      <c r="H64" s="87">
        <f t="shared" si="2"/>
        <v>1.6217845595565238E-2</v>
      </c>
      <c r="I64" s="86">
        <f t="shared" si="9"/>
        <v>0.15969580523011948</v>
      </c>
      <c r="J64" s="112">
        <f t="shared" si="3"/>
        <v>0.16998339966799336</v>
      </c>
      <c r="K64" s="112">
        <f t="shared" si="4"/>
        <v>0.1603184280084439</v>
      </c>
      <c r="L64" s="112">
        <f t="shared" si="10"/>
        <v>4.179651286361584E-2</v>
      </c>
      <c r="M64" s="112">
        <f t="shared" si="5"/>
        <v>0</v>
      </c>
      <c r="N64" s="77">
        <f t="shared" si="11"/>
        <v>-9.6054777280001696E-2</v>
      </c>
      <c r="O64" s="78">
        <f t="shared" si="6"/>
        <v>-4.0345447402282332E-2</v>
      </c>
      <c r="P64" s="78">
        <f t="shared" si="7"/>
        <v>-5.0805627275728439E-2</v>
      </c>
      <c r="Q64" s="78">
        <f t="shared" si="12"/>
        <v>-0.57687180132815108</v>
      </c>
      <c r="R64" s="91">
        <f t="shared" si="8"/>
        <v>-0.65588404751221552</v>
      </c>
      <c r="S64" s="72">
        <f t="shared" si="14"/>
        <v>1.3130000000000002E-4</v>
      </c>
    </row>
    <row r="65" spans="1:19" x14ac:dyDescent="0.25">
      <c r="A65" s="33">
        <v>52</v>
      </c>
      <c r="B65" s="94">
        <f t="shared" si="16"/>
        <v>0.2016155</v>
      </c>
      <c r="C65" s="96">
        <v>900000</v>
      </c>
      <c r="D65" s="34">
        <v>4.0323100000000001E-2</v>
      </c>
      <c r="E65" s="75">
        <v>5.7818300000000002E-4</v>
      </c>
      <c r="F65" s="35">
        <v>5</v>
      </c>
      <c r="G65" s="86">
        <f>init!D65/D65</f>
        <v>0.24957902542215255</v>
      </c>
      <c r="H65" s="87">
        <f t="shared" si="2"/>
        <v>1.4338753716852127E-2</v>
      </c>
      <c r="I65" s="86">
        <f t="shared" si="9"/>
        <v>0.16987068546041734</v>
      </c>
      <c r="J65" s="112">
        <f t="shared" si="3"/>
        <v>0.17998359967199343</v>
      </c>
      <c r="K65" s="112">
        <f t="shared" si="4"/>
        <v>0.17048576916867936</v>
      </c>
      <c r="L65" s="112">
        <f t="shared" si="10"/>
        <v>3.3361464279842948E-2</v>
      </c>
      <c r="M65" s="112">
        <f t="shared" si="5"/>
        <v>0</v>
      </c>
      <c r="N65" s="77">
        <f t="shared" si="11"/>
        <v>-5.6517348122819944E-2</v>
      </c>
      <c r="O65" s="78">
        <f t="shared" si="6"/>
        <v>-3.6630039919723903E-3</v>
      </c>
      <c r="P65" s="78">
        <f t="shared" si="7"/>
        <v>-1.221352591896601E-2</v>
      </c>
      <c r="Q65" s="78">
        <f t="shared" si="12"/>
        <v>-0.61581001396410939</v>
      </c>
      <c r="R65" s="91">
        <f t="shared" si="8"/>
        <v>-0.65588404751221552</v>
      </c>
      <c r="S65" s="72">
        <f t="shared" si="14"/>
        <v>1.3130000000000002E-4</v>
      </c>
    </row>
    <row r="66" spans="1:19" x14ac:dyDescent="0.25">
      <c r="A66" s="33">
        <v>53</v>
      </c>
      <c r="B66" s="94">
        <f t="shared" si="16"/>
        <v>0.21439249999999999</v>
      </c>
      <c r="C66" s="96">
        <v>950000</v>
      </c>
      <c r="D66" s="34">
        <v>4.28785E-2</v>
      </c>
      <c r="E66" s="75">
        <v>2.5101300000000002E-3</v>
      </c>
      <c r="F66" s="35">
        <v>5</v>
      </c>
      <c r="G66" s="86">
        <f>init!D66/D66</f>
        <v>0.24907121284559861</v>
      </c>
      <c r="H66" s="87">
        <f t="shared" si="2"/>
        <v>5.8540527303893565E-2</v>
      </c>
      <c r="I66" s="86">
        <f t="shared" si="9"/>
        <v>0.18068411400710191</v>
      </c>
      <c r="J66" s="112">
        <f t="shared" si="3"/>
        <v>0.18998379967599352</v>
      </c>
      <c r="K66" s="112">
        <f t="shared" si="4"/>
        <v>0.18129118551339371</v>
      </c>
      <c r="L66" s="112">
        <f t="shared" si="10"/>
        <v>0.23177864223655101</v>
      </c>
      <c r="M66" s="112">
        <f t="shared" si="5"/>
        <v>0</v>
      </c>
      <c r="N66" s="77">
        <f t="shared" si="11"/>
        <v>-1.4498655476422789E-2</v>
      </c>
      <c r="O66" s="78">
        <f t="shared" si="6"/>
        <v>3.301943941833755E-2</v>
      </c>
      <c r="P66" s="78">
        <f t="shared" si="7"/>
        <v>2.8800512678276879E-2</v>
      </c>
      <c r="Q66" s="78">
        <f t="shared" si="12"/>
        <v>0.30013139279532036</v>
      </c>
      <c r="R66" s="91">
        <f t="shared" si="8"/>
        <v>-0.65588404751221552</v>
      </c>
      <c r="S66" s="72">
        <f t="shared" si="14"/>
        <v>1.3130000000000002E-4</v>
      </c>
    </row>
    <row r="67" spans="1:19" x14ac:dyDescent="0.25">
      <c r="A67" s="33">
        <v>54</v>
      </c>
      <c r="B67" s="94">
        <f t="shared" si="16"/>
        <v>0.2215975</v>
      </c>
      <c r="C67" s="96">
        <v>1000000</v>
      </c>
      <c r="D67" s="34">
        <v>4.4319499999999998E-2</v>
      </c>
      <c r="E67" s="75">
        <v>3.0610400000000002E-4</v>
      </c>
      <c r="F67" s="35">
        <v>5</v>
      </c>
      <c r="G67" s="86">
        <f>init!D67/D67</f>
        <v>0.25357235528379157</v>
      </c>
      <c r="H67" s="87">
        <f t="shared" si="2"/>
        <v>6.9067566195467013E-3</v>
      </c>
      <c r="I67" s="86">
        <f t="shared" si="9"/>
        <v>0.18678184842667322</v>
      </c>
      <c r="J67" s="112">
        <f t="shared" si="3"/>
        <v>0.19998399967999361</v>
      </c>
      <c r="K67" s="112">
        <f t="shared" si="4"/>
        <v>0.18738440182110808</v>
      </c>
      <c r="L67" s="112">
        <f t="shared" si="10"/>
        <v>0</v>
      </c>
      <c r="M67" s="112">
        <f t="shared" si="5"/>
        <v>0</v>
      </c>
      <c r="N67" s="77">
        <f t="shared" si="11"/>
        <v>9.1958487512748387E-3</v>
      </c>
      <c r="O67" s="78">
        <f t="shared" si="6"/>
        <v>6.9701882828647491E-2</v>
      </c>
      <c r="P67" s="78">
        <f t="shared" si="7"/>
        <v>5.1928488579750985E-2</v>
      </c>
      <c r="Q67" s="78">
        <f t="shared" si="12"/>
        <v>-0.76981455549982758</v>
      </c>
      <c r="R67" s="91">
        <f t="shared" si="8"/>
        <v>-0.65588404751221552</v>
      </c>
      <c r="S67" s="72">
        <f t="shared" si="14"/>
        <v>1.3130000000000002E-4</v>
      </c>
    </row>
    <row r="68" spans="1:19" x14ac:dyDescent="0.25">
      <c r="A68" s="33">
        <v>55</v>
      </c>
      <c r="B68" s="94">
        <f t="shared" si="16"/>
        <v>0.27874850000000001</v>
      </c>
      <c r="C68" s="96">
        <v>1250000</v>
      </c>
      <c r="D68" s="34">
        <v>5.5749699999999999E-2</v>
      </c>
      <c r="E68" s="75">
        <v>5.9584099999999995E-4</v>
      </c>
      <c r="F68" s="35">
        <v>5</v>
      </c>
      <c r="G68" s="86">
        <f>init!D68/D68</f>
        <v>0.25311526340052054</v>
      </c>
      <c r="H68" s="87">
        <f t="shared" si="2"/>
        <v>1.0687788454467018E-2</v>
      </c>
      <c r="I68" s="86">
        <f t="shared" si="9"/>
        <v>0.23514987338335877</v>
      </c>
      <c r="J68" s="112">
        <f t="shared" si="3"/>
        <v>0.24998499969999399</v>
      </c>
      <c r="K68" s="112">
        <f t="shared" si="4"/>
        <v>0.23571658852508942</v>
      </c>
      <c r="L68" s="112">
        <f t="shared" si="10"/>
        <v>1.6972659818096172E-2</v>
      </c>
      <c r="M68" s="112">
        <f t="shared" si="5"/>
        <v>0</v>
      </c>
      <c r="N68" s="77">
        <f t="shared" si="11"/>
        <v>0.19714374758779729</v>
      </c>
      <c r="O68" s="78">
        <f t="shared" si="6"/>
        <v>0.25311409988019717</v>
      </c>
      <c r="P68" s="78">
        <f t="shared" si="7"/>
        <v>0.23538261082057663</v>
      </c>
      <c r="Q68" s="78">
        <f t="shared" si="12"/>
        <v>-0.69146467636976472</v>
      </c>
      <c r="R68" s="91">
        <f t="shared" si="8"/>
        <v>-0.65588404751221552</v>
      </c>
      <c r="S68" s="72">
        <f t="shared" si="14"/>
        <v>1.3130000000000002E-4</v>
      </c>
    </row>
    <row r="69" spans="1:19" x14ac:dyDescent="0.25">
      <c r="A69" s="33">
        <v>56</v>
      </c>
      <c r="B69" s="94">
        <f t="shared" si="16"/>
        <v>0.34823100000000001</v>
      </c>
      <c r="C69" s="96">
        <v>1500000</v>
      </c>
      <c r="D69" s="34">
        <v>6.9646200000000005E-2</v>
      </c>
      <c r="E69" s="75">
        <v>2.9121699999999999E-3</v>
      </c>
      <c r="F69" s="35">
        <v>5</v>
      </c>
      <c r="G69" s="86">
        <f>init!D69/D69</f>
        <v>0.24311304852238885</v>
      </c>
      <c r="H69" s="87">
        <f t="shared" si="2"/>
        <v>4.1813767298144046E-2</v>
      </c>
      <c r="I69" s="86">
        <f t="shared" si="9"/>
        <v>0.29395429139971724</v>
      </c>
      <c r="J69" s="112">
        <f t="shared" si="3"/>
        <v>0.2999859997199944</v>
      </c>
      <c r="K69" s="112">
        <f t="shared" si="4"/>
        <v>0.29447743545094168</v>
      </c>
      <c r="L69" s="112">
        <f t="shared" si="10"/>
        <v>0.15669395111743856</v>
      </c>
      <c r="M69" s="112">
        <f t="shared" si="5"/>
        <v>0</v>
      </c>
      <c r="N69" s="77">
        <f t="shared" si="11"/>
        <v>0.42564525903831729</v>
      </c>
      <c r="O69" s="78">
        <f t="shared" si="6"/>
        <v>0.43652631693174687</v>
      </c>
      <c r="P69" s="78">
        <f t="shared" si="7"/>
        <v>0.4584207212403098</v>
      </c>
      <c r="Q69" s="78">
        <f t="shared" si="12"/>
        <v>-4.647759700062614E-2</v>
      </c>
      <c r="R69" s="91">
        <f t="shared" si="8"/>
        <v>-0.65588404751221552</v>
      </c>
      <c r="S69" s="72">
        <f t="shared" si="14"/>
        <v>1.3130000000000002E-4</v>
      </c>
    </row>
    <row r="70" spans="1:19" x14ac:dyDescent="0.25">
      <c r="A70" s="33">
        <v>57</v>
      </c>
      <c r="B70" s="94">
        <f t="shared" si="16"/>
        <v>0.38905000000000001</v>
      </c>
      <c r="C70" s="96">
        <v>1750000</v>
      </c>
      <c r="D70" s="34">
        <v>7.7810000000000004E-2</v>
      </c>
      <c r="E70" s="75">
        <v>8.46581E-4</v>
      </c>
      <c r="F70" s="35">
        <v>5</v>
      </c>
      <c r="G70" s="86">
        <f>init!D70/D70</f>
        <v>0.25362549800796813</v>
      </c>
      <c r="H70" s="87">
        <f t="shared" si="2"/>
        <v>1.0880105384911964E-2</v>
      </c>
      <c r="I70" s="86">
        <f t="shared" si="9"/>
        <v>0.32850022079215041</v>
      </c>
      <c r="J70" s="112">
        <f t="shared" si="3"/>
        <v>0.34998699973999481</v>
      </c>
      <c r="K70" s="112">
        <f t="shared" si="4"/>
        <v>0.32899776806226633</v>
      </c>
      <c r="L70" s="112">
        <f t="shared" si="10"/>
        <v>1.7835950575808432E-2</v>
      </c>
      <c r="M70" s="112">
        <f t="shared" si="5"/>
        <v>0</v>
      </c>
      <c r="N70" s="77">
        <f t="shared" si="11"/>
        <v>0.55988342254565759</v>
      </c>
      <c r="O70" s="78">
        <f t="shared" si="6"/>
        <v>0.61993853398329657</v>
      </c>
      <c r="P70" s="78">
        <f t="shared" si="7"/>
        <v>0.5894492914446503</v>
      </c>
      <c r="Q70" s="78">
        <f t="shared" si="12"/>
        <v>-0.68747951863693013</v>
      </c>
      <c r="R70" s="91">
        <f t="shared" si="8"/>
        <v>-0.65588404751221552</v>
      </c>
      <c r="S70" s="72">
        <f t="shared" si="14"/>
        <v>1.3130000000000002E-4</v>
      </c>
    </row>
    <row r="71" spans="1:19" x14ac:dyDescent="0.25">
      <c r="A71" s="33">
        <v>58</v>
      </c>
      <c r="B71" s="94">
        <f t="shared" si="16"/>
        <v>0.452486</v>
      </c>
      <c r="C71" s="96">
        <v>2000000</v>
      </c>
      <c r="D71" s="34">
        <v>9.04972E-2</v>
      </c>
      <c r="E71" s="75">
        <v>1.04593E-3</v>
      </c>
      <c r="F71" s="35">
        <v>5</v>
      </c>
      <c r="G71" s="86">
        <f>init!D71/D71</f>
        <v>0.24879001781270582</v>
      </c>
      <c r="H71" s="87">
        <f t="shared" si="2"/>
        <v>1.1557595152115204E-2</v>
      </c>
      <c r="I71" s="86">
        <f t="shared" si="9"/>
        <v>0.38218736591913516</v>
      </c>
      <c r="J71" s="112">
        <f t="shared" si="3"/>
        <v>0.39998799975999522</v>
      </c>
      <c r="K71" s="112">
        <f t="shared" si="4"/>
        <v>0.38264513373834824</v>
      </c>
      <c r="L71" s="112">
        <f t="shared" si="10"/>
        <v>2.0877131885836755E-2</v>
      </c>
      <c r="M71" s="112">
        <f t="shared" si="5"/>
        <v>0</v>
      </c>
      <c r="N71" s="77">
        <f t="shared" si="11"/>
        <v>0.76850029557663935</v>
      </c>
      <c r="O71" s="78">
        <f t="shared" si="6"/>
        <v>0.80335075103484621</v>
      </c>
      <c r="P71" s="78">
        <f t="shared" si="7"/>
        <v>0.79307819904852439</v>
      </c>
      <c r="Q71" s="78">
        <f t="shared" si="12"/>
        <v>-0.67344069439800458</v>
      </c>
      <c r="R71" s="91">
        <f t="shared" si="8"/>
        <v>-0.65588404751221552</v>
      </c>
      <c r="S71" s="72">
        <f t="shared" si="14"/>
        <v>1.3130000000000002E-4</v>
      </c>
    </row>
    <row r="72" spans="1:19" x14ac:dyDescent="0.25">
      <c r="A72" s="33">
        <v>59</v>
      </c>
      <c r="B72" s="94">
        <f t="shared" si="16"/>
        <v>0.50724499999999995</v>
      </c>
      <c r="C72" s="96">
        <v>2250000</v>
      </c>
      <c r="D72" s="34">
        <v>0.101449</v>
      </c>
      <c r="E72" s="75">
        <v>1.3675600000000001E-3</v>
      </c>
      <c r="F72" s="35">
        <v>5</v>
      </c>
      <c r="G72" s="86">
        <f>init!D72/D72</f>
        <v>0.25349091661820228</v>
      </c>
      <c r="H72" s="87">
        <f t="shared" si="2"/>
        <v>1.3480270875020947E-2</v>
      </c>
      <c r="I72" s="86">
        <f t="shared" si="9"/>
        <v>0.42853099382771315</v>
      </c>
      <c r="J72" s="112">
        <f t="shared" si="3"/>
        <v>0.44998899977999562</v>
      </c>
      <c r="K72" s="112">
        <f t="shared" si="4"/>
        <v>0.42895442336973372</v>
      </c>
      <c r="L72" s="112">
        <f t="shared" si="10"/>
        <v>2.9507823826593456E-2</v>
      </c>
      <c r="M72" s="112">
        <f t="shared" si="5"/>
        <v>0</v>
      </c>
      <c r="N72" s="77">
        <f t="shared" si="11"/>
        <v>0.94858181632674199</v>
      </c>
      <c r="O72" s="78">
        <f t="shared" si="6"/>
        <v>0.98676296808639585</v>
      </c>
      <c r="P72" s="78">
        <f t="shared" si="7"/>
        <v>0.96885402588944347</v>
      </c>
      <c r="Q72" s="78">
        <f t="shared" si="12"/>
        <v>-0.63359934497991754</v>
      </c>
      <c r="R72" s="91">
        <f t="shared" si="8"/>
        <v>-0.65588404751221552</v>
      </c>
      <c r="S72" s="72">
        <f t="shared" si="14"/>
        <v>1.3130000000000002E-4</v>
      </c>
    </row>
    <row r="73" spans="1:19" x14ac:dyDescent="0.25">
      <c r="A73" s="33">
        <v>60</v>
      </c>
      <c r="B73" s="94">
        <f t="shared" si="16"/>
        <v>0.56098000000000003</v>
      </c>
      <c r="C73" s="96">
        <v>2500000</v>
      </c>
      <c r="D73" s="34">
        <v>0.112196</v>
      </c>
      <c r="E73" s="75">
        <v>1.6955900000000001E-3</v>
      </c>
      <c r="F73" s="35">
        <v>5</v>
      </c>
      <c r="G73" s="86">
        <f>init!D73/D73</f>
        <v>0.25613212592249274</v>
      </c>
      <c r="H73" s="87">
        <f t="shared" si="2"/>
        <v>1.5112749117615601E-2</v>
      </c>
      <c r="I73" s="86">
        <f t="shared" si="9"/>
        <v>0.47400799022405798</v>
      </c>
      <c r="J73" s="112">
        <f t="shared" si="3"/>
        <v>0.49998999979999598</v>
      </c>
      <c r="K73" s="112">
        <f t="shared" si="4"/>
        <v>0.47439772361887089</v>
      </c>
      <c r="L73" s="112">
        <f t="shared" si="10"/>
        <v>3.6835849371394634E-2</v>
      </c>
      <c r="M73" s="112">
        <f t="shared" si="5"/>
        <v>0</v>
      </c>
      <c r="N73" s="77">
        <f t="shared" si="11"/>
        <v>1.1252957906050669</v>
      </c>
      <c r="O73" s="78">
        <f t="shared" si="6"/>
        <v>1.1701751851379456</v>
      </c>
      <c r="P73" s="78">
        <f t="shared" si="7"/>
        <v>1.1413428232615066</v>
      </c>
      <c r="Q73" s="78">
        <f t="shared" si="12"/>
        <v>-0.59977141689730618</v>
      </c>
      <c r="R73" s="91">
        <f t="shared" si="8"/>
        <v>-0.65588404751221552</v>
      </c>
      <c r="S73" s="72">
        <f t="shared" si="14"/>
        <v>1.3130000000000002E-4</v>
      </c>
    </row>
    <row r="74" spans="1:19" x14ac:dyDescent="0.25">
      <c r="A74" s="33">
        <v>61</v>
      </c>
      <c r="B74" s="94">
        <f t="shared" si="16"/>
        <v>0.63817999999999997</v>
      </c>
      <c r="C74" s="96">
        <v>2750000</v>
      </c>
      <c r="D74" s="34">
        <v>0.127636</v>
      </c>
      <c r="E74" s="75">
        <v>4.3880200000000003E-3</v>
      </c>
      <c r="F74" s="35">
        <v>5</v>
      </c>
      <c r="G74" s="86">
        <f>init!D74/D74</f>
        <v>0.25071139803817105</v>
      </c>
      <c r="H74" s="87">
        <f t="shared" si="2"/>
        <v>3.4379172020433106E-2</v>
      </c>
      <c r="I74" s="86">
        <f t="shared" si="9"/>
        <v>0.53934388157602242</v>
      </c>
      <c r="J74" s="112">
        <f t="shared" si="3"/>
        <v>0.54999099981999644</v>
      </c>
      <c r="K74" s="112">
        <f t="shared" si="4"/>
        <v>0.53968520438993972</v>
      </c>
      <c r="L74" s="112">
        <f t="shared" si="10"/>
        <v>0.12332082387518371</v>
      </c>
      <c r="M74" s="112">
        <f t="shared" si="5"/>
        <v>0</v>
      </c>
      <c r="N74" s="77">
        <f t="shared" si="11"/>
        <v>1.3791772238289741</v>
      </c>
      <c r="O74" s="78">
        <f t="shared" si="6"/>
        <v>1.3535874021894954</v>
      </c>
      <c r="P74" s="78">
        <f t="shared" si="7"/>
        <v>1.3891540293119995</v>
      </c>
      <c r="Q74" s="78">
        <f t="shared" si="12"/>
        <v>-0.20053597757542613</v>
      </c>
      <c r="R74" s="91">
        <f t="shared" si="8"/>
        <v>-0.65588404751221552</v>
      </c>
      <c r="S74" s="72">
        <f t="shared" si="14"/>
        <v>1.3130000000000002E-4</v>
      </c>
    </row>
    <row r="75" spans="1:19" x14ac:dyDescent="0.25">
      <c r="A75" s="33">
        <v>62</v>
      </c>
      <c r="B75" s="94">
        <f t="shared" si="16"/>
        <v>0.67581000000000002</v>
      </c>
      <c r="C75" s="96">
        <v>3000000</v>
      </c>
      <c r="D75" s="34">
        <v>0.135162</v>
      </c>
      <c r="E75" s="75">
        <v>1.60972E-3</v>
      </c>
      <c r="F75" s="35">
        <v>5</v>
      </c>
      <c r="G75" s="86">
        <f>init!D75/D75</f>
        <v>0.26331069383406575</v>
      </c>
      <c r="H75" s="87">
        <f t="shared" si="2"/>
        <v>1.1909560379396576E-2</v>
      </c>
      <c r="I75" s="86">
        <f t="shared" si="9"/>
        <v>0.5711908970109244</v>
      </c>
      <c r="J75" s="112">
        <f t="shared" si="3"/>
        <v>0.59999199983999685</v>
      </c>
      <c r="K75" s="112">
        <f t="shared" si="4"/>
        <v>0.57150862280205528</v>
      </c>
      <c r="L75" s="112">
        <f t="shared" si="10"/>
        <v>2.2457067292694158E-2</v>
      </c>
      <c r="M75" s="112">
        <f t="shared" si="5"/>
        <v>0</v>
      </c>
      <c r="N75" s="77">
        <f t="shared" si="11"/>
        <v>1.5029279794276225</v>
      </c>
      <c r="O75" s="78">
        <f t="shared" si="6"/>
        <v>1.5369996192410449</v>
      </c>
      <c r="P75" s="78">
        <f t="shared" si="7"/>
        <v>1.5099459423130366</v>
      </c>
      <c r="Q75" s="78">
        <f t="shared" si="12"/>
        <v>-0.66614733263342119</v>
      </c>
      <c r="R75" s="91">
        <f t="shared" si="8"/>
        <v>-0.65588404751221552</v>
      </c>
      <c r="S75" s="72">
        <f t="shared" si="14"/>
        <v>1.3130000000000002E-4</v>
      </c>
    </row>
    <row r="76" spans="1:19" x14ac:dyDescent="0.25">
      <c r="A76" s="33">
        <v>63</v>
      </c>
      <c r="B76" s="94">
        <f t="shared" si="16"/>
        <v>0.73372499999999996</v>
      </c>
      <c r="C76" s="96">
        <v>3250000</v>
      </c>
      <c r="D76" s="34">
        <v>0.14674499999999999</v>
      </c>
      <c r="E76" s="75">
        <v>1.9719199999999998E-3</v>
      </c>
      <c r="F76" s="35">
        <v>5</v>
      </c>
      <c r="G76" s="86">
        <f>init!D76/D76</f>
        <v>0.26664213431462747</v>
      </c>
      <c r="H76" s="87">
        <f t="shared" si="2"/>
        <v>1.3437732120344817E-2</v>
      </c>
      <c r="I76" s="86">
        <f t="shared" si="9"/>
        <v>0.6202055103224402</v>
      </c>
      <c r="J76" s="112">
        <f t="shared" si="3"/>
        <v>0.64999299985999714</v>
      </c>
      <c r="K76" s="112">
        <f t="shared" si="4"/>
        <v>0.62048691877169848</v>
      </c>
      <c r="L76" s="112">
        <f t="shared" si="10"/>
        <v>2.9316871768074588E-2</v>
      </c>
      <c r="M76" s="112">
        <f t="shared" si="5"/>
        <v>0</v>
      </c>
      <c r="N76" s="77">
        <f t="shared" si="11"/>
        <v>1.6933883836395731</v>
      </c>
      <c r="O76" s="78">
        <f t="shared" si="6"/>
        <v>1.7204118362925946</v>
      </c>
      <c r="P76" s="78">
        <f t="shared" si="7"/>
        <v>1.6958524966966415</v>
      </c>
      <c r="Q76" s="78">
        <f t="shared" si="12"/>
        <v>-0.63448082560021712</v>
      </c>
      <c r="R76" s="91">
        <f t="shared" si="8"/>
        <v>-0.65588404751221552</v>
      </c>
      <c r="S76" s="72">
        <f t="shared" si="14"/>
        <v>1.3130000000000002E-4</v>
      </c>
    </row>
    <row r="77" spans="1:19" x14ac:dyDescent="0.25">
      <c r="A77" s="33">
        <v>64</v>
      </c>
      <c r="B77" s="94">
        <f>D77*F77</f>
        <v>0.79339999999999988</v>
      </c>
      <c r="C77" s="96">
        <v>3500000</v>
      </c>
      <c r="D77" s="34">
        <v>0.15867999999999999</v>
      </c>
      <c r="E77" s="75">
        <v>4.02703E-3</v>
      </c>
      <c r="F77" s="35">
        <v>5</v>
      </c>
      <c r="G77" s="86">
        <f>init!D77/D77</f>
        <v>0.27342576254096296</v>
      </c>
      <c r="H77" s="87">
        <f t="shared" si="2"/>
        <v>2.537830854550038E-2</v>
      </c>
      <c r="I77" s="86">
        <f t="shared" si="9"/>
        <v>0.67070964654560705</v>
      </c>
      <c r="J77" s="112">
        <f t="shared" si="3"/>
        <v>0.69999399987999755</v>
      </c>
      <c r="K77" s="112">
        <f t="shared" si="4"/>
        <v>0.67095363399208108</v>
      </c>
      <c r="L77" s="112">
        <f t="shared" si="10"/>
        <v>8.2916881115897303E-2</v>
      </c>
      <c r="M77" s="112">
        <f t="shared" si="5"/>
        <v>0</v>
      </c>
      <c r="N77" s="77">
        <f t="shared" si="11"/>
        <v>1.8896367583498925</v>
      </c>
      <c r="O77" s="78">
        <f t="shared" si="6"/>
        <v>1.9038240533441444</v>
      </c>
      <c r="P77" s="78">
        <f t="shared" si="7"/>
        <v>1.8874086329798434</v>
      </c>
      <c r="Q77" s="78">
        <f t="shared" si="12"/>
        <v>-0.38705029327465879</v>
      </c>
      <c r="R77" s="91">
        <f t="shared" si="8"/>
        <v>-0.65588404751221552</v>
      </c>
      <c r="S77" s="72">
        <f t="shared" si="14"/>
        <v>1.3130000000000002E-4</v>
      </c>
    </row>
    <row r="78" spans="1:19" x14ac:dyDescent="0.25">
      <c r="A78" s="33">
        <v>65</v>
      </c>
      <c r="B78" s="94">
        <f t="shared" si="16"/>
        <v>0.85517999999999994</v>
      </c>
      <c r="C78" s="96">
        <v>3750000</v>
      </c>
      <c r="D78" s="34">
        <v>0.17103599999999999</v>
      </c>
      <c r="E78" s="75">
        <v>4.6040400000000002E-3</v>
      </c>
      <c r="F78" s="35">
        <v>5</v>
      </c>
      <c r="G78" s="86">
        <f>init!D78/D78</f>
        <v>0.27611438527561449</v>
      </c>
      <c r="H78" s="87">
        <f t="shared" ref="H78:H83" si="17">E78/D78</f>
        <v>2.6918543464533786E-2</v>
      </c>
      <c r="I78" s="86">
        <f t="shared" si="9"/>
        <v>0.72299528602390206</v>
      </c>
      <c r="J78" s="112">
        <f t="shared" ref="J78:J83" si="18">(C78-$C$8)/($C$7-$C$8)</f>
        <v>0.74999499989999796</v>
      </c>
      <c r="K78" s="112">
        <f t="shared" ref="K78:K83" si="19">(D78-$D$8)/($D$7-$D$8)</f>
        <v>0.72320053246405824</v>
      </c>
      <c r="L78" s="112">
        <f t="shared" si="10"/>
        <v>8.9830835946763679E-2</v>
      </c>
      <c r="M78" s="112">
        <f t="shared" ref="M78:M83" si="20">(F78-$F$8)/($F$7-$F$8)</f>
        <v>0</v>
      </c>
      <c r="N78" s="77">
        <f t="shared" si="11"/>
        <v>2.0928076773210451</v>
      </c>
      <c r="O78" s="78">
        <f t="shared" ref="O78:O83" si="21">(C78-$C$9)/$C$10</f>
        <v>2.0872362703956941</v>
      </c>
      <c r="P78" s="78">
        <f t="shared" ref="P78:P83" si="22">(D78-$D$9)/$D$10</f>
        <v>2.0857217976145517</v>
      </c>
      <c r="Q78" s="78">
        <f t="shared" si="12"/>
        <v>-0.3551338151790141</v>
      </c>
      <c r="R78" s="91">
        <f t="shared" ref="R78:R83" si="23">(F78-$F$9)/$F$10</f>
        <v>-0.65588404751221552</v>
      </c>
      <c r="S78" s="72">
        <f t="shared" si="14"/>
        <v>1.3130000000000002E-4</v>
      </c>
    </row>
    <row r="79" spans="1:19" x14ac:dyDescent="0.25">
      <c r="A79" s="33">
        <v>66</v>
      </c>
      <c r="B79" s="94">
        <f t="shared" si="16"/>
        <v>0.90154000000000001</v>
      </c>
      <c r="C79" s="96">
        <v>4000000</v>
      </c>
      <c r="D79" s="34">
        <v>0.180308</v>
      </c>
      <c r="E79" s="75">
        <v>1.43191E-3</v>
      </c>
      <c r="F79" s="35">
        <v>5</v>
      </c>
      <c r="G79" s="86">
        <f>init!D79/D79</f>
        <v>0.27940468531623663</v>
      </c>
      <c r="H79" s="87">
        <f t="shared" si="17"/>
        <v>7.9414668234354547E-3</v>
      </c>
      <c r="I79" s="86">
        <f t="shared" ref="I79:I83" si="24">(B79-$B$8)/($B$7-$B$8)</f>
        <v>0.76223067362852737</v>
      </c>
      <c r="J79" s="112">
        <f t="shared" si="18"/>
        <v>0.79999599991999837</v>
      </c>
      <c r="K79" s="112">
        <f t="shared" si="19"/>
        <v>0.76240684863694363</v>
      </c>
      <c r="L79" s="112">
        <f t="shared" ref="L79:L83" si="25">(H79-$G$8)/($G$7-$G$8)</f>
        <v>4.6447068069414565E-3</v>
      </c>
      <c r="M79" s="112">
        <f t="shared" si="20"/>
        <v>0</v>
      </c>
      <c r="N79" s="77">
        <f t="shared" ref="N79:N83" si="26">(B79-$B$9)/$B$10</f>
        <v>2.2452680820394439</v>
      </c>
      <c r="O79" s="78">
        <f t="shared" si="21"/>
        <v>2.2706484874472439</v>
      </c>
      <c r="P79" s="78">
        <f t="shared" si="22"/>
        <v>2.2345369208334747</v>
      </c>
      <c r="Q79" s="78">
        <f t="shared" ref="Q79:Q83" si="27">(H79-$G$9)/$G$10</f>
        <v>-0.74837347196792048</v>
      </c>
      <c r="R79" s="91">
        <f t="shared" si="23"/>
        <v>-0.65588404751221552</v>
      </c>
      <c r="S79" s="72">
        <f t="shared" si="14"/>
        <v>1.3130000000000002E-4</v>
      </c>
    </row>
    <row r="80" spans="1:19" x14ac:dyDescent="0.25">
      <c r="A80" s="33">
        <v>67</v>
      </c>
      <c r="B80" s="94">
        <f t="shared" si="16"/>
        <v>0.98074499999999998</v>
      </c>
      <c r="C80" s="96">
        <v>4250000</v>
      </c>
      <c r="D80" s="34">
        <v>0.19614899999999999</v>
      </c>
      <c r="E80" s="75">
        <v>7.1156800000000001E-3</v>
      </c>
      <c r="F80" s="35">
        <v>5</v>
      </c>
      <c r="G80" s="86">
        <f>init!D80/D80</f>
        <v>0.27344467726065391</v>
      </c>
      <c r="H80" s="87">
        <f t="shared" si="17"/>
        <v>3.6276911939393017E-2</v>
      </c>
      <c r="I80" s="86">
        <f>(B80-$B$8)/($B$7-$B$8)</f>
        <v>0.82926343625200349</v>
      </c>
      <c r="J80" s="112">
        <f t="shared" si="18"/>
        <v>0.84999699993999878</v>
      </c>
      <c r="K80" s="112">
        <f t="shared" si="19"/>
        <v>0.82938994338399685</v>
      </c>
      <c r="L80" s="112">
        <f t="shared" si="25"/>
        <v>0.13183958157784315</v>
      </c>
      <c r="M80" s="112">
        <f t="shared" si="20"/>
        <v>0</v>
      </c>
      <c r="N80" s="77">
        <f t="shared" si="26"/>
        <v>2.5057431975640498</v>
      </c>
      <c r="O80" s="78">
        <f t="shared" si="21"/>
        <v>2.4540607044987937</v>
      </c>
      <c r="P80" s="78">
        <f t="shared" si="22"/>
        <v>2.4887841562639061</v>
      </c>
      <c r="Q80" s="78">
        <f t="shared" si="27"/>
        <v>-0.16121134351718422</v>
      </c>
      <c r="R80" s="91">
        <f t="shared" si="23"/>
        <v>-0.65588404751221552</v>
      </c>
      <c r="S80" s="72">
        <f t="shared" ref="S80:S83" si="28">$B$5</f>
        <v>1.3130000000000002E-4</v>
      </c>
    </row>
    <row r="81" spans="1:19" x14ac:dyDescent="0.25">
      <c r="A81" s="33">
        <v>68</v>
      </c>
      <c r="B81" s="94">
        <f t="shared" si="16"/>
        <v>1.0136499999999999</v>
      </c>
      <c r="C81" s="96">
        <v>4500000</v>
      </c>
      <c r="D81" s="34">
        <v>0.20272999999999999</v>
      </c>
      <c r="E81" s="75">
        <v>1.8589100000000001E-3</v>
      </c>
      <c r="F81" s="35">
        <v>5</v>
      </c>
      <c r="G81" s="86">
        <f>init!D81/D81</f>
        <v>0.28240911557243625</v>
      </c>
      <c r="H81" s="87">
        <f t="shared" si="17"/>
        <v>9.1693878557687573E-3</v>
      </c>
      <c r="I81" s="86">
        <f t="shared" si="24"/>
        <v>0.85711159046102414</v>
      </c>
      <c r="J81" s="112">
        <f t="shared" si="18"/>
        <v>0.89999799995999918</v>
      </c>
      <c r="K81" s="112">
        <f t="shared" si="19"/>
        <v>0.85721746352353079</v>
      </c>
      <c r="L81" s="112">
        <f t="shared" si="25"/>
        <v>1.0156716987019147E-2</v>
      </c>
      <c r="M81" s="112">
        <f t="shared" si="20"/>
        <v>0</v>
      </c>
      <c r="N81" s="77">
        <f t="shared" si="26"/>
        <v>2.6139552255463383</v>
      </c>
      <c r="O81" s="78">
        <f t="shared" si="21"/>
        <v>2.637472921550343</v>
      </c>
      <c r="P81" s="78">
        <f t="shared" si="22"/>
        <v>2.5944088678583554</v>
      </c>
      <c r="Q81" s="78">
        <f t="shared" si="27"/>
        <v>-0.72292870750546945</v>
      </c>
      <c r="R81" s="91">
        <f t="shared" si="23"/>
        <v>-0.65588404751221552</v>
      </c>
      <c r="S81" s="72">
        <f t="shared" si="28"/>
        <v>1.3130000000000002E-4</v>
      </c>
    </row>
    <row r="82" spans="1:19" x14ac:dyDescent="0.25">
      <c r="A82" s="33">
        <v>69</v>
      </c>
      <c r="B82" s="94">
        <f t="shared" si="16"/>
        <v>1.07578</v>
      </c>
      <c r="C82" s="96">
        <v>4750000</v>
      </c>
      <c r="D82" s="34">
        <v>0.21515599999999999</v>
      </c>
      <c r="E82" s="75">
        <v>3.2012899999999999E-3</v>
      </c>
      <c r="F82" s="35">
        <v>5</v>
      </c>
      <c r="G82" s="86">
        <f>init!D82/D82</f>
        <v>0.27898594508170821</v>
      </c>
      <c r="H82" s="87">
        <f t="shared" si="17"/>
        <v>1.4878925059026939E-2</v>
      </c>
      <c r="I82" s="86">
        <f t="shared" si="24"/>
        <v>0.90969344188197698</v>
      </c>
      <c r="J82" s="112">
        <f t="shared" si="18"/>
        <v>0.94999899997999959</v>
      </c>
      <c r="K82" s="112">
        <f t="shared" si="19"/>
        <v>0.90976035446014358</v>
      </c>
      <c r="L82" s="112">
        <f t="shared" si="25"/>
        <v>3.5786237419688977E-2</v>
      </c>
      <c r="M82" s="112">
        <f t="shared" si="20"/>
        <v>0</v>
      </c>
      <c r="N82" s="77">
        <f t="shared" si="26"/>
        <v>2.8182771613779622</v>
      </c>
      <c r="O82" s="78">
        <f t="shared" si="21"/>
        <v>2.8208851386018927</v>
      </c>
      <c r="P82" s="78">
        <f t="shared" si="22"/>
        <v>2.7938455288935513</v>
      </c>
      <c r="Q82" s="78">
        <f t="shared" si="27"/>
        <v>-0.60461667806620845</v>
      </c>
      <c r="R82" s="91">
        <f t="shared" si="23"/>
        <v>-0.65588404751221552</v>
      </c>
      <c r="S82" s="72">
        <f t="shared" si="28"/>
        <v>1.3130000000000002E-4</v>
      </c>
    </row>
    <row r="83" spans="1:19" ht="15.75" thickBot="1" x14ac:dyDescent="0.3">
      <c r="A83" s="36">
        <v>70</v>
      </c>
      <c r="B83" s="95">
        <f t="shared" si="16"/>
        <v>1.182485</v>
      </c>
      <c r="C83" s="97">
        <v>5000000</v>
      </c>
      <c r="D83" s="37">
        <v>0.23649700000000001</v>
      </c>
      <c r="E83" s="81">
        <v>6.27079E-3</v>
      </c>
      <c r="F83" s="66">
        <v>5</v>
      </c>
      <c r="G83" s="88">
        <f>init!D83/D83</f>
        <v>0.26727992321255661</v>
      </c>
      <c r="H83" s="89">
        <f t="shared" si="17"/>
        <v>2.6515304633885416E-2</v>
      </c>
      <c r="I83" s="88">
        <f t="shared" si="24"/>
        <v>1</v>
      </c>
      <c r="J83" s="113">
        <f t="shared" si="18"/>
        <v>1</v>
      </c>
      <c r="K83" s="113">
        <f t="shared" si="19"/>
        <v>1</v>
      </c>
      <c r="L83" s="113">
        <f t="shared" si="25"/>
        <v>8.8020738651408345E-2</v>
      </c>
      <c r="M83" s="113">
        <f t="shared" si="20"/>
        <v>0</v>
      </c>
      <c r="N83" s="79">
        <f t="shared" si="26"/>
        <v>3.1691893159395819</v>
      </c>
      <c r="O83" s="80">
        <f t="shared" si="21"/>
        <v>3.0042973556534425</v>
      </c>
      <c r="P83" s="80">
        <f t="shared" si="22"/>
        <v>3.1363674815051823</v>
      </c>
      <c r="Q83" s="80">
        <f t="shared" si="27"/>
        <v>-0.36348965956785495</v>
      </c>
      <c r="R83" s="92">
        <f t="shared" si="23"/>
        <v>-0.65588404751221552</v>
      </c>
      <c r="S83" s="73">
        <f t="shared" si="28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topLeftCell="A13" zoomScaleNormal="100" workbookViewId="0">
      <selection activeCell="M58" sqref="M58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CDCD-6236-48AA-B1C2-26FA53BF5AB1}">
  <dimension ref="A1:T138"/>
  <sheetViews>
    <sheetView tabSelected="1" workbookViewId="0">
      <selection activeCell="A2" sqref="A2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22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2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90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1.2249629</v>
      </c>
      <c r="C7" s="24">
        <f>MAX(C14:C131)</f>
        <v>5000000</v>
      </c>
      <c r="D7" s="5">
        <f>MAX(D14:D131)</f>
        <v>9.6904000000000004E-2</v>
      </c>
      <c r="E7" s="5">
        <f>MAX(E14:E83)</f>
        <v>2.48734E-2</v>
      </c>
      <c r="F7" s="39">
        <f>MAX(F14:F83)</f>
        <v>200</v>
      </c>
      <c r="G7" s="76">
        <f>MAX(H14:H83)</f>
        <v>1.2825587308044342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2.595912E-4</v>
      </c>
      <c r="C8" s="24">
        <f>MIN(C14:C131)</f>
        <v>100</v>
      </c>
      <c r="D8" s="5">
        <f>MIN(D14:D131)</f>
        <v>1.47495E-6</v>
      </c>
      <c r="E8" s="5">
        <f>MIN(E14:E83)</f>
        <v>9.7876300000000009E-7</v>
      </c>
      <c r="F8" s="39">
        <f>MIN(F14:F83)</f>
        <v>10</v>
      </c>
      <c r="G8" s="76">
        <f>MIN(H14:H83)</f>
        <v>6.3401998114208866E-2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0.50896199251857155</v>
      </c>
      <c r="C9" s="24">
        <f>SUM(C14:C131)/$B$2</f>
        <v>904992.85714285716</v>
      </c>
      <c r="D9" s="5">
        <f>SUM(D14:D131)/$B$2</f>
        <v>1.8121345235000003E-2</v>
      </c>
      <c r="E9" s="5">
        <f>SUM(E14:E83)/$B$2</f>
        <v>3.8262475716142864E-3</v>
      </c>
      <c r="F9" s="40">
        <f>SUM(F14:F83)/$B$2</f>
        <v>97.314285714285717</v>
      </c>
      <c r="G9" s="5">
        <f>SUM(H14:H83)/$B$2</f>
        <v>0.23827168637346355</v>
      </c>
      <c r="I9" s="40"/>
      <c r="L9"/>
      <c r="R9"/>
    </row>
    <row r="10" spans="1:20" x14ac:dyDescent="0.25">
      <c r="A10" s="1" t="s">
        <v>11</v>
      </c>
      <c r="B10" s="68">
        <f>_xlfn.STDEV.S(B14:B131)</f>
        <v>0.41201853388965731</v>
      </c>
      <c r="C10" s="24">
        <f>_xlfn.STDEV.S(C14:C131)</f>
        <v>1363049.8775865906</v>
      </c>
      <c r="D10" s="5">
        <f>_xlfn.STDEV.S(D14:D131)</f>
        <v>2.6465244654592015E-2</v>
      </c>
      <c r="E10" s="5">
        <f>_xlfn.STDEV.S(E14:E83)</f>
        <v>5.7035321897762519E-3</v>
      </c>
      <c r="F10" s="40">
        <f>_xlfn.STDEV.S(F14:F83)</f>
        <v>59.781132901038909</v>
      </c>
      <c r="G10" s="5">
        <f>_xlfn.STDEV.S(H14:H83)</f>
        <v>0.15772276692438161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7" t="s">
        <v>6</v>
      </c>
      <c r="C12" s="118"/>
      <c r="D12" s="118"/>
      <c r="E12" s="118"/>
      <c r="F12" s="119"/>
      <c r="G12" s="114" t="s">
        <v>17</v>
      </c>
      <c r="H12" s="116"/>
      <c r="I12" s="114" t="s">
        <v>7</v>
      </c>
      <c r="J12" s="115"/>
      <c r="K12" s="115"/>
      <c r="L12" s="115"/>
      <c r="M12" s="116"/>
      <c r="N12" s="114" t="s">
        <v>8</v>
      </c>
      <c r="O12" s="115"/>
      <c r="P12" s="115"/>
      <c r="Q12" s="115"/>
      <c r="R12" s="116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3" t="s">
        <v>21</v>
      </c>
    </row>
    <row r="14" spans="1:20" x14ac:dyDescent="0.25">
      <c r="A14" s="100">
        <v>1</v>
      </c>
      <c r="B14" s="103">
        <f>D14*F14</f>
        <v>3.5846000000000001E-4</v>
      </c>
      <c r="C14" s="104">
        <v>100</v>
      </c>
      <c r="D14" s="105">
        <v>1.7923E-6</v>
      </c>
      <c r="E14" s="105">
        <v>9.7876300000000009E-7</v>
      </c>
      <c r="F14" s="106">
        <v>200</v>
      </c>
      <c r="G14" s="84">
        <f>init!D14/D14</f>
        <v>1.9193215421525416</v>
      </c>
      <c r="H14" s="85">
        <f t="shared" ref="H14:H77" si="2">E14/D14</f>
        <v>0.54609328795402556</v>
      </c>
      <c r="I14" s="108">
        <f>(B14-$B$8)/($B$7-$B$8)</f>
        <v>8.0728776749100604E-5</v>
      </c>
      <c r="J14" s="109">
        <f t="shared" ref="J14:J77" si="3">(C14-$C$8)/($C$7-$C$8)</f>
        <v>0</v>
      </c>
      <c r="K14" s="109">
        <f t="shared" ref="K14:K77" si="4">(D14-$D$8)/($D$7-$D$8)</f>
        <v>3.2749404603879309E-6</v>
      </c>
      <c r="L14" s="109">
        <f>(H14-$G$8)/($G$7-$G$8)</f>
        <v>0.39592226077011167</v>
      </c>
      <c r="M14" s="109">
        <f t="shared" ref="M14:M77" si="5">(F14-$F$8)/($F$7-$F$8)</f>
        <v>1</v>
      </c>
      <c r="N14" s="77">
        <f>(B14-$B$9)/$B$10</f>
        <v>-1.2344190629414276</v>
      </c>
      <c r="O14" s="78">
        <f t="shared" ref="O14:O77" si="6">(C14-$C$9)/$C$10</f>
        <v>-0.66387362049073073</v>
      </c>
      <c r="P14" s="78">
        <f t="shared" ref="P14:P77" si="7">(D14-$D$9)/$D$10</f>
        <v>-0.68465465449064178</v>
      </c>
      <c r="Q14" s="78">
        <f>(H14-$G$9)/$G$10</f>
        <v>1.9516624491386434</v>
      </c>
      <c r="R14" s="91">
        <f t="shared" ref="R14:R77" si="8">(F14-$F$9)/$F$10</f>
        <v>1.7176943510873104</v>
      </c>
      <c r="S14" s="71">
        <f>$B$5</f>
        <v>1.3130000000000002E-4</v>
      </c>
    </row>
    <row r="15" spans="1:20" x14ac:dyDescent="0.25">
      <c r="A15" s="33">
        <v>2</v>
      </c>
      <c r="B15" s="94">
        <f>D15*F15</f>
        <v>8.8566274999999999E-4</v>
      </c>
      <c r="C15" s="98">
        <v>200</v>
      </c>
      <c r="D15" s="75">
        <v>4.4957500000000001E-6</v>
      </c>
      <c r="E15" s="75">
        <v>1.20693E-6</v>
      </c>
      <c r="F15" s="101">
        <v>197</v>
      </c>
      <c r="G15" s="86">
        <f>init!D15/D15</f>
        <v>0.99582939442807084</v>
      </c>
      <c r="H15" s="87">
        <f t="shared" si="2"/>
        <v>0.26846021242284379</v>
      </c>
      <c r="I15" s="108">
        <f t="shared" ref="I15:I78" si="9">(B15-$B$8)/($B$7-$B$8)</f>
        <v>5.1120262801726492E-4</v>
      </c>
      <c r="J15" s="109">
        <f t="shared" si="3"/>
        <v>2.0000400008000161E-5</v>
      </c>
      <c r="K15" s="109">
        <f t="shared" si="4"/>
        <v>3.1173594273640654E-5</v>
      </c>
      <c r="L15" s="109">
        <f t="shared" ref="L15:L78" si="10">(H15-$G$8)/($G$7-$G$8)</f>
        <v>0.16819676158958474</v>
      </c>
      <c r="M15" s="109">
        <f t="shared" si="5"/>
        <v>0.98421052631578942</v>
      </c>
      <c r="N15" s="77">
        <f t="shared" ref="N15:N78" si="11">(B15-$B$9)/$B$10</f>
        <v>-1.2331395021774421</v>
      </c>
      <c r="O15" s="78">
        <f t="shared" si="6"/>
        <v>-0.66380025560391009</v>
      </c>
      <c r="P15" s="78">
        <f t="shared" si="7"/>
        <v>-0.68455250353623798</v>
      </c>
      <c r="Q15" s="78">
        <f t="shared" ref="Q15:Q78" si="12">(H15-$G$9)/$G$10</f>
        <v>0.19140246292948809</v>
      </c>
      <c r="R15" s="91">
        <f t="shared" si="8"/>
        <v>1.6675112940855943</v>
      </c>
      <c r="S15" s="72">
        <f>$B$5</f>
        <v>1.3130000000000002E-4</v>
      </c>
    </row>
    <row r="16" spans="1:20" x14ac:dyDescent="0.25">
      <c r="A16" s="33">
        <v>3</v>
      </c>
      <c r="B16" s="94">
        <f t="shared" ref="B16:B79" si="13">D16*F16</f>
        <v>1.4386943E-3</v>
      </c>
      <c r="C16" s="98">
        <v>300</v>
      </c>
      <c r="D16" s="75">
        <v>7.4159499999999997E-6</v>
      </c>
      <c r="E16" s="75">
        <v>1.5235999999999999E-6</v>
      </c>
      <c r="F16" s="101">
        <v>194</v>
      </c>
      <c r="G16" s="86">
        <f>init!D16/D16</f>
        <v>0.75620790323559361</v>
      </c>
      <c r="H16" s="87">
        <f t="shared" si="2"/>
        <v>0.20544906586479142</v>
      </c>
      <c r="I16" s="108">
        <f t="shared" si="9"/>
        <v>9.6276632187376027E-4</v>
      </c>
      <c r="J16" s="109">
        <f t="shared" si="3"/>
        <v>4.0000800016000322E-5</v>
      </c>
      <c r="K16" s="109">
        <f t="shared" si="4"/>
        <v>6.1309031905355899E-5</v>
      </c>
      <c r="L16" s="109">
        <f t="shared" si="10"/>
        <v>0.1165125565415511</v>
      </c>
      <c r="M16" s="109">
        <f t="shared" si="5"/>
        <v>0.96842105263157896</v>
      </c>
      <c r="N16" s="77">
        <f t="shared" si="11"/>
        <v>-1.231797252971371</v>
      </c>
      <c r="O16" s="78">
        <f t="shared" si="6"/>
        <v>-0.66372689071708946</v>
      </c>
      <c r="P16" s="78">
        <f t="shared" si="7"/>
        <v>-0.68444216259519952</v>
      </c>
      <c r="Q16" s="78">
        <f t="shared" si="12"/>
        <v>-0.20810325071464517</v>
      </c>
      <c r="R16" s="91">
        <f t="shared" si="8"/>
        <v>1.6173282370838782</v>
      </c>
      <c r="S16" s="72">
        <f t="shared" ref="S16:S79" si="14">$B$5</f>
        <v>1.3130000000000002E-4</v>
      </c>
    </row>
    <row r="17" spans="1:19" x14ac:dyDescent="0.25">
      <c r="A17" s="33">
        <v>4</v>
      </c>
      <c r="B17" s="94">
        <f t="shared" si="13"/>
        <v>1.02715025E-3</v>
      </c>
      <c r="C17" s="98">
        <v>400</v>
      </c>
      <c r="D17" s="75">
        <v>5.3777500000000003E-6</v>
      </c>
      <c r="E17" s="75">
        <v>1.22782E-6</v>
      </c>
      <c r="F17" s="101">
        <v>191</v>
      </c>
      <c r="G17" s="86">
        <f>init!D17/D17</f>
        <v>1.276370229185068</v>
      </c>
      <c r="H17" s="87">
        <f t="shared" si="2"/>
        <v>0.22831481567570081</v>
      </c>
      <c r="I17" s="108">
        <f t="shared" si="9"/>
        <v>6.26730608535774E-4</v>
      </c>
      <c r="J17" s="109">
        <f t="shared" si="3"/>
        <v>6.0001200024000479E-5</v>
      </c>
      <c r="K17" s="109">
        <f t="shared" si="4"/>
        <v>4.0275524275412055E-5</v>
      </c>
      <c r="L17" s="109">
        <f t="shared" si="10"/>
        <v>0.13526793819002314</v>
      </c>
      <c r="M17" s="109">
        <f t="shared" si="5"/>
        <v>0.95263157894736838</v>
      </c>
      <c r="N17" s="77">
        <f t="shared" si="11"/>
        <v>-1.2327961013632498</v>
      </c>
      <c r="O17" s="78">
        <f t="shared" si="6"/>
        <v>-0.66365352583026882</v>
      </c>
      <c r="P17" s="78">
        <f t="shared" si="7"/>
        <v>-0.68451917680861796</v>
      </c>
      <c r="Q17" s="78">
        <f t="shared" si="12"/>
        <v>-6.3128937514369446E-2</v>
      </c>
      <c r="R17" s="91">
        <f t="shared" si="8"/>
        <v>1.5671451800821621</v>
      </c>
      <c r="S17" s="72">
        <f t="shared" si="14"/>
        <v>1.3130000000000002E-4</v>
      </c>
    </row>
    <row r="18" spans="1:19" x14ac:dyDescent="0.25">
      <c r="A18" s="33">
        <v>5</v>
      </c>
      <c r="B18" s="94">
        <f t="shared" si="13"/>
        <v>1.0878337999999999E-3</v>
      </c>
      <c r="C18" s="98">
        <v>500</v>
      </c>
      <c r="D18" s="75">
        <v>5.7863500000000001E-6</v>
      </c>
      <c r="E18" s="75">
        <v>1.19806E-6</v>
      </c>
      <c r="F18" s="101">
        <v>188</v>
      </c>
      <c r="G18" s="86">
        <f>init!D18/D18</f>
        <v>1.4067590104297183</v>
      </c>
      <c r="H18" s="87">
        <f t="shared" si="2"/>
        <v>0.20704934889870125</v>
      </c>
      <c r="I18" s="108">
        <f t="shared" si="9"/>
        <v>6.7628020113013015E-4</v>
      </c>
      <c r="J18" s="109">
        <f t="shared" si="3"/>
        <v>8.0001600032000644E-5</v>
      </c>
      <c r="K18" s="109">
        <f t="shared" si="4"/>
        <v>4.4492132663987787E-5</v>
      </c>
      <c r="L18" s="109">
        <f t="shared" si="10"/>
        <v>0.11782517122922835</v>
      </c>
      <c r="M18" s="109">
        <f t="shared" si="5"/>
        <v>0.93684210526315792</v>
      </c>
      <c r="N18" s="77">
        <f t="shared" si="11"/>
        <v>-1.2326488178189221</v>
      </c>
      <c r="O18" s="78">
        <f t="shared" si="6"/>
        <v>-0.66358016094344818</v>
      </c>
      <c r="P18" s="78">
        <f t="shared" si="7"/>
        <v>-0.68450373769194506</v>
      </c>
      <c r="Q18" s="78">
        <f t="shared" si="12"/>
        <v>-0.19795707419799133</v>
      </c>
      <c r="R18" s="91">
        <f t="shared" si="8"/>
        <v>1.516962123080446</v>
      </c>
      <c r="S18" s="72">
        <f t="shared" si="14"/>
        <v>1.3130000000000002E-4</v>
      </c>
    </row>
    <row r="19" spans="1:19" x14ac:dyDescent="0.25">
      <c r="A19" s="33">
        <v>6</v>
      </c>
      <c r="B19" s="94">
        <f>D19*F19</f>
        <v>2.0463959999999998E-3</v>
      </c>
      <c r="C19" s="98">
        <v>600</v>
      </c>
      <c r="D19" s="75">
        <v>1.1061599999999999E-5</v>
      </c>
      <c r="E19" s="75">
        <v>1.50599E-6</v>
      </c>
      <c r="F19" s="101">
        <v>185</v>
      </c>
      <c r="G19" s="86">
        <f>init!D19/D19</f>
        <v>0.89046792507413042</v>
      </c>
      <c r="H19" s="87">
        <f t="shared" si="2"/>
        <v>0.13614576553120708</v>
      </c>
      <c r="I19" s="108">
        <f t="shared" si="9"/>
        <v>1.4589695211575473E-3</v>
      </c>
      <c r="J19" s="109">
        <f t="shared" si="3"/>
        <v>1.0000200004000079E-4</v>
      </c>
      <c r="K19" s="109">
        <f t="shared" si="4"/>
        <v>9.8930858561770767E-5</v>
      </c>
      <c r="L19" s="109">
        <f t="shared" si="10"/>
        <v>5.9667281052928928E-2</v>
      </c>
      <c r="M19" s="109">
        <f t="shared" si="5"/>
        <v>0.92105263157894735</v>
      </c>
      <c r="N19" s="77">
        <f t="shared" si="11"/>
        <v>-1.2303223151954825</v>
      </c>
      <c r="O19" s="78">
        <f t="shared" si="6"/>
        <v>-0.66350679605662755</v>
      </c>
      <c r="P19" s="78">
        <f t="shared" si="7"/>
        <v>-0.68430441023176658</v>
      </c>
      <c r="Q19" s="78">
        <f t="shared" si="12"/>
        <v>-0.64750272160277011</v>
      </c>
      <c r="R19" s="91">
        <f t="shared" si="8"/>
        <v>1.4667790660787299</v>
      </c>
      <c r="S19" s="72">
        <f t="shared" si="14"/>
        <v>1.3130000000000002E-4</v>
      </c>
    </row>
    <row r="20" spans="1:19" x14ac:dyDescent="0.25">
      <c r="A20" s="33">
        <v>7</v>
      </c>
      <c r="B20" s="94">
        <f t="shared" si="13"/>
        <v>1.293747E-3</v>
      </c>
      <c r="C20" s="98">
        <v>700</v>
      </c>
      <c r="D20" s="75">
        <v>7.1084999999999998E-6</v>
      </c>
      <c r="E20" s="75">
        <v>1.7084100000000001E-6</v>
      </c>
      <c r="F20" s="101">
        <v>182</v>
      </c>
      <c r="G20" s="86">
        <f>init!D20/D20</f>
        <v>1.6343813744109166</v>
      </c>
      <c r="H20" s="87">
        <f t="shared" si="2"/>
        <v>0.2403334036716607</v>
      </c>
      <c r="I20" s="108">
        <f t="shared" si="9"/>
        <v>8.4441333061580125E-4</v>
      </c>
      <c r="J20" s="109">
        <f t="shared" si="3"/>
        <v>1.2000240004800096E-4</v>
      </c>
      <c r="K20" s="109">
        <f t="shared" si="4"/>
        <v>5.8136255965396015E-5</v>
      </c>
      <c r="L20" s="109">
        <f t="shared" si="10"/>
        <v>0.14512605378229759</v>
      </c>
      <c r="M20" s="109">
        <f t="shared" si="5"/>
        <v>0.90526315789473688</v>
      </c>
      <c r="N20" s="77">
        <f t="shared" si="11"/>
        <v>-1.2321490509806294</v>
      </c>
      <c r="O20" s="78">
        <f t="shared" si="6"/>
        <v>-0.66343343116980702</v>
      </c>
      <c r="P20" s="78">
        <f t="shared" si="7"/>
        <v>-0.68445377971810972</v>
      </c>
      <c r="Q20" s="78">
        <f t="shared" si="12"/>
        <v>1.3071779923729205E-2</v>
      </c>
      <c r="R20" s="91">
        <f t="shared" si="8"/>
        <v>1.4165960090770138</v>
      </c>
      <c r="S20" s="72">
        <f t="shared" si="14"/>
        <v>1.3130000000000002E-4</v>
      </c>
    </row>
    <row r="21" spans="1:19" x14ac:dyDescent="0.25">
      <c r="A21" s="33">
        <v>8</v>
      </c>
      <c r="B21" s="94">
        <f t="shared" si="13"/>
        <v>1.5066251000000002E-3</v>
      </c>
      <c r="C21" s="98">
        <v>800</v>
      </c>
      <c r="D21" s="75">
        <v>8.4169000000000007E-6</v>
      </c>
      <c r="E21" s="75">
        <v>2.1146699999999999E-6</v>
      </c>
      <c r="F21" s="101">
        <v>179</v>
      </c>
      <c r="G21" s="86">
        <f>init!D21/D21</f>
        <v>1.5227696657914431</v>
      </c>
      <c r="H21" s="87">
        <f t="shared" si="2"/>
        <v>0.25124095569627769</v>
      </c>
      <c r="I21" s="108">
        <f t="shared" si="9"/>
        <v>1.0182334701307211E-3</v>
      </c>
      <c r="J21" s="109">
        <f t="shared" si="3"/>
        <v>1.4000280005600112E-4</v>
      </c>
      <c r="K21" s="109">
        <f t="shared" si="4"/>
        <v>7.163848409954308E-5</v>
      </c>
      <c r="L21" s="109">
        <f t="shared" si="10"/>
        <v>0.15407285424867245</v>
      </c>
      <c r="M21" s="109">
        <f t="shared" si="5"/>
        <v>0.88947368421052631</v>
      </c>
      <c r="N21" s="77">
        <f t="shared" si="11"/>
        <v>-1.2316323798056938</v>
      </c>
      <c r="O21" s="78">
        <f t="shared" si="6"/>
        <v>-0.66336006628298638</v>
      </c>
      <c r="P21" s="78">
        <f t="shared" si="7"/>
        <v>-0.68440434129359951</v>
      </c>
      <c r="Q21" s="78">
        <f t="shared" si="12"/>
        <v>8.2228264033892523E-2</v>
      </c>
      <c r="R21" s="91">
        <f t="shared" si="8"/>
        <v>1.3664129520752977</v>
      </c>
      <c r="S21" s="72">
        <f t="shared" si="14"/>
        <v>1.3130000000000002E-4</v>
      </c>
    </row>
    <row r="22" spans="1:19" x14ac:dyDescent="0.25">
      <c r="A22" s="33">
        <v>9</v>
      </c>
      <c r="B22" s="94">
        <f>D22*F22</f>
        <v>2.595912E-4</v>
      </c>
      <c r="C22" s="98">
        <v>900</v>
      </c>
      <c r="D22" s="75">
        <v>1.47495E-6</v>
      </c>
      <c r="E22" s="75">
        <v>1.8917100000000001E-6</v>
      </c>
      <c r="F22" s="101">
        <v>176</v>
      </c>
      <c r="G22" s="86">
        <f>init!D22/D22</f>
        <v>13.578765381877352</v>
      </c>
      <c r="H22" s="87">
        <f t="shared" si="2"/>
        <v>1.2825587308044342</v>
      </c>
      <c r="I22" s="108">
        <f t="shared" si="9"/>
        <v>0</v>
      </c>
      <c r="J22" s="109">
        <f t="shared" si="3"/>
        <v>1.6000320006400129E-4</v>
      </c>
      <c r="K22" s="109">
        <f t="shared" si="4"/>
        <v>0</v>
      </c>
      <c r="L22" s="109">
        <f t="shared" si="10"/>
        <v>1</v>
      </c>
      <c r="M22" s="109">
        <f t="shared" si="5"/>
        <v>0.87368421052631584</v>
      </c>
      <c r="N22" s="77">
        <f t="shared" si="11"/>
        <v>-1.2346590249622293</v>
      </c>
      <c r="O22" s="78">
        <f t="shared" si="6"/>
        <v>-0.66328670139616575</v>
      </c>
      <c r="P22" s="78">
        <f t="shared" si="7"/>
        <v>-0.6846666456890661</v>
      </c>
      <c r="Q22" s="78">
        <f t="shared" si="12"/>
        <v>6.621029194419612</v>
      </c>
      <c r="R22" s="91">
        <f t="shared" si="8"/>
        <v>1.3162298950735816</v>
      </c>
      <c r="S22" s="72">
        <f t="shared" si="14"/>
        <v>1.3130000000000002E-4</v>
      </c>
    </row>
    <row r="23" spans="1:19" x14ac:dyDescent="0.25">
      <c r="A23" s="33">
        <v>10</v>
      </c>
      <c r="B23" s="94">
        <f t="shared" si="13"/>
        <v>3.8608583000000001E-3</v>
      </c>
      <c r="C23" s="98">
        <v>1000</v>
      </c>
      <c r="D23" s="75">
        <v>2.23171E-5</v>
      </c>
      <c r="E23" s="75">
        <v>2.39393E-6</v>
      </c>
      <c r="F23" s="101">
        <v>173</v>
      </c>
      <c r="G23" s="86">
        <f>init!D23/D23</f>
        <v>0.74041878201020739</v>
      </c>
      <c r="H23" s="87">
        <f t="shared" si="2"/>
        <v>0.10726886557841296</v>
      </c>
      <c r="I23" s="108">
        <f t="shared" si="9"/>
        <v>2.9405220628730289E-3</v>
      </c>
      <c r="J23" s="109">
        <f t="shared" si="3"/>
        <v>1.8000360007200145E-4</v>
      </c>
      <c r="K23" s="109">
        <f t="shared" si="4"/>
        <v>2.1508366256963704E-4</v>
      </c>
      <c r="L23" s="109">
        <f t="shared" si="10"/>
        <v>3.5981319126545973E-2</v>
      </c>
      <c r="M23" s="109">
        <f t="shared" si="5"/>
        <v>0.85789473684210527</v>
      </c>
      <c r="N23" s="77">
        <f t="shared" si="11"/>
        <v>-1.2259184785940787</v>
      </c>
      <c r="O23" s="78">
        <f t="shared" si="6"/>
        <v>-0.66321333650934511</v>
      </c>
      <c r="P23" s="78">
        <f t="shared" si="7"/>
        <v>-0.68387911660055711</v>
      </c>
      <c r="Q23" s="78">
        <f t="shared" si="12"/>
        <v>-0.83058916191762233</v>
      </c>
      <c r="R23" s="91">
        <f t="shared" si="8"/>
        <v>1.2660468380718657</v>
      </c>
      <c r="S23" s="72">
        <f t="shared" si="14"/>
        <v>1.3130000000000002E-4</v>
      </c>
    </row>
    <row r="24" spans="1:19" x14ac:dyDescent="0.25">
      <c r="A24" s="33">
        <v>11</v>
      </c>
      <c r="B24" s="94">
        <f t="shared" si="13"/>
        <v>6.5988219999999998E-3</v>
      </c>
      <c r="C24" s="98">
        <v>2000</v>
      </c>
      <c r="D24" s="75">
        <v>3.8816599999999997E-5</v>
      </c>
      <c r="E24" s="75">
        <v>2.4610499999999999E-6</v>
      </c>
      <c r="F24" s="101">
        <v>170</v>
      </c>
      <c r="G24" s="86">
        <f>init!D24/D24</f>
        <v>0.75544998789177831</v>
      </c>
      <c r="H24" s="87">
        <f t="shared" si="2"/>
        <v>6.3401998114208866E-2</v>
      </c>
      <c r="I24" s="108">
        <f t="shared" si="9"/>
        <v>5.1761359297798938E-3</v>
      </c>
      <c r="J24" s="109">
        <f t="shared" si="3"/>
        <v>3.8000760015200304E-4</v>
      </c>
      <c r="K24" s="109">
        <f t="shared" si="4"/>
        <v>3.8535270345878357E-4</v>
      </c>
      <c r="L24" s="109">
        <f t="shared" si="10"/>
        <v>0</v>
      </c>
      <c r="M24" s="109">
        <f t="shared" si="5"/>
        <v>0.84210526315789469</v>
      </c>
      <c r="N24" s="77">
        <f t="shared" si="11"/>
        <v>-1.2192732345703396</v>
      </c>
      <c r="O24" s="78">
        <f t="shared" si="6"/>
        <v>-0.66247968764113896</v>
      </c>
      <c r="P24" s="78">
        <f t="shared" si="7"/>
        <v>-0.68325567630308981</v>
      </c>
      <c r="Q24" s="78">
        <f t="shared" si="12"/>
        <v>-1.1087155752415501</v>
      </c>
      <c r="R24" s="91">
        <f t="shared" si="8"/>
        <v>1.2158637810701496</v>
      </c>
      <c r="S24" s="72">
        <f t="shared" si="14"/>
        <v>1.3130000000000002E-4</v>
      </c>
    </row>
    <row r="25" spans="1:19" x14ac:dyDescent="0.25">
      <c r="A25" s="33">
        <v>12</v>
      </c>
      <c r="B25" s="94">
        <f t="shared" si="13"/>
        <v>5.6040356999999992E-3</v>
      </c>
      <c r="C25" s="98">
        <v>3000</v>
      </c>
      <c r="D25" s="75">
        <v>3.3557099999999998E-5</v>
      </c>
      <c r="E25" s="75">
        <v>5.3521799999999996E-6</v>
      </c>
      <c r="F25" s="101">
        <v>167</v>
      </c>
      <c r="G25" s="86">
        <f>init!D25/D25</f>
        <v>1.2687627953547835</v>
      </c>
      <c r="H25" s="87">
        <f>E25/D25</f>
        <v>0.15949471199835505</v>
      </c>
      <c r="I25" s="108">
        <f t="shared" si="9"/>
        <v>4.3638687522095801E-3</v>
      </c>
      <c r="J25" s="109">
        <f t="shared" si="3"/>
        <v>5.8001160023200468E-4</v>
      </c>
      <c r="K25" s="109">
        <f t="shared" si="4"/>
        <v>3.3107651202531795E-4</v>
      </c>
      <c r="L25" s="109">
        <f t="shared" si="10"/>
        <v>7.8818999483442398E-2</v>
      </c>
      <c r="M25" s="109">
        <f t="shared" si="5"/>
        <v>0.82631578947368423</v>
      </c>
      <c r="N25" s="77">
        <f t="shared" si="11"/>
        <v>-1.2216876558115608</v>
      </c>
      <c r="O25" s="78">
        <f t="shared" si="6"/>
        <v>-0.6617460387729327</v>
      </c>
      <c r="P25" s="78">
        <f t="shared" si="7"/>
        <v>-0.68345440864313223</v>
      </c>
      <c r="Q25" s="78">
        <f t="shared" si="12"/>
        <v>-0.49946482623448535</v>
      </c>
      <c r="R25" s="91">
        <f t="shared" si="8"/>
        <v>1.1656807240684335</v>
      </c>
      <c r="S25" s="72">
        <f t="shared" si="14"/>
        <v>1.3130000000000002E-4</v>
      </c>
    </row>
    <row r="26" spans="1:19" x14ac:dyDescent="0.25">
      <c r="A26" s="33">
        <v>13</v>
      </c>
      <c r="B26" s="94">
        <f t="shared" si="13"/>
        <v>1.4908961199999999E-2</v>
      </c>
      <c r="C26" s="98">
        <v>4000</v>
      </c>
      <c r="D26" s="75">
        <v>9.0908299999999998E-5</v>
      </c>
      <c r="E26" s="75">
        <v>3.0467099999999998E-5</v>
      </c>
      <c r="F26" s="101">
        <v>164</v>
      </c>
      <c r="G26" s="86">
        <f>init!D26/D26</f>
        <v>0.65613370836326279</v>
      </c>
      <c r="H26" s="87">
        <f t="shared" si="2"/>
        <v>0.3351410157268368</v>
      </c>
      <c r="I26" s="108">
        <f t="shared" si="9"/>
        <v>1.1961566442042099E-2</v>
      </c>
      <c r="J26" s="109">
        <f t="shared" si="3"/>
        <v>7.8001560031200627E-4</v>
      </c>
      <c r="K26" s="109">
        <f t="shared" si="4"/>
        <v>9.2292073868925444E-4</v>
      </c>
      <c r="L26" s="109">
        <f t="shared" si="10"/>
        <v>0.22289096252046364</v>
      </c>
      <c r="M26" s="109">
        <f t="shared" si="5"/>
        <v>0.81052631578947365</v>
      </c>
      <c r="N26" s="77">
        <f t="shared" si="11"/>
        <v>-1.1991039011145161</v>
      </c>
      <c r="O26" s="78">
        <f t="shared" si="6"/>
        <v>-0.66101238990472655</v>
      </c>
      <c r="P26" s="78">
        <f t="shared" si="7"/>
        <v>-0.68128737029723696</v>
      </c>
      <c r="Q26" s="78">
        <f t="shared" si="12"/>
        <v>0.61417467650574598</v>
      </c>
      <c r="R26" s="91">
        <f t="shared" si="8"/>
        <v>1.1154976670667174</v>
      </c>
      <c r="S26" s="72">
        <f t="shared" si="14"/>
        <v>1.3130000000000002E-4</v>
      </c>
    </row>
    <row r="27" spans="1:19" x14ac:dyDescent="0.25">
      <c r="A27" s="33">
        <v>14</v>
      </c>
      <c r="B27" s="94">
        <f t="shared" si="13"/>
        <v>2.7460964999999997E-2</v>
      </c>
      <c r="C27" s="98">
        <v>5000</v>
      </c>
      <c r="D27" s="75">
        <v>1.7056499999999999E-4</v>
      </c>
      <c r="E27" s="75">
        <v>1.26172E-5</v>
      </c>
      <c r="F27" s="101">
        <v>161</v>
      </c>
      <c r="G27" s="86">
        <f>init!D27/D27</f>
        <v>0.37706446222847595</v>
      </c>
      <c r="H27" s="87">
        <f t="shared" si="2"/>
        <v>7.3972972180693583E-2</v>
      </c>
      <c r="I27" s="108">
        <f t="shared" si="9"/>
        <v>2.2210582436208732E-2</v>
      </c>
      <c r="J27" s="109">
        <f t="shared" si="3"/>
        <v>9.8001960039200775E-4</v>
      </c>
      <c r="K27" s="109">
        <f t="shared" si="4"/>
        <v>1.744949885596402E-3</v>
      </c>
      <c r="L27" s="109">
        <f t="shared" si="10"/>
        <v>8.6707260707641013E-3</v>
      </c>
      <c r="M27" s="109">
        <f t="shared" si="5"/>
        <v>0.79473684210526319</v>
      </c>
      <c r="N27" s="77">
        <f t="shared" si="11"/>
        <v>-1.1686392429315384</v>
      </c>
      <c r="O27" s="78">
        <f t="shared" si="6"/>
        <v>-0.66027874103652029</v>
      </c>
      <c r="P27" s="78">
        <f t="shared" si="7"/>
        <v>-0.67827750958974575</v>
      </c>
      <c r="Q27" s="78">
        <f t="shared" si="12"/>
        <v>-1.0416930757468967</v>
      </c>
      <c r="R27" s="91">
        <f t="shared" si="8"/>
        <v>1.0653146100650013</v>
      </c>
      <c r="S27" s="72">
        <f t="shared" si="14"/>
        <v>1.3130000000000002E-4</v>
      </c>
    </row>
    <row r="28" spans="1:19" x14ac:dyDescent="0.25">
      <c r="A28" s="33">
        <v>15</v>
      </c>
      <c r="B28" s="94">
        <f t="shared" si="13"/>
        <v>2.127312E-2</v>
      </c>
      <c r="C28" s="98">
        <v>6000</v>
      </c>
      <c r="D28" s="75">
        <v>1.3464E-4</v>
      </c>
      <c r="E28" s="75">
        <v>1.0971800000000001E-5</v>
      </c>
      <c r="F28" s="101">
        <v>158</v>
      </c>
      <c r="G28" s="86">
        <f>init!D28/D28</f>
        <v>0.66456476530005937</v>
      </c>
      <c r="H28" s="87">
        <f t="shared" si="2"/>
        <v>8.1489898989899001E-2</v>
      </c>
      <c r="I28" s="108">
        <f t="shared" si="9"/>
        <v>1.7158056689329654E-2</v>
      </c>
      <c r="J28" s="109">
        <f t="shared" si="3"/>
        <v>1.1800236004720095E-3</v>
      </c>
      <c r="K28" s="109">
        <f t="shared" si="4"/>
        <v>1.3742165122249308E-3</v>
      </c>
      <c r="L28" s="109">
        <f t="shared" si="10"/>
        <v>1.483640322091883E-2</v>
      </c>
      <c r="M28" s="109">
        <f t="shared" si="5"/>
        <v>0.77894736842105261</v>
      </c>
      <c r="N28" s="77">
        <f t="shared" si="11"/>
        <v>-1.1836576085899562</v>
      </c>
      <c r="O28" s="78">
        <f t="shared" si="6"/>
        <v>-0.65954509216831414</v>
      </c>
      <c r="P28" s="78">
        <f t="shared" si="7"/>
        <v>-0.67963495028107024</v>
      </c>
      <c r="Q28" s="78">
        <f t="shared" si="12"/>
        <v>-0.99403396504406871</v>
      </c>
      <c r="R28" s="91">
        <f t="shared" si="8"/>
        <v>1.0151315530632852</v>
      </c>
      <c r="S28" s="72">
        <f t="shared" si="14"/>
        <v>1.3130000000000002E-4</v>
      </c>
    </row>
    <row r="29" spans="1:19" x14ac:dyDescent="0.25">
      <c r="A29" s="33">
        <v>16</v>
      </c>
      <c r="B29" s="94">
        <f t="shared" si="13"/>
        <v>1.7784544999999999E-2</v>
      </c>
      <c r="C29" s="98">
        <v>7000</v>
      </c>
      <c r="D29" s="75">
        <v>1.14739E-4</v>
      </c>
      <c r="E29" s="75">
        <v>2.93724E-5</v>
      </c>
      <c r="F29" s="101">
        <v>155</v>
      </c>
      <c r="G29" s="86">
        <f>init!D29/D29</f>
        <v>0.96587908209065787</v>
      </c>
      <c r="H29" s="87">
        <f t="shared" si="2"/>
        <v>0.25599316710098574</v>
      </c>
      <c r="I29" s="108">
        <f t="shared" si="9"/>
        <v>1.4309550463427311E-2</v>
      </c>
      <c r="J29" s="109">
        <f t="shared" si="3"/>
        <v>1.3800276005520109E-3</v>
      </c>
      <c r="K29" s="109">
        <f t="shared" si="4"/>
        <v>1.1688451868675015E-3</v>
      </c>
      <c r="L29" s="109">
        <f t="shared" si="10"/>
        <v>0.15797080377171835</v>
      </c>
      <c r="M29" s="109">
        <f t="shared" si="5"/>
        <v>0.76315789473684215</v>
      </c>
      <c r="N29" s="77">
        <f t="shared" si="11"/>
        <v>-1.1921246427475367</v>
      </c>
      <c r="O29" s="78">
        <f t="shared" si="6"/>
        <v>-0.65881144330010788</v>
      </c>
      <c r="P29" s="78">
        <f t="shared" si="7"/>
        <v>-0.68038691763522607</v>
      </c>
      <c r="Q29" s="78">
        <f t="shared" si="12"/>
        <v>0.11235841897205973</v>
      </c>
      <c r="R29" s="91">
        <f t="shared" si="8"/>
        <v>0.96494849606156907</v>
      </c>
      <c r="S29" s="72">
        <f t="shared" si="14"/>
        <v>1.3130000000000002E-4</v>
      </c>
    </row>
    <row r="30" spans="1:19" x14ac:dyDescent="0.25">
      <c r="A30" s="33">
        <v>17</v>
      </c>
      <c r="B30" s="94">
        <f t="shared" si="13"/>
        <v>2.5158736000000001E-2</v>
      </c>
      <c r="C30" s="98">
        <v>8000</v>
      </c>
      <c r="D30" s="75">
        <v>1.65518E-4</v>
      </c>
      <c r="E30" s="75">
        <v>2.4071899999999999E-5</v>
      </c>
      <c r="F30" s="101">
        <v>152</v>
      </c>
      <c r="G30" s="86">
        <f>init!D30/D30</f>
        <v>0.61380635338754697</v>
      </c>
      <c r="H30" s="87">
        <f t="shared" si="2"/>
        <v>0.14543372926207421</v>
      </c>
      <c r="I30" s="108">
        <f t="shared" si="9"/>
        <v>2.0330756535962096E-2</v>
      </c>
      <c r="J30" s="109">
        <f t="shared" si="3"/>
        <v>1.5800316006320126E-3</v>
      </c>
      <c r="K30" s="109">
        <f t="shared" si="4"/>
        <v>1.6928666194751545E-3</v>
      </c>
      <c r="L30" s="109">
        <f t="shared" si="10"/>
        <v>6.7285631903005474E-2</v>
      </c>
      <c r="M30" s="109">
        <f t="shared" si="5"/>
        <v>0.74736842105263157</v>
      </c>
      <c r="N30" s="77">
        <f t="shared" si="11"/>
        <v>-1.1742269260346887</v>
      </c>
      <c r="O30" s="78">
        <f t="shared" si="6"/>
        <v>-0.65807779443190173</v>
      </c>
      <c r="P30" s="78">
        <f t="shared" si="7"/>
        <v>-0.67846821253112677</v>
      </c>
      <c r="Q30" s="78">
        <f t="shared" si="12"/>
        <v>-0.58861481396594728</v>
      </c>
      <c r="R30" s="91">
        <f t="shared" si="8"/>
        <v>0.91476543905985308</v>
      </c>
      <c r="S30" s="72">
        <f t="shared" si="14"/>
        <v>1.3130000000000002E-4</v>
      </c>
    </row>
    <row r="31" spans="1:19" x14ac:dyDescent="0.25">
      <c r="A31" s="33">
        <v>18</v>
      </c>
      <c r="B31" s="94">
        <f t="shared" si="13"/>
        <v>8.9315517000000001E-3</v>
      </c>
      <c r="C31" s="98">
        <v>9000</v>
      </c>
      <c r="D31" s="75">
        <v>5.9943299999999999E-5</v>
      </c>
      <c r="E31" s="75">
        <v>3.7524100000000002E-5</v>
      </c>
      <c r="F31" s="101">
        <v>149</v>
      </c>
      <c r="G31" s="86">
        <f>init!D31/D31</f>
        <v>1.8921380704766004</v>
      </c>
      <c r="H31" s="87">
        <f t="shared" si="2"/>
        <v>0.62599323026927112</v>
      </c>
      <c r="I31" s="108">
        <f t="shared" si="9"/>
        <v>7.0808663924465439E-3</v>
      </c>
      <c r="J31" s="109">
        <f t="shared" si="3"/>
        <v>1.7800356007120143E-3</v>
      </c>
      <c r="K31" s="109">
        <f t="shared" si="4"/>
        <v>6.0337282201708734E-4</v>
      </c>
      <c r="L31" s="109">
        <f t="shared" si="10"/>
        <v>0.46145931615669522</v>
      </c>
      <c r="M31" s="109">
        <f t="shared" si="5"/>
        <v>0.73157894736842111</v>
      </c>
      <c r="N31" s="77">
        <f t="shared" si="11"/>
        <v>-1.2136115239720859</v>
      </c>
      <c r="O31" s="78">
        <f t="shared" si="6"/>
        <v>-0.65734414556369547</v>
      </c>
      <c r="P31" s="78">
        <f t="shared" si="7"/>
        <v>-0.68245739537745587</v>
      </c>
      <c r="Q31" s="78">
        <f t="shared" si="12"/>
        <v>2.4582471602320815</v>
      </c>
      <c r="R31" s="91">
        <f t="shared" si="8"/>
        <v>0.86458238205813698</v>
      </c>
      <c r="S31" s="72">
        <f t="shared" si="14"/>
        <v>1.3130000000000002E-4</v>
      </c>
    </row>
    <row r="32" spans="1:19" x14ac:dyDescent="0.25">
      <c r="A32" s="33">
        <v>19</v>
      </c>
      <c r="B32" s="94">
        <f t="shared" si="13"/>
        <v>2.8164129999999999E-2</v>
      </c>
      <c r="C32" s="98">
        <v>10000</v>
      </c>
      <c r="D32" s="75">
        <v>1.92905E-4</v>
      </c>
      <c r="E32" s="75">
        <v>1.6739400000000001E-5</v>
      </c>
      <c r="F32" s="101">
        <v>146</v>
      </c>
      <c r="G32" s="86">
        <f>init!D32/D32</f>
        <v>0.67090536792721811</v>
      </c>
      <c r="H32" s="87">
        <f t="shared" si="2"/>
        <v>8.6775355745055863E-2</v>
      </c>
      <c r="I32" s="108">
        <f t="shared" si="9"/>
        <v>2.2784733738771133E-2</v>
      </c>
      <c r="J32" s="109">
        <f t="shared" si="3"/>
        <v>1.9800396007920158E-3</v>
      </c>
      <c r="K32" s="109">
        <f t="shared" si="4"/>
        <v>1.9754908337138318E-3</v>
      </c>
      <c r="L32" s="109">
        <f t="shared" si="10"/>
        <v>1.9171741421031809E-2</v>
      </c>
      <c r="M32" s="109">
        <f t="shared" si="5"/>
        <v>0.71578947368421053</v>
      </c>
      <c r="N32" s="77">
        <f t="shared" si="11"/>
        <v>-1.1669326085397265</v>
      </c>
      <c r="O32" s="78">
        <f t="shared" si="6"/>
        <v>-0.65661049669548932</v>
      </c>
      <c r="P32" s="78">
        <f t="shared" si="7"/>
        <v>-0.67743338363166117</v>
      </c>
      <c r="Q32" s="78">
        <f t="shared" si="12"/>
        <v>-0.96052290726703304</v>
      </c>
      <c r="R32" s="91">
        <f t="shared" si="8"/>
        <v>0.81439932505642088</v>
      </c>
      <c r="S32" s="72">
        <f t="shared" si="14"/>
        <v>1.3130000000000002E-4</v>
      </c>
    </row>
    <row r="33" spans="1:19" x14ac:dyDescent="0.25">
      <c r="A33" s="33">
        <v>20</v>
      </c>
      <c r="B33" s="94">
        <f t="shared" si="13"/>
        <v>6.7929432999999997E-2</v>
      </c>
      <c r="C33" s="98">
        <v>20000</v>
      </c>
      <c r="D33" s="75">
        <v>4.75031E-4</v>
      </c>
      <c r="E33" s="75">
        <v>1.6759000000000001E-4</v>
      </c>
      <c r="F33" s="101">
        <v>143</v>
      </c>
      <c r="G33" s="86">
        <f>init!D33/D33</f>
        <v>0.52329005896457292</v>
      </c>
      <c r="H33" s="87">
        <f t="shared" si="2"/>
        <v>0.35279802791817799</v>
      </c>
      <c r="I33" s="108">
        <f t="shared" si="9"/>
        <v>5.5254069547917596E-2</v>
      </c>
      <c r="J33" s="109">
        <f t="shared" si="3"/>
        <v>3.9800796015920315E-3</v>
      </c>
      <c r="K33" s="109">
        <f t="shared" si="4"/>
        <v>4.8869319943484792E-3</v>
      </c>
      <c r="L33" s="109">
        <f t="shared" si="10"/>
        <v>0.23737393400221787</v>
      </c>
      <c r="M33" s="109">
        <f t="shared" si="5"/>
        <v>0.7</v>
      </c>
      <c r="N33" s="77">
        <f t="shared" si="11"/>
        <v>-1.0704192244824706</v>
      </c>
      <c r="O33" s="78">
        <f t="shared" si="6"/>
        <v>-0.64927400801342738</v>
      </c>
      <c r="P33" s="78">
        <f t="shared" si="7"/>
        <v>-0.66677313832948715</v>
      </c>
      <c r="Q33" s="78">
        <f t="shared" si="12"/>
        <v>0.72612434956598748</v>
      </c>
      <c r="R33" s="91">
        <f t="shared" si="8"/>
        <v>0.76421626805470477</v>
      </c>
      <c r="S33" s="72">
        <f t="shared" si="14"/>
        <v>1.3130000000000002E-4</v>
      </c>
    </row>
    <row r="34" spans="1:19" x14ac:dyDescent="0.25">
      <c r="A34" s="33">
        <v>21</v>
      </c>
      <c r="B34" s="94">
        <f t="shared" si="13"/>
        <v>7.0699860000000003E-2</v>
      </c>
      <c r="C34" s="98">
        <v>30000</v>
      </c>
      <c r="D34" s="75">
        <v>5.0499900000000001E-4</v>
      </c>
      <c r="E34" s="75">
        <v>2.38187E-4</v>
      </c>
      <c r="F34" s="101">
        <v>140</v>
      </c>
      <c r="G34" s="86">
        <f>init!D34/D34</f>
        <v>0.71614003196045928</v>
      </c>
      <c r="H34" s="87">
        <f t="shared" si="2"/>
        <v>0.47165835971952419</v>
      </c>
      <c r="I34" s="108">
        <f t="shared" si="9"/>
        <v>5.7516190487816539E-2</v>
      </c>
      <c r="J34" s="109">
        <f t="shared" si="3"/>
        <v>5.9801196023920476E-3</v>
      </c>
      <c r="K34" s="109">
        <f t="shared" si="4"/>
        <v>5.1961912214381449E-3</v>
      </c>
      <c r="L34" s="109">
        <f t="shared" si="10"/>
        <v>0.33486782351965971</v>
      </c>
      <c r="M34" s="109">
        <f t="shared" si="5"/>
        <v>0.68421052631578949</v>
      </c>
      <c r="N34" s="77">
        <f t="shared" si="11"/>
        <v>-1.0636951895856765</v>
      </c>
      <c r="O34" s="78">
        <f t="shared" si="6"/>
        <v>-0.64193751933136534</v>
      </c>
      <c r="P34" s="78">
        <f t="shared" si="7"/>
        <v>-0.66564078529851678</v>
      </c>
      <c r="Q34" s="78">
        <f t="shared" si="12"/>
        <v>1.4797272321373567</v>
      </c>
      <c r="R34" s="91">
        <f t="shared" si="8"/>
        <v>0.71403321105298867</v>
      </c>
      <c r="S34" s="72">
        <f t="shared" si="14"/>
        <v>1.3130000000000002E-4</v>
      </c>
    </row>
    <row r="35" spans="1:19" x14ac:dyDescent="0.25">
      <c r="A35" s="33">
        <v>22</v>
      </c>
      <c r="B35" s="94">
        <f t="shared" si="13"/>
        <v>0.13378735</v>
      </c>
      <c r="C35" s="98">
        <v>40000</v>
      </c>
      <c r="D35" s="75">
        <v>9.7654999999999997E-4</v>
      </c>
      <c r="E35" s="75">
        <v>1.80447E-4</v>
      </c>
      <c r="F35" s="101">
        <v>137</v>
      </c>
      <c r="G35" s="86">
        <f>init!D35/D35</f>
        <v>0.48259894526649944</v>
      </c>
      <c r="H35" s="87">
        <f t="shared" si="2"/>
        <v>0.18478009318519278</v>
      </c>
      <c r="I35" s="108">
        <f t="shared" si="9"/>
        <v>0.10902865848450627</v>
      </c>
      <c r="J35" s="109">
        <f t="shared" si="3"/>
        <v>7.9801596031920646E-3</v>
      </c>
      <c r="K35" s="109">
        <f t="shared" si="4"/>
        <v>1.0062431804505386E-2</v>
      </c>
      <c r="L35" s="109">
        <f t="shared" si="10"/>
        <v>9.9559057352000699E-2</v>
      </c>
      <c r="M35" s="109">
        <f t="shared" si="5"/>
        <v>0.66842105263157892</v>
      </c>
      <c r="N35" s="77">
        <f t="shared" si="11"/>
        <v>-0.91057710190058372</v>
      </c>
      <c r="O35" s="78">
        <f t="shared" si="6"/>
        <v>-0.6346010306493034</v>
      </c>
      <c r="P35" s="78">
        <f t="shared" si="7"/>
        <v>-0.64782303956616516</v>
      </c>
      <c r="Q35" s="78">
        <f t="shared" si="12"/>
        <v>-0.33914947240252702</v>
      </c>
      <c r="R35" s="91">
        <f t="shared" si="8"/>
        <v>0.66385015405127268</v>
      </c>
      <c r="S35" s="72">
        <f t="shared" si="14"/>
        <v>1.3130000000000002E-4</v>
      </c>
    </row>
    <row r="36" spans="1:19" x14ac:dyDescent="0.25">
      <c r="A36" s="33">
        <v>23</v>
      </c>
      <c r="B36" s="94">
        <f t="shared" si="13"/>
        <v>0.133833438</v>
      </c>
      <c r="C36" s="98">
        <v>50000</v>
      </c>
      <c r="D36" s="75">
        <v>9.9875700000000007E-4</v>
      </c>
      <c r="E36" s="75">
        <v>3.2014000000000001E-4</v>
      </c>
      <c r="F36" s="101">
        <v>134</v>
      </c>
      <c r="G36" s="86">
        <f>init!D36/D36</f>
        <v>0.57539521625380352</v>
      </c>
      <c r="H36" s="87">
        <f t="shared" si="2"/>
        <v>0.32053842926757958</v>
      </c>
      <c r="I36" s="108">
        <f t="shared" si="9"/>
        <v>0.10906629045599588</v>
      </c>
      <c r="J36" s="109">
        <f t="shared" si="3"/>
        <v>9.9801996039920807E-3</v>
      </c>
      <c r="K36" s="109">
        <f t="shared" si="4"/>
        <v>1.0291600239368584E-2</v>
      </c>
      <c r="L36" s="109">
        <f t="shared" si="10"/>
        <v>0.21091335039914538</v>
      </c>
      <c r="M36" s="109">
        <f t="shared" si="5"/>
        <v>0.65263157894736845</v>
      </c>
      <c r="N36" s="77">
        <f t="shared" si="11"/>
        <v>-0.9104652428549117</v>
      </c>
      <c r="O36" s="78">
        <f t="shared" si="6"/>
        <v>-0.62726454196724135</v>
      </c>
      <c r="P36" s="78">
        <f t="shared" si="7"/>
        <v>-0.64698393906700735</v>
      </c>
      <c r="Q36" s="78">
        <f t="shared" si="12"/>
        <v>0.52159079185795598</v>
      </c>
      <c r="R36" s="91">
        <f t="shared" si="8"/>
        <v>0.61366709704955658</v>
      </c>
      <c r="S36" s="72">
        <f t="shared" si="14"/>
        <v>1.3130000000000002E-4</v>
      </c>
    </row>
    <row r="37" spans="1:19" x14ac:dyDescent="0.25">
      <c r="A37" s="33">
        <v>24</v>
      </c>
      <c r="B37" s="94">
        <f t="shared" si="13"/>
        <v>0.18526806000000001</v>
      </c>
      <c r="C37" s="98">
        <v>60000</v>
      </c>
      <c r="D37" s="75">
        <v>1.4142600000000001E-3</v>
      </c>
      <c r="E37" s="75">
        <v>2.6932099999999999E-4</v>
      </c>
      <c r="F37" s="101">
        <v>131</v>
      </c>
      <c r="G37" s="86">
        <f>init!D37/D37</f>
        <v>0.48418890444472723</v>
      </c>
      <c r="H37" s="87">
        <f t="shared" si="2"/>
        <v>0.19043245230721365</v>
      </c>
      <c r="I37" s="108">
        <f t="shared" si="9"/>
        <v>0.15106390867946354</v>
      </c>
      <c r="J37" s="109">
        <f t="shared" si="3"/>
        <v>1.1980239604792095E-2</v>
      </c>
      <c r="K37" s="109">
        <f t="shared" si="4"/>
        <v>1.4579445161733689E-2</v>
      </c>
      <c r="L37" s="109">
        <f t="shared" si="10"/>
        <v>0.10419534321292377</v>
      </c>
      <c r="M37" s="109">
        <f t="shared" si="5"/>
        <v>0.63684210526315788</v>
      </c>
      <c r="N37" s="77">
        <f t="shared" si="11"/>
        <v>-0.78562954307599187</v>
      </c>
      <c r="O37" s="78">
        <f t="shared" si="6"/>
        <v>-0.61992805328517941</v>
      </c>
      <c r="P37" s="78">
        <f t="shared" si="7"/>
        <v>-0.6312839897401491</v>
      </c>
      <c r="Q37" s="78">
        <f t="shared" si="12"/>
        <v>-0.30331216601840288</v>
      </c>
      <c r="R37" s="91">
        <f t="shared" si="8"/>
        <v>0.56348404004784047</v>
      </c>
      <c r="S37" s="72">
        <f t="shared" si="14"/>
        <v>1.3130000000000002E-4</v>
      </c>
    </row>
    <row r="38" spans="1:19" x14ac:dyDescent="0.25">
      <c r="A38" s="33">
        <v>25</v>
      </c>
      <c r="B38" s="94">
        <f t="shared" si="13"/>
        <v>0.19023999999999999</v>
      </c>
      <c r="C38" s="98">
        <v>70000</v>
      </c>
      <c r="D38" s="75">
        <v>1.4862499999999999E-3</v>
      </c>
      <c r="E38" s="75">
        <v>3.40632E-4</v>
      </c>
      <c r="F38" s="101">
        <v>128</v>
      </c>
      <c r="G38" s="86">
        <f>init!D38/D38</f>
        <v>0.53167703952901602</v>
      </c>
      <c r="H38" s="87">
        <f t="shared" si="2"/>
        <v>0.22918889823380995</v>
      </c>
      <c r="I38" s="108">
        <f t="shared" si="9"/>
        <v>0.15512361845919104</v>
      </c>
      <c r="J38" s="109">
        <f t="shared" si="3"/>
        <v>1.3980279605592111E-2</v>
      </c>
      <c r="K38" s="109">
        <f t="shared" si="4"/>
        <v>1.5322356659270562E-2</v>
      </c>
      <c r="L38" s="109">
        <f t="shared" si="10"/>
        <v>0.13598489486562657</v>
      </c>
      <c r="M38" s="109">
        <f t="shared" si="5"/>
        <v>0.62105263157894741</v>
      </c>
      <c r="N38" s="77">
        <f t="shared" si="11"/>
        <v>-0.77356227039031333</v>
      </c>
      <c r="O38" s="78">
        <f t="shared" si="6"/>
        <v>-0.61259156460311737</v>
      </c>
      <c r="P38" s="78">
        <f t="shared" si="7"/>
        <v>-0.62856381840073516</v>
      </c>
      <c r="Q38" s="78">
        <f t="shared" si="12"/>
        <v>-5.7587045401050072E-2</v>
      </c>
      <c r="R38" s="91">
        <f t="shared" si="8"/>
        <v>0.51330098304612437</v>
      </c>
      <c r="S38" s="72">
        <f t="shared" si="14"/>
        <v>1.3130000000000002E-4</v>
      </c>
    </row>
    <row r="39" spans="1:19" x14ac:dyDescent="0.25">
      <c r="A39" s="33">
        <v>26</v>
      </c>
      <c r="B39" s="94">
        <f t="shared" si="13"/>
        <v>0.20122875000000001</v>
      </c>
      <c r="C39" s="98">
        <v>80000</v>
      </c>
      <c r="D39" s="75">
        <v>1.60983E-3</v>
      </c>
      <c r="E39" s="75">
        <v>2.5620299999999999E-4</v>
      </c>
      <c r="F39" s="101">
        <v>125</v>
      </c>
      <c r="G39" s="86">
        <f>init!D39/D39</f>
        <v>0.56315200983954827</v>
      </c>
      <c r="H39" s="87">
        <f t="shared" si="2"/>
        <v>0.15914910270028512</v>
      </c>
      <c r="I39" s="108">
        <f t="shared" si="9"/>
        <v>0.16409619975381259</v>
      </c>
      <c r="J39" s="109">
        <f t="shared" si="3"/>
        <v>1.5980319606392127E-2</v>
      </c>
      <c r="K39" s="109">
        <f t="shared" si="4"/>
        <v>1.6597658824371368E-2</v>
      </c>
      <c r="L39" s="109">
        <f t="shared" si="10"/>
        <v>7.8535517229846252E-2</v>
      </c>
      <c r="M39" s="109">
        <f t="shared" si="5"/>
        <v>0.60526315789473684</v>
      </c>
      <c r="N39" s="77">
        <f t="shared" si="11"/>
        <v>-0.74689174686735227</v>
      </c>
      <c r="O39" s="78">
        <f t="shared" si="6"/>
        <v>-0.60525507592105543</v>
      </c>
      <c r="P39" s="78">
        <f t="shared" si="7"/>
        <v>-0.62389429799339002</v>
      </c>
      <c r="Q39" s="78">
        <f t="shared" si="12"/>
        <v>-0.50165607170151183</v>
      </c>
      <c r="R39" s="91">
        <f t="shared" si="8"/>
        <v>0.46311792604440832</v>
      </c>
      <c r="S39" s="72">
        <f t="shared" si="14"/>
        <v>1.3130000000000002E-4</v>
      </c>
    </row>
    <row r="40" spans="1:19" x14ac:dyDescent="0.25">
      <c r="A40" s="33">
        <v>27</v>
      </c>
      <c r="B40" s="94">
        <f t="shared" si="13"/>
        <v>0.19851962000000001</v>
      </c>
      <c r="C40" s="98">
        <v>90000</v>
      </c>
      <c r="D40" s="75">
        <v>1.62721E-3</v>
      </c>
      <c r="E40" s="75">
        <v>3.7216400000000002E-4</v>
      </c>
      <c r="F40" s="101">
        <v>122</v>
      </c>
      <c r="G40" s="86">
        <f>init!D40/D40</f>
        <v>0.62766330098757994</v>
      </c>
      <c r="H40" s="87">
        <f t="shared" si="2"/>
        <v>0.22871295038747305</v>
      </c>
      <c r="I40" s="108">
        <f t="shared" si="9"/>
        <v>0.16188412930333387</v>
      </c>
      <c r="J40" s="109">
        <f t="shared" si="3"/>
        <v>1.7980359607192145E-2</v>
      </c>
      <c r="K40" s="109">
        <f t="shared" si="4"/>
        <v>1.6777014315789495E-2</v>
      </c>
      <c r="L40" s="109">
        <f t="shared" si="10"/>
        <v>0.13559450384076904</v>
      </c>
      <c r="M40" s="109">
        <f t="shared" si="5"/>
        <v>0.58947368421052626</v>
      </c>
      <c r="N40" s="77">
        <f t="shared" si="11"/>
        <v>-0.75346700933048594</v>
      </c>
      <c r="O40" s="78">
        <f t="shared" si="6"/>
        <v>-0.59791858723899338</v>
      </c>
      <c r="P40" s="78">
        <f t="shared" si="7"/>
        <v>-0.62323758764641102</v>
      </c>
      <c r="Q40" s="78">
        <f t="shared" si="12"/>
        <v>-6.0604668383565222E-2</v>
      </c>
      <c r="R40" s="91">
        <f t="shared" si="8"/>
        <v>0.41293486904269228</v>
      </c>
      <c r="S40" s="72">
        <f t="shared" si="14"/>
        <v>1.3130000000000002E-4</v>
      </c>
    </row>
    <row r="41" spans="1:19" x14ac:dyDescent="0.25">
      <c r="A41" s="33">
        <v>28</v>
      </c>
      <c r="B41" s="94">
        <f t="shared" si="13"/>
        <v>0.21185808</v>
      </c>
      <c r="C41" s="98">
        <v>100000</v>
      </c>
      <c r="D41" s="75">
        <v>1.7803199999999999E-3</v>
      </c>
      <c r="E41" s="75">
        <v>6.9912299999999995E-4</v>
      </c>
      <c r="F41" s="101">
        <v>119</v>
      </c>
      <c r="G41" s="86">
        <f>init!D41/D41</f>
        <v>0.63499820257032447</v>
      </c>
      <c r="H41" s="87">
        <f t="shared" si="2"/>
        <v>0.39269513345915341</v>
      </c>
      <c r="I41" s="108">
        <f t="shared" si="9"/>
        <v>0.172775305888028</v>
      </c>
      <c r="J41" s="109">
        <f t="shared" si="3"/>
        <v>1.9980399607992159E-2</v>
      </c>
      <c r="K41" s="109">
        <f t="shared" si="4"/>
        <v>1.8357055701924661E-2</v>
      </c>
      <c r="L41" s="109">
        <f t="shared" si="10"/>
        <v>0.27009909925060832</v>
      </c>
      <c r="M41" s="109">
        <f t="shared" si="5"/>
        <v>0.5736842105263158</v>
      </c>
      <c r="N41" s="77">
        <f t="shared" si="11"/>
        <v>-0.72109356274283265</v>
      </c>
      <c r="O41" s="78">
        <f t="shared" si="6"/>
        <v>-0.59058209855693145</v>
      </c>
      <c r="P41" s="78">
        <f t="shared" si="7"/>
        <v>-0.61745226421568922</v>
      </c>
      <c r="Q41" s="78">
        <f t="shared" si="12"/>
        <v>0.97908152448103092</v>
      </c>
      <c r="R41" s="91">
        <f t="shared" si="8"/>
        <v>0.36275181204097617</v>
      </c>
      <c r="S41" s="72">
        <f t="shared" si="14"/>
        <v>1.3130000000000002E-4</v>
      </c>
    </row>
    <row r="42" spans="1:19" x14ac:dyDescent="0.25">
      <c r="A42" s="33">
        <v>29</v>
      </c>
      <c r="B42" s="94">
        <f t="shared" si="13"/>
        <v>0.29547287999999999</v>
      </c>
      <c r="C42" s="98">
        <v>125000</v>
      </c>
      <c r="D42" s="75">
        <v>2.54718E-3</v>
      </c>
      <c r="E42" s="75">
        <v>4.5947400000000003E-4</v>
      </c>
      <c r="F42" s="101">
        <v>116</v>
      </c>
      <c r="G42" s="86">
        <f>init!D42/D42</f>
        <v>0.55066387141858841</v>
      </c>
      <c r="H42" s="87">
        <f t="shared" si="2"/>
        <v>0.1803853673474195</v>
      </c>
      <c r="I42" s="108">
        <f t="shared" si="9"/>
        <v>0.24104882111346509</v>
      </c>
      <c r="J42" s="109">
        <f t="shared" si="3"/>
        <v>2.4980499609992199E-2</v>
      </c>
      <c r="K42" s="109">
        <f t="shared" si="4"/>
        <v>2.62707813721723E-2</v>
      </c>
      <c r="L42" s="109">
        <f t="shared" si="10"/>
        <v>9.5954331462429668E-2</v>
      </c>
      <c r="M42" s="109">
        <f t="shared" si="5"/>
        <v>0.55789473684210522</v>
      </c>
      <c r="N42" s="77">
        <f t="shared" si="11"/>
        <v>-0.51815414831738149</v>
      </c>
      <c r="O42" s="78">
        <f t="shared" si="6"/>
        <v>-0.57224087685177649</v>
      </c>
      <c r="P42" s="78">
        <f t="shared" si="7"/>
        <v>-0.58847614818092042</v>
      </c>
      <c r="Q42" s="78">
        <f t="shared" si="12"/>
        <v>-0.36701308349350087</v>
      </c>
      <c r="R42" s="91">
        <f t="shared" si="8"/>
        <v>0.31256875503926013</v>
      </c>
      <c r="S42" s="72">
        <f t="shared" si="14"/>
        <v>1.3130000000000002E-4</v>
      </c>
    </row>
    <row r="43" spans="1:19" x14ac:dyDescent="0.25">
      <c r="A43" s="33">
        <v>30</v>
      </c>
      <c r="B43" s="94">
        <f t="shared" si="13"/>
        <v>0.40882156999999997</v>
      </c>
      <c r="C43" s="98">
        <v>150000</v>
      </c>
      <c r="D43" s="75">
        <v>3.6178899999999999E-3</v>
      </c>
      <c r="E43" s="75">
        <v>8.8980799999999996E-4</v>
      </c>
      <c r="F43" s="101">
        <v>113</v>
      </c>
      <c r="G43" s="86">
        <f>init!D43/D43</f>
        <v>0.45989513224559064</v>
      </c>
      <c r="H43" s="87">
        <f t="shared" si="2"/>
        <v>0.2459466705731794</v>
      </c>
      <c r="I43" s="108">
        <f t="shared" si="9"/>
        <v>0.3336007797678941</v>
      </c>
      <c r="J43" s="109">
        <f t="shared" si="3"/>
        <v>2.9980599611992238E-2</v>
      </c>
      <c r="K43" s="109">
        <f t="shared" si="4"/>
        <v>3.7320132247678717E-2</v>
      </c>
      <c r="L43" s="109">
        <f t="shared" si="10"/>
        <v>0.14973027467613814</v>
      </c>
      <c r="M43" s="109">
        <f t="shared" si="5"/>
        <v>0.54210526315789476</v>
      </c>
      <c r="N43" s="77">
        <f t="shared" si="11"/>
        <v>-0.24304834438683331</v>
      </c>
      <c r="O43" s="78">
        <f t="shared" si="6"/>
        <v>-0.55389965514662154</v>
      </c>
      <c r="P43" s="78">
        <f t="shared" si="7"/>
        <v>-0.54801893669565949</v>
      </c>
      <c r="Q43" s="78">
        <f t="shared" si="12"/>
        <v>4.8661232296257739E-2</v>
      </c>
      <c r="R43" s="91">
        <f t="shared" si="8"/>
        <v>0.26238569803754402</v>
      </c>
      <c r="S43" s="72">
        <f t="shared" si="14"/>
        <v>1.3130000000000002E-4</v>
      </c>
    </row>
    <row r="44" spans="1:19" x14ac:dyDescent="0.25">
      <c r="A44" s="33">
        <v>31</v>
      </c>
      <c r="B44" s="94">
        <f t="shared" si="13"/>
        <v>0.40071790000000002</v>
      </c>
      <c r="C44" s="98">
        <v>175000</v>
      </c>
      <c r="D44" s="75">
        <v>3.6428900000000002E-3</v>
      </c>
      <c r="E44" s="75">
        <v>7.7467300000000003E-4</v>
      </c>
      <c r="F44" s="101">
        <v>110</v>
      </c>
      <c r="G44" s="86">
        <f>init!D44/D44</f>
        <v>0.53052933248053058</v>
      </c>
      <c r="H44" s="87">
        <f t="shared" si="2"/>
        <v>0.21265341528292098</v>
      </c>
      <c r="I44" s="108">
        <f t="shared" si="9"/>
        <v>0.32698393637262296</v>
      </c>
      <c r="J44" s="109">
        <f t="shared" si="3"/>
        <v>3.4980699613992278E-2</v>
      </c>
      <c r="K44" s="109">
        <f t="shared" si="4"/>
        <v>3.7578123460880852E-2</v>
      </c>
      <c r="L44" s="109">
        <f t="shared" si="10"/>
        <v>0.12242184549919989</v>
      </c>
      <c r="M44" s="109">
        <f t="shared" si="5"/>
        <v>0.52631578947368418</v>
      </c>
      <c r="N44" s="77">
        <f t="shared" si="11"/>
        <v>-0.26271656155050632</v>
      </c>
      <c r="O44" s="78">
        <f t="shared" si="6"/>
        <v>-0.53555843344146647</v>
      </c>
      <c r="P44" s="78">
        <f t="shared" si="7"/>
        <v>-0.54707430155903847</v>
      </c>
      <c r="Q44" s="78">
        <f t="shared" si="12"/>
        <v>-0.16242595530184276</v>
      </c>
      <c r="R44" s="91">
        <f t="shared" si="8"/>
        <v>0.21220264103582795</v>
      </c>
      <c r="S44" s="72">
        <f t="shared" si="14"/>
        <v>1.3130000000000002E-4</v>
      </c>
    </row>
    <row r="45" spans="1:19" x14ac:dyDescent="0.25">
      <c r="A45" s="33">
        <v>32</v>
      </c>
      <c r="B45" s="94">
        <f t="shared" si="13"/>
        <v>0.51096993999999996</v>
      </c>
      <c r="C45" s="98">
        <v>200000</v>
      </c>
      <c r="D45" s="75">
        <v>4.7754199999999998E-3</v>
      </c>
      <c r="E45" s="75">
        <v>6.1079099999999996E-4</v>
      </c>
      <c r="F45" s="101">
        <v>107</v>
      </c>
      <c r="G45" s="86">
        <f>init!D45/D45</f>
        <v>0.46058985387672707</v>
      </c>
      <c r="H45" s="87">
        <f t="shared" si="2"/>
        <v>0.12790309543453768</v>
      </c>
      <c r="I45" s="108">
        <f t="shared" si="9"/>
        <v>0.41700740508361078</v>
      </c>
      <c r="J45" s="109">
        <f t="shared" si="3"/>
        <v>3.9980799615992317E-2</v>
      </c>
      <c r="K45" s="109">
        <f t="shared" si="4"/>
        <v>4.9265435008393511E-2</v>
      </c>
      <c r="L45" s="109">
        <f t="shared" si="10"/>
        <v>5.2906320894442249E-2</v>
      </c>
      <c r="M45" s="109">
        <f t="shared" si="5"/>
        <v>0.51052631578947372</v>
      </c>
      <c r="N45" s="77">
        <f t="shared" si="11"/>
        <v>4.873439702996845E-3</v>
      </c>
      <c r="O45" s="78">
        <f t="shared" si="6"/>
        <v>-0.51721721173631152</v>
      </c>
      <c r="P45" s="78">
        <f t="shared" si="7"/>
        <v>-0.5042811963079411</v>
      </c>
      <c r="Q45" s="78">
        <f t="shared" si="12"/>
        <v>-0.69976321802571995</v>
      </c>
      <c r="R45" s="91">
        <f t="shared" si="8"/>
        <v>0.16201958403411187</v>
      </c>
      <c r="S45" s="72">
        <f t="shared" si="14"/>
        <v>1.3130000000000002E-4</v>
      </c>
    </row>
    <row r="46" spans="1:19" x14ac:dyDescent="0.25">
      <c r="A46" s="33">
        <v>33</v>
      </c>
      <c r="B46" s="94">
        <f t="shared" si="13"/>
        <v>0.50989952000000005</v>
      </c>
      <c r="C46" s="98">
        <v>225000</v>
      </c>
      <c r="D46" s="75">
        <v>4.9028800000000001E-3</v>
      </c>
      <c r="E46" s="75">
        <v>1.25271E-3</v>
      </c>
      <c r="F46" s="101">
        <v>104</v>
      </c>
      <c r="G46" s="86">
        <f>init!D46/D46</f>
        <v>0.50694285807525374</v>
      </c>
      <c r="H46" s="87">
        <f t="shared" si="2"/>
        <v>0.25550492771595468</v>
      </c>
      <c r="I46" s="108">
        <f t="shared" si="9"/>
        <v>0.41613338115282811</v>
      </c>
      <c r="J46" s="109">
        <f t="shared" si="3"/>
        <v>4.4980899617992356E-2</v>
      </c>
      <c r="K46" s="109">
        <f t="shared" si="4"/>
        <v>5.0580777409783291E-2</v>
      </c>
      <c r="L46" s="109">
        <f t="shared" si="10"/>
        <v>0.15757033074643825</v>
      </c>
      <c r="M46" s="109">
        <f t="shared" si="5"/>
        <v>0.49473684210526314</v>
      </c>
      <c r="N46" s="77">
        <f t="shared" si="11"/>
        <v>2.2754497778965958E-3</v>
      </c>
      <c r="O46" s="78">
        <f t="shared" si="6"/>
        <v>-0.49887599003115657</v>
      </c>
      <c r="P46" s="78">
        <f t="shared" si="7"/>
        <v>-0.49946506852739225</v>
      </c>
      <c r="Q46" s="78">
        <f t="shared" si="12"/>
        <v>0.10926286469951044</v>
      </c>
      <c r="R46" s="91">
        <f t="shared" si="8"/>
        <v>0.11183652703239579</v>
      </c>
      <c r="S46" s="72">
        <f t="shared" si="14"/>
        <v>1.3130000000000002E-4</v>
      </c>
    </row>
    <row r="47" spans="1:19" x14ac:dyDescent="0.25">
      <c r="A47" s="33">
        <v>34</v>
      </c>
      <c r="B47" s="94">
        <f t="shared" si="13"/>
        <v>0.55663119999999999</v>
      </c>
      <c r="C47" s="98">
        <v>250000</v>
      </c>
      <c r="D47" s="75">
        <v>5.5112E-3</v>
      </c>
      <c r="E47" s="75">
        <v>1.3858E-3</v>
      </c>
      <c r="F47" s="101">
        <v>101</v>
      </c>
      <c r="G47" s="86">
        <f>init!D47/D47</f>
        <v>0.50191972710117583</v>
      </c>
      <c r="H47" s="87">
        <f t="shared" si="2"/>
        <v>0.25145158949049207</v>
      </c>
      <c r="I47" s="108">
        <f t="shared" si="9"/>
        <v>0.45429093299760021</v>
      </c>
      <c r="J47" s="109">
        <f t="shared" si="3"/>
        <v>4.9980999619992403E-2</v>
      </c>
      <c r="K47" s="109">
        <f t="shared" si="4"/>
        <v>5.685842600238826E-2</v>
      </c>
      <c r="L47" s="109">
        <f t="shared" si="10"/>
        <v>0.15424562431880903</v>
      </c>
      <c r="M47" s="109">
        <f t="shared" si="5"/>
        <v>0.47894736842105262</v>
      </c>
      <c r="N47" s="77">
        <f t="shared" si="11"/>
        <v>0.11569675526828299</v>
      </c>
      <c r="O47" s="78">
        <f t="shared" si="6"/>
        <v>-0.48053476832600162</v>
      </c>
      <c r="P47" s="78">
        <f t="shared" si="7"/>
        <v>-0.47647945067501957</v>
      </c>
      <c r="Q47" s="78">
        <f t="shared" si="12"/>
        <v>8.3563732579884767E-2</v>
      </c>
      <c r="R47" s="91">
        <f t="shared" si="8"/>
        <v>6.1653470030679711E-2</v>
      </c>
      <c r="S47" s="72">
        <f t="shared" si="14"/>
        <v>1.3130000000000002E-4</v>
      </c>
    </row>
    <row r="48" spans="1:19" x14ac:dyDescent="0.25">
      <c r="A48" s="33">
        <v>35</v>
      </c>
      <c r="B48" s="94">
        <f t="shared" si="13"/>
        <v>0.57441818</v>
      </c>
      <c r="C48" s="98">
        <v>275000</v>
      </c>
      <c r="D48" s="75">
        <v>5.8614100000000001E-3</v>
      </c>
      <c r="E48" s="75">
        <v>1.0711799999999999E-3</v>
      </c>
      <c r="F48" s="101">
        <v>98</v>
      </c>
      <c r="G48" s="86">
        <f>init!D48/D48</f>
        <v>0.51652076889349152</v>
      </c>
      <c r="H48" s="87">
        <f t="shared" si="2"/>
        <v>0.18275124927278588</v>
      </c>
      <c r="I48" s="108">
        <f t="shared" si="9"/>
        <v>0.46881443421801272</v>
      </c>
      <c r="J48" s="109">
        <f t="shared" si="3"/>
        <v>5.4981099621992442E-2</v>
      </c>
      <c r="K48" s="109">
        <f t="shared" si="4"/>
        <v>6.0472470113409081E-2</v>
      </c>
      <c r="L48" s="109">
        <f t="shared" si="10"/>
        <v>9.7894920282495287E-2</v>
      </c>
      <c r="M48" s="109">
        <f t="shared" si="5"/>
        <v>0.4631578947368421</v>
      </c>
      <c r="N48" s="77">
        <f t="shared" si="11"/>
        <v>0.15886709479665853</v>
      </c>
      <c r="O48" s="78">
        <f t="shared" si="6"/>
        <v>-0.46219354662084666</v>
      </c>
      <c r="P48" s="78">
        <f t="shared" si="7"/>
        <v>-0.4632466238271773</v>
      </c>
      <c r="Q48" s="78">
        <f t="shared" si="12"/>
        <v>-0.35201282721153571</v>
      </c>
      <c r="R48" s="91">
        <f t="shared" si="8"/>
        <v>1.1470413028963634E-2</v>
      </c>
      <c r="S48" s="72">
        <f t="shared" si="14"/>
        <v>1.3130000000000002E-4</v>
      </c>
    </row>
    <row r="49" spans="1:19" x14ac:dyDescent="0.25">
      <c r="A49" s="33">
        <v>36</v>
      </c>
      <c r="B49" s="94">
        <f t="shared" si="13"/>
        <v>0.58272619999999997</v>
      </c>
      <c r="C49" s="98">
        <v>300000</v>
      </c>
      <c r="D49" s="75">
        <v>6.1339599999999999E-3</v>
      </c>
      <c r="E49" s="75">
        <v>1.66541E-3</v>
      </c>
      <c r="F49" s="101">
        <v>95</v>
      </c>
      <c r="G49" s="86">
        <f>init!D49/D49</f>
        <v>0.53971822444228523</v>
      </c>
      <c r="H49" s="87">
        <f t="shared" si="2"/>
        <v>0.27150649824909195</v>
      </c>
      <c r="I49" s="108">
        <f t="shared" si="9"/>
        <v>0.47559813435199894</v>
      </c>
      <c r="J49" s="109">
        <f t="shared" si="3"/>
        <v>5.9981199623992482E-2</v>
      </c>
      <c r="K49" s="109">
        <f t="shared" si="4"/>
        <v>6.3285090319738779E-2</v>
      </c>
      <c r="L49" s="109">
        <f t="shared" si="10"/>
        <v>0.17069544428112526</v>
      </c>
      <c r="M49" s="109">
        <f t="shared" si="5"/>
        <v>0.44736842105263158</v>
      </c>
      <c r="N49" s="77">
        <f t="shared" si="11"/>
        <v>0.17903128479454086</v>
      </c>
      <c r="O49" s="78">
        <f t="shared" si="6"/>
        <v>-0.44385232491569165</v>
      </c>
      <c r="P49" s="78">
        <f t="shared" si="7"/>
        <v>-0.45294821156773463</v>
      </c>
      <c r="Q49" s="78">
        <f t="shared" si="12"/>
        <v>0.21071664239546634</v>
      </c>
      <c r="R49" s="91">
        <f t="shared" si="8"/>
        <v>-3.8712643972752446E-2</v>
      </c>
      <c r="S49" s="72">
        <f t="shared" si="14"/>
        <v>1.3130000000000002E-4</v>
      </c>
    </row>
    <row r="50" spans="1:19" x14ac:dyDescent="0.25">
      <c r="A50" s="33">
        <v>37</v>
      </c>
      <c r="B50" s="94">
        <f t="shared" si="13"/>
        <v>0.59591620000000001</v>
      </c>
      <c r="C50" s="98">
        <v>325000</v>
      </c>
      <c r="D50" s="75">
        <v>6.4773499999999998E-3</v>
      </c>
      <c r="E50" s="75">
        <v>1.50719E-3</v>
      </c>
      <c r="F50" s="101">
        <v>92</v>
      </c>
      <c r="G50" s="86">
        <f>init!D50/D50</f>
        <v>0.55534130470022469</v>
      </c>
      <c r="H50" s="87">
        <f t="shared" si="2"/>
        <v>0.23268620655051836</v>
      </c>
      <c r="I50" s="108">
        <f t="shared" si="9"/>
        <v>0.48636808974056078</v>
      </c>
      <c r="J50" s="109">
        <f t="shared" si="3"/>
        <v>6.4981299625992514E-2</v>
      </c>
      <c r="K50" s="109">
        <f t="shared" si="4"/>
        <v>6.6828754427798051E-2</v>
      </c>
      <c r="L50" s="109">
        <f t="shared" si="10"/>
        <v>0.1388535238309862</v>
      </c>
      <c r="M50" s="109">
        <f t="shared" si="5"/>
        <v>0.43157894736842106</v>
      </c>
      <c r="N50" s="77">
        <f t="shared" si="11"/>
        <v>0.21104440778558681</v>
      </c>
      <c r="O50" s="78">
        <f t="shared" si="6"/>
        <v>-0.4255111032105367</v>
      </c>
      <c r="P50" s="78">
        <f t="shared" si="7"/>
        <v>-0.4399730811851626</v>
      </c>
      <c r="Q50" s="78">
        <f t="shared" si="12"/>
        <v>-3.5413275659962794E-2</v>
      </c>
      <c r="R50" s="91">
        <f t="shared" si="8"/>
        <v>-8.8895700974468528E-2</v>
      </c>
      <c r="S50" s="72">
        <f t="shared" si="14"/>
        <v>1.3130000000000002E-4</v>
      </c>
    </row>
    <row r="51" spans="1:19" x14ac:dyDescent="0.25">
      <c r="A51" s="33">
        <v>38</v>
      </c>
      <c r="B51" s="94">
        <f t="shared" si="13"/>
        <v>0.67088200000000009</v>
      </c>
      <c r="C51" s="98">
        <v>350000</v>
      </c>
      <c r="D51" s="75">
        <v>7.5380000000000004E-3</v>
      </c>
      <c r="E51" s="75">
        <v>1.0984E-3</v>
      </c>
      <c r="F51" s="101">
        <v>89</v>
      </c>
      <c r="G51" s="86">
        <f>init!D51/D51</f>
        <v>0.51294640488193155</v>
      </c>
      <c r="H51" s="87">
        <f t="shared" si="2"/>
        <v>0.1457150437781905</v>
      </c>
      <c r="I51" s="108">
        <f t="shared" si="9"/>
        <v>0.54757948637951792</v>
      </c>
      <c r="J51" s="109">
        <f t="shared" si="3"/>
        <v>6.998139962799256E-2</v>
      </c>
      <c r="K51" s="109">
        <f t="shared" si="4"/>
        <v>7.777428963911194E-2</v>
      </c>
      <c r="L51" s="109">
        <f t="shared" si="10"/>
        <v>6.7516377063634281E-2</v>
      </c>
      <c r="M51" s="109">
        <f t="shared" si="5"/>
        <v>0.41578947368421054</v>
      </c>
      <c r="N51" s="77">
        <f t="shared" si="11"/>
        <v>0.39299204808294458</v>
      </c>
      <c r="O51" s="78">
        <f t="shared" si="6"/>
        <v>-0.40716988150538175</v>
      </c>
      <c r="P51" s="78">
        <f t="shared" si="7"/>
        <v>-0.399895990878878</v>
      </c>
      <c r="Q51" s="78">
        <f t="shared" si="12"/>
        <v>-0.58683121276745209</v>
      </c>
      <c r="R51" s="91">
        <f t="shared" si="8"/>
        <v>-0.1390787579761846</v>
      </c>
      <c r="S51" s="72">
        <f t="shared" si="14"/>
        <v>1.3130000000000002E-4</v>
      </c>
    </row>
    <row r="52" spans="1:19" x14ac:dyDescent="0.25">
      <c r="A52" s="33">
        <v>39</v>
      </c>
      <c r="B52" s="94">
        <f t="shared" si="13"/>
        <v>0.73981758000000009</v>
      </c>
      <c r="C52" s="98">
        <v>375000</v>
      </c>
      <c r="D52" s="75">
        <v>8.6025300000000006E-3</v>
      </c>
      <c r="E52" s="75">
        <v>1.32646E-3</v>
      </c>
      <c r="F52" s="101">
        <v>86</v>
      </c>
      <c r="G52" s="86">
        <f>init!D52/D52</f>
        <v>0.47879635409582993</v>
      </c>
      <c r="H52" s="87">
        <f t="shared" si="2"/>
        <v>0.1541941731095387</v>
      </c>
      <c r="I52" s="108">
        <f t="shared" si="9"/>
        <v>0.60386706191284867</v>
      </c>
      <c r="J52" s="109">
        <f t="shared" si="3"/>
        <v>7.4981499629992607E-2</v>
      </c>
      <c r="K52" s="109">
        <f t="shared" si="4"/>
        <v>8.8759865086714781E-2</v>
      </c>
      <c r="L52" s="109">
        <f t="shared" si="10"/>
        <v>7.4471290327852505E-2</v>
      </c>
      <c r="M52" s="109">
        <f t="shared" si="5"/>
        <v>0.4</v>
      </c>
      <c r="N52" s="77">
        <f t="shared" si="11"/>
        <v>0.56030389046346629</v>
      </c>
      <c r="O52" s="78">
        <f t="shared" si="6"/>
        <v>-0.38882865980022674</v>
      </c>
      <c r="P52" s="78">
        <f t="shared" si="7"/>
        <v>-0.35967229319938976</v>
      </c>
      <c r="Q52" s="78">
        <f t="shared" si="12"/>
        <v>-0.53307150833991424</v>
      </c>
      <c r="R52" s="91">
        <f t="shared" si="8"/>
        <v>-0.18926181497790068</v>
      </c>
      <c r="S52" s="72">
        <f t="shared" si="14"/>
        <v>1.3130000000000002E-4</v>
      </c>
    </row>
    <row r="53" spans="1:19" x14ac:dyDescent="0.25">
      <c r="A53" s="33">
        <v>40</v>
      </c>
      <c r="B53" s="94">
        <f t="shared" si="13"/>
        <v>0.79966848000000001</v>
      </c>
      <c r="C53" s="98">
        <v>400000</v>
      </c>
      <c r="D53" s="75">
        <v>9.6345600000000003E-3</v>
      </c>
      <c r="E53" s="75">
        <v>1.9009299999999999E-3</v>
      </c>
      <c r="F53" s="101">
        <v>83</v>
      </c>
      <c r="G53" s="86">
        <f>init!D53/D53</f>
        <v>0.45883672944068016</v>
      </c>
      <c r="H53" s="87">
        <f t="shared" si="2"/>
        <v>0.19730324996678622</v>
      </c>
      <c r="I53" s="108">
        <f t="shared" si="9"/>
        <v>0.65273677555691778</v>
      </c>
      <c r="J53" s="109">
        <f t="shared" si="3"/>
        <v>7.9981599631992639E-2</v>
      </c>
      <c r="K53" s="109">
        <f t="shared" si="4"/>
        <v>9.9410051957154855E-2</v>
      </c>
      <c r="L53" s="109">
        <f t="shared" si="10"/>
        <v>0.10983103998212526</v>
      </c>
      <c r="M53" s="109">
        <f t="shared" si="5"/>
        <v>0.38421052631578945</v>
      </c>
      <c r="N53" s="77">
        <f t="shared" si="11"/>
        <v>0.70556653055632346</v>
      </c>
      <c r="O53" s="78">
        <f t="shared" si="6"/>
        <v>-0.37048743809507179</v>
      </c>
      <c r="P53" s="78">
        <f t="shared" si="7"/>
        <v>-0.32067662119750895</v>
      </c>
      <c r="Q53" s="78">
        <f t="shared" si="12"/>
        <v>-0.25974966839327118</v>
      </c>
      <c r="R53" s="91">
        <f t="shared" si="8"/>
        <v>-0.23944487197961675</v>
      </c>
      <c r="S53" s="72">
        <f t="shared" si="14"/>
        <v>1.3130000000000002E-4</v>
      </c>
    </row>
    <row r="54" spans="1:19" x14ac:dyDescent="0.25">
      <c r="A54" s="33">
        <v>41</v>
      </c>
      <c r="B54" s="94">
        <f t="shared" si="13"/>
        <v>0.74557600000000002</v>
      </c>
      <c r="C54" s="98">
        <v>425000</v>
      </c>
      <c r="D54" s="75">
        <v>9.3197000000000002E-3</v>
      </c>
      <c r="E54" s="75">
        <v>2.1417900000000002E-3</v>
      </c>
      <c r="F54" s="101">
        <v>80</v>
      </c>
      <c r="G54" s="86">
        <f>init!D54/D54</f>
        <v>0.50496475208429459</v>
      </c>
      <c r="H54" s="87">
        <f t="shared" si="2"/>
        <v>0.22981319141174072</v>
      </c>
      <c r="I54" s="108">
        <f t="shared" si="9"/>
        <v>0.6085689517163817</v>
      </c>
      <c r="J54" s="109">
        <f t="shared" si="3"/>
        <v>8.4981699633992686E-2</v>
      </c>
      <c r="K54" s="109">
        <f t="shared" si="4"/>
        <v>9.6160807421601852E-2</v>
      </c>
      <c r="L54" s="109">
        <f t="shared" si="10"/>
        <v>0.13649696452918261</v>
      </c>
      <c r="M54" s="109">
        <f t="shared" si="5"/>
        <v>0.36842105263157893</v>
      </c>
      <c r="N54" s="77">
        <f t="shared" si="11"/>
        <v>0.57428000931821199</v>
      </c>
      <c r="O54" s="78">
        <f t="shared" si="6"/>
        <v>-0.35214621638991683</v>
      </c>
      <c r="P54" s="78">
        <f t="shared" si="7"/>
        <v>-0.3325737339621691</v>
      </c>
      <c r="Q54" s="78">
        <f t="shared" si="12"/>
        <v>-5.3628877597475526E-2</v>
      </c>
      <c r="R54" s="91">
        <f t="shared" si="8"/>
        <v>-0.28962792898133283</v>
      </c>
      <c r="S54" s="72">
        <f t="shared" si="14"/>
        <v>1.3130000000000002E-4</v>
      </c>
    </row>
    <row r="55" spans="1:19" x14ac:dyDescent="0.25">
      <c r="A55" s="33">
        <v>42</v>
      </c>
      <c r="B55" s="94">
        <f t="shared" si="13"/>
        <v>0.74922924999999996</v>
      </c>
      <c r="C55" s="98">
        <v>450000</v>
      </c>
      <c r="D55" s="75">
        <v>9.7302499999999993E-3</v>
      </c>
      <c r="E55" s="75">
        <v>3.0352999999999999E-3</v>
      </c>
      <c r="F55" s="101">
        <v>77</v>
      </c>
      <c r="G55" s="86">
        <f>init!D55/D55</f>
        <v>0.52868117468718689</v>
      </c>
      <c r="H55" s="87">
        <f t="shared" si="2"/>
        <v>0.31194470851211431</v>
      </c>
      <c r="I55" s="108">
        <f t="shared" si="9"/>
        <v>0.61155191907978301</v>
      </c>
      <c r="J55" s="109">
        <f t="shared" si="3"/>
        <v>8.9981799635992718E-2</v>
      </c>
      <c r="K55" s="109">
        <f t="shared" si="4"/>
        <v>0.10039753912480734</v>
      </c>
      <c r="L55" s="109">
        <f t="shared" si="10"/>
        <v>0.20386444477033247</v>
      </c>
      <c r="M55" s="109">
        <f t="shared" si="5"/>
        <v>0.35263157894736841</v>
      </c>
      <c r="N55" s="77">
        <f t="shared" si="11"/>
        <v>0.58314672209812379</v>
      </c>
      <c r="O55" s="78">
        <f t="shared" si="6"/>
        <v>-0.33380499468476182</v>
      </c>
      <c r="P55" s="78">
        <f t="shared" si="7"/>
        <v>-0.31706093574857824</v>
      </c>
      <c r="Q55" s="78">
        <f t="shared" si="12"/>
        <v>0.46710455044180438</v>
      </c>
      <c r="R55" s="91">
        <f t="shared" si="8"/>
        <v>-0.33981098598304893</v>
      </c>
      <c r="S55" s="72">
        <f t="shared" si="14"/>
        <v>1.3130000000000002E-4</v>
      </c>
    </row>
    <row r="56" spans="1:19" x14ac:dyDescent="0.25">
      <c r="A56" s="33">
        <v>43</v>
      </c>
      <c r="B56" s="94">
        <f t="shared" si="13"/>
        <v>0.74196100000000009</v>
      </c>
      <c r="C56" s="98">
        <v>475000</v>
      </c>
      <c r="D56" s="75">
        <v>1.0026500000000001E-2</v>
      </c>
      <c r="E56" s="75">
        <v>2.5391799999999998E-3</v>
      </c>
      <c r="F56" s="101">
        <v>74</v>
      </c>
      <c r="G56" s="86">
        <f>init!D56/D56</f>
        <v>0.52675509898768258</v>
      </c>
      <c r="H56" s="87">
        <f t="shared" si="2"/>
        <v>0.25324689572632519</v>
      </c>
      <c r="I56" s="108">
        <f t="shared" si="9"/>
        <v>0.60561721640708299</v>
      </c>
      <c r="J56" s="109">
        <f t="shared" si="3"/>
        <v>9.4981899637992764E-2</v>
      </c>
      <c r="K56" s="109">
        <f t="shared" si="4"/>
        <v>0.10345473500125268</v>
      </c>
      <c r="L56" s="109">
        <f t="shared" si="10"/>
        <v>0.1557182046587228</v>
      </c>
      <c r="M56" s="109">
        <f t="shared" si="5"/>
        <v>0.33684210526315789</v>
      </c>
      <c r="N56" s="77">
        <f t="shared" si="11"/>
        <v>0.56550613216789902</v>
      </c>
      <c r="O56" s="78">
        <f t="shared" si="6"/>
        <v>-0.31546377297960687</v>
      </c>
      <c r="P56" s="78">
        <f t="shared" si="7"/>
        <v>-0.3058670093796188</v>
      </c>
      <c r="Q56" s="78">
        <f t="shared" si="12"/>
        <v>9.4946402760239051E-2</v>
      </c>
      <c r="R56" s="91">
        <f t="shared" si="8"/>
        <v>-0.38999404298476498</v>
      </c>
      <c r="S56" s="72">
        <f t="shared" si="14"/>
        <v>1.3130000000000002E-4</v>
      </c>
    </row>
    <row r="57" spans="1:19" x14ac:dyDescent="0.25">
      <c r="A57" s="33">
        <v>44</v>
      </c>
      <c r="B57" s="94">
        <f t="shared" si="13"/>
        <v>0.79606620000000006</v>
      </c>
      <c r="C57" s="98">
        <v>500000</v>
      </c>
      <c r="D57" s="75">
        <v>1.12122E-2</v>
      </c>
      <c r="E57" s="75">
        <v>1.50971E-3</v>
      </c>
      <c r="F57" s="101">
        <v>71</v>
      </c>
      <c r="G57" s="86">
        <f>init!D57/D57</f>
        <v>0.49918124899662863</v>
      </c>
      <c r="H57" s="87">
        <f t="shared" si="2"/>
        <v>0.13464886462959991</v>
      </c>
      <c r="I57" s="108">
        <f t="shared" si="9"/>
        <v>0.64979542643659116</v>
      </c>
      <c r="J57" s="109">
        <f t="shared" si="3"/>
        <v>9.9981999639992797E-2</v>
      </c>
      <c r="K57" s="109">
        <f t="shared" si="4"/>
        <v>0.11569074226100365</v>
      </c>
      <c r="L57" s="109">
        <f t="shared" si="10"/>
        <v>5.8439464430611571E-2</v>
      </c>
      <c r="M57" s="109">
        <f t="shared" si="5"/>
        <v>0.32105263157894737</v>
      </c>
      <c r="N57" s="77">
        <f t="shared" si="11"/>
        <v>0.69682352580361806</v>
      </c>
      <c r="O57" s="78">
        <f t="shared" si="6"/>
        <v>-0.29712255127445192</v>
      </c>
      <c r="P57" s="78">
        <f t="shared" si="7"/>
        <v>-0.26106485411995572</v>
      </c>
      <c r="Q57" s="78">
        <f t="shared" si="12"/>
        <v>-0.65699343071723071</v>
      </c>
      <c r="R57" s="91">
        <f t="shared" si="8"/>
        <v>-0.44017709998648108</v>
      </c>
      <c r="S57" s="72">
        <f t="shared" si="14"/>
        <v>1.3130000000000002E-4</v>
      </c>
    </row>
    <row r="58" spans="1:19" x14ac:dyDescent="0.25">
      <c r="A58" s="33">
        <v>45</v>
      </c>
      <c r="B58" s="94">
        <f t="shared" si="13"/>
        <v>0.78233320000000006</v>
      </c>
      <c r="C58" s="98">
        <v>550000</v>
      </c>
      <c r="D58" s="75">
        <v>1.15049E-2</v>
      </c>
      <c r="E58" s="75">
        <v>2.3463099999999999E-3</v>
      </c>
      <c r="F58" s="101">
        <v>68</v>
      </c>
      <c r="G58" s="86">
        <f>init!D58/D58</f>
        <v>0.52938573998904814</v>
      </c>
      <c r="H58" s="87">
        <f t="shared" si="2"/>
        <v>0.20394006032212361</v>
      </c>
      <c r="I58" s="108">
        <f t="shared" si="9"/>
        <v>0.63858209835841684</v>
      </c>
      <c r="J58" s="109">
        <f t="shared" si="3"/>
        <v>0.10998219964399288</v>
      </c>
      <c r="K58" s="109">
        <f t="shared" si="4"/>
        <v>0.11871130338517427</v>
      </c>
      <c r="L58" s="109">
        <f t="shared" si="10"/>
        <v>0.11527481121955464</v>
      </c>
      <c r="M58" s="109">
        <f t="shared" si="5"/>
        <v>0.30526315789473685</v>
      </c>
      <c r="N58" s="77">
        <f t="shared" si="11"/>
        <v>0.66349250093356249</v>
      </c>
      <c r="O58" s="78">
        <f t="shared" si="6"/>
        <v>-0.26044010786414196</v>
      </c>
      <c r="P58" s="78">
        <f t="shared" si="7"/>
        <v>-0.25000506594039651</v>
      </c>
      <c r="Q58" s="78">
        <f t="shared" si="12"/>
        <v>-0.2176707061435198</v>
      </c>
      <c r="R58" s="91">
        <f t="shared" si="8"/>
        <v>-0.49036015698819713</v>
      </c>
      <c r="S58" s="72">
        <f t="shared" si="14"/>
        <v>1.3130000000000002E-4</v>
      </c>
    </row>
    <row r="59" spans="1:19" x14ac:dyDescent="0.25">
      <c r="A59" s="33">
        <v>46</v>
      </c>
      <c r="B59" s="94">
        <f t="shared" si="13"/>
        <v>0.81252599999999997</v>
      </c>
      <c r="C59" s="98">
        <v>600000</v>
      </c>
      <c r="D59" s="75">
        <v>1.25004E-2</v>
      </c>
      <c r="E59" s="75">
        <v>3.0872899999999999E-3</v>
      </c>
      <c r="F59" s="101">
        <v>65</v>
      </c>
      <c r="G59" s="86">
        <f>init!D59/D59</f>
        <v>0.53343253015903491</v>
      </c>
      <c r="H59" s="87">
        <f t="shared" si="2"/>
        <v>0.2469752967905027</v>
      </c>
      <c r="I59" s="108">
        <f t="shared" si="9"/>
        <v>0.66323525294945307</v>
      </c>
      <c r="J59" s="109">
        <f t="shared" si="3"/>
        <v>0.11998239964799295</v>
      </c>
      <c r="K59" s="109">
        <f t="shared" si="4"/>
        <v>0.12898451349488338</v>
      </c>
      <c r="L59" s="109">
        <f t="shared" si="10"/>
        <v>0.15057399410100117</v>
      </c>
      <c r="M59" s="109">
        <f t="shared" si="5"/>
        <v>0.28947368421052633</v>
      </c>
      <c r="N59" s="77">
        <f t="shared" si="11"/>
        <v>0.7367726995570687</v>
      </c>
      <c r="O59" s="78">
        <f t="shared" si="6"/>
        <v>-0.22375766445383202</v>
      </c>
      <c r="P59" s="78">
        <f t="shared" si="7"/>
        <v>-0.21238969480014636</v>
      </c>
      <c r="Q59" s="78">
        <f t="shared" si="12"/>
        <v>5.518296810765437E-2</v>
      </c>
      <c r="R59" s="91">
        <f t="shared" si="8"/>
        <v>-0.54054321398991323</v>
      </c>
      <c r="S59" s="72">
        <f t="shared" si="14"/>
        <v>1.3130000000000002E-4</v>
      </c>
    </row>
    <row r="60" spans="1:19" x14ac:dyDescent="0.25">
      <c r="A60" s="33">
        <v>47</v>
      </c>
      <c r="B60" s="94">
        <f t="shared" si="13"/>
        <v>0.90903159999999994</v>
      </c>
      <c r="C60" s="98">
        <v>650000</v>
      </c>
      <c r="D60" s="75">
        <v>1.4661799999999999E-2</v>
      </c>
      <c r="E60" s="75">
        <v>3.0684900000000001E-3</v>
      </c>
      <c r="F60" s="101">
        <v>62</v>
      </c>
      <c r="G60" s="86">
        <f>init!D60/D60</f>
        <v>0.49379885143706781</v>
      </c>
      <c r="H60" s="87">
        <f t="shared" si="2"/>
        <v>0.20928467173198381</v>
      </c>
      <c r="I60" s="108">
        <f t="shared" si="9"/>
        <v>0.7420344194958054</v>
      </c>
      <c r="J60" s="109">
        <f t="shared" si="3"/>
        <v>0.12998259965199305</v>
      </c>
      <c r="K60" s="109">
        <f t="shared" si="4"/>
        <v>0.15128940182348735</v>
      </c>
      <c r="L60" s="109">
        <f t="shared" si="10"/>
        <v>0.11965867037937458</v>
      </c>
      <c r="M60" s="109">
        <f t="shared" si="5"/>
        <v>0.27368421052631581</v>
      </c>
      <c r="N60" s="77">
        <f t="shared" si="11"/>
        <v>0.9709990560487044</v>
      </c>
      <c r="O60" s="78">
        <f t="shared" si="6"/>
        <v>-0.18707522104352209</v>
      </c>
      <c r="P60" s="78">
        <f t="shared" si="7"/>
        <v>-0.13072031942843701</v>
      </c>
      <c r="Q60" s="78">
        <f t="shared" si="12"/>
        <v>-0.18378459373197042</v>
      </c>
      <c r="R60" s="91">
        <f t="shared" si="8"/>
        <v>-0.59072627099162933</v>
      </c>
      <c r="S60" s="72">
        <f t="shared" si="14"/>
        <v>1.3130000000000002E-4</v>
      </c>
    </row>
    <row r="61" spans="1:19" x14ac:dyDescent="0.25">
      <c r="A61" s="33">
        <v>48</v>
      </c>
      <c r="B61" s="94">
        <f t="shared" si="13"/>
        <v>0.99055690000000007</v>
      </c>
      <c r="C61" s="98">
        <v>700000</v>
      </c>
      <c r="D61" s="75">
        <v>1.6789100000000001E-2</v>
      </c>
      <c r="E61" s="75">
        <v>2.5074400000000001E-3</v>
      </c>
      <c r="F61" s="101">
        <v>59</v>
      </c>
      <c r="G61" s="86">
        <f>init!D61/D61</f>
        <v>0.46032127987801608</v>
      </c>
      <c r="H61" s="87">
        <f t="shared" si="2"/>
        <v>0.14934928018774085</v>
      </c>
      <c r="I61" s="108">
        <f t="shared" si="9"/>
        <v>0.80860180721673913</v>
      </c>
      <c r="J61" s="109">
        <f t="shared" si="3"/>
        <v>0.13998279965599311</v>
      </c>
      <c r="K61" s="109">
        <f t="shared" si="4"/>
        <v>0.17324239013728363</v>
      </c>
      <c r="L61" s="109">
        <f t="shared" si="10"/>
        <v>7.049731980225242E-2</v>
      </c>
      <c r="M61" s="109">
        <f t="shared" si="5"/>
        <v>0.25789473684210529</v>
      </c>
      <c r="N61" s="77">
        <f t="shared" si="11"/>
        <v>1.1688670966690164</v>
      </c>
      <c r="O61" s="78">
        <f t="shared" si="6"/>
        <v>-0.15039277763321215</v>
      </c>
      <c r="P61" s="78">
        <f t="shared" si="7"/>
        <v>-5.033942638307868E-2</v>
      </c>
      <c r="Q61" s="78">
        <f t="shared" si="12"/>
        <v>-0.56378928622495905</v>
      </c>
      <c r="R61" s="91">
        <f t="shared" si="8"/>
        <v>-0.64090932799334532</v>
      </c>
      <c r="S61" s="72">
        <f t="shared" si="14"/>
        <v>1.3130000000000002E-4</v>
      </c>
    </row>
    <row r="62" spans="1:19" x14ac:dyDescent="0.25">
      <c r="A62" s="33">
        <v>49</v>
      </c>
      <c r="B62" s="94">
        <f t="shared" si="13"/>
        <v>0.92480639999999992</v>
      </c>
      <c r="C62" s="98">
        <v>750000</v>
      </c>
      <c r="D62" s="75">
        <v>1.6514399999999999E-2</v>
      </c>
      <c r="E62" s="75">
        <v>3.5007599999999999E-3</v>
      </c>
      <c r="F62" s="101">
        <v>56</v>
      </c>
      <c r="G62" s="86">
        <f>init!D62/D62</f>
        <v>0.50392990359928314</v>
      </c>
      <c r="H62" s="87">
        <f t="shared" si="2"/>
        <v>0.21198227001889261</v>
      </c>
      <c r="I62" s="108">
        <f t="shared" si="9"/>
        <v>0.75491492686983752</v>
      </c>
      <c r="J62" s="109">
        <f t="shared" si="3"/>
        <v>0.1499829996599932</v>
      </c>
      <c r="K62" s="109">
        <f t="shared" si="4"/>
        <v>0.17040758268661851</v>
      </c>
      <c r="L62" s="109">
        <f t="shared" si="10"/>
        <v>0.12187134592352403</v>
      </c>
      <c r="M62" s="109">
        <f t="shared" si="5"/>
        <v>0.24210526315789474</v>
      </c>
      <c r="N62" s="77">
        <f t="shared" si="11"/>
        <v>1.0092856832328705</v>
      </c>
      <c r="O62" s="78">
        <f t="shared" si="6"/>
        <v>-0.11371033422290221</v>
      </c>
      <c r="P62" s="78">
        <f t="shared" si="7"/>
        <v>-6.0719077264270865E-2</v>
      </c>
      <c r="Q62" s="78">
        <f t="shared" si="12"/>
        <v>-0.16668117651762412</v>
      </c>
      <c r="R62" s="91">
        <f t="shared" si="8"/>
        <v>-0.69109238499506143</v>
      </c>
      <c r="S62" s="72">
        <f t="shared" si="14"/>
        <v>1.3130000000000002E-4</v>
      </c>
    </row>
    <row r="63" spans="1:19" x14ac:dyDescent="0.25">
      <c r="A63" s="33">
        <v>50</v>
      </c>
      <c r="B63" s="94">
        <f t="shared" si="13"/>
        <v>0.8369548</v>
      </c>
      <c r="C63" s="98">
        <v>800000</v>
      </c>
      <c r="D63" s="75">
        <v>1.5791599999999999E-2</v>
      </c>
      <c r="E63" s="75">
        <v>2.6704799999999998E-3</v>
      </c>
      <c r="F63" s="101">
        <v>53</v>
      </c>
      <c r="G63" s="86">
        <f>init!D63/D63</f>
        <v>0.56589832569214016</v>
      </c>
      <c r="H63" s="87">
        <f t="shared" si="2"/>
        <v>0.16910762683958561</v>
      </c>
      <c r="I63" s="108">
        <f t="shared" si="9"/>
        <v>0.68318196153141653</v>
      </c>
      <c r="J63" s="109">
        <f t="shared" si="3"/>
        <v>0.15998319966399327</v>
      </c>
      <c r="K63" s="109">
        <f t="shared" si="4"/>
        <v>0.16294854073051834</v>
      </c>
      <c r="L63" s="109">
        <f t="shared" si="10"/>
        <v>8.6703887934181975E-2</v>
      </c>
      <c r="M63" s="109">
        <f t="shared" si="5"/>
        <v>0.22631578947368422</v>
      </c>
      <c r="N63" s="77">
        <f t="shared" si="11"/>
        <v>0.79606323624574671</v>
      </c>
      <c r="O63" s="78">
        <f t="shared" si="6"/>
        <v>-7.7027890812592273E-2</v>
      </c>
      <c r="P63" s="78">
        <f t="shared" si="7"/>
        <v>-8.8030368334258591E-2</v>
      </c>
      <c r="Q63" s="78">
        <f t="shared" si="12"/>
        <v>-0.4385166509730194</v>
      </c>
      <c r="R63" s="91">
        <f t="shared" si="8"/>
        <v>-0.74127544199677753</v>
      </c>
      <c r="S63" s="72">
        <f t="shared" si="14"/>
        <v>1.3130000000000002E-4</v>
      </c>
    </row>
    <row r="64" spans="1:19" x14ac:dyDescent="0.25">
      <c r="A64" s="33">
        <v>51</v>
      </c>
      <c r="B64" s="94">
        <f t="shared" si="13"/>
        <v>0.90199000000000007</v>
      </c>
      <c r="C64" s="98">
        <v>850000</v>
      </c>
      <c r="D64" s="75">
        <v>1.8039800000000002E-2</v>
      </c>
      <c r="E64" s="75">
        <v>4.2785100000000001E-3</v>
      </c>
      <c r="F64" s="101">
        <v>50</v>
      </c>
      <c r="G64" s="86">
        <f>init!D64/D64</f>
        <v>0.52460005099834806</v>
      </c>
      <c r="H64" s="87">
        <f t="shared" si="2"/>
        <v>0.23717058947438441</v>
      </c>
      <c r="I64" s="108">
        <f t="shared" si="9"/>
        <v>0.73628478205349335</v>
      </c>
      <c r="J64" s="109">
        <f t="shared" si="3"/>
        <v>0.16998339966799336</v>
      </c>
      <c r="K64" s="109">
        <f t="shared" si="4"/>
        <v>0.18614917455136015</v>
      </c>
      <c r="L64" s="109">
        <f t="shared" si="10"/>
        <v>0.14253178996660495</v>
      </c>
      <c r="M64" s="109">
        <f t="shared" si="5"/>
        <v>0.21052631578947367</v>
      </c>
      <c r="N64" s="77">
        <f t="shared" si="11"/>
        <v>0.95390856273151381</v>
      </c>
      <c r="O64" s="78">
        <f t="shared" si="6"/>
        <v>-4.0345447402282332E-2</v>
      </c>
      <c r="P64" s="78">
        <f t="shared" si="7"/>
        <v>-3.0812197682008554E-3</v>
      </c>
      <c r="Q64" s="78">
        <f t="shared" si="12"/>
        <v>-6.9812172367420405E-3</v>
      </c>
      <c r="R64" s="91">
        <f t="shared" si="8"/>
        <v>-0.79145849899849363</v>
      </c>
      <c r="S64" s="72">
        <f t="shared" si="14"/>
        <v>1.3130000000000002E-4</v>
      </c>
    </row>
    <row r="65" spans="1:19" x14ac:dyDescent="0.25">
      <c r="A65" s="33">
        <v>52</v>
      </c>
      <c r="B65" s="94">
        <f t="shared" si="13"/>
        <v>0.93962400000000001</v>
      </c>
      <c r="C65" s="98">
        <v>900000</v>
      </c>
      <c r="D65" s="75">
        <v>1.9991999999999999E-2</v>
      </c>
      <c r="E65" s="75">
        <v>4.0833099999999997E-3</v>
      </c>
      <c r="F65" s="101">
        <v>47</v>
      </c>
      <c r="G65" s="86">
        <f>init!D65/D65</f>
        <v>0.50339135654261702</v>
      </c>
      <c r="H65" s="87">
        <f t="shared" si="2"/>
        <v>0.20424719887955181</v>
      </c>
      <c r="I65" s="108">
        <f t="shared" si="9"/>
        <v>0.76701385719323056</v>
      </c>
      <c r="J65" s="109">
        <f t="shared" si="3"/>
        <v>0.17998359967199343</v>
      </c>
      <c r="K65" s="109">
        <f t="shared" si="4"/>
        <v>0.20629519240788863</v>
      </c>
      <c r="L65" s="109">
        <f t="shared" si="10"/>
        <v>0.11552673826813883</v>
      </c>
      <c r="M65" s="109">
        <f t="shared" si="5"/>
        <v>0.19473684210526315</v>
      </c>
      <c r="N65" s="77">
        <f t="shared" si="11"/>
        <v>1.0452491139555486</v>
      </c>
      <c r="O65" s="78">
        <f t="shared" si="6"/>
        <v>-3.6630039919723903E-3</v>
      </c>
      <c r="P65" s="78">
        <f t="shared" si="7"/>
        <v>7.0683448780263489E-2</v>
      </c>
      <c r="Q65" s="78">
        <f t="shared" si="12"/>
        <v>-0.21572337435738995</v>
      </c>
      <c r="R65" s="91">
        <f t="shared" si="8"/>
        <v>-0.84164155600020973</v>
      </c>
      <c r="S65" s="72">
        <f t="shared" si="14"/>
        <v>1.3130000000000002E-4</v>
      </c>
    </row>
    <row r="66" spans="1:19" x14ac:dyDescent="0.25">
      <c r="A66" s="33">
        <v>53</v>
      </c>
      <c r="B66" s="94">
        <f t="shared" si="13"/>
        <v>0.93554999999999999</v>
      </c>
      <c r="C66" s="98">
        <v>950000</v>
      </c>
      <c r="D66" s="75">
        <v>2.12625E-2</v>
      </c>
      <c r="E66" s="75">
        <v>3.53484E-3</v>
      </c>
      <c r="F66" s="101">
        <v>44</v>
      </c>
      <c r="G66" s="86">
        <f>init!D66/D66</f>
        <v>0.50228336272780716</v>
      </c>
      <c r="H66" s="87">
        <f t="shared" si="2"/>
        <v>0.16624761904761906</v>
      </c>
      <c r="I66" s="108">
        <f t="shared" si="9"/>
        <v>0.76368733723470128</v>
      </c>
      <c r="J66" s="109">
        <f t="shared" si="3"/>
        <v>0.18998379967599352</v>
      </c>
      <c r="K66" s="109">
        <f t="shared" si="4"/>
        <v>0.21940630586282125</v>
      </c>
      <c r="L66" s="109">
        <f t="shared" si="10"/>
        <v>8.4357997766594112E-2</v>
      </c>
      <c r="M66" s="109">
        <f t="shared" si="5"/>
        <v>0.17894736842105263</v>
      </c>
      <c r="N66" s="77">
        <f t="shared" si="11"/>
        <v>1.0353612092500504</v>
      </c>
      <c r="O66" s="78">
        <f t="shared" si="6"/>
        <v>3.301943941833755E-2</v>
      </c>
      <c r="P66" s="78">
        <f t="shared" si="7"/>
        <v>0.1186898064233452</v>
      </c>
      <c r="Q66" s="78">
        <f t="shared" si="12"/>
        <v>-0.45664978322613126</v>
      </c>
      <c r="R66" s="91">
        <f t="shared" si="8"/>
        <v>-0.89182461300192573</v>
      </c>
      <c r="S66" s="72">
        <f t="shared" si="14"/>
        <v>1.3130000000000002E-4</v>
      </c>
    </row>
    <row r="67" spans="1:19" x14ac:dyDescent="0.25">
      <c r="A67" s="33">
        <v>54</v>
      </c>
      <c r="B67" s="94">
        <f t="shared" si="13"/>
        <v>0.78308770000000005</v>
      </c>
      <c r="C67" s="98">
        <v>1000000</v>
      </c>
      <c r="D67" s="75">
        <v>1.9099700000000001E-2</v>
      </c>
      <c r="E67" s="75">
        <v>5.3136499999999996E-3</v>
      </c>
      <c r="F67" s="101">
        <v>41</v>
      </c>
      <c r="G67" s="86">
        <f>init!D67/D67</f>
        <v>0.58839667638758719</v>
      </c>
      <c r="H67" s="87">
        <f t="shared" si="2"/>
        <v>0.2782059404074409</v>
      </c>
      <c r="I67" s="108">
        <f t="shared" si="9"/>
        <v>0.63919816593541989</v>
      </c>
      <c r="J67" s="109">
        <f t="shared" si="3"/>
        <v>0.19998399967999361</v>
      </c>
      <c r="K67" s="109">
        <f t="shared" si="4"/>
        <v>0.19708697002627795</v>
      </c>
      <c r="L67" s="109">
        <f t="shared" si="10"/>
        <v>0.17619058857120007</v>
      </c>
      <c r="M67" s="109">
        <f t="shared" si="5"/>
        <v>0.16315789473684211</v>
      </c>
      <c r="N67" s="77">
        <f t="shared" si="11"/>
        <v>0.66532372923505945</v>
      </c>
      <c r="O67" s="78">
        <f t="shared" si="6"/>
        <v>6.9701882828647491E-2</v>
      </c>
      <c r="P67" s="78">
        <f t="shared" si="7"/>
        <v>3.6967531483985079E-2</v>
      </c>
      <c r="Q67" s="78">
        <f t="shared" si="12"/>
        <v>0.25319270523020543</v>
      </c>
      <c r="R67" s="91">
        <f t="shared" si="8"/>
        <v>-0.94200767000364183</v>
      </c>
      <c r="S67" s="72">
        <f t="shared" si="14"/>
        <v>1.3130000000000002E-4</v>
      </c>
    </row>
    <row r="68" spans="1:19" x14ac:dyDescent="0.25">
      <c r="A68" s="33">
        <v>55</v>
      </c>
      <c r="B68" s="94">
        <f t="shared" si="13"/>
        <v>1.0109710000000001</v>
      </c>
      <c r="C68" s="98">
        <v>1250000</v>
      </c>
      <c r="D68" s="75">
        <v>2.66045E-2</v>
      </c>
      <c r="E68" s="75">
        <v>4.4864800000000002E-3</v>
      </c>
      <c r="F68" s="101">
        <v>38</v>
      </c>
      <c r="G68" s="86">
        <f>init!D68/D68</f>
        <v>0.53040275141423443</v>
      </c>
      <c r="H68" s="87">
        <f t="shared" si="2"/>
        <v>0.16863613298502134</v>
      </c>
      <c r="I68" s="108">
        <f t="shared" si="9"/>
        <v>0.8252704157305859</v>
      </c>
      <c r="J68" s="109">
        <f t="shared" si="3"/>
        <v>0.24998499969999399</v>
      </c>
      <c r="K68" s="109">
        <f t="shared" si="4"/>
        <v>0.27453386829985393</v>
      </c>
      <c r="L68" s="109">
        <f t="shared" si="10"/>
        <v>8.6317150247450042E-2</v>
      </c>
      <c r="M68" s="109">
        <f t="shared" si="5"/>
        <v>0.14736842105263157</v>
      </c>
      <c r="N68" s="77">
        <f t="shared" si="11"/>
        <v>1.2184136542165154</v>
      </c>
      <c r="O68" s="78">
        <f t="shared" si="6"/>
        <v>0.25311409988019717</v>
      </c>
      <c r="P68" s="78">
        <f t="shared" si="7"/>
        <v>0.32053944241653082</v>
      </c>
      <c r="Q68" s="78">
        <f t="shared" si="12"/>
        <v>-0.44150603458426635</v>
      </c>
      <c r="R68" s="91">
        <f t="shared" si="8"/>
        <v>-0.99219072700535793</v>
      </c>
      <c r="S68" s="72">
        <f t="shared" si="14"/>
        <v>1.3130000000000002E-4</v>
      </c>
    </row>
    <row r="69" spans="1:19" x14ac:dyDescent="0.25">
      <c r="A69" s="33">
        <v>56</v>
      </c>
      <c r="B69" s="94">
        <f t="shared" si="13"/>
        <v>1.086036</v>
      </c>
      <c r="C69" s="98">
        <v>1500000</v>
      </c>
      <c r="D69" s="75">
        <v>3.1029600000000001E-2</v>
      </c>
      <c r="E69" s="75">
        <v>7.6020599999999999E-3</v>
      </c>
      <c r="F69" s="101">
        <v>35</v>
      </c>
      <c r="G69" s="86">
        <f>init!D69/D69</f>
        <v>0.54566929641374684</v>
      </c>
      <c r="H69" s="87">
        <f t="shared" si="2"/>
        <v>0.24499381235981127</v>
      </c>
      <c r="I69" s="108">
        <f t="shared" si="9"/>
        <v>0.88656281157913697</v>
      </c>
      <c r="J69" s="109">
        <f t="shared" si="3"/>
        <v>0.2999859997199944</v>
      </c>
      <c r="K69" s="109">
        <f t="shared" si="4"/>
        <v>0.32019934500148506</v>
      </c>
      <c r="L69" s="109">
        <f t="shared" si="10"/>
        <v>0.14894870312933173</v>
      </c>
      <c r="M69" s="109">
        <f t="shared" si="5"/>
        <v>0.13157894736842105</v>
      </c>
      <c r="N69" s="77">
        <f t="shared" si="11"/>
        <v>1.4006020603820086</v>
      </c>
      <c r="O69" s="78">
        <f t="shared" si="6"/>
        <v>0.43652631693174687</v>
      </c>
      <c r="P69" s="78">
        <f t="shared" si="7"/>
        <v>0.4877436401390029</v>
      </c>
      <c r="Q69" s="78">
        <f t="shared" si="12"/>
        <v>4.2619883720215031E-2</v>
      </c>
      <c r="R69" s="91">
        <f t="shared" si="8"/>
        <v>-1.0423737840070739</v>
      </c>
      <c r="S69" s="72">
        <f t="shared" si="14"/>
        <v>1.3130000000000002E-4</v>
      </c>
    </row>
    <row r="70" spans="1:19" x14ac:dyDescent="0.25">
      <c r="A70" s="33">
        <v>57</v>
      </c>
      <c r="B70" s="94">
        <f t="shared" si="13"/>
        <v>1.1632992</v>
      </c>
      <c r="C70" s="98">
        <v>1750000</v>
      </c>
      <c r="D70" s="75">
        <v>3.6353099999999999E-2</v>
      </c>
      <c r="E70" s="75">
        <v>8.4153800000000001E-3</v>
      </c>
      <c r="F70" s="101">
        <v>32</v>
      </c>
      <c r="G70" s="86">
        <f>init!D70/D70</f>
        <v>0.54285879333536902</v>
      </c>
      <c r="H70" s="87">
        <f t="shared" si="2"/>
        <v>0.23149002423452195</v>
      </c>
      <c r="I70" s="108">
        <f t="shared" si="9"/>
        <v>0.94965009112254306</v>
      </c>
      <c r="J70" s="109">
        <f t="shared" si="3"/>
        <v>0.34998699973999481</v>
      </c>
      <c r="K70" s="109">
        <f t="shared" si="4"/>
        <v>0.3751359939407482</v>
      </c>
      <c r="L70" s="109">
        <f t="shared" si="10"/>
        <v>0.13787236834545905</v>
      </c>
      <c r="M70" s="109">
        <f t="shared" si="5"/>
        <v>0.11578947368421053</v>
      </c>
      <c r="N70" s="77">
        <f t="shared" si="11"/>
        <v>1.5881256634359717</v>
      </c>
      <c r="O70" s="78">
        <f t="shared" si="6"/>
        <v>0.61993853398329657</v>
      </c>
      <c r="P70" s="78">
        <f t="shared" si="7"/>
        <v>0.68889424613108896</v>
      </c>
      <c r="Q70" s="78">
        <f t="shared" si="12"/>
        <v>-4.2997357142440906E-2</v>
      </c>
      <c r="R70" s="91">
        <f t="shared" si="8"/>
        <v>-1.09255684100879</v>
      </c>
      <c r="S70" s="72">
        <f t="shared" si="14"/>
        <v>1.3130000000000002E-4</v>
      </c>
    </row>
    <row r="71" spans="1:19" x14ac:dyDescent="0.25">
      <c r="A71" s="33">
        <v>58</v>
      </c>
      <c r="B71" s="94">
        <f t="shared" si="13"/>
        <v>1.2249629</v>
      </c>
      <c r="C71" s="98">
        <v>2000000</v>
      </c>
      <c r="D71" s="75">
        <v>4.2240100000000003E-2</v>
      </c>
      <c r="E71" s="75">
        <v>9.09278E-3</v>
      </c>
      <c r="F71" s="101">
        <v>29</v>
      </c>
      <c r="G71" s="86">
        <f>init!D71/D71</f>
        <v>0.53301957144987822</v>
      </c>
      <c r="H71" s="87">
        <f t="shared" si="2"/>
        <v>0.2152641684086922</v>
      </c>
      <c r="I71" s="108">
        <f t="shared" si="9"/>
        <v>1</v>
      </c>
      <c r="J71" s="109">
        <f t="shared" si="3"/>
        <v>0.39998799975999522</v>
      </c>
      <c r="K71" s="109">
        <f t="shared" si="4"/>
        <v>0.4358877648255875</v>
      </c>
      <c r="L71" s="109">
        <f t="shared" si="10"/>
        <v>0.1245632872480473</v>
      </c>
      <c r="M71" s="109">
        <f t="shared" si="5"/>
        <v>0.1</v>
      </c>
      <c r="N71" s="77">
        <f t="shared" si="11"/>
        <v>1.7377881056029887</v>
      </c>
      <c r="O71" s="78">
        <f t="shared" si="6"/>
        <v>0.80335075103484621</v>
      </c>
      <c r="P71" s="78">
        <f t="shared" si="7"/>
        <v>0.91133692810261357</v>
      </c>
      <c r="Q71" s="78">
        <f t="shared" si="12"/>
        <v>-0.14587315714415564</v>
      </c>
      <c r="R71" s="91">
        <f t="shared" si="8"/>
        <v>-1.1427398980105061</v>
      </c>
      <c r="S71" s="72">
        <f t="shared" si="14"/>
        <v>1.3130000000000002E-4</v>
      </c>
    </row>
    <row r="72" spans="1:19" x14ac:dyDescent="0.25">
      <c r="A72" s="33">
        <v>59</v>
      </c>
      <c r="B72" s="94">
        <f t="shared" si="13"/>
        <v>1.2204295999999999</v>
      </c>
      <c r="C72" s="98">
        <v>2250000</v>
      </c>
      <c r="D72" s="75">
        <v>4.6939599999999998E-2</v>
      </c>
      <c r="E72" s="75">
        <v>8.5796499999999994E-3</v>
      </c>
      <c r="F72" s="101">
        <v>26</v>
      </c>
      <c r="G72" s="86">
        <f>init!D72/D72</f>
        <v>0.54786150712830961</v>
      </c>
      <c r="H72" s="87">
        <f t="shared" si="2"/>
        <v>0.18278063724445884</v>
      </c>
      <c r="I72" s="108">
        <f t="shared" si="9"/>
        <v>0.99629845043495313</v>
      </c>
      <c r="J72" s="109">
        <f t="shared" si="3"/>
        <v>0.44998899977999562</v>
      </c>
      <c r="K72" s="109">
        <f t="shared" si="4"/>
        <v>0.48438495308332524</v>
      </c>
      <c r="L72" s="109">
        <f t="shared" si="10"/>
        <v>9.7919025445420568E-2</v>
      </c>
      <c r="M72" s="109">
        <f t="shared" si="5"/>
        <v>8.4210526315789472E-2</v>
      </c>
      <c r="N72" s="77">
        <f t="shared" si="11"/>
        <v>1.7267854452197204</v>
      </c>
      <c r="O72" s="78">
        <f t="shared" si="6"/>
        <v>0.98676296808639585</v>
      </c>
      <c r="P72" s="78">
        <f t="shared" si="7"/>
        <v>1.0889094410846381</v>
      </c>
      <c r="Q72" s="78">
        <f t="shared" si="12"/>
        <v>-0.35182650045449215</v>
      </c>
      <c r="R72" s="91">
        <f t="shared" si="8"/>
        <v>-1.1929229550122222</v>
      </c>
      <c r="S72" s="72">
        <f t="shared" si="14"/>
        <v>1.3130000000000002E-4</v>
      </c>
    </row>
    <row r="73" spans="1:19" x14ac:dyDescent="0.25">
      <c r="A73" s="33">
        <v>60</v>
      </c>
      <c r="B73" s="94">
        <f t="shared" si="13"/>
        <v>1.1094096</v>
      </c>
      <c r="C73" s="98">
        <v>2500000</v>
      </c>
      <c r="D73" s="75">
        <v>4.8235199999999999E-2</v>
      </c>
      <c r="E73" s="75">
        <v>9.6225300000000007E-3</v>
      </c>
      <c r="F73" s="101">
        <v>23</v>
      </c>
      <c r="G73" s="86">
        <f>init!D73/D73</f>
        <v>0.59576823564533787</v>
      </c>
      <c r="H73" s="87">
        <f t="shared" si="2"/>
        <v>0.19949186486217535</v>
      </c>
      <c r="I73" s="108">
        <f t="shared" si="9"/>
        <v>0.90564792373001546</v>
      </c>
      <c r="J73" s="109">
        <f t="shared" si="3"/>
        <v>0.49998999979999598</v>
      </c>
      <c r="K73" s="109">
        <f t="shared" si="4"/>
        <v>0.49775508971631283</v>
      </c>
      <c r="L73" s="109">
        <f t="shared" si="10"/>
        <v>0.11162622745614238</v>
      </c>
      <c r="M73" s="109">
        <f t="shared" si="5"/>
        <v>6.8421052631578952E-2</v>
      </c>
      <c r="N73" s="77">
        <f t="shared" si="11"/>
        <v>1.4573315472314028</v>
      </c>
      <c r="O73" s="78">
        <f t="shared" si="6"/>
        <v>1.1701751851379456</v>
      </c>
      <c r="P73" s="78">
        <f t="shared" si="7"/>
        <v>1.1378642124048872</v>
      </c>
      <c r="Q73" s="78">
        <f t="shared" si="12"/>
        <v>-0.24587332740542614</v>
      </c>
      <c r="R73" s="91">
        <f t="shared" si="8"/>
        <v>-1.2431060120139383</v>
      </c>
      <c r="S73" s="72">
        <f t="shared" si="14"/>
        <v>1.3130000000000002E-4</v>
      </c>
    </row>
    <row r="74" spans="1:19" x14ac:dyDescent="0.25">
      <c r="A74" s="33">
        <v>61</v>
      </c>
      <c r="B74" s="94">
        <f t="shared" si="13"/>
        <v>1.08172</v>
      </c>
      <c r="C74" s="98">
        <v>2750000</v>
      </c>
      <c r="D74" s="75">
        <v>5.4086000000000002E-2</v>
      </c>
      <c r="E74" s="75">
        <v>9.9134300000000009E-3</v>
      </c>
      <c r="F74" s="101">
        <v>20</v>
      </c>
      <c r="G74" s="86">
        <f>init!D74/D74</f>
        <v>0.59164663683762897</v>
      </c>
      <c r="H74" s="87">
        <f t="shared" si="2"/>
        <v>0.18329013053285509</v>
      </c>
      <c r="I74" s="108">
        <f t="shared" si="9"/>
        <v>0.88303869274236424</v>
      </c>
      <c r="J74" s="109">
        <f t="shared" si="3"/>
        <v>0.54999099981999644</v>
      </c>
      <c r="K74" s="109">
        <f t="shared" si="4"/>
        <v>0.5581332893244354</v>
      </c>
      <c r="L74" s="109">
        <f t="shared" si="10"/>
        <v>9.8336931752899176E-2</v>
      </c>
      <c r="M74" s="109">
        <f t="shared" si="5"/>
        <v>5.2631578947368418E-2</v>
      </c>
      <c r="N74" s="77">
        <f t="shared" si="11"/>
        <v>1.3901268034578727</v>
      </c>
      <c r="O74" s="78">
        <f t="shared" si="6"/>
        <v>1.3535874021894954</v>
      </c>
      <c r="P74" s="78">
        <f t="shared" si="7"/>
        <v>1.3589390626985847</v>
      </c>
      <c r="Q74" s="78">
        <f t="shared" si="12"/>
        <v>-0.34859619136005104</v>
      </c>
      <c r="R74" s="91">
        <f t="shared" si="8"/>
        <v>-1.2932890690156544</v>
      </c>
      <c r="S74" s="72">
        <f t="shared" si="14"/>
        <v>1.3130000000000002E-4</v>
      </c>
    </row>
    <row r="75" spans="1:19" x14ac:dyDescent="0.25">
      <c r="A75" s="33">
        <v>62</v>
      </c>
      <c r="B75" s="94">
        <f t="shared" si="13"/>
        <v>0.96450179999999996</v>
      </c>
      <c r="C75" s="98">
        <v>3000000</v>
      </c>
      <c r="D75" s="75">
        <v>5.6735399999999998E-2</v>
      </c>
      <c r="E75" s="75">
        <v>1.20149E-2</v>
      </c>
      <c r="F75" s="101">
        <v>17</v>
      </c>
      <c r="G75" s="86">
        <f>init!D75/D75</f>
        <v>0.62729089774638058</v>
      </c>
      <c r="H75" s="87">
        <f t="shared" si="2"/>
        <v>0.21177078155789861</v>
      </c>
      <c r="I75" s="108">
        <f t="shared" si="9"/>
        <v>0.78732718518152178</v>
      </c>
      <c r="J75" s="109">
        <f t="shared" si="3"/>
        <v>0.59999199983999685</v>
      </c>
      <c r="K75" s="109">
        <f t="shared" si="4"/>
        <v>0.58547416613474512</v>
      </c>
      <c r="L75" s="109">
        <f t="shared" si="10"/>
        <v>0.12169787482229218</v>
      </c>
      <c r="M75" s="109">
        <f t="shared" si="5"/>
        <v>3.6842105263157891E-2</v>
      </c>
      <c r="N75" s="77">
        <f t="shared" si="11"/>
        <v>1.1056294074465751</v>
      </c>
      <c r="O75" s="78">
        <f t="shared" si="6"/>
        <v>1.5369996192410449</v>
      </c>
      <c r="P75" s="78">
        <f t="shared" si="7"/>
        <v>1.4590477159371367</v>
      </c>
      <c r="Q75" s="78">
        <f t="shared" si="12"/>
        <v>-0.16802206385505841</v>
      </c>
      <c r="R75" s="91">
        <f t="shared" si="8"/>
        <v>-1.3434721260173705</v>
      </c>
      <c r="S75" s="72">
        <f t="shared" si="14"/>
        <v>1.3130000000000002E-4</v>
      </c>
    </row>
    <row r="76" spans="1:19" x14ac:dyDescent="0.25">
      <c r="A76" s="33">
        <v>63</v>
      </c>
      <c r="B76" s="94">
        <f t="shared" si="13"/>
        <v>0.88548040000000006</v>
      </c>
      <c r="C76" s="98">
        <v>3250000</v>
      </c>
      <c r="D76" s="75">
        <v>6.3248600000000002E-2</v>
      </c>
      <c r="E76" s="75">
        <v>1.5052299999999999E-2</v>
      </c>
      <c r="F76" s="101">
        <v>14</v>
      </c>
      <c r="G76" s="86">
        <f>init!D76/D76</f>
        <v>0.61864452335703868</v>
      </c>
      <c r="H76" s="87">
        <f t="shared" si="2"/>
        <v>0.23798629534882984</v>
      </c>
      <c r="I76" s="108">
        <f t="shared" si="9"/>
        <v>0.72280429263097634</v>
      </c>
      <c r="J76" s="109">
        <f t="shared" si="3"/>
        <v>0.64999299985999714</v>
      </c>
      <c r="K76" s="109">
        <f t="shared" si="4"/>
        <v>0.65268810092787155</v>
      </c>
      <c r="L76" s="109">
        <f t="shared" si="10"/>
        <v>0.1432008638047533</v>
      </c>
      <c r="M76" s="109">
        <f t="shared" si="5"/>
        <v>2.1052631578947368E-2</v>
      </c>
      <c r="N76" s="77">
        <f t="shared" si="11"/>
        <v>0.91383852062893822</v>
      </c>
      <c r="O76" s="78">
        <f t="shared" si="6"/>
        <v>1.7204118362925946</v>
      </c>
      <c r="P76" s="78">
        <f t="shared" si="7"/>
        <v>1.7051516188107454</v>
      </c>
      <c r="Q76" s="78">
        <f t="shared" si="12"/>
        <v>-1.8094472357978299E-3</v>
      </c>
      <c r="R76" s="91">
        <f t="shared" si="8"/>
        <v>-1.3936551830190866</v>
      </c>
      <c r="S76" s="72">
        <f t="shared" si="14"/>
        <v>1.3130000000000002E-4</v>
      </c>
    </row>
    <row r="77" spans="1:19" x14ac:dyDescent="0.25">
      <c r="A77" s="33">
        <v>64</v>
      </c>
      <c r="B77" s="94">
        <f>D77*F77</f>
        <v>0.75306879999999998</v>
      </c>
      <c r="C77" s="98">
        <v>3500000</v>
      </c>
      <c r="D77" s="75">
        <v>6.8460800000000002E-2</v>
      </c>
      <c r="E77" s="75">
        <v>1.4482399999999999E-2</v>
      </c>
      <c r="F77" s="101">
        <v>11</v>
      </c>
      <c r="G77" s="86">
        <f>init!D77/D77</f>
        <v>0.63375245395905389</v>
      </c>
      <c r="H77" s="87">
        <f t="shared" si="2"/>
        <v>0.21154295596896325</v>
      </c>
      <c r="I77" s="108">
        <f t="shared" si="9"/>
        <v>0.61468700491846018</v>
      </c>
      <c r="J77" s="109">
        <f t="shared" si="3"/>
        <v>0.69999399987999755</v>
      </c>
      <c r="K77" s="109">
        <f t="shared" si="4"/>
        <v>0.70647617298595877</v>
      </c>
      <c r="L77" s="109">
        <f t="shared" si="10"/>
        <v>0.12151100337022494</v>
      </c>
      <c r="M77" s="109">
        <f t="shared" si="5"/>
        <v>5.263157894736842E-3</v>
      </c>
      <c r="N77" s="77">
        <f t="shared" si="11"/>
        <v>0.59246559900337559</v>
      </c>
      <c r="O77" s="78">
        <f t="shared" si="6"/>
        <v>1.9038240533441444</v>
      </c>
      <c r="P77" s="78">
        <f t="shared" si="7"/>
        <v>1.9020967091745946</v>
      </c>
      <c r="Q77" s="78">
        <f t="shared" si="12"/>
        <v>-0.16946653248427404</v>
      </c>
      <c r="R77" s="91">
        <f t="shared" si="8"/>
        <v>-1.4438382400208025</v>
      </c>
      <c r="S77" s="72">
        <f t="shared" si="14"/>
        <v>1.3130000000000002E-4</v>
      </c>
    </row>
    <row r="78" spans="1:19" x14ac:dyDescent="0.25">
      <c r="A78" s="33">
        <v>65</v>
      </c>
      <c r="B78" s="94">
        <f t="shared" si="13"/>
        <v>0.67418500000000003</v>
      </c>
      <c r="C78" s="98">
        <v>3750000</v>
      </c>
      <c r="D78" s="75">
        <v>6.7418500000000006E-2</v>
      </c>
      <c r="E78" s="75">
        <v>1.9738800000000001E-2</v>
      </c>
      <c r="F78" s="101">
        <v>10</v>
      </c>
      <c r="G78" s="86">
        <f>init!D78/D78</f>
        <v>0.70048280516475436</v>
      </c>
      <c r="H78" s="87">
        <f t="shared" ref="H78:H83" si="15">E78/D78</f>
        <v>0.29278017161461617</v>
      </c>
      <c r="I78" s="108">
        <f t="shared" si="9"/>
        <v>0.55027646611025482</v>
      </c>
      <c r="J78" s="109">
        <f t="shared" ref="J78:J83" si="16">(C78-$C$8)/($C$7-$C$8)</f>
        <v>0.74999499989999796</v>
      </c>
      <c r="K78" s="109">
        <f t="shared" ref="K78:K83" si="17">(D78-$D$8)/($D$7-$D$8)</f>
        <v>0.69572000332513528</v>
      </c>
      <c r="L78" s="109">
        <f t="shared" si="10"/>
        <v>0.18814494260656298</v>
      </c>
      <c r="M78" s="109">
        <f t="shared" ref="M78:M83" si="18">(F78-$F$8)/($F$7-$F$8)</f>
        <v>0</v>
      </c>
      <c r="N78" s="77">
        <f t="shared" si="11"/>
        <v>0.4010086777447659</v>
      </c>
      <c r="O78" s="78">
        <f t="shared" ref="O78:O83" si="19">(C78-$C$9)/$C$10</f>
        <v>2.0872362703956941</v>
      </c>
      <c r="P78" s="78">
        <f t="shared" ref="P78:P83" si="20">(D78-$D$9)/$D$10</f>
        <v>1.8627129810585898</v>
      </c>
      <c r="Q78" s="78">
        <f t="shared" si="12"/>
        <v>0.34559681080972982</v>
      </c>
      <c r="R78" s="91">
        <f t="shared" ref="R78:R83" si="21">(F78-$F$9)/$F$10</f>
        <v>-1.4605659256880412</v>
      </c>
      <c r="S78" s="72">
        <f t="shared" si="14"/>
        <v>1.3130000000000002E-4</v>
      </c>
    </row>
    <row r="79" spans="1:19" x14ac:dyDescent="0.25">
      <c r="A79" s="33">
        <v>66</v>
      </c>
      <c r="B79" s="94">
        <f t="shared" si="13"/>
        <v>0.75661999999999996</v>
      </c>
      <c r="C79" s="98">
        <v>4000000</v>
      </c>
      <c r="D79" s="75">
        <v>7.5661999999999993E-2</v>
      </c>
      <c r="E79" s="75">
        <v>1.82469E-2</v>
      </c>
      <c r="F79" s="101">
        <v>10</v>
      </c>
      <c r="G79" s="86">
        <f>init!D79/D79</f>
        <v>0.66584150564351985</v>
      </c>
      <c r="H79" s="87">
        <f t="shared" si="15"/>
        <v>0.2411633316592213</v>
      </c>
      <c r="I79" s="108">
        <f t="shared" ref="I79:I83" si="22">(B79-$B$8)/($B$7-$B$8)</f>
        <v>0.61758664597804025</v>
      </c>
      <c r="J79" s="109">
        <f t="shared" si="16"/>
        <v>0.79999599991999837</v>
      </c>
      <c r="K79" s="109">
        <f t="shared" si="17"/>
        <v>0.7807900259664079</v>
      </c>
      <c r="L79" s="109">
        <f t="shared" ref="L79:L83" si="23">(H79-$G$8)/($G$7-$G$8)</f>
        <v>0.14580679315346054</v>
      </c>
      <c r="M79" s="109">
        <f t="shared" si="18"/>
        <v>0</v>
      </c>
      <c r="N79" s="77">
        <f t="shared" ref="N79:N83" si="24">(B79-$B$9)/$B$10</f>
        <v>0.60108462875059332</v>
      </c>
      <c r="O79" s="78">
        <f t="shared" si="19"/>
        <v>2.2706484874472439</v>
      </c>
      <c r="P79" s="78">
        <f t="shared" si="20"/>
        <v>2.1741969710080138</v>
      </c>
      <c r="Q79" s="78">
        <f t="shared" ref="Q79:Q83" si="25">(H79-$G$9)/$G$10</f>
        <v>1.8333721517478294E-2</v>
      </c>
      <c r="R79" s="91">
        <f t="shared" si="21"/>
        <v>-1.4605659256880412</v>
      </c>
      <c r="S79" s="72">
        <f t="shared" si="14"/>
        <v>1.3130000000000002E-4</v>
      </c>
    </row>
    <row r="80" spans="1:19" x14ac:dyDescent="0.25">
      <c r="A80" s="33">
        <v>67</v>
      </c>
      <c r="B80" s="94">
        <f t="shared" ref="B80:B83" si="26">D80*F80</f>
        <v>0.84050700000000012</v>
      </c>
      <c r="C80" s="98">
        <v>4250000</v>
      </c>
      <c r="D80" s="75">
        <v>8.4050700000000006E-2</v>
      </c>
      <c r="E80" s="75">
        <v>1.38765E-2</v>
      </c>
      <c r="F80" s="101">
        <v>10</v>
      </c>
      <c r="G80" s="86">
        <f>init!D80/D80</f>
        <v>0.63813745751076434</v>
      </c>
      <c r="H80" s="87">
        <f t="shared" si="15"/>
        <v>0.16509678087154539</v>
      </c>
      <c r="I80" s="108">
        <f t="shared" si="22"/>
        <v>0.68608241911528689</v>
      </c>
      <c r="J80" s="109">
        <f t="shared" si="16"/>
        <v>0.84999699993999878</v>
      </c>
      <c r="K80" s="109">
        <f t="shared" si="17"/>
        <v>0.86735846157395879</v>
      </c>
      <c r="L80" s="109">
        <f t="shared" si="23"/>
        <v>8.3414035316799653E-2</v>
      </c>
      <c r="M80" s="109">
        <f t="shared" si="18"/>
        <v>0</v>
      </c>
      <c r="N80" s="77">
        <f t="shared" si="24"/>
        <v>0.8046846930682483</v>
      </c>
      <c r="O80" s="78">
        <f t="shared" si="19"/>
        <v>2.4540607044987937</v>
      </c>
      <c r="P80" s="78">
        <f t="shared" si="20"/>
        <v>2.4911674018309338</v>
      </c>
      <c r="Q80" s="78">
        <f t="shared" si="25"/>
        <v>-0.46394637203518652</v>
      </c>
      <c r="R80" s="91">
        <f t="shared" si="21"/>
        <v>-1.4605659256880412</v>
      </c>
      <c r="S80" s="72">
        <f t="shared" ref="S80:S83" si="27">$B$5</f>
        <v>1.3130000000000002E-4</v>
      </c>
    </row>
    <row r="81" spans="1:19" x14ac:dyDescent="0.25">
      <c r="A81" s="33">
        <v>68</v>
      </c>
      <c r="B81" s="94">
        <f t="shared" si="26"/>
        <v>0.893814</v>
      </c>
      <c r="C81" s="98">
        <v>4500000</v>
      </c>
      <c r="D81" s="75">
        <v>8.93814E-2</v>
      </c>
      <c r="E81" s="75">
        <v>1.4398599999999999E-2</v>
      </c>
      <c r="F81" s="101">
        <v>10</v>
      </c>
      <c r="G81" s="86">
        <f>init!D81/D81</f>
        <v>0.64054490084066706</v>
      </c>
      <c r="H81" s="87">
        <f t="shared" si="15"/>
        <v>0.16109168126701975</v>
      </c>
      <c r="I81" s="108">
        <f t="shared" si="22"/>
        <v>0.72960887945630748</v>
      </c>
      <c r="J81" s="109">
        <f t="shared" si="16"/>
        <v>0.89999799995999918</v>
      </c>
      <c r="K81" s="109">
        <f t="shared" si="17"/>
        <v>0.92236941198262401</v>
      </c>
      <c r="L81" s="109">
        <f t="shared" si="23"/>
        <v>8.012889609135497E-2</v>
      </c>
      <c r="M81" s="109">
        <f t="shared" si="18"/>
        <v>0</v>
      </c>
      <c r="N81" s="77">
        <f t="shared" si="24"/>
        <v>0.93406479521257568</v>
      </c>
      <c r="O81" s="78">
        <f t="shared" si="19"/>
        <v>2.637472921550343</v>
      </c>
      <c r="P81" s="78">
        <f t="shared" si="20"/>
        <v>2.6925900627423665</v>
      </c>
      <c r="Q81" s="78">
        <f t="shared" si="25"/>
        <v>-0.48933965978067623</v>
      </c>
      <c r="R81" s="91">
        <f t="shared" si="21"/>
        <v>-1.4605659256880412</v>
      </c>
      <c r="S81" s="72">
        <f t="shared" si="27"/>
        <v>1.3130000000000002E-4</v>
      </c>
    </row>
    <row r="82" spans="1:19" x14ac:dyDescent="0.25">
      <c r="A82" s="33">
        <v>69</v>
      </c>
      <c r="B82" s="94">
        <f t="shared" si="26"/>
        <v>0.93504500000000002</v>
      </c>
      <c r="C82" s="98">
        <v>4750000</v>
      </c>
      <c r="D82" s="75">
        <v>9.3504500000000004E-2</v>
      </c>
      <c r="E82" s="75">
        <v>1.6852200000000001E-2</v>
      </c>
      <c r="F82" s="101">
        <v>10</v>
      </c>
      <c r="G82" s="86">
        <f>init!D82/D82</f>
        <v>0.64195306108262173</v>
      </c>
      <c r="H82" s="87">
        <f t="shared" si="15"/>
        <v>0.18022875904368241</v>
      </c>
      <c r="I82" s="108">
        <f t="shared" si="22"/>
        <v>0.76327499246811881</v>
      </c>
      <c r="J82" s="109">
        <f t="shared" si="16"/>
        <v>0.94999899997999959</v>
      </c>
      <c r="K82" s="109">
        <f t="shared" si="17"/>
        <v>0.96491835482877342</v>
      </c>
      <c r="L82" s="109">
        <f t="shared" si="23"/>
        <v>9.582587521104062E-2</v>
      </c>
      <c r="M82" s="109">
        <f t="shared" si="18"/>
        <v>0</v>
      </c>
      <c r="N82" s="77">
        <f t="shared" si="24"/>
        <v>1.0341355362318185</v>
      </c>
      <c r="O82" s="78">
        <f t="shared" si="19"/>
        <v>2.8208851386018927</v>
      </c>
      <c r="P82" s="78">
        <f t="shared" si="20"/>
        <v>2.8483830680144568</v>
      </c>
      <c r="Q82" s="78">
        <f t="shared" si="25"/>
        <v>-0.36800601753080558</v>
      </c>
      <c r="R82" s="91">
        <f t="shared" si="21"/>
        <v>-1.4605659256880412</v>
      </c>
      <c r="S82" s="72">
        <f t="shared" si="27"/>
        <v>1.3130000000000002E-4</v>
      </c>
    </row>
    <row r="83" spans="1:19" ht="15.75" thickBot="1" x14ac:dyDescent="0.3">
      <c r="A83" s="36">
        <v>70</v>
      </c>
      <c r="B83" s="95">
        <f t="shared" si="26"/>
        <v>0.96904000000000001</v>
      </c>
      <c r="C83" s="99">
        <v>5000000</v>
      </c>
      <c r="D83" s="81">
        <v>9.6904000000000004E-2</v>
      </c>
      <c r="E83" s="81">
        <v>2.48734E-2</v>
      </c>
      <c r="F83" s="102">
        <v>10</v>
      </c>
      <c r="G83" s="88">
        <f>init!D83/D83</f>
        <v>0.65230434244200441</v>
      </c>
      <c r="H83" s="89">
        <f t="shared" si="15"/>
        <v>0.25668083876826547</v>
      </c>
      <c r="I83" s="110">
        <f t="shared" si="22"/>
        <v>0.79103273571559096</v>
      </c>
      <c r="J83" s="111">
        <f t="shared" si="16"/>
        <v>1</v>
      </c>
      <c r="K83" s="111">
        <f t="shared" si="17"/>
        <v>1</v>
      </c>
      <c r="L83" s="111">
        <f t="shared" si="23"/>
        <v>0.15853485894923625</v>
      </c>
      <c r="M83" s="111">
        <f t="shared" si="18"/>
        <v>0</v>
      </c>
      <c r="N83" s="79">
        <f t="shared" si="24"/>
        <v>1.1166439604987333</v>
      </c>
      <c r="O83" s="80">
        <f t="shared" si="19"/>
        <v>3.0042973556534425</v>
      </c>
      <c r="P83" s="80">
        <f t="shared" si="20"/>
        <v>2.976834553892187</v>
      </c>
      <c r="Q83" s="80">
        <f t="shared" si="25"/>
        <v>0.11671842153027903</v>
      </c>
      <c r="R83" s="92">
        <f t="shared" si="21"/>
        <v>-1.4605659256880412</v>
      </c>
      <c r="S83" s="73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zoomScaleNormal="100" workbookViewId="0">
      <selection activeCell="L68" sqref="L68"/>
    </sheetView>
  </sheetViews>
  <sheetFormatPr defaultRowHeight="15" x14ac:dyDescent="0.25"/>
  <sheetData>
    <row r="1" spans="1:4" ht="21" x14ac:dyDescent="0.35">
      <c r="A1" s="10" t="s">
        <v>22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tot graphs</vt:lpstr>
      <vt:lpstr>summary</vt:lpstr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2020-05-18T18:02:19Z</dcterms:modified>
</cp:coreProperties>
</file>