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2_anno\progettoAlgoritmi\ProjectASD_1\selection\"/>
    </mc:Choice>
  </mc:AlternateContent>
  <xr:revisionPtr revIDLastSave="0" documentId="8_{77C1DC3F-A7AC-43C5-8650-784AE60A961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graphs" sheetId="22" r:id="rId1"/>
    <sheet name="summary" sheetId="23" r:id="rId2"/>
    <sheet name="init" sheetId="16" r:id="rId3"/>
    <sheet name="heap select" sheetId="19" r:id="rId4"/>
    <sheet name="heap graphs" sheetId="20" r:id="rId5"/>
    <sheet name="mom select" sheetId="17" r:id="rId6"/>
    <sheet name="mom graphs" sheetId="18" r:id="rId7"/>
    <sheet name="quick select" sheetId="21" r:id="rId8"/>
    <sheet name="quick graphs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9" l="1"/>
  <c r="B14" i="16" l="1"/>
  <c r="B5" i="16"/>
  <c r="B5" i="19" s="1"/>
  <c r="B69" i="19"/>
  <c r="B5" i="21" l="1"/>
  <c r="J4" i="23"/>
  <c r="I4" i="23"/>
  <c r="G4" i="23"/>
  <c r="F4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D6" i="23" l="1"/>
  <c r="G6" i="23"/>
  <c r="G8" i="23"/>
  <c r="D7" i="23"/>
  <c r="D8" i="23"/>
  <c r="G9" i="23"/>
  <c r="G7" i="23"/>
  <c r="G5" i="23"/>
  <c r="D5" i="23"/>
  <c r="D9" i="23"/>
  <c r="F17" i="23"/>
  <c r="H17" i="23" s="1"/>
  <c r="I17" i="23"/>
  <c r="J17" i="23"/>
  <c r="F18" i="23"/>
  <c r="H18" i="23" s="1"/>
  <c r="I18" i="23"/>
  <c r="J18" i="23"/>
  <c r="F19" i="23"/>
  <c r="H19" i="23" s="1"/>
  <c r="I19" i="23"/>
  <c r="J19" i="23"/>
  <c r="F20" i="23"/>
  <c r="H20" i="23" s="1"/>
  <c r="I20" i="23"/>
  <c r="J20" i="23"/>
  <c r="F21" i="23"/>
  <c r="H21" i="23" s="1"/>
  <c r="I21" i="23"/>
  <c r="J21" i="23"/>
  <c r="F22" i="23"/>
  <c r="H22" i="23" s="1"/>
  <c r="I22" i="23"/>
  <c r="J22" i="23"/>
  <c r="F23" i="23"/>
  <c r="H23" i="23" s="1"/>
  <c r="I23" i="23"/>
  <c r="J23" i="23"/>
  <c r="F24" i="23"/>
  <c r="H24" i="23" s="1"/>
  <c r="I24" i="23"/>
  <c r="J24" i="23"/>
  <c r="F25" i="23"/>
  <c r="H25" i="23" s="1"/>
  <c r="I25" i="23"/>
  <c r="J25" i="23"/>
  <c r="F26" i="23"/>
  <c r="H26" i="23" s="1"/>
  <c r="I26" i="23"/>
  <c r="J26" i="23"/>
  <c r="F27" i="23"/>
  <c r="H27" i="23" s="1"/>
  <c r="I27" i="23"/>
  <c r="J27" i="23"/>
  <c r="F28" i="23"/>
  <c r="H28" i="23" s="1"/>
  <c r="I28" i="23"/>
  <c r="J28" i="23"/>
  <c r="F29" i="23"/>
  <c r="H29" i="23" s="1"/>
  <c r="I29" i="23"/>
  <c r="J29" i="23"/>
  <c r="F30" i="23"/>
  <c r="H30" i="23" s="1"/>
  <c r="I30" i="23"/>
  <c r="J30" i="23"/>
  <c r="F31" i="23"/>
  <c r="H31" i="23" s="1"/>
  <c r="I31" i="23"/>
  <c r="J31" i="23"/>
  <c r="F32" i="23"/>
  <c r="H32" i="23" s="1"/>
  <c r="I32" i="23"/>
  <c r="J32" i="23"/>
  <c r="F33" i="23"/>
  <c r="H33" i="23" s="1"/>
  <c r="I33" i="23"/>
  <c r="J33" i="23"/>
  <c r="F34" i="23"/>
  <c r="H34" i="23" s="1"/>
  <c r="I34" i="23"/>
  <c r="J34" i="23"/>
  <c r="F35" i="23"/>
  <c r="H35" i="23" s="1"/>
  <c r="I35" i="23"/>
  <c r="J35" i="23"/>
  <c r="F36" i="23"/>
  <c r="H36" i="23" s="1"/>
  <c r="I36" i="23"/>
  <c r="J36" i="23"/>
  <c r="F37" i="23"/>
  <c r="H37" i="23" s="1"/>
  <c r="I37" i="23"/>
  <c r="J37" i="23"/>
  <c r="F38" i="23"/>
  <c r="H38" i="23" s="1"/>
  <c r="I38" i="23"/>
  <c r="J38" i="23"/>
  <c r="F39" i="23"/>
  <c r="H39" i="23" s="1"/>
  <c r="I39" i="23"/>
  <c r="J39" i="23"/>
  <c r="F40" i="23"/>
  <c r="H40" i="23" s="1"/>
  <c r="I40" i="23"/>
  <c r="J40" i="23"/>
  <c r="F41" i="23"/>
  <c r="H41" i="23" s="1"/>
  <c r="I41" i="23"/>
  <c r="J41" i="23"/>
  <c r="F42" i="23"/>
  <c r="H42" i="23" s="1"/>
  <c r="I42" i="23"/>
  <c r="J42" i="23"/>
  <c r="F43" i="23"/>
  <c r="H43" i="23" s="1"/>
  <c r="I43" i="23"/>
  <c r="J43" i="23"/>
  <c r="F44" i="23"/>
  <c r="H44" i="23" s="1"/>
  <c r="I44" i="23"/>
  <c r="J44" i="23"/>
  <c r="F45" i="23"/>
  <c r="H45" i="23" s="1"/>
  <c r="I45" i="23"/>
  <c r="J45" i="23"/>
  <c r="F46" i="23"/>
  <c r="H46" i="23" s="1"/>
  <c r="I46" i="23"/>
  <c r="J46" i="23"/>
  <c r="F47" i="23"/>
  <c r="H47" i="23" s="1"/>
  <c r="I47" i="23"/>
  <c r="J47" i="23"/>
  <c r="F48" i="23"/>
  <c r="H48" i="23" s="1"/>
  <c r="I48" i="23"/>
  <c r="J48" i="23"/>
  <c r="F49" i="23"/>
  <c r="H49" i="23" s="1"/>
  <c r="I49" i="23"/>
  <c r="J49" i="23"/>
  <c r="F50" i="23"/>
  <c r="H50" i="23" s="1"/>
  <c r="I50" i="23"/>
  <c r="J50" i="23"/>
  <c r="F51" i="23"/>
  <c r="H51" i="23" s="1"/>
  <c r="I51" i="23"/>
  <c r="J51" i="23"/>
  <c r="F52" i="23"/>
  <c r="H52" i="23" s="1"/>
  <c r="I52" i="23"/>
  <c r="J52" i="23"/>
  <c r="F53" i="23"/>
  <c r="H53" i="23" s="1"/>
  <c r="I53" i="23"/>
  <c r="J53" i="23"/>
  <c r="F54" i="23"/>
  <c r="H54" i="23" s="1"/>
  <c r="I54" i="23"/>
  <c r="J54" i="23"/>
  <c r="F55" i="23"/>
  <c r="H55" i="23" s="1"/>
  <c r="I55" i="23"/>
  <c r="J55" i="23"/>
  <c r="F56" i="23"/>
  <c r="H56" i="23" s="1"/>
  <c r="I56" i="23"/>
  <c r="J56" i="23"/>
  <c r="F57" i="23"/>
  <c r="H57" i="23" s="1"/>
  <c r="I57" i="23"/>
  <c r="J57" i="23"/>
  <c r="F58" i="23"/>
  <c r="H58" i="23" s="1"/>
  <c r="I58" i="23"/>
  <c r="J58" i="23"/>
  <c r="F59" i="23"/>
  <c r="H59" i="23" s="1"/>
  <c r="I59" i="23"/>
  <c r="J59" i="23"/>
  <c r="F60" i="23"/>
  <c r="H60" i="23" s="1"/>
  <c r="I60" i="23"/>
  <c r="J60" i="23"/>
  <c r="F61" i="23"/>
  <c r="H61" i="23" s="1"/>
  <c r="I61" i="23"/>
  <c r="J61" i="23"/>
  <c r="F62" i="23"/>
  <c r="H62" i="23" s="1"/>
  <c r="I62" i="23"/>
  <c r="J62" i="23"/>
  <c r="F63" i="23"/>
  <c r="H63" i="23" s="1"/>
  <c r="I63" i="23"/>
  <c r="J63" i="23"/>
  <c r="F64" i="23"/>
  <c r="H64" i="23" s="1"/>
  <c r="I64" i="23"/>
  <c r="J64" i="23"/>
  <c r="F65" i="23"/>
  <c r="H65" i="23" s="1"/>
  <c r="I65" i="23"/>
  <c r="J65" i="23"/>
  <c r="F66" i="23"/>
  <c r="H66" i="23" s="1"/>
  <c r="I66" i="23"/>
  <c r="J66" i="23"/>
  <c r="F67" i="23"/>
  <c r="H67" i="23" s="1"/>
  <c r="I67" i="23"/>
  <c r="J67" i="23"/>
  <c r="F68" i="23"/>
  <c r="H68" i="23" s="1"/>
  <c r="I68" i="23"/>
  <c r="J68" i="23"/>
  <c r="F69" i="23"/>
  <c r="H69" i="23" s="1"/>
  <c r="I69" i="23"/>
  <c r="J69" i="23"/>
  <c r="F70" i="23"/>
  <c r="H70" i="23" s="1"/>
  <c r="I70" i="23"/>
  <c r="J70" i="23"/>
  <c r="F71" i="23"/>
  <c r="H71" i="23" s="1"/>
  <c r="I71" i="23"/>
  <c r="J71" i="23"/>
  <c r="F72" i="23"/>
  <c r="H72" i="23" s="1"/>
  <c r="I72" i="23"/>
  <c r="J72" i="23"/>
  <c r="F73" i="23"/>
  <c r="H73" i="23" s="1"/>
  <c r="I73" i="23"/>
  <c r="J73" i="23"/>
  <c r="F74" i="23"/>
  <c r="H74" i="23" s="1"/>
  <c r="I74" i="23"/>
  <c r="J74" i="23"/>
  <c r="F75" i="23"/>
  <c r="H75" i="23" s="1"/>
  <c r="I75" i="23"/>
  <c r="J75" i="23"/>
  <c r="F76" i="23"/>
  <c r="H76" i="23" s="1"/>
  <c r="I76" i="23"/>
  <c r="J76" i="23"/>
  <c r="F77" i="23"/>
  <c r="H77" i="23" s="1"/>
  <c r="I77" i="23"/>
  <c r="J77" i="23"/>
  <c r="F78" i="23"/>
  <c r="H78" i="23" s="1"/>
  <c r="I78" i="23"/>
  <c r="J78" i="23"/>
  <c r="F79" i="23"/>
  <c r="H79" i="23" s="1"/>
  <c r="I79" i="23"/>
  <c r="J79" i="23"/>
  <c r="F80" i="23"/>
  <c r="H80" i="23" s="1"/>
  <c r="I80" i="23"/>
  <c r="J80" i="23"/>
  <c r="F81" i="23"/>
  <c r="H81" i="23" s="1"/>
  <c r="I81" i="23"/>
  <c r="J81" i="23"/>
  <c r="F82" i="23"/>
  <c r="H82" i="23" s="1"/>
  <c r="I82" i="23"/>
  <c r="J82" i="23"/>
  <c r="F14" i="23"/>
  <c r="H14" i="23" s="1"/>
  <c r="I14" i="23"/>
  <c r="J14" i="23"/>
  <c r="F15" i="23"/>
  <c r="H15" i="23" s="1"/>
  <c r="I15" i="23"/>
  <c r="J15" i="23"/>
  <c r="F16" i="23"/>
  <c r="H16" i="23" s="1"/>
  <c r="I16" i="23"/>
  <c r="J16" i="23"/>
  <c r="J13" i="23"/>
  <c r="K13" i="23" s="1"/>
  <c r="I13" i="23"/>
  <c r="F13" i="23"/>
  <c r="C14" i="23"/>
  <c r="E14" i="23" s="1"/>
  <c r="C15" i="23"/>
  <c r="E15" i="23" s="1"/>
  <c r="C16" i="23"/>
  <c r="E16" i="23" s="1"/>
  <c r="C17" i="23"/>
  <c r="E17" i="23" s="1"/>
  <c r="C18" i="23"/>
  <c r="E18" i="23" s="1"/>
  <c r="C19" i="23"/>
  <c r="E19" i="23" s="1"/>
  <c r="C20" i="23"/>
  <c r="E20" i="23" s="1"/>
  <c r="C21" i="23"/>
  <c r="E21" i="23" s="1"/>
  <c r="C22" i="23"/>
  <c r="E22" i="23" s="1"/>
  <c r="C23" i="23"/>
  <c r="E23" i="23" s="1"/>
  <c r="C24" i="23"/>
  <c r="E24" i="23" s="1"/>
  <c r="C25" i="23"/>
  <c r="E25" i="23" s="1"/>
  <c r="C26" i="23"/>
  <c r="E26" i="23" s="1"/>
  <c r="C27" i="23"/>
  <c r="E27" i="23" s="1"/>
  <c r="C28" i="23"/>
  <c r="E28" i="23" s="1"/>
  <c r="C29" i="23"/>
  <c r="E29" i="23" s="1"/>
  <c r="C30" i="23"/>
  <c r="E30" i="23" s="1"/>
  <c r="C31" i="23"/>
  <c r="E31" i="23" s="1"/>
  <c r="C32" i="23"/>
  <c r="E32" i="23" s="1"/>
  <c r="C33" i="23"/>
  <c r="E33" i="23" s="1"/>
  <c r="C34" i="23"/>
  <c r="E34" i="23" s="1"/>
  <c r="C35" i="23"/>
  <c r="E35" i="23" s="1"/>
  <c r="C36" i="23"/>
  <c r="E36" i="23" s="1"/>
  <c r="C37" i="23"/>
  <c r="E37" i="23" s="1"/>
  <c r="C38" i="23"/>
  <c r="E38" i="23" s="1"/>
  <c r="C39" i="23"/>
  <c r="E39" i="23" s="1"/>
  <c r="C40" i="23"/>
  <c r="E40" i="23" s="1"/>
  <c r="C41" i="23"/>
  <c r="E41" i="23" s="1"/>
  <c r="C42" i="23"/>
  <c r="E42" i="23" s="1"/>
  <c r="C43" i="23"/>
  <c r="E43" i="23" s="1"/>
  <c r="C44" i="23"/>
  <c r="E44" i="23" s="1"/>
  <c r="C45" i="23"/>
  <c r="E45" i="23" s="1"/>
  <c r="C46" i="23"/>
  <c r="E46" i="23" s="1"/>
  <c r="C47" i="23"/>
  <c r="E47" i="23" s="1"/>
  <c r="C48" i="23"/>
  <c r="E48" i="23" s="1"/>
  <c r="C49" i="23"/>
  <c r="E49" i="23" s="1"/>
  <c r="C50" i="23"/>
  <c r="E50" i="23" s="1"/>
  <c r="C51" i="23"/>
  <c r="E51" i="23" s="1"/>
  <c r="C52" i="23"/>
  <c r="E52" i="23" s="1"/>
  <c r="C53" i="23"/>
  <c r="E53" i="23" s="1"/>
  <c r="C54" i="23"/>
  <c r="E54" i="23" s="1"/>
  <c r="C55" i="23"/>
  <c r="E55" i="23" s="1"/>
  <c r="C56" i="23"/>
  <c r="E56" i="23" s="1"/>
  <c r="C57" i="23"/>
  <c r="E57" i="23" s="1"/>
  <c r="C58" i="23"/>
  <c r="E58" i="23" s="1"/>
  <c r="C59" i="23"/>
  <c r="E59" i="23" s="1"/>
  <c r="C60" i="23"/>
  <c r="E60" i="23" s="1"/>
  <c r="C61" i="23"/>
  <c r="E61" i="23" s="1"/>
  <c r="C62" i="23"/>
  <c r="E62" i="23" s="1"/>
  <c r="C63" i="23"/>
  <c r="E63" i="23" s="1"/>
  <c r="C64" i="23"/>
  <c r="E64" i="23" s="1"/>
  <c r="C65" i="23"/>
  <c r="E65" i="23" s="1"/>
  <c r="C66" i="23"/>
  <c r="E66" i="23" s="1"/>
  <c r="C67" i="23"/>
  <c r="E67" i="23" s="1"/>
  <c r="C68" i="23"/>
  <c r="E68" i="23" s="1"/>
  <c r="C69" i="23"/>
  <c r="E69" i="23" s="1"/>
  <c r="C70" i="23"/>
  <c r="E70" i="23" s="1"/>
  <c r="C71" i="23"/>
  <c r="E71" i="23" s="1"/>
  <c r="C72" i="23"/>
  <c r="E72" i="23" s="1"/>
  <c r="C73" i="23"/>
  <c r="E73" i="23" s="1"/>
  <c r="C74" i="23"/>
  <c r="E74" i="23" s="1"/>
  <c r="C75" i="23"/>
  <c r="E75" i="23" s="1"/>
  <c r="C76" i="23"/>
  <c r="E76" i="23" s="1"/>
  <c r="C77" i="23"/>
  <c r="E77" i="23" s="1"/>
  <c r="C78" i="23"/>
  <c r="E78" i="23" s="1"/>
  <c r="C79" i="23"/>
  <c r="E79" i="23" s="1"/>
  <c r="C80" i="23"/>
  <c r="E80" i="23" s="1"/>
  <c r="C81" i="23"/>
  <c r="E81" i="23" s="1"/>
  <c r="C82" i="23"/>
  <c r="E82" i="23" s="1"/>
  <c r="C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13" i="23"/>
  <c r="D4" i="23"/>
  <c r="C4" i="23"/>
  <c r="B3" i="23"/>
  <c r="K78" i="23" l="1"/>
  <c r="K70" i="23"/>
  <c r="K30" i="23"/>
  <c r="K22" i="23"/>
  <c r="K14" i="23"/>
  <c r="K5" i="23" s="1"/>
  <c r="K75" i="23"/>
  <c r="K67" i="23"/>
  <c r="K59" i="23"/>
  <c r="K51" i="23"/>
  <c r="K43" i="23"/>
  <c r="K35" i="23"/>
  <c r="K27" i="23"/>
  <c r="K19" i="23"/>
  <c r="K16" i="23"/>
  <c r="K77" i="23"/>
  <c r="K69" i="23"/>
  <c r="K61" i="23"/>
  <c r="K53" i="23"/>
  <c r="K45" i="23"/>
  <c r="K21" i="23"/>
  <c r="I8" i="23"/>
  <c r="I6" i="23"/>
  <c r="J8" i="23"/>
  <c r="J6" i="23"/>
  <c r="K15" i="23"/>
  <c r="K76" i="23"/>
  <c r="K68" i="23"/>
  <c r="K60" i="23"/>
  <c r="K52" i="23"/>
  <c r="K44" i="23"/>
  <c r="K36" i="23"/>
  <c r="K28" i="23"/>
  <c r="K20" i="23"/>
  <c r="F8" i="23"/>
  <c r="F6" i="23"/>
  <c r="C8" i="23"/>
  <c r="C6" i="23"/>
  <c r="B6" i="23"/>
  <c r="K79" i="23"/>
  <c r="K71" i="23"/>
  <c r="K63" i="23"/>
  <c r="K55" i="23"/>
  <c r="K47" i="23"/>
  <c r="K39" i="23"/>
  <c r="K31" i="23"/>
  <c r="H13" i="23"/>
  <c r="F5" i="23"/>
  <c r="F7" i="23"/>
  <c r="F9" i="23"/>
  <c r="K62" i="23"/>
  <c r="K54" i="23"/>
  <c r="K46" i="23"/>
  <c r="K38" i="23"/>
  <c r="I7" i="23"/>
  <c r="I5" i="23"/>
  <c r="I9" i="23"/>
  <c r="E13" i="23"/>
  <c r="C5" i="23"/>
  <c r="J5" i="23"/>
  <c r="J7" i="23"/>
  <c r="J9" i="23"/>
  <c r="K80" i="23"/>
  <c r="B8" i="23"/>
  <c r="K72" i="23"/>
  <c r="K64" i="23"/>
  <c r="K56" i="23"/>
  <c r="K48" i="23"/>
  <c r="K40" i="23"/>
  <c r="K32" i="23"/>
  <c r="K24" i="23"/>
  <c r="K37" i="23"/>
  <c r="K29" i="23"/>
  <c r="K34" i="23"/>
  <c r="K26" i="23"/>
  <c r="K18" i="23"/>
  <c r="K82" i="23"/>
  <c r="K74" i="23"/>
  <c r="K66" i="23"/>
  <c r="K58" i="23"/>
  <c r="K50" i="23"/>
  <c r="K42" i="23"/>
  <c r="K23" i="23"/>
  <c r="K81" i="23"/>
  <c r="K73" i="23"/>
  <c r="K65" i="23"/>
  <c r="K57" i="23"/>
  <c r="K49" i="23"/>
  <c r="K41" i="23"/>
  <c r="K33" i="23"/>
  <c r="K25" i="23"/>
  <c r="K17" i="23"/>
  <c r="C9" i="23"/>
  <c r="B7" i="23"/>
  <c r="C7" i="23"/>
  <c r="B9" i="23"/>
  <c r="B5" i="23"/>
  <c r="B22" i="21"/>
  <c r="G22" i="21"/>
  <c r="E8" i="23" l="1"/>
  <c r="E9" i="23"/>
  <c r="K9" i="23"/>
  <c r="K8" i="23"/>
  <c r="K6" i="23"/>
  <c r="H8" i="23"/>
  <c r="H6" i="23"/>
  <c r="E6" i="23"/>
  <c r="H7" i="23"/>
  <c r="H5" i="23"/>
  <c r="H9" i="23"/>
  <c r="E5" i="23"/>
  <c r="E7" i="23"/>
  <c r="K7" i="23"/>
  <c r="B2" i="21"/>
  <c r="B3" i="21"/>
  <c r="B55" i="19" l="1"/>
  <c r="G55" i="19"/>
  <c r="H55" i="19"/>
  <c r="S55" i="19"/>
  <c r="B56" i="19"/>
  <c r="G56" i="19"/>
  <c r="H56" i="19"/>
  <c r="S56" i="19"/>
  <c r="B57" i="19"/>
  <c r="G57" i="19"/>
  <c r="H57" i="19"/>
  <c r="S57" i="19"/>
  <c r="B58" i="19"/>
  <c r="G58" i="19"/>
  <c r="H58" i="19"/>
  <c r="S58" i="19"/>
  <c r="B59" i="19"/>
  <c r="G59" i="19"/>
  <c r="H59" i="19"/>
  <c r="S59" i="19"/>
  <c r="B60" i="19"/>
  <c r="G60" i="19"/>
  <c r="H60" i="19"/>
  <c r="S60" i="19"/>
  <c r="B61" i="19"/>
  <c r="G61" i="19"/>
  <c r="H61" i="19"/>
  <c r="S61" i="19"/>
  <c r="B62" i="19"/>
  <c r="G62" i="19"/>
  <c r="H62" i="19"/>
  <c r="S62" i="19"/>
  <c r="B63" i="19"/>
  <c r="G63" i="19"/>
  <c r="H63" i="19"/>
  <c r="S63" i="19"/>
  <c r="B64" i="19"/>
  <c r="G64" i="19"/>
  <c r="H64" i="19"/>
  <c r="S64" i="19"/>
  <c r="B65" i="19"/>
  <c r="G65" i="19"/>
  <c r="H65" i="19"/>
  <c r="S65" i="19"/>
  <c r="B66" i="19"/>
  <c r="G66" i="19"/>
  <c r="H66" i="19"/>
  <c r="S66" i="19"/>
  <c r="B67" i="19"/>
  <c r="G67" i="19"/>
  <c r="H67" i="19"/>
  <c r="S67" i="19"/>
  <c r="B68" i="19"/>
  <c r="G68" i="19"/>
  <c r="H68" i="19"/>
  <c r="S68" i="19"/>
  <c r="G69" i="19"/>
  <c r="H69" i="19"/>
  <c r="S69" i="19"/>
  <c r="B70" i="19"/>
  <c r="G70" i="19"/>
  <c r="H70" i="19"/>
  <c r="S70" i="19"/>
  <c r="B71" i="19"/>
  <c r="G71" i="19"/>
  <c r="H71" i="19"/>
  <c r="S71" i="19"/>
  <c r="B72" i="19"/>
  <c r="G72" i="19"/>
  <c r="H72" i="19"/>
  <c r="S72" i="19"/>
  <c r="B73" i="19"/>
  <c r="G73" i="19"/>
  <c r="H73" i="19"/>
  <c r="S73" i="19"/>
  <c r="B74" i="19"/>
  <c r="G74" i="19"/>
  <c r="H74" i="19"/>
  <c r="S74" i="19"/>
  <c r="B75" i="19"/>
  <c r="G75" i="19"/>
  <c r="H75" i="19"/>
  <c r="S75" i="19"/>
  <c r="B76" i="19"/>
  <c r="G76" i="19"/>
  <c r="H76" i="19"/>
  <c r="S76" i="19"/>
  <c r="B77" i="19"/>
  <c r="G77" i="19"/>
  <c r="H77" i="19"/>
  <c r="S77" i="19"/>
  <c r="B78" i="19"/>
  <c r="G78" i="19"/>
  <c r="H78" i="19"/>
  <c r="S78" i="19"/>
  <c r="B79" i="19"/>
  <c r="G79" i="19"/>
  <c r="H79" i="19"/>
  <c r="S79" i="19"/>
  <c r="B80" i="19"/>
  <c r="G80" i="19"/>
  <c r="H80" i="19"/>
  <c r="S80" i="19"/>
  <c r="B81" i="19"/>
  <c r="G81" i="19"/>
  <c r="H81" i="19"/>
  <c r="S81" i="19"/>
  <c r="B82" i="19"/>
  <c r="G82" i="19"/>
  <c r="H82" i="19"/>
  <c r="S82" i="19"/>
  <c r="B83" i="19"/>
  <c r="G83" i="19"/>
  <c r="H83" i="19"/>
  <c r="S83" i="19"/>
  <c r="H54" i="19" l="1"/>
  <c r="G54" i="19"/>
  <c r="B54" i="19"/>
  <c r="S53" i="19"/>
  <c r="H53" i="19"/>
  <c r="G53" i="19"/>
  <c r="B53" i="19"/>
  <c r="H52" i="19"/>
  <c r="G52" i="19"/>
  <c r="B52" i="19"/>
  <c r="S51" i="19"/>
  <c r="H51" i="19"/>
  <c r="G51" i="19"/>
  <c r="B51" i="19"/>
  <c r="H50" i="19"/>
  <c r="G50" i="19"/>
  <c r="B50" i="19"/>
  <c r="S49" i="19"/>
  <c r="H49" i="19"/>
  <c r="G49" i="19"/>
  <c r="B49" i="19"/>
  <c r="H48" i="19"/>
  <c r="G48" i="19"/>
  <c r="B48" i="19"/>
  <c r="H47" i="19"/>
  <c r="G47" i="19"/>
  <c r="B47" i="19"/>
  <c r="H46" i="19"/>
  <c r="G46" i="19"/>
  <c r="B46" i="19"/>
  <c r="H45" i="19"/>
  <c r="G45" i="19"/>
  <c r="B45" i="19"/>
  <c r="H44" i="19"/>
  <c r="G44" i="19"/>
  <c r="B44" i="19"/>
  <c r="H43" i="19"/>
  <c r="G43" i="19"/>
  <c r="B43" i="19"/>
  <c r="H42" i="19"/>
  <c r="G42" i="19"/>
  <c r="B42" i="19"/>
  <c r="H41" i="19"/>
  <c r="G41" i="19"/>
  <c r="B41" i="19"/>
  <c r="H40" i="19"/>
  <c r="G40" i="19"/>
  <c r="B40" i="19"/>
  <c r="S39" i="19"/>
  <c r="H39" i="19"/>
  <c r="G39" i="19"/>
  <c r="B39" i="19"/>
  <c r="H38" i="19"/>
  <c r="G38" i="19"/>
  <c r="B38" i="19"/>
  <c r="S37" i="19"/>
  <c r="H37" i="19"/>
  <c r="G37" i="19"/>
  <c r="B37" i="19"/>
  <c r="H36" i="19"/>
  <c r="G36" i="19"/>
  <c r="B36" i="19"/>
  <c r="S35" i="19"/>
  <c r="H35" i="19"/>
  <c r="G35" i="19"/>
  <c r="B35" i="19"/>
  <c r="H34" i="19"/>
  <c r="G34" i="19"/>
  <c r="B34" i="19"/>
  <c r="H33" i="19"/>
  <c r="G33" i="19"/>
  <c r="B33" i="19"/>
  <c r="H32" i="19"/>
  <c r="G32" i="19"/>
  <c r="B32" i="19"/>
  <c r="S31" i="19"/>
  <c r="H31" i="19"/>
  <c r="G31" i="19"/>
  <c r="B31" i="19"/>
  <c r="H30" i="19"/>
  <c r="G30" i="19"/>
  <c r="B30" i="19"/>
  <c r="H29" i="19"/>
  <c r="G29" i="19"/>
  <c r="B29" i="19"/>
  <c r="H28" i="19"/>
  <c r="G28" i="19"/>
  <c r="B28" i="19"/>
  <c r="S27" i="19"/>
  <c r="H27" i="19"/>
  <c r="G27" i="19"/>
  <c r="B27" i="19"/>
  <c r="S26" i="19"/>
  <c r="H26" i="19"/>
  <c r="G26" i="19"/>
  <c r="B26" i="19"/>
  <c r="H25" i="19"/>
  <c r="G25" i="19"/>
  <c r="B25" i="19"/>
  <c r="S24" i="19"/>
  <c r="H24" i="19"/>
  <c r="G24" i="19"/>
  <c r="B24" i="19"/>
  <c r="H23" i="19"/>
  <c r="G23" i="19"/>
  <c r="B23" i="19"/>
  <c r="S22" i="19"/>
  <c r="H22" i="19"/>
  <c r="G22" i="19"/>
  <c r="B22" i="19"/>
  <c r="H21" i="19"/>
  <c r="G21" i="19"/>
  <c r="B21" i="19"/>
  <c r="S20" i="19"/>
  <c r="H20" i="19"/>
  <c r="G20" i="19"/>
  <c r="B20" i="19"/>
  <c r="H19" i="19"/>
  <c r="G19" i="19"/>
  <c r="B19" i="19"/>
  <c r="S18" i="19"/>
  <c r="H18" i="19"/>
  <c r="G18" i="19"/>
  <c r="B18" i="19"/>
  <c r="H17" i="19"/>
  <c r="G17" i="19"/>
  <c r="B17" i="19"/>
  <c r="S16" i="19"/>
  <c r="H16" i="19"/>
  <c r="G16" i="19"/>
  <c r="B16" i="19"/>
  <c r="H15" i="19"/>
  <c r="G15" i="19"/>
  <c r="B15" i="19"/>
  <c r="S14" i="19"/>
  <c r="H14" i="19"/>
  <c r="G14" i="19"/>
  <c r="R13" i="19"/>
  <c r="P13" i="19"/>
  <c r="O13" i="19"/>
  <c r="N13" i="19"/>
  <c r="M13" i="19"/>
  <c r="K13" i="19"/>
  <c r="J13" i="19"/>
  <c r="I13" i="19"/>
  <c r="F10" i="19"/>
  <c r="E10" i="19"/>
  <c r="D10" i="19"/>
  <c r="C10" i="19"/>
  <c r="F8" i="19"/>
  <c r="E8" i="19"/>
  <c r="D8" i="19"/>
  <c r="C8" i="19"/>
  <c r="F7" i="19"/>
  <c r="E7" i="19"/>
  <c r="D7" i="19"/>
  <c r="C7" i="19"/>
  <c r="F6" i="19"/>
  <c r="E6" i="19"/>
  <c r="D6" i="19"/>
  <c r="C6" i="19"/>
  <c r="B4" i="19"/>
  <c r="B3" i="19"/>
  <c r="B2" i="19"/>
  <c r="S20" i="21"/>
  <c r="B4" i="21"/>
  <c r="B5" i="17"/>
  <c r="B4" i="17"/>
  <c r="B3" i="17"/>
  <c r="B2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H83" i="21"/>
  <c r="G83" i="21"/>
  <c r="B83" i="21"/>
  <c r="H82" i="21"/>
  <c r="G82" i="21"/>
  <c r="B82" i="21"/>
  <c r="H81" i="21"/>
  <c r="G81" i="21"/>
  <c r="B81" i="21"/>
  <c r="H80" i="21"/>
  <c r="G80" i="21"/>
  <c r="B80" i="21"/>
  <c r="H79" i="21"/>
  <c r="G79" i="21"/>
  <c r="B79" i="21"/>
  <c r="H78" i="21"/>
  <c r="G78" i="21"/>
  <c r="B78" i="21"/>
  <c r="H77" i="21"/>
  <c r="G77" i="21"/>
  <c r="B77" i="21"/>
  <c r="H76" i="21"/>
  <c r="G76" i="21"/>
  <c r="B76" i="21"/>
  <c r="H75" i="21"/>
  <c r="G75" i="21"/>
  <c r="B75" i="21"/>
  <c r="H74" i="21"/>
  <c r="G74" i="21"/>
  <c r="B74" i="21"/>
  <c r="H73" i="21"/>
  <c r="G73" i="21"/>
  <c r="B73" i="21"/>
  <c r="H72" i="21"/>
  <c r="G72" i="21"/>
  <c r="B72" i="21"/>
  <c r="H71" i="21"/>
  <c r="G71" i="21"/>
  <c r="B71" i="21"/>
  <c r="H70" i="21"/>
  <c r="G70" i="21"/>
  <c r="B70" i="21"/>
  <c r="H69" i="21"/>
  <c r="G69" i="21"/>
  <c r="B69" i="21"/>
  <c r="H68" i="21"/>
  <c r="G68" i="21"/>
  <c r="B68" i="21"/>
  <c r="H67" i="21"/>
  <c r="G67" i="21"/>
  <c r="B67" i="21"/>
  <c r="H66" i="21"/>
  <c r="G66" i="21"/>
  <c r="B66" i="21"/>
  <c r="H65" i="21"/>
  <c r="G65" i="21"/>
  <c r="B65" i="21"/>
  <c r="H64" i="21"/>
  <c r="G64" i="21"/>
  <c r="B64" i="21"/>
  <c r="H63" i="21"/>
  <c r="G63" i="21"/>
  <c r="B63" i="21"/>
  <c r="H62" i="21"/>
  <c r="G62" i="21"/>
  <c r="B62" i="21"/>
  <c r="H61" i="21"/>
  <c r="G61" i="21"/>
  <c r="B61" i="21"/>
  <c r="H60" i="21"/>
  <c r="G60" i="21"/>
  <c r="B60" i="21"/>
  <c r="H59" i="21"/>
  <c r="G59" i="21"/>
  <c r="B59" i="21"/>
  <c r="H58" i="21"/>
  <c r="G58" i="21"/>
  <c r="B58" i="21"/>
  <c r="H57" i="21"/>
  <c r="G57" i="21"/>
  <c r="B57" i="21"/>
  <c r="H56" i="21"/>
  <c r="G56" i="21"/>
  <c r="B56" i="21"/>
  <c r="H55" i="21"/>
  <c r="G55" i="21"/>
  <c r="B55" i="21"/>
  <c r="H54" i="21"/>
  <c r="G54" i="21"/>
  <c r="B54" i="21"/>
  <c r="H53" i="21"/>
  <c r="G53" i="21"/>
  <c r="B53" i="21"/>
  <c r="H52" i="21"/>
  <c r="G52" i="21"/>
  <c r="B52" i="21"/>
  <c r="H51" i="21"/>
  <c r="G51" i="21"/>
  <c r="B51" i="21"/>
  <c r="H50" i="21"/>
  <c r="G50" i="21"/>
  <c r="B50" i="21"/>
  <c r="H49" i="21"/>
  <c r="G49" i="21"/>
  <c r="B49" i="21"/>
  <c r="H48" i="21"/>
  <c r="G48" i="21"/>
  <c r="B48" i="21"/>
  <c r="H47" i="21"/>
  <c r="G47" i="21"/>
  <c r="B47" i="21"/>
  <c r="H46" i="21"/>
  <c r="G46" i="21"/>
  <c r="B46" i="21"/>
  <c r="H45" i="21"/>
  <c r="G45" i="21"/>
  <c r="B45" i="21"/>
  <c r="H44" i="21"/>
  <c r="G44" i="21"/>
  <c r="B44" i="21"/>
  <c r="H43" i="21"/>
  <c r="G43" i="21"/>
  <c r="B43" i="21"/>
  <c r="H42" i="21"/>
  <c r="G42" i="21"/>
  <c r="B42" i="21"/>
  <c r="H41" i="21"/>
  <c r="G41" i="21"/>
  <c r="B41" i="21"/>
  <c r="H40" i="21"/>
  <c r="G40" i="21"/>
  <c r="B40" i="21"/>
  <c r="H39" i="21"/>
  <c r="G39" i="21"/>
  <c r="B39" i="21"/>
  <c r="H38" i="21"/>
  <c r="G38" i="21"/>
  <c r="B38" i="21"/>
  <c r="H37" i="21"/>
  <c r="G37" i="21"/>
  <c r="B37" i="21"/>
  <c r="H36" i="21"/>
  <c r="G36" i="21"/>
  <c r="B36" i="21"/>
  <c r="H35" i="21"/>
  <c r="G35" i="21"/>
  <c r="B35" i="21"/>
  <c r="H34" i="21"/>
  <c r="G34" i="21"/>
  <c r="B34" i="21"/>
  <c r="H33" i="21"/>
  <c r="G33" i="21"/>
  <c r="B33" i="21"/>
  <c r="S32" i="21"/>
  <c r="H32" i="21"/>
  <c r="G32" i="21"/>
  <c r="B32" i="21"/>
  <c r="H31" i="21"/>
  <c r="G31" i="21"/>
  <c r="B31" i="21"/>
  <c r="H30" i="21"/>
  <c r="G30" i="21"/>
  <c r="B30" i="21"/>
  <c r="H29" i="21"/>
  <c r="G29" i="21"/>
  <c r="B29" i="21"/>
  <c r="H28" i="21"/>
  <c r="G28" i="21"/>
  <c r="B28" i="21"/>
  <c r="H27" i="21"/>
  <c r="G27" i="21"/>
  <c r="B27" i="21"/>
  <c r="H26" i="21"/>
  <c r="G26" i="21"/>
  <c r="B26" i="21"/>
  <c r="H25" i="21"/>
  <c r="G25" i="21"/>
  <c r="B25" i="21"/>
  <c r="S24" i="21"/>
  <c r="H24" i="21"/>
  <c r="G24" i="21"/>
  <c r="B24" i="21"/>
  <c r="H23" i="21"/>
  <c r="G23" i="21"/>
  <c r="B23" i="21"/>
  <c r="H22" i="21"/>
  <c r="H21" i="21"/>
  <c r="G21" i="21"/>
  <c r="B21" i="21"/>
  <c r="H20" i="21"/>
  <c r="G20" i="21"/>
  <c r="B20" i="21"/>
  <c r="H19" i="21"/>
  <c r="G19" i="21"/>
  <c r="B19" i="21"/>
  <c r="H18" i="21"/>
  <c r="G18" i="21"/>
  <c r="B18" i="21"/>
  <c r="H17" i="21"/>
  <c r="G17" i="21"/>
  <c r="B17" i="21"/>
  <c r="H16" i="21"/>
  <c r="G16" i="21"/>
  <c r="B16" i="21"/>
  <c r="H15" i="21"/>
  <c r="G15" i="21"/>
  <c r="B15" i="21"/>
  <c r="H14" i="21"/>
  <c r="G14" i="21"/>
  <c r="J5" i="21" s="1"/>
  <c r="K5" i="21" s="1"/>
  <c r="B14" i="21"/>
  <c r="R13" i="21"/>
  <c r="P13" i="21"/>
  <c r="O13" i="21"/>
  <c r="M13" i="21"/>
  <c r="K13" i="21"/>
  <c r="J13" i="21"/>
  <c r="I13" i="21"/>
  <c r="N13" i="21" s="1"/>
  <c r="F10" i="21"/>
  <c r="E10" i="21"/>
  <c r="D10" i="21"/>
  <c r="C10" i="21"/>
  <c r="F8" i="21"/>
  <c r="E8" i="21"/>
  <c r="D8" i="21"/>
  <c r="C8" i="21"/>
  <c r="F7" i="21"/>
  <c r="E7" i="21"/>
  <c r="D7" i="21"/>
  <c r="C7" i="21"/>
  <c r="F6" i="21"/>
  <c r="E6" i="21"/>
  <c r="D6" i="21"/>
  <c r="C6" i="21"/>
  <c r="F9" i="21"/>
  <c r="B8" i="21" l="1"/>
  <c r="M25" i="21"/>
  <c r="G7" i="19"/>
  <c r="J57" i="19"/>
  <c r="J61" i="19"/>
  <c r="J82" i="19"/>
  <c r="J56" i="19"/>
  <c r="J60" i="19"/>
  <c r="J64" i="19"/>
  <c r="J68" i="19"/>
  <c r="J72" i="19"/>
  <c r="J76" i="19"/>
  <c r="J80" i="19"/>
  <c r="J55" i="19"/>
  <c r="J59" i="19"/>
  <c r="J63" i="19"/>
  <c r="J67" i="19"/>
  <c r="J71" i="19"/>
  <c r="J75" i="19"/>
  <c r="J79" i="19"/>
  <c r="J83" i="19"/>
  <c r="J62" i="19"/>
  <c r="J74" i="19"/>
  <c r="J58" i="19"/>
  <c r="J66" i="19"/>
  <c r="J70" i="19"/>
  <c r="J78" i="19"/>
  <c r="J65" i="19"/>
  <c r="J69" i="19"/>
  <c r="J73" i="19"/>
  <c r="J77" i="19"/>
  <c r="J81" i="19"/>
  <c r="K57" i="19"/>
  <c r="K61" i="19"/>
  <c r="K65" i="19"/>
  <c r="K69" i="19"/>
  <c r="K73" i="19"/>
  <c r="K77" i="19"/>
  <c r="K81" i="19"/>
  <c r="K60" i="19"/>
  <c r="K64" i="19"/>
  <c r="K76" i="19"/>
  <c r="K68" i="19"/>
  <c r="K72" i="19"/>
  <c r="K80" i="19"/>
  <c r="K56" i="19"/>
  <c r="K71" i="19"/>
  <c r="K79" i="19"/>
  <c r="K83" i="19"/>
  <c r="K55" i="19"/>
  <c r="K59" i="19"/>
  <c r="K63" i="19"/>
  <c r="K67" i="19"/>
  <c r="K75" i="19"/>
  <c r="K58" i="19"/>
  <c r="K62" i="19"/>
  <c r="K66" i="19"/>
  <c r="K70" i="19"/>
  <c r="K74" i="19"/>
  <c r="K78" i="19"/>
  <c r="K82" i="19"/>
  <c r="M58" i="19"/>
  <c r="M62" i="19"/>
  <c r="M66" i="19"/>
  <c r="M70" i="19"/>
  <c r="M74" i="19"/>
  <c r="M78" i="19"/>
  <c r="M82" i="19"/>
  <c r="M69" i="19"/>
  <c r="M73" i="19"/>
  <c r="M81" i="19"/>
  <c r="M57" i="19"/>
  <c r="M61" i="19"/>
  <c r="M56" i="19"/>
  <c r="M60" i="19"/>
  <c r="M64" i="19"/>
  <c r="M68" i="19"/>
  <c r="M72" i="19"/>
  <c r="M76" i="19"/>
  <c r="M80" i="19"/>
  <c r="M55" i="19"/>
  <c r="M59" i="19"/>
  <c r="M63" i="19"/>
  <c r="M67" i="19"/>
  <c r="M71" i="19"/>
  <c r="M75" i="19"/>
  <c r="M79" i="19"/>
  <c r="M83" i="19"/>
  <c r="M65" i="19"/>
  <c r="M77" i="19"/>
  <c r="K16" i="19"/>
  <c r="K22" i="19"/>
  <c r="K45" i="19"/>
  <c r="K14" i="19"/>
  <c r="G9" i="19"/>
  <c r="K20" i="19"/>
  <c r="M28" i="19"/>
  <c r="K49" i="19"/>
  <c r="M17" i="19"/>
  <c r="M19" i="19"/>
  <c r="M25" i="19"/>
  <c r="M48" i="19"/>
  <c r="B7" i="19"/>
  <c r="M46" i="19"/>
  <c r="M50" i="19"/>
  <c r="M32" i="19"/>
  <c r="J34" i="19"/>
  <c r="J18" i="19"/>
  <c r="J33" i="19"/>
  <c r="J54" i="19"/>
  <c r="G8" i="19"/>
  <c r="G10" i="19"/>
  <c r="J45" i="19"/>
  <c r="J16" i="19"/>
  <c r="K52" i="19"/>
  <c r="K48" i="19"/>
  <c r="K44" i="19"/>
  <c r="K40" i="19"/>
  <c r="K36" i="19"/>
  <c r="K32" i="19"/>
  <c r="K28" i="19"/>
  <c r="K54" i="19"/>
  <c r="K50" i="19"/>
  <c r="K46" i="19"/>
  <c r="K42" i="19"/>
  <c r="K38" i="19"/>
  <c r="K34" i="19"/>
  <c r="K30" i="19"/>
  <c r="K53" i="19"/>
  <c r="K39" i="19"/>
  <c r="K35" i="19"/>
  <c r="K27" i="19"/>
  <c r="K23" i="19"/>
  <c r="K19" i="19"/>
  <c r="K15" i="19"/>
  <c r="K43" i="19"/>
  <c r="K37" i="19"/>
  <c r="K31" i="19"/>
  <c r="K25" i="19"/>
  <c r="K21" i="19"/>
  <c r="K17" i="19"/>
  <c r="K41" i="19"/>
  <c r="E9" i="19"/>
  <c r="D9" i="19"/>
  <c r="M15" i="19"/>
  <c r="K18" i="19"/>
  <c r="J20" i="19"/>
  <c r="K33" i="19"/>
  <c r="M44" i="19"/>
  <c r="B10" i="19"/>
  <c r="B8" i="19"/>
  <c r="I14" i="19" s="1"/>
  <c r="J22" i="19"/>
  <c r="J43" i="19"/>
  <c r="B9" i="19"/>
  <c r="J47" i="19"/>
  <c r="C9" i="19"/>
  <c r="M21" i="19"/>
  <c r="K24" i="19"/>
  <c r="J26" i="19"/>
  <c r="J29" i="19"/>
  <c r="K47" i="19"/>
  <c r="K51" i="19"/>
  <c r="J38" i="19"/>
  <c r="J24" i="19"/>
  <c r="J30" i="19"/>
  <c r="J42" i="19"/>
  <c r="F9" i="19"/>
  <c r="M23" i="19"/>
  <c r="K26" i="19"/>
  <c r="K29" i="19"/>
  <c r="J41" i="19"/>
  <c r="J14" i="19"/>
  <c r="J17" i="19"/>
  <c r="J21" i="19"/>
  <c r="J25" i="19"/>
  <c r="J28" i="19"/>
  <c r="M30" i="19"/>
  <c r="J31" i="19"/>
  <c r="J37" i="19"/>
  <c r="M40" i="19"/>
  <c r="S47" i="19"/>
  <c r="J50" i="19"/>
  <c r="J52" i="19"/>
  <c r="J48" i="19"/>
  <c r="J44" i="19"/>
  <c r="J40" i="19"/>
  <c r="J36" i="19"/>
  <c r="M14" i="19"/>
  <c r="S17" i="19"/>
  <c r="M18" i="19"/>
  <c r="S21" i="19"/>
  <c r="M22" i="19"/>
  <c r="S25" i="19"/>
  <c r="M26" i="19"/>
  <c r="S29" i="19"/>
  <c r="M36" i="19"/>
  <c r="S43" i="19"/>
  <c r="J46" i="19"/>
  <c r="J51" i="19"/>
  <c r="M54" i="19"/>
  <c r="M53" i="19"/>
  <c r="M49" i="19"/>
  <c r="M45" i="19"/>
  <c r="M41" i="19"/>
  <c r="M37" i="19"/>
  <c r="M33" i="19"/>
  <c r="M29" i="19"/>
  <c r="M51" i="19"/>
  <c r="M47" i="19"/>
  <c r="M43" i="19"/>
  <c r="M39" i="19"/>
  <c r="M35" i="19"/>
  <c r="M31" i="19"/>
  <c r="M27" i="19"/>
  <c r="J15" i="19"/>
  <c r="J19" i="19"/>
  <c r="J23" i="19"/>
  <c r="J27" i="19"/>
  <c r="J32" i="19"/>
  <c r="M34" i="19"/>
  <c r="J35" i="19"/>
  <c r="J39" i="19"/>
  <c r="M42" i="19"/>
  <c r="S45" i="19"/>
  <c r="J53" i="19"/>
  <c r="S52" i="19"/>
  <c r="S48" i="19"/>
  <c r="S44" i="19"/>
  <c r="S40" i="19"/>
  <c r="S36" i="19"/>
  <c r="S32" i="19"/>
  <c r="S28" i="19"/>
  <c r="S54" i="19"/>
  <c r="S50" i="19"/>
  <c r="S46" i="19"/>
  <c r="S42" i="19"/>
  <c r="S38" i="19"/>
  <c r="S34" i="19"/>
  <c r="S30" i="19"/>
  <c r="S15" i="19"/>
  <c r="M16" i="19"/>
  <c r="S19" i="19"/>
  <c r="M20" i="19"/>
  <c r="S23" i="19"/>
  <c r="M24" i="19"/>
  <c r="S33" i="19"/>
  <c r="M38" i="19"/>
  <c r="S41" i="19"/>
  <c r="J49" i="19"/>
  <c r="M52" i="19"/>
  <c r="S16" i="21"/>
  <c r="G9" i="21"/>
  <c r="M17" i="21"/>
  <c r="M21" i="21"/>
  <c r="J42" i="21"/>
  <c r="K24" i="21"/>
  <c r="J62" i="21"/>
  <c r="K31" i="21"/>
  <c r="K20" i="21"/>
  <c r="K16" i="21"/>
  <c r="K29" i="21"/>
  <c r="G10" i="21"/>
  <c r="R83" i="21"/>
  <c r="R79" i="21"/>
  <c r="R75" i="21"/>
  <c r="R71" i="21"/>
  <c r="R67" i="21"/>
  <c r="R63" i="21"/>
  <c r="R59" i="21"/>
  <c r="R55" i="21"/>
  <c r="R51" i="21"/>
  <c r="R47" i="21"/>
  <c r="R43" i="21"/>
  <c r="R39" i="21"/>
  <c r="R35" i="21"/>
  <c r="R31" i="21"/>
  <c r="R27" i="21"/>
  <c r="R80" i="21"/>
  <c r="R76" i="21"/>
  <c r="R72" i="21"/>
  <c r="R68" i="21"/>
  <c r="R64" i="21"/>
  <c r="R60" i="21"/>
  <c r="R56" i="21"/>
  <c r="R52" i="21"/>
  <c r="R48" i="21"/>
  <c r="R44" i="21"/>
  <c r="R40" i="21"/>
  <c r="R36" i="21"/>
  <c r="R81" i="21"/>
  <c r="R77" i="21"/>
  <c r="R73" i="21"/>
  <c r="R69" i="21"/>
  <c r="R65" i="21"/>
  <c r="R61" i="21"/>
  <c r="R57" i="21"/>
  <c r="R53" i="21"/>
  <c r="R49" i="21"/>
  <c r="R45" i="21"/>
  <c r="R41" i="21"/>
  <c r="R37" i="21"/>
  <c r="R66" i="21"/>
  <c r="R32" i="21"/>
  <c r="R24" i="21"/>
  <c r="R20" i="21"/>
  <c r="R16" i="21"/>
  <c r="R62" i="21"/>
  <c r="R58" i="21"/>
  <c r="R29" i="21"/>
  <c r="R25" i="21"/>
  <c r="R21" i="21"/>
  <c r="R17" i="21"/>
  <c r="R54" i="21"/>
  <c r="R82" i="21"/>
  <c r="R50" i="21"/>
  <c r="R26" i="21"/>
  <c r="R22" i="21"/>
  <c r="R18" i="21"/>
  <c r="R14" i="21"/>
  <c r="R78" i="21"/>
  <c r="R46" i="21"/>
  <c r="R34" i="21"/>
  <c r="R28" i="21"/>
  <c r="R70" i="21"/>
  <c r="R74" i="21"/>
  <c r="R42" i="21"/>
  <c r="R33" i="21"/>
  <c r="R30" i="21"/>
  <c r="R23" i="21"/>
  <c r="R19" i="21"/>
  <c r="R15" i="21"/>
  <c r="R38" i="21"/>
  <c r="M80" i="21"/>
  <c r="M76" i="21"/>
  <c r="M72" i="21"/>
  <c r="M68" i="21"/>
  <c r="M64" i="21"/>
  <c r="M60" i="21"/>
  <c r="M56" i="21"/>
  <c r="M52" i="21"/>
  <c r="M48" i="21"/>
  <c r="M44" i="21"/>
  <c r="M40" i="21"/>
  <c r="M36" i="21"/>
  <c r="M81" i="21"/>
  <c r="M77" i="21"/>
  <c r="M73" i="21"/>
  <c r="M69" i="21"/>
  <c r="M65" i="21"/>
  <c r="M61" i="21"/>
  <c r="M57" i="21"/>
  <c r="M53" i="21"/>
  <c r="M49" i="21"/>
  <c r="M45" i="21"/>
  <c r="M41" i="21"/>
  <c r="M37" i="21"/>
  <c r="M82" i="21"/>
  <c r="M78" i="21"/>
  <c r="M74" i="21"/>
  <c r="M70" i="21"/>
  <c r="M66" i="21"/>
  <c r="M62" i="21"/>
  <c r="M58" i="21"/>
  <c r="M54" i="21"/>
  <c r="M50" i="21"/>
  <c r="M46" i="21"/>
  <c r="M42" i="21"/>
  <c r="M38" i="21"/>
  <c r="M83" i="21"/>
  <c r="M79" i="21"/>
  <c r="M75" i="21"/>
  <c r="M71" i="21"/>
  <c r="M67" i="21"/>
  <c r="M63" i="21"/>
  <c r="M59" i="21"/>
  <c r="M55" i="21"/>
  <c r="M51" i="21"/>
  <c r="M47" i="21"/>
  <c r="M43" i="21"/>
  <c r="M39" i="21"/>
  <c r="M35" i="21"/>
  <c r="M31" i="21"/>
  <c r="M27" i="21"/>
  <c r="B10" i="21"/>
  <c r="J15" i="21"/>
  <c r="J19" i="21"/>
  <c r="J23" i="21"/>
  <c r="K27" i="21"/>
  <c r="J32" i="21"/>
  <c r="J46" i="21"/>
  <c r="J78" i="21"/>
  <c r="S83" i="21"/>
  <c r="S79" i="21"/>
  <c r="S75" i="21"/>
  <c r="S71" i="21"/>
  <c r="S67" i="21"/>
  <c r="S63" i="21"/>
  <c r="S59" i="21"/>
  <c r="S55" i="21"/>
  <c r="S51" i="21"/>
  <c r="S47" i="21"/>
  <c r="S43" i="21"/>
  <c r="S39" i="21"/>
  <c r="S35" i="21"/>
  <c r="S80" i="21"/>
  <c r="S76" i="21"/>
  <c r="S72" i="21"/>
  <c r="S68" i="21"/>
  <c r="S64" i="21"/>
  <c r="S60" i="21"/>
  <c r="S56" i="21"/>
  <c r="S52" i="21"/>
  <c r="S48" i="21"/>
  <c r="S44" i="21"/>
  <c r="S40" i="21"/>
  <c r="S36" i="21"/>
  <c r="S81" i="21"/>
  <c r="S77" i="21"/>
  <c r="S73" i="21"/>
  <c r="S69" i="21"/>
  <c r="S65" i="21"/>
  <c r="S61" i="21"/>
  <c r="S57" i="21"/>
  <c r="S53" i="21"/>
  <c r="S49" i="21"/>
  <c r="S45" i="21"/>
  <c r="S41" i="21"/>
  <c r="S37" i="21"/>
  <c r="S82" i="21"/>
  <c r="S78" i="21"/>
  <c r="S74" i="21"/>
  <c r="S70" i="21"/>
  <c r="S66" i="21"/>
  <c r="S62" i="21"/>
  <c r="S58" i="21"/>
  <c r="S54" i="21"/>
  <c r="S50" i="21"/>
  <c r="S46" i="21"/>
  <c r="S42" i="21"/>
  <c r="S38" i="21"/>
  <c r="S34" i="21"/>
  <c r="S30" i="21"/>
  <c r="K15" i="21"/>
  <c r="S15" i="21"/>
  <c r="M16" i="21"/>
  <c r="K19" i="21"/>
  <c r="S19" i="21"/>
  <c r="M20" i="21"/>
  <c r="K23" i="21"/>
  <c r="S23" i="21"/>
  <c r="M24" i="21"/>
  <c r="M29" i="21"/>
  <c r="K32" i="21"/>
  <c r="S33" i="21"/>
  <c r="J50" i="21"/>
  <c r="J82" i="21"/>
  <c r="J14" i="21"/>
  <c r="J18" i="21"/>
  <c r="J22" i="21"/>
  <c r="J26" i="21"/>
  <c r="S28" i="21"/>
  <c r="J30" i="21"/>
  <c r="M32" i="21"/>
  <c r="J54" i="21"/>
  <c r="G7" i="21"/>
  <c r="C9" i="21"/>
  <c r="K14" i="21"/>
  <c r="S14" i="21"/>
  <c r="M15" i="21"/>
  <c r="K18" i="21"/>
  <c r="S18" i="21"/>
  <c r="M19" i="21"/>
  <c r="K22" i="21"/>
  <c r="S22" i="21"/>
  <c r="M23" i="21"/>
  <c r="K26" i="21"/>
  <c r="S26" i="21"/>
  <c r="J28" i="21"/>
  <c r="S31" i="21"/>
  <c r="J33" i="21"/>
  <c r="J58" i="21"/>
  <c r="J74" i="21"/>
  <c r="D9" i="21"/>
  <c r="J17" i="21"/>
  <c r="J21" i="21"/>
  <c r="J25" i="21"/>
  <c r="K28" i="21"/>
  <c r="M30" i="21"/>
  <c r="K33" i="21"/>
  <c r="G8" i="21"/>
  <c r="B9" i="21"/>
  <c r="J83" i="21"/>
  <c r="J79" i="21"/>
  <c r="J75" i="21"/>
  <c r="J71" i="21"/>
  <c r="J67" i="21"/>
  <c r="J63" i="21"/>
  <c r="J59" i="21"/>
  <c r="J55" i="21"/>
  <c r="J51" i="21"/>
  <c r="J47" i="21"/>
  <c r="J43" i="21"/>
  <c r="J39" i="21"/>
  <c r="J35" i="21"/>
  <c r="J31" i="21"/>
  <c r="J27" i="21"/>
  <c r="J80" i="21"/>
  <c r="J76" i="21"/>
  <c r="J72" i="21"/>
  <c r="J68" i="21"/>
  <c r="J64" i="21"/>
  <c r="J60" i="21"/>
  <c r="J56" i="21"/>
  <c r="J52" i="21"/>
  <c r="J48" i="21"/>
  <c r="J44" i="21"/>
  <c r="J40" i="21"/>
  <c r="J36" i="21"/>
  <c r="J81" i="21"/>
  <c r="J77" i="21"/>
  <c r="J73" i="21"/>
  <c r="J69" i="21"/>
  <c r="J65" i="21"/>
  <c r="J61" i="21"/>
  <c r="J57" i="21"/>
  <c r="J53" i="21"/>
  <c r="J49" i="21"/>
  <c r="J45" i="21"/>
  <c r="J41" i="21"/>
  <c r="J37" i="21"/>
  <c r="E9" i="21"/>
  <c r="M14" i="21"/>
  <c r="K17" i="21"/>
  <c r="S17" i="21"/>
  <c r="M18" i="21"/>
  <c r="K21" i="21"/>
  <c r="S21" i="21"/>
  <c r="M22" i="21"/>
  <c r="K25" i="21"/>
  <c r="S25" i="21"/>
  <c r="M26" i="21"/>
  <c r="M28" i="21"/>
  <c r="S29" i="21"/>
  <c r="J34" i="21"/>
  <c r="J66" i="21"/>
  <c r="B7" i="21"/>
  <c r="K83" i="21"/>
  <c r="K79" i="21"/>
  <c r="K75" i="21"/>
  <c r="K71" i="21"/>
  <c r="K67" i="21"/>
  <c r="K63" i="21"/>
  <c r="K59" i="21"/>
  <c r="K55" i="21"/>
  <c r="K51" i="21"/>
  <c r="K47" i="21"/>
  <c r="K43" i="21"/>
  <c r="K39" i="21"/>
  <c r="K35" i="21"/>
  <c r="K80" i="21"/>
  <c r="K76" i="21"/>
  <c r="K72" i="21"/>
  <c r="K68" i="21"/>
  <c r="K64" i="21"/>
  <c r="K60" i="21"/>
  <c r="K56" i="21"/>
  <c r="K52" i="21"/>
  <c r="K48" i="21"/>
  <c r="K44" i="21"/>
  <c r="K40" i="21"/>
  <c r="K36" i="21"/>
  <c r="K81" i="21"/>
  <c r="K77" i="21"/>
  <c r="K73" i="21"/>
  <c r="K69" i="21"/>
  <c r="K65" i="21"/>
  <c r="K61" i="21"/>
  <c r="K57" i="21"/>
  <c r="K53" i="21"/>
  <c r="K49" i="21"/>
  <c r="K45" i="21"/>
  <c r="K41" i="21"/>
  <c r="K37" i="21"/>
  <c r="K82" i="21"/>
  <c r="K78" i="21"/>
  <c r="K74" i="21"/>
  <c r="K70" i="21"/>
  <c r="K66" i="21"/>
  <c r="K62" i="21"/>
  <c r="K58" i="21"/>
  <c r="K54" i="21"/>
  <c r="K50" i="21"/>
  <c r="K46" i="21"/>
  <c r="K42" i="21"/>
  <c r="K38" i="21"/>
  <c r="K34" i="21"/>
  <c r="K30" i="21"/>
  <c r="J16" i="21"/>
  <c r="J20" i="21"/>
  <c r="J24" i="21"/>
  <c r="S27" i="21"/>
  <c r="J29" i="21"/>
  <c r="M33" i="21"/>
  <c r="M34" i="21"/>
  <c r="J38" i="21"/>
  <c r="J70" i="21"/>
  <c r="B15" i="17"/>
  <c r="B14" i="17"/>
  <c r="Q31" i="19" l="1"/>
  <c r="Q70" i="21"/>
  <c r="Q49" i="21"/>
  <c r="I61" i="21"/>
  <c r="Q60" i="21"/>
  <c r="N55" i="19"/>
  <c r="N59" i="19"/>
  <c r="N63" i="19"/>
  <c r="N58" i="19"/>
  <c r="N62" i="19"/>
  <c r="N66" i="19"/>
  <c r="N70" i="19"/>
  <c r="N74" i="19"/>
  <c r="N78" i="19"/>
  <c r="N82" i="19"/>
  <c r="N57" i="19"/>
  <c r="N61" i="19"/>
  <c r="N65" i="19"/>
  <c r="N69" i="19"/>
  <c r="N73" i="19"/>
  <c r="N77" i="19"/>
  <c r="N81" i="19"/>
  <c r="N60" i="19"/>
  <c r="N67" i="19"/>
  <c r="N71" i="19"/>
  <c r="N75" i="19"/>
  <c r="N79" i="19"/>
  <c r="N83" i="19"/>
  <c r="N56" i="19"/>
  <c r="N76" i="19"/>
  <c r="N80" i="19"/>
  <c r="N72" i="19"/>
  <c r="N68" i="19"/>
  <c r="N64" i="19"/>
  <c r="P56" i="19"/>
  <c r="P60" i="19"/>
  <c r="P64" i="19"/>
  <c r="P55" i="19"/>
  <c r="P59" i="19"/>
  <c r="P63" i="19"/>
  <c r="P67" i="19"/>
  <c r="P71" i="19"/>
  <c r="P75" i="19"/>
  <c r="P79" i="19"/>
  <c r="P83" i="19"/>
  <c r="P58" i="19"/>
  <c r="P62" i="19"/>
  <c r="P66" i="19"/>
  <c r="P70" i="19"/>
  <c r="P74" i="19"/>
  <c r="P78" i="19"/>
  <c r="P82" i="19"/>
  <c r="P57" i="19"/>
  <c r="P65" i="19"/>
  <c r="P73" i="19"/>
  <c r="P61" i="19"/>
  <c r="P69" i="19"/>
  <c r="P77" i="19"/>
  <c r="P81" i="19"/>
  <c r="P68" i="19"/>
  <c r="P72" i="19"/>
  <c r="P76" i="19"/>
  <c r="P80" i="19"/>
  <c r="R57" i="19"/>
  <c r="R61" i="19"/>
  <c r="R56" i="19"/>
  <c r="R60" i="19"/>
  <c r="R64" i="19"/>
  <c r="R68" i="19"/>
  <c r="R72" i="19"/>
  <c r="R76" i="19"/>
  <c r="R80" i="19"/>
  <c r="R82" i="19"/>
  <c r="R55" i="19"/>
  <c r="R59" i="19"/>
  <c r="R63" i="19"/>
  <c r="R67" i="19"/>
  <c r="R71" i="19"/>
  <c r="R75" i="19"/>
  <c r="R79" i="19"/>
  <c r="R83" i="19"/>
  <c r="R58" i="19"/>
  <c r="R66" i="19"/>
  <c r="R70" i="19"/>
  <c r="R78" i="19"/>
  <c r="R62" i="19"/>
  <c r="R74" i="19"/>
  <c r="R65" i="19"/>
  <c r="R69" i="19"/>
  <c r="R73" i="19"/>
  <c r="R77" i="19"/>
  <c r="R81" i="19"/>
  <c r="L15" i="19"/>
  <c r="L58" i="19"/>
  <c r="L62" i="19"/>
  <c r="L55" i="19"/>
  <c r="L63" i="19"/>
  <c r="L75" i="19"/>
  <c r="L79" i="19"/>
  <c r="L83" i="19"/>
  <c r="L59" i="19"/>
  <c r="L67" i="19"/>
  <c r="L71" i="19"/>
  <c r="L66" i="19"/>
  <c r="L70" i="19"/>
  <c r="L74" i="19"/>
  <c r="L78" i="19"/>
  <c r="L82" i="19"/>
  <c r="L69" i="19"/>
  <c r="L65" i="19"/>
  <c r="L61" i="19"/>
  <c r="L76" i="19"/>
  <c r="L57" i="19"/>
  <c r="L72" i="19"/>
  <c r="L56" i="19"/>
  <c r="L64" i="19"/>
  <c r="L68" i="19"/>
  <c r="L60" i="19"/>
  <c r="L81" i="19"/>
  <c r="L77" i="19"/>
  <c r="L73" i="19"/>
  <c r="L80" i="19"/>
  <c r="Q56" i="19"/>
  <c r="Q60" i="19"/>
  <c r="Q64" i="19"/>
  <c r="Q67" i="19"/>
  <c r="Q75" i="19"/>
  <c r="Q83" i="19"/>
  <c r="Q55" i="19"/>
  <c r="Q59" i="19"/>
  <c r="Q63" i="19"/>
  <c r="Q74" i="19"/>
  <c r="Q58" i="19"/>
  <c r="Q62" i="19"/>
  <c r="Q66" i="19"/>
  <c r="Q70" i="19"/>
  <c r="Q78" i="19"/>
  <c r="Q82" i="19"/>
  <c r="Q71" i="19"/>
  <c r="Q79" i="19"/>
  <c r="Q80" i="19"/>
  <c r="Q65" i="19"/>
  <c r="Q76" i="19"/>
  <c r="Q61" i="19"/>
  <c r="Q72" i="19"/>
  <c r="Q57" i="19"/>
  <c r="Q68" i="19"/>
  <c r="Q81" i="19"/>
  <c r="Q77" i="19"/>
  <c r="Q73" i="19"/>
  <c r="Q69" i="19"/>
  <c r="I71" i="19"/>
  <c r="I75" i="19"/>
  <c r="I63" i="19"/>
  <c r="I67" i="19"/>
  <c r="I79" i="19"/>
  <c r="I55" i="19"/>
  <c r="I59" i="19"/>
  <c r="I83" i="19"/>
  <c r="I57" i="19"/>
  <c r="I61" i="19"/>
  <c r="I65" i="19"/>
  <c r="I69" i="19"/>
  <c r="I73" i="19"/>
  <c r="I77" i="19"/>
  <c r="I81" i="19"/>
  <c r="I78" i="19"/>
  <c r="I74" i="19"/>
  <c r="I72" i="19"/>
  <c r="I70" i="19"/>
  <c r="I68" i="19"/>
  <c r="I66" i="19"/>
  <c r="I64" i="19"/>
  <c r="I62" i="19"/>
  <c r="I60" i="19"/>
  <c r="I58" i="19"/>
  <c r="I80" i="19"/>
  <c r="I56" i="19"/>
  <c r="I82" i="19"/>
  <c r="I76" i="19"/>
  <c r="O55" i="19"/>
  <c r="O59" i="19"/>
  <c r="O63" i="19"/>
  <c r="O67" i="19"/>
  <c r="O71" i="19"/>
  <c r="O75" i="19"/>
  <c r="O79" i="19"/>
  <c r="O83" i="19"/>
  <c r="O62" i="19"/>
  <c r="O66" i="19"/>
  <c r="O78" i="19"/>
  <c r="O70" i="19"/>
  <c r="O58" i="19"/>
  <c r="O74" i="19"/>
  <c r="O57" i="19"/>
  <c r="O61" i="19"/>
  <c r="O65" i="19"/>
  <c r="O69" i="19"/>
  <c r="O73" i="19"/>
  <c r="O77" i="19"/>
  <c r="O81" i="19"/>
  <c r="O56" i="19"/>
  <c r="O60" i="19"/>
  <c r="O64" i="19"/>
  <c r="O68" i="19"/>
  <c r="O72" i="19"/>
  <c r="O76" i="19"/>
  <c r="O80" i="19"/>
  <c r="O82" i="19"/>
  <c r="Q42" i="19"/>
  <c r="Q52" i="19"/>
  <c r="N46" i="19"/>
  <c r="L52" i="19"/>
  <c r="L36" i="19"/>
  <c r="N50" i="19"/>
  <c r="N40" i="19"/>
  <c r="I49" i="19"/>
  <c r="L18" i="19"/>
  <c r="L17" i="19"/>
  <c r="I37" i="19"/>
  <c r="L26" i="19"/>
  <c r="L50" i="19"/>
  <c r="Q50" i="19"/>
  <c r="I34" i="19"/>
  <c r="I26" i="19"/>
  <c r="L45" i="19"/>
  <c r="I41" i="19"/>
  <c r="Q29" i="19"/>
  <c r="L46" i="19"/>
  <c r="Q14" i="19"/>
  <c r="Q37" i="19"/>
  <c r="L53" i="19"/>
  <c r="Q45" i="19"/>
  <c r="I53" i="19"/>
  <c r="I43" i="19"/>
  <c r="L22" i="19"/>
  <c r="Q24" i="19"/>
  <c r="I44" i="19"/>
  <c r="Q15" i="19"/>
  <c r="L28" i="19"/>
  <c r="L37" i="19"/>
  <c r="Q18" i="19"/>
  <c r="L38" i="19"/>
  <c r="L25" i="19"/>
  <c r="L48" i="19"/>
  <c r="Q49" i="19"/>
  <c r="I33" i="19"/>
  <c r="L41" i="19"/>
  <c r="Q28" i="19"/>
  <c r="Q27" i="19"/>
  <c r="I31" i="19"/>
  <c r="L49" i="19"/>
  <c r="L29" i="19"/>
  <c r="I39" i="19"/>
  <c r="L14" i="19"/>
  <c r="Q38" i="19"/>
  <c r="Q21" i="19"/>
  <c r="N20" i="19"/>
  <c r="I42" i="19"/>
  <c r="I46" i="19"/>
  <c r="I15" i="19"/>
  <c r="I50" i="19"/>
  <c r="I40" i="19"/>
  <c r="I36" i="19"/>
  <c r="I28" i="19"/>
  <c r="I27" i="19"/>
  <c r="I25" i="19"/>
  <c r="I52" i="19"/>
  <c r="I23" i="19"/>
  <c r="I21" i="19"/>
  <c r="I38" i="19"/>
  <c r="I32" i="19"/>
  <c r="I19" i="19"/>
  <c r="I54" i="19"/>
  <c r="I17" i="19"/>
  <c r="Q26" i="19"/>
  <c r="N54" i="19"/>
  <c r="Q54" i="19"/>
  <c r="I51" i="19"/>
  <c r="N29" i="19"/>
  <c r="Q23" i="19"/>
  <c r="N38" i="19"/>
  <c r="I47" i="19"/>
  <c r="Q25" i="19"/>
  <c r="L23" i="19"/>
  <c r="N33" i="19"/>
  <c r="R52" i="19"/>
  <c r="R48" i="19"/>
  <c r="R44" i="19"/>
  <c r="R40" i="19"/>
  <c r="R36" i="19"/>
  <c r="R50" i="19"/>
  <c r="R37" i="19"/>
  <c r="R54" i="19"/>
  <c r="R41" i="19"/>
  <c r="R33" i="19"/>
  <c r="R30" i="19"/>
  <c r="R23" i="19"/>
  <c r="R19" i="19"/>
  <c r="R15" i="19"/>
  <c r="R53" i="19"/>
  <c r="R39" i="19"/>
  <c r="R43" i="19"/>
  <c r="R38" i="19"/>
  <c r="R34" i="19"/>
  <c r="R29" i="19"/>
  <c r="R25" i="19"/>
  <c r="R21" i="19"/>
  <c r="R17" i="19"/>
  <c r="R42" i="19"/>
  <c r="R20" i="19"/>
  <c r="R16" i="19"/>
  <c r="R14" i="19"/>
  <c r="R32" i="19"/>
  <c r="R31" i="19"/>
  <c r="R18" i="19"/>
  <c r="R49" i="19"/>
  <c r="R45" i="19"/>
  <c r="R46" i="19"/>
  <c r="R51" i="19"/>
  <c r="R47" i="19"/>
  <c r="R22" i="19"/>
  <c r="R35" i="19"/>
  <c r="R28" i="19"/>
  <c r="R27" i="19"/>
  <c r="R26" i="19"/>
  <c r="R24" i="19"/>
  <c r="Q33" i="19"/>
  <c r="I35" i="19"/>
  <c r="N44" i="19"/>
  <c r="Q34" i="19"/>
  <c r="Q36" i="19"/>
  <c r="Q44" i="19"/>
  <c r="Q48" i="19"/>
  <c r="I29" i="19"/>
  <c r="P51" i="19"/>
  <c r="P47" i="19"/>
  <c r="P43" i="19"/>
  <c r="P39" i="19"/>
  <c r="P42" i="19"/>
  <c r="P31" i="19"/>
  <c r="P46" i="19"/>
  <c r="P37" i="19"/>
  <c r="P28" i="19"/>
  <c r="P26" i="19"/>
  <c r="P22" i="19"/>
  <c r="P18" i="19"/>
  <c r="P14" i="19"/>
  <c r="P49" i="19"/>
  <c r="P44" i="19"/>
  <c r="P35" i="19"/>
  <c r="P27" i="19"/>
  <c r="P53" i="19"/>
  <c r="P48" i="19"/>
  <c r="P32" i="19"/>
  <c r="P24" i="19"/>
  <c r="P20" i="19"/>
  <c r="P16" i="19"/>
  <c r="P29" i="19"/>
  <c r="P25" i="19"/>
  <c r="P23" i="19"/>
  <c r="P52" i="19"/>
  <c r="P30" i="19"/>
  <c r="P21" i="19"/>
  <c r="P38" i="19"/>
  <c r="P33" i="19"/>
  <c r="P19" i="19"/>
  <c r="P17" i="19"/>
  <c r="P15" i="19"/>
  <c r="P54" i="19"/>
  <c r="P34" i="19"/>
  <c r="P41" i="19"/>
  <c r="P36" i="19"/>
  <c r="P50" i="19"/>
  <c r="P45" i="19"/>
  <c r="P40" i="19"/>
  <c r="N21" i="19"/>
  <c r="Q30" i="19"/>
  <c r="N42" i="19"/>
  <c r="I24" i="19"/>
  <c r="N24" i="19"/>
  <c r="N34" i="19"/>
  <c r="I16" i="19"/>
  <c r="I48" i="19"/>
  <c r="Q19" i="19"/>
  <c r="N19" i="19"/>
  <c r="N23" i="19"/>
  <c r="Q47" i="19"/>
  <c r="Q51" i="19"/>
  <c r="I22" i="19"/>
  <c r="Q16" i="19"/>
  <c r="I18" i="19"/>
  <c r="N45" i="19"/>
  <c r="Q46" i="19"/>
  <c r="N15" i="19"/>
  <c r="Q43" i="19"/>
  <c r="Q22" i="19"/>
  <c r="L43" i="19"/>
  <c r="L47" i="19"/>
  <c r="L24" i="19"/>
  <c r="L20" i="19"/>
  <c r="L16" i="19"/>
  <c r="L54" i="19"/>
  <c r="L33" i="19"/>
  <c r="L51" i="19"/>
  <c r="L31" i="19"/>
  <c r="L42" i="19"/>
  <c r="L30" i="19"/>
  <c r="L21" i="19"/>
  <c r="L19" i="19"/>
  <c r="L40" i="19"/>
  <c r="L35" i="19"/>
  <c r="L44" i="19"/>
  <c r="L39" i="19"/>
  <c r="L34" i="19"/>
  <c r="L27" i="19"/>
  <c r="Q32" i="19"/>
  <c r="N14" i="19"/>
  <c r="Q39" i="19"/>
  <c r="Q17" i="19"/>
  <c r="N25" i="19"/>
  <c r="Q20" i="19"/>
  <c r="Q35" i="19"/>
  <c r="N17" i="19"/>
  <c r="I45" i="19"/>
  <c r="Q41" i="19"/>
  <c r="O54" i="19"/>
  <c r="O50" i="19"/>
  <c r="O46" i="19"/>
  <c r="O42" i="19"/>
  <c r="O38" i="19"/>
  <c r="O34" i="19"/>
  <c r="O30" i="19"/>
  <c r="O52" i="19"/>
  <c r="O48" i="19"/>
  <c r="O44" i="19"/>
  <c r="O40" i="19"/>
  <c r="O36" i="19"/>
  <c r="O32" i="19"/>
  <c r="O28" i="19"/>
  <c r="O51" i="19"/>
  <c r="O25" i="19"/>
  <c r="O21" i="19"/>
  <c r="O17" i="19"/>
  <c r="O31" i="19"/>
  <c r="O45" i="19"/>
  <c r="O23" i="19"/>
  <c r="O19" i="19"/>
  <c r="O15" i="19"/>
  <c r="O49" i="19"/>
  <c r="O39" i="19"/>
  <c r="O35" i="19"/>
  <c r="O27" i="19"/>
  <c r="O47" i="19"/>
  <c r="O22" i="19"/>
  <c r="O18" i="19"/>
  <c r="O53" i="19"/>
  <c r="O16" i="19"/>
  <c r="O43" i="19"/>
  <c r="O37" i="19"/>
  <c r="O20" i="19"/>
  <c r="O33" i="19"/>
  <c r="O14" i="19"/>
  <c r="O26" i="19"/>
  <c r="O41" i="19"/>
  <c r="O24" i="19"/>
  <c r="O29" i="19"/>
  <c r="Q40" i="19"/>
  <c r="Q53" i="19"/>
  <c r="L32" i="19"/>
  <c r="N35" i="19"/>
  <c r="N36" i="19"/>
  <c r="N48" i="19"/>
  <c r="N37" i="19"/>
  <c r="N31" i="19"/>
  <c r="N52" i="19"/>
  <c r="N32" i="19"/>
  <c r="N18" i="19"/>
  <c r="N43" i="19"/>
  <c r="N53" i="19"/>
  <c r="N39" i="19"/>
  <c r="N28" i="19"/>
  <c r="N26" i="19"/>
  <c r="N49" i="19"/>
  <c r="N27" i="19"/>
  <c r="N22" i="19"/>
  <c r="N41" i="19"/>
  <c r="N30" i="19"/>
  <c r="N51" i="19"/>
  <c r="N47" i="19"/>
  <c r="I30" i="19"/>
  <c r="I20" i="19"/>
  <c r="N16" i="19"/>
  <c r="Q39" i="21"/>
  <c r="Q47" i="21"/>
  <c r="Q55" i="21"/>
  <c r="Q71" i="21"/>
  <c r="Q19" i="21"/>
  <c r="Q54" i="21"/>
  <c r="Q58" i="21"/>
  <c r="Q75" i="21"/>
  <c r="Q69" i="21"/>
  <c r="Q80" i="21"/>
  <c r="Q64" i="21"/>
  <c r="Q44" i="21"/>
  <c r="I29" i="21"/>
  <c r="L31" i="21"/>
  <c r="L57" i="21"/>
  <c r="Q21" i="21"/>
  <c r="Q25" i="21"/>
  <c r="Q17" i="21"/>
  <c r="Q16" i="21"/>
  <c r="Q32" i="21"/>
  <c r="Q20" i="21"/>
  <c r="N37" i="21"/>
  <c r="Q38" i="21"/>
  <c r="N50" i="21"/>
  <c r="L40" i="21"/>
  <c r="L33" i="21"/>
  <c r="N55" i="21"/>
  <c r="Q65" i="21"/>
  <c r="Q27" i="21"/>
  <c r="N42" i="21"/>
  <c r="N79" i="21"/>
  <c r="Q83" i="21"/>
  <c r="Q15" i="21"/>
  <c r="Q43" i="21"/>
  <c r="Q79" i="21"/>
  <c r="Q62" i="21"/>
  <c r="L44" i="21"/>
  <c r="Q61" i="21"/>
  <c r="Q37" i="21"/>
  <c r="Q22" i="21"/>
  <c r="Q14" i="21"/>
  <c r="N26" i="21"/>
  <c r="N38" i="21"/>
  <c r="N75" i="21"/>
  <c r="L72" i="21"/>
  <c r="Q36" i="21"/>
  <c r="N78" i="21"/>
  <c r="Q29" i="21"/>
  <c r="Q40" i="21"/>
  <c r="Q51" i="21"/>
  <c r="Q34" i="21"/>
  <c r="Q66" i="21"/>
  <c r="Q77" i="21"/>
  <c r="Q73" i="21"/>
  <c r="Q35" i="21"/>
  <c r="Q28" i="21"/>
  <c r="N71" i="21"/>
  <c r="L68" i="21"/>
  <c r="N67" i="21"/>
  <c r="N83" i="21"/>
  <c r="Q76" i="21"/>
  <c r="Q59" i="21"/>
  <c r="N58" i="21"/>
  <c r="Q72" i="21"/>
  <c r="N63" i="21"/>
  <c r="N65" i="21"/>
  <c r="L32" i="21"/>
  <c r="N64" i="21"/>
  <c r="Q52" i="21"/>
  <c r="Q63" i="21"/>
  <c r="Q46" i="21"/>
  <c r="Q78" i="21"/>
  <c r="Q45" i="21"/>
  <c r="Q41" i="21"/>
  <c r="Q26" i="21"/>
  <c r="Q18" i="21"/>
  <c r="Q23" i="21"/>
  <c r="Q31" i="21"/>
  <c r="N46" i="21"/>
  <c r="N82" i="21"/>
  <c r="N68" i="21"/>
  <c r="Q48" i="21"/>
  <c r="Q42" i="21"/>
  <c r="Q74" i="21"/>
  <c r="N56" i="21"/>
  <c r="N47" i="21"/>
  <c r="Q30" i="21"/>
  <c r="N54" i="21"/>
  <c r="Q68" i="21"/>
  <c r="N59" i="21"/>
  <c r="Q57" i="21"/>
  <c r="Q53" i="21"/>
  <c r="Q56" i="21"/>
  <c r="Q67" i="21"/>
  <c r="Q50" i="21"/>
  <c r="Q81" i="21"/>
  <c r="Q33" i="21"/>
  <c r="Q82" i="21"/>
  <c r="Q24" i="21"/>
  <c r="I78" i="21"/>
  <c r="I74" i="21"/>
  <c r="I70" i="21"/>
  <c r="I66" i="21"/>
  <c r="I62" i="21"/>
  <c r="I51" i="21"/>
  <c r="I47" i="21"/>
  <c r="I43" i="21"/>
  <c r="I39" i="21"/>
  <c r="I81" i="21"/>
  <c r="I77" i="21"/>
  <c r="I73" i="21"/>
  <c r="I69" i="21"/>
  <c r="I65" i="21"/>
  <c r="I23" i="21"/>
  <c r="I35" i="21"/>
  <c r="I32" i="21"/>
  <c r="I27" i="21"/>
  <c r="I19" i="21"/>
  <c r="I30" i="21"/>
  <c r="I26" i="21"/>
  <c r="I22" i="21"/>
  <c r="I18" i="21"/>
  <c r="I14" i="21"/>
  <c r="I15" i="21"/>
  <c r="I21" i="21"/>
  <c r="I57" i="21"/>
  <c r="I82" i="21"/>
  <c r="N31" i="21"/>
  <c r="N40" i="21"/>
  <c r="N27" i="21"/>
  <c r="N80" i="21"/>
  <c r="N48" i="21"/>
  <c r="N34" i="21"/>
  <c r="N76" i="21"/>
  <c r="N44" i="21"/>
  <c r="N72" i="21"/>
  <c r="I83" i="21"/>
  <c r="N53" i="21"/>
  <c r="N29" i="21"/>
  <c r="O81" i="21"/>
  <c r="O77" i="21"/>
  <c r="O73" i="21"/>
  <c r="O69" i="21"/>
  <c r="O65" i="21"/>
  <c r="O61" i="21"/>
  <c r="O57" i="21"/>
  <c r="O53" i="21"/>
  <c r="O49" i="21"/>
  <c r="O45" i="21"/>
  <c r="O41" i="21"/>
  <c r="O37" i="21"/>
  <c r="O33" i="21"/>
  <c r="O82" i="21"/>
  <c r="O78" i="21"/>
  <c r="O74" i="21"/>
  <c r="O70" i="21"/>
  <c r="O66" i="21"/>
  <c r="O62" i="21"/>
  <c r="O58" i="21"/>
  <c r="O54" i="21"/>
  <c r="O50" i="21"/>
  <c r="O46" i="21"/>
  <c r="O42" i="21"/>
  <c r="O38" i="21"/>
  <c r="O83" i="21"/>
  <c r="O79" i="21"/>
  <c r="O75" i="21"/>
  <c r="O71" i="21"/>
  <c r="O67" i="21"/>
  <c r="O63" i="21"/>
  <c r="O59" i="21"/>
  <c r="O55" i="21"/>
  <c r="O51" i="21"/>
  <c r="O47" i="21"/>
  <c r="O43" i="21"/>
  <c r="O39" i="21"/>
  <c r="O80" i="21"/>
  <c r="O76" i="21"/>
  <c r="O72" i="21"/>
  <c r="O68" i="21"/>
  <c r="O64" i="21"/>
  <c r="O60" i="21"/>
  <c r="O56" i="21"/>
  <c r="O52" i="21"/>
  <c r="O48" i="21"/>
  <c r="O44" i="21"/>
  <c r="O40" i="21"/>
  <c r="O36" i="21"/>
  <c r="O32" i="21"/>
  <c r="O28" i="21"/>
  <c r="O30" i="21"/>
  <c r="O23" i="21"/>
  <c r="O19" i="21"/>
  <c r="O15" i="21"/>
  <c r="O18" i="21"/>
  <c r="O35" i="21"/>
  <c r="O26" i="21"/>
  <c r="O22" i="21"/>
  <c r="O14" i="21"/>
  <c r="O27" i="21"/>
  <c r="O24" i="21"/>
  <c r="O20" i="21"/>
  <c r="O16" i="21"/>
  <c r="O29" i="21"/>
  <c r="O25" i="21"/>
  <c r="O21" i="21"/>
  <c r="O17" i="21"/>
  <c r="O34" i="21"/>
  <c r="O31" i="21"/>
  <c r="L73" i="21"/>
  <c r="I28" i="21"/>
  <c r="N69" i="21"/>
  <c r="L52" i="21"/>
  <c r="N73" i="21"/>
  <c r="N41" i="21"/>
  <c r="N21" i="21"/>
  <c r="I25" i="21"/>
  <c r="I50" i="21"/>
  <c r="L82" i="21"/>
  <c r="L78" i="21"/>
  <c r="L74" i="21"/>
  <c r="L70" i="21"/>
  <c r="L66" i="21"/>
  <c r="L62" i="21"/>
  <c r="L58" i="21"/>
  <c r="L54" i="21"/>
  <c r="L50" i="21"/>
  <c r="L46" i="21"/>
  <c r="L42" i="21"/>
  <c r="L38" i="21"/>
  <c r="L34" i="21"/>
  <c r="L83" i="21"/>
  <c r="L51" i="21"/>
  <c r="L35" i="21"/>
  <c r="L55" i="21"/>
  <c r="L79" i="21"/>
  <c r="L47" i="21"/>
  <c r="L75" i="21"/>
  <c r="L43" i="21"/>
  <c r="L71" i="21"/>
  <c r="L39" i="21"/>
  <c r="L30" i="21"/>
  <c r="L67" i="21"/>
  <c r="L23" i="21"/>
  <c r="L19" i="21"/>
  <c r="L15" i="21"/>
  <c r="L63" i="21"/>
  <c r="L27" i="21"/>
  <c r="L59" i="21"/>
  <c r="L29" i="21"/>
  <c r="L24" i="21"/>
  <c r="L20" i="21"/>
  <c r="L16" i="21"/>
  <c r="L81" i="21"/>
  <c r="L49" i="21"/>
  <c r="N51" i="21"/>
  <c r="N66" i="21"/>
  <c r="L41" i="21"/>
  <c r="L28" i="21"/>
  <c r="I71" i="21"/>
  <c r="N39" i="21"/>
  <c r="I24" i="21"/>
  <c r="L17" i="21"/>
  <c r="N23" i="21"/>
  <c r="L26" i="21"/>
  <c r="I80" i="21"/>
  <c r="I49" i="21"/>
  <c r="I48" i="21"/>
  <c r="N61" i="21"/>
  <c r="L76" i="21"/>
  <c r="N74" i="21"/>
  <c r="L77" i="21"/>
  <c r="I64" i="21"/>
  <c r="N35" i="21"/>
  <c r="N24" i="21"/>
  <c r="N77" i="21"/>
  <c r="N45" i="21"/>
  <c r="I67" i="21"/>
  <c r="N17" i="21"/>
  <c r="L21" i="21"/>
  <c r="N28" i="21"/>
  <c r="L18" i="21"/>
  <c r="N32" i="21"/>
  <c r="N22" i="21"/>
  <c r="I44" i="21"/>
  <c r="I45" i="21"/>
  <c r="I59" i="21"/>
  <c r="I72" i="21"/>
  <c r="I42" i="21"/>
  <c r="N70" i="21"/>
  <c r="L45" i="21"/>
  <c r="L61" i="21"/>
  <c r="L56" i="21"/>
  <c r="I34" i="21"/>
  <c r="I75" i="21"/>
  <c r="N43" i="21"/>
  <c r="I52" i="21"/>
  <c r="L65" i="21"/>
  <c r="N33" i="21"/>
  <c r="L25" i="21"/>
  <c r="N15" i="21"/>
  <c r="N18" i="21"/>
  <c r="L22" i="21"/>
  <c r="I20" i="21"/>
  <c r="I55" i="21"/>
  <c r="I16" i="21"/>
  <c r="I41" i="21"/>
  <c r="L64" i="21"/>
  <c r="I40" i="21"/>
  <c r="L14" i="21"/>
  <c r="I68" i="21"/>
  <c r="I38" i="21"/>
  <c r="I54" i="21"/>
  <c r="N20" i="21"/>
  <c r="I58" i="21"/>
  <c r="I17" i="21"/>
  <c r="N36" i="21"/>
  <c r="L53" i="21"/>
  <c r="N60" i="21"/>
  <c r="I36" i="21"/>
  <c r="P82" i="21"/>
  <c r="P78" i="21"/>
  <c r="P74" i="21"/>
  <c r="P70" i="21"/>
  <c r="P66" i="21"/>
  <c r="P62" i="21"/>
  <c r="P58" i="21"/>
  <c r="P54" i="21"/>
  <c r="P50" i="21"/>
  <c r="P46" i="21"/>
  <c r="P42" i="21"/>
  <c r="P38" i="21"/>
  <c r="P34" i="21"/>
  <c r="P30" i="21"/>
  <c r="P83" i="21"/>
  <c r="P79" i="21"/>
  <c r="P75" i="21"/>
  <c r="P71" i="21"/>
  <c r="P67" i="21"/>
  <c r="P63" i="21"/>
  <c r="P59" i="21"/>
  <c r="P55" i="21"/>
  <c r="P51" i="21"/>
  <c r="P47" i="21"/>
  <c r="P43" i="21"/>
  <c r="P39" i="21"/>
  <c r="P35" i="21"/>
  <c r="P80" i="21"/>
  <c r="P76" i="21"/>
  <c r="P72" i="21"/>
  <c r="P68" i="21"/>
  <c r="P64" i="21"/>
  <c r="P60" i="21"/>
  <c r="P56" i="21"/>
  <c r="P52" i="21"/>
  <c r="P48" i="21"/>
  <c r="P44" i="21"/>
  <c r="P40" i="21"/>
  <c r="P36" i="21"/>
  <c r="P53" i="21"/>
  <c r="P23" i="21"/>
  <c r="P19" i="21"/>
  <c r="P15" i="21"/>
  <c r="P81" i="21"/>
  <c r="P49" i="21"/>
  <c r="P57" i="21"/>
  <c r="P77" i="21"/>
  <c r="P45" i="21"/>
  <c r="P32" i="21"/>
  <c r="P27" i="21"/>
  <c r="P24" i="21"/>
  <c r="P20" i="21"/>
  <c r="P16" i="21"/>
  <c r="P73" i="21"/>
  <c r="P41" i="21"/>
  <c r="P29" i="21"/>
  <c r="P33" i="21"/>
  <c r="P69" i="21"/>
  <c r="P37" i="21"/>
  <c r="P25" i="21"/>
  <c r="P21" i="21"/>
  <c r="P17" i="21"/>
  <c r="P28" i="21"/>
  <c r="P65" i="21"/>
  <c r="P31" i="21"/>
  <c r="P61" i="21"/>
  <c r="P26" i="21"/>
  <c r="P22" i="21"/>
  <c r="P18" i="21"/>
  <c r="P14" i="21"/>
  <c r="L60" i="21"/>
  <c r="L36" i="21"/>
  <c r="N81" i="21"/>
  <c r="N52" i="21"/>
  <c r="L69" i="21"/>
  <c r="L37" i="21"/>
  <c r="I56" i="21"/>
  <c r="N14" i="21"/>
  <c r="I31" i="21"/>
  <c r="I60" i="21"/>
  <c r="I53" i="21"/>
  <c r="I37" i="21"/>
  <c r="I33" i="21"/>
  <c r="I63" i="21"/>
  <c r="I76" i="21"/>
  <c r="I46" i="21"/>
  <c r="N57" i="21"/>
  <c r="I79" i="21"/>
  <c r="N49" i="21"/>
  <c r="N16" i="21"/>
  <c r="N62" i="21"/>
  <c r="L80" i="21"/>
  <c r="L48" i="21"/>
  <c r="N25" i="21"/>
  <c r="N30" i="21"/>
  <c r="N19" i="21"/>
  <c r="B77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8" i="17"/>
  <c r="B79" i="17"/>
  <c r="B80" i="17"/>
  <c r="B81" i="17"/>
  <c r="B82" i="17"/>
  <c r="B83" i="17"/>
  <c r="B30" i="17"/>
  <c r="B29" i="17"/>
  <c r="B28" i="17"/>
  <c r="B27" i="17"/>
  <c r="B26" i="17"/>
  <c r="B25" i="17"/>
  <c r="S33" i="17" l="1"/>
  <c r="S28" i="17"/>
  <c r="H24" i="17"/>
  <c r="B24" i="17"/>
  <c r="S23" i="17"/>
  <c r="H23" i="17"/>
  <c r="B23" i="17"/>
  <c r="S22" i="17"/>
  <c r="H22" i="17"/>
  <c r="B22" i="17"/>
  <c r="H21" i="17"/>
  <c r="B21" i="17"/>
  <c r="H20" i="17"/>
  <c r="B20" i="17"/>
  <c r="H19" i="17"/>
  <c r="B19" i="17"/>
  <c r="H18" i="17"/>
  <c r="B18" i="17"/>
  <c r="S17" i="17"/>
  <c r="H17" i="17"/>
  <c r="B17" i="17"/>
  <c r="H16" i="17"/>
  <c r="B16" i="17"/>
  <c r="H15" i="17"/>
  <c r="H14" i="17"/>
  <c r="R13" i="17"/>
  <c r="P13" i="17"/>
  <c r="O13" i="17"/>
  <c r="N13" i="17"/>
  <c r="M13" i="17"/>
  <c r="K13" i="17"/>
  <c r="J13" i="17"/>
  <c r="I13" i="17"/>
  <c r="F10" i="17"/>
  <c r="E10" i="17"/>
  <c r="D10" i="17"/>
  <c r="C10" i="17"/>
  <c r="F8" i="17"/>
  <c r="E8" i="17"/>
  <c r="D8" i="17"/>
  <c r="C8" i="17"/>
  <c r="F7" i="17"/>
  <c r="E7" i="17"/>
  <c r="D7" i="17"/>
  <c r="C7" i="17"/>
  <c r="F6" i="17"/>
  <c r="E6" i="17"/>
  <c r="D6" i="17"/>
  <c r="C6" i="17"/>
  <c r="S48" i="17"/>
  <c r="K27" i="17" l="1"/>
  <c r="J60" i="17"/>
  <c r="B7" i="17"/>
  <c r="G7" i="17"/>
  <c r="G8" i="17"/>
  <c r="L14" i="17" s="1"/>
  <c r="G10" i="17"/>
  <c r="G9" i="17"/>
  <c r="M48" i="17"/>
  <c r="J83" i="17"/>
  <c r="M24" i="17"/>
  <c r="M28" i="17"/>
  <c r="M65" i="17"/>
  <c r="M72" i="17"/>
  <c r="J14" i="17"/>
  <c r="J15" i="17"/>
  <c r="J17" i="17"/>
  <c r="M29" i="17"/>
  <c r="M30" i="17"/>
  <c r="M31" i="17"/>
  <c r="J32" i="17"/>
  <c r="J33" i="17"/>
  <c r="J52" i="17"/>
  <c r="J59" i="17"/>
  <c r="M15" i="17"/>
  <c r="M18" i="17"/>
  <c r="J27" i="17"/>
  <c r="M33" i="17"/>
  <c r="M35" i="17"/>
  <c r="M40" i="17"/>
  <c r="M52" i="17"/>
  <c r="M57" i="17"/>
  <c r="M68" i="17"/>
  <c r="M69" i="17"/>
  <c r="J75" i="17"/>
  <c r="J23" i="17"/>
  <c r="J28" i="17"/>
  <c r="M44" i="17"/>
  <c r="M49" i="17"/>
  <c r="K16" i="17"/>
  <c r="K21" i="17"/>
  <c r="K32" i="17"/>
  <c r="K76" i="17"/>
  <c r="K41" i="17"/>
  <c r="K20" i="17"/>
  <c r="S27" i="17"/>
  <c r="S41" i="17"/>
  <c r="B9" i="17"/>
  <c r="S14" i="17"/>
  <c r="F9" i="17"/>
  <c r="E9" i="17"/>
  <c r="D9" i="17"/>
  <c r="C9" i="17"/>
  <c r="B8" i="17"/>
  <c r="I61" i="17" s="1"/>
  <c r="K25" i="17"/>
  <c r="S32" i="17"/>
  <c r="S83" i="17"/>
  <c r="S79" i="17"/>
  <c r="S80" i="17"/>
  <c r="S81" i="17"/>
  <c r="S77" i="17"/>
  <c r="S73" i="17"/>
  <c r="S69" i="17"/>
  <c r="S65" i="17"/>
  <c r="S61" i="17"/>
  <c r="S57" i="17"/>
  <c r="S53" i="17"/>
  <c r="S49" i="17"/>
  <c r="S82" i="17"/>
  <c r="S78" i="17"/>
  <c r="S74" i="17"/>
  <c r="S70" i="17"/>
  <c r="S66" i="17"/>
  <c r="S62" i="17"/>
  <c r="S58" i="17"/>
  <c r="S54" i="17"/>
  <c r="S50" i="17"/>
  <c r="S46" i="17"/>
  <c r="S42" i="17"/>
  <c r="S38" i="17"/>
  <c r="S75" i="17"/>
  <c r="S64" i="17"/>
  <c r="S56" i="17"/>
  <c r="S44" i="17"/>
  <c r="S40" i="17"/>
  <c r="S21" i="17"/>
  <c r="S16" i="17"/>
  <c r="S76" i="17"/>
  <c r="S55" i="17"/>
  <c r="S36" i="17"/>
  <c r="S31" i="17"/>
  <c r="S26" i="17"/>
  <c r="S68" i="17"/>
  <c r="S43" i="17"/>
  <c r="S34" i="17"/>
  <c r="S67" i="17"/>
  <c r="S52" i="17"/>
  <c r="S29" i="17"/>
  <c r="S24" i="17"/>
  <c r="S19" i="17"/>
  <c r="S51" i="17"/>
  <c r="S39" i="17"/>
  <c r="S71" i="17"/>
  <c r="S47" i="17"/>
  <c r="S25" i="17"/>
  <c r="S20" i="17"/>
  <c r="S15" i="17"/>
  <c r="S72" i="17"/>
  <c r="S60" i="17"/>
  <c r="S35" i="17"/>
  <c r="S30" i="17"/>
  <c r="B10" i="17"/>
  <c r="N70" i="17" s="1"/>
  <c r="K37" i="17"/>
  <c r="K45" i="17"/>
  <c r="S59" i="17"/>
  <c r="S63" i="17"/>
  <c r="S37" i="17"/>
  <c r="S45" i="17"/>
  <c r="K83" i="17"/>
  <c r="K79" i="17"/>
  <c r="K80" i="17"/>
  <c r="K81" i="17"/>
  <c r="K77" i="17"/>
  <c r="K73" i="17"/>
  <c r="K69" i="17"/>
  <c r="K65" i="17"/>
  <c r="K61" i="17"/>
  <c r="K57" i="17"/>
  <c r="K53" i="17"/>
  <c r="K49" i="17"/>
  <c r="K82" i="17"/>
  <c r="K78" i="17"/>
  <c r="K74" i="17"/>
  <c r="K70" i="17"/>
  <c r="K66" i="17"/>
  <c r="K62" i="17"/>
  <c r="K58" i="17"/>
  <c r="K54" i="17"/>
  <c r="K50" i="17"/>
  <c r="K46" i="17"/>
  <c r="K42" i="17"/>
  <c r="K38" i="17"/>
  <c r="K71" i="17"/>
  <c r="K48" i="17"/>
  <c r="K43" i="17"/>
  <c r="K39" i="17"/>
  <c r="K36" i="17"/>
  <c r="K31" i="17"/>
  <c r="K26" i="17"/>
  <c r="K75" i="17"/>
  <c r="K59" i="17"/>
  <c r="K72" i="17"/>
  <c r="K47" i="17"/>
  <c r="K29" i="17"/>
  <c r="K24" i="17"/>
  <c r="K19" i="17"/>
  <c r="K64" i="17"/>
  <c r="K63" i="17"/>
  <c r="K60" i="17"/>
  <c r="K34" i="17"/>
  <c r="K17" i="17"/>
  <c r="K67" i="17"/>
  <c r="K55" i="17"/>
  <c r="K44" i="17"/>
  <c r="K40" i="17"/>
  <c r="K35" i="17"/>
  <c r="K30" i="17"/>
  <c r="K15" i="17"/>
  <c r="K18" i="17"/>
  <c r="K68" i="17"/>
  <c r="K52" i="17"/>
  <c r="K33" i="17"/>
  <c r="K28" i="17"/>
  <c r="K23" i="17"/>
  <c r="K14" i="17"/>
  <c r="S18" i="17"/>
  <c r="K22" i="17"/>
  <c r="K51" i="17"/>
  <c r="K56" i="17"/>
  <c r="M26" i="17"/>
  <c r="J35" i="17"/>
  <c r="M36" i="17"/>
  <c r="J40" i="17"/>
  <c r="J44" i="17"/>
  <c r="J55" i="17"/>
  <c r="J67" i="17"/>
  <c r="M80" i="17"/>
  <c r="M81" i="17"/>
  <c r="M82" i="17"/>
  <c r="M78" i="17"/>
  <c r="M74" i="17"/>
  <c r="M70" i="17"/>
  <c r="M66" i="17"/>
  <c r="M62" i="17"/>
  <c r="M58" i="17"/>
  <c r="M54" i="17"/>
  <c r="M50" i="17"/>
  <c r="M46" i="17"/>
  <c r="M83" i="17"/>
  <c r="M79" i="17"/>
  <c r="M75" i="17"/>
  <c r="M71" i="17"/>
  <c r="M67" i="17"/>
  <c r="M63" i="17"/>
  <c r="M59" i="17"/>
  <c r="M55" i="17"/>
  <c r="M51" i="17"/>
  <c r="M47" i="17"/>
  <c r="M43" i="17"/>
  <c r="M39" i="17"/>
  <c r="M16" i="17"/>
  <c r="J20" i="17"/>
  <c r="M21" i="17"/>
  <c r="M23" i="17"/>
  <c r="J25" i="17"/>
  <c r="J37" i="17"/>
  <c r="M53" i="17"/>
  <c r="J56" i="17"/>
  <c r="M77" i="17"/>
  <c r="J63" i="17"/>
  <c r="J19" i="17"/>
  <c r="M20" i="17"/>
  <c r="J24" i="17"/>
  <c r="M25" i="17"/>
  <c r="M27" i="17"/>
  <c r="J29" i="17"/>
  <c r="M37" i="17"/>
  <c r="M38" i="17"/>
  <c r="M41" i="17"/>
  <c r="M42" i="17"/>
  <c r="M45" i="17"/>
  <c r="J47" i="17"/>
  <c r="M56" i="17"/>
  <c r="M73" i="17"/>
  <c r="M76" i="17"/>
  <c r="J79" i="17"/>
  <c r="M14" i="17"/>
  <c r="M22" i="17"/>
  <c r="J31" i="17"/>
  <c r="M32" i="17"/>
  <c r="J36" i="17"/>
  <c r="J39" i="17"/>
  <c r="J43" i="17"/>
  <c r="J48" i="17"/>
  <c r="M61" i="17"/>
  <c r="M64" i="17"/>
  <c r="J71" i="17"/>
  <c r="J80" i="17"/>
  <c r="J76" i="17"/>
  <c r="J72" i="17"/>
  <c r="J68" i="17"/>
  <c r="J64" i="17"/>
  <c r="J81" i="17"/>
  <c r="J77" i="17"/>
  <c r="J73" i="17"/>
  <c r="J69" i="17"/>
  <c r="J65" i="17"/>
  <c r="J61" i="17"/>
  <c r="J57" i="17"/>
  <c r="J53" i="17"/>
  <c r="J49" i="17"/>
  <c r="J45" i="17"/>
  <c r="J41" i="17"/>
  <c r="J82" i="17"/>
  <c r="J78" i="17"/>
  <c r="J74" i="17"/>
  <c r="J70" i="17"/>
  <c r="J66" i="17"/>
  <c r="J62" i="17"/>
  <c r="J58" i="17"/>
  <c r="J54" i="17"/>
  <c r="J50" i="17"/>
  <c r="J46" i="17"/>
  <c r="J42" i="17"/>
  <c r="J38" i="17"/>
  <c r="J34" i="17"/>
  <c r="J30" i="17"/>
  <c r="J26" i="17"/>
  <c r="J22" i="17"/>
  <c r="J18" i="17"/>
  <c r="J16" i="17"/>
  <c r="M17" i="17"/>
  <c r="M19" i="17"/>
  <c r="J21" i="17"/>
  <c r="M34" i="17"/>
  <c r="J51" i="17"/>
  <c r="M60" i="17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I49" i="17" l="1"/>
  <c r="L15" i="17"/>
  <c r="L24" i="17"/>
  <c r="L17" i="17"/>
  <c r="L23" i="17"/>
  <c r="L16" i="17"/>
  <c r="L19" i="17"/>
  <c r="Q17" i="17"/>
  <c r="Q24" i="17"/>
  <c r="L20" i="17"/>
  <c r="Q15" i="17"/>
  <c r="L32" i="17"/>
  <c r="L40" i="17"/>
  <c r="L48" i="17"/>
  <c r="L56" i="17"/>
  <c r="L64" i="17"/>
  <c r="L72" i="17"/>
  <c r="L80" i="17"/>
  <c r="L25" i="17"/>
  <c r="L33" i="17"/>
  <c r="L41" i="17"/>
  <c r="L49" i="17"/>
  <c r="L57" i="17"/>
  <c r="L65" i="17"/>
  <c r="L73" i="17"/>
  <c r="L81" i="17"/>
  <c r="L58" i="17"/>
  <c r="L66" i="17"/>
  <c r="L74" i="17"/>
  <c r="L82" i="17"/>
  <c r="L78" i="17"/>
  <c r="L31" i="17"/>
  <c r="L47" i="17"/>
  <c r="L63" i="17"/>
  <c r="L59" i="17"/>
  <c r="L67" i="17"/>
  <c r="L75" i="17"/>
  <c r="L83" i="17"/>
  <c r="L70" i="17"/>
  <c r="L39" i="17"/>
  <c r="L55" i="17"/>
  <c r="L79" i="17"/>
  <c r="L60" i="17"/>
  <c r="L68" i="17"/>
  <c r="L76" i="17"/>
  <c r="L62" i="17"/>
  <c r="L71" i="17"/>
  <c r="L61" i="17"/>
  <c r="L69" i="17"/>
  <c r="L77" i="17"/>
  <c r="L51" i="17"/>
  <c r="L34" i="17"/>
  <c r="L54" i="17"/>
  <c r="L50" i="17"/>
  <c r="L43" i="17"/>
  <c r="L26" i="17"/>
  <c r="L46" i="17"/>
  <c r="L35" i="17"/>
  <c r="L45" i="17"/>
  <c r="L38" i="17"/>
  <c r="L27" i="17"/>
  <c r="L30" i="17"/>
  <c r="L52" i="17"/>
  <c r="L53" i="17"/>
  <c r="L37" i="17"/>
  <c r="L28" i="17"/>
  <c r="L29" i="17"/>
  <c r="L44" i="17"/>
  <c r="L36" i="17"/>
  <c r="L42" i="17"/>
  <c r="I80" i="17"/>
  <c r="I14" i="17"/>
  <c r="Q16" i="17"/>
  <c r="Q21" i="17"/>
  <c r="L22" i="17"/>
  <c r="L21" i="17"/>
  <c r="Q18" i="17"/>
  <c r="Q23" i="17"/>
  <c r="L18" i="17"/>
  <c r="Q19" i="17"/>
  <c r="Q25" i="17"/>
  <c r="Q66" i="17"/>
  <c r="Q26" i="17"/>
  <c r="Q49" i="17"/>
  <c r="Q71" i="17"/>
  <c r="Q73" i="17"/>
  <c r="Q82" i="17"/>
  <c r="Q65" i="17"/>
  <c r="Q74" i="17"/>
  <c r="Q63" i="17"/>
  <c r="Q42" i="17"/>
  <c r="Q57" i="17"/>
  <c r="Q79" i="17"/>
  <c r="Q41" i="17"/>
  <c r="Q58" i="17"/>
  <c r="Q81" i="17"/>
  <c r="Q30" i="17"/>
  <c r="Q29" i="17"/>
  <c r="Q36" i="17"/>
  <c r="Q43" i="17"/>
  <c r="Q80" i="17"/>
  <c r="Q22" i="17"/>
  <c r="Q28" i="17"/>
  <c r="Q35" i="17"/>
  <c r="Q72" i="17"/>
  <c r="Q78" i="17"/>
  <c r="Q77" i="17"/>
  <c r="Q27" i="17"/>
  <c r="Q33" i="17"/>
  <c r="Q64" i="17"/>
  <c r="Q70" i="17"/>
  <c r="Q69" i="17"/>
  <c r="Q76" i="17"/>
  <c r="Q83" i="17"/>
  <c r="Q31" i="17"/>
  <c r="Q38" i="17"/>
  <c r="Q44" i="17"/>
  <c r="Q39" i="17"/>
  <c r="Q56" i="17"/>
  <c r="Q62" i="17"/>
  <c r="Q61" i="17"/>
  <c r="Q68" i="17"/>
  <c r="Q75" i="17"/>
  <c r="Q40" i="17"/>
  <c r="Q45" i="17"/>
  <c r="Q59" i="17"/>
  <c r="Q55" i="17"/>
  <c r="Q48" i="17"/>
  <c r="Q54" i="17"/>
  <c r="Q53" i="17"/>
  <c r="Q60" i="17"/>
  <c r="Q67" i="17"/>
  <c r="Q50" i="17"/>
  <c r="Q47" i="17"/>
  <c r="Q46" i="17"/>
  <c r="Q52" i="17"/>
  <c r="Q34" i="17"/>
  <c r="Q32" i="17"/>
  <c r="Q37" i="17"/>
  <c r="Q51" i="17"/>
  <c r="Q14" i="17"/>
  <c r="Q20" i="17"/>
  <c r="N83" i="17"/>
  <c r="N62" i="17"/>
  <c r="N37" i="17"/>
  <c r="N72" i="17"/>
  <c r="N66" i="17"/>
  <c r="N61" i="17"/>
  <c r="N33" i="17"/>
  <c r="N60" i="17"/>
  <c r="N43" i="17"/>
  <c r="N67" i="17"/>
  <c r="N82" i="17"/>
  <c r="N40" i="17"/>
  <c r="N81" i="17"/>
  <c r="N80" i="17"/>
  <c r="N56" i="17"/>
  <c r="N73" i="17"/>
  <c r="N44" i="17"/>
  <c r="N79" i="17"/>
  <c r="I16" i="17"/>
  <c r="N55" i="17"/>
  <c r="N25" i="17"/>
  <c r="N29" i="17"/>
  <c r="N75" i="17"/>
  <c r="N52" i="17"/>
  <c r="N71" i="17"/>
  <c r="N38" i="17"/>
  <c r="I77" i="17"/>
  <c r="N39" i="17"/>
  <c r="N24" i="17"/>
  <c r="N48" i="17"/>
  <c r="N32" i="17"/>
  <c r="N20" i="17"/>
  <c r="N36" i="17"/>
  <c r="N47" i="17"/>
  <c r="N57" i="17"/>
  <c r="N59" i="17"/>
  <c r="N68" i="17"/>
  <c r="N78" i="17"/>
  <c r="N64" i="17"/>
  <c r="I31" i="17"/>
  <c r="I37" i="17"/>
  <c r="N65" i="17"/>
  <c r="I82" i="17"/>
  <c r="I78" i="17"/>
  <c r="I83" i="17"/>
  <c r="I76" i="17"/>
  <c r="I72" i="17"/>
  <c r="I68" i="17"/>
  <c r="I64" i="17"/>
  <c r="I60" i="17"/>
  <c r="I56" i="17"/>
  <c r="I52" i="17"/>
  <c r="I48" i="17"/>
  <c r="I28" i="17"/>
  <c r="I70" i="17"/>
  <c r="I51" i="17"/>
  <c r="I62" i="17"/>
  <c r="I46" i="17"/>
  <c r="I42" i="17"/>
  <c r="I34" i="17"/>
  <c r="I71" i="17"/>
  <c r="I43" i="17"/>
  <c r="I39" i="17"/>
  <c r="I36" i="17"/>
  <c r="I47" i="17"/>
  <c r="I38" i="17"/>
  <c r="I79" i="17"/>
  <c r="I75" i="17"/>
  <c r="I59" i="17"/>
  <c r="I58" i="17"/>
  <c r="I32" i="17"/>
  <c r="I27" i="17"/>
  <c r="I66" i="17"/>
  <c r="I30" i="17"/>
  <c r="I25" i="17"/>
  <c r="I20" i="17"/>
  <c r="I44" i="17"/>
  <c r="I22" i="17"/>
  <c r="I15" i="17"/>
  <c r="I74" i="17"/>
  <c r="I54" i="17"/>
  <c r="I29" i="17"/>
  <c r="I67" i="17"/>
  <c r="I63" i="17"/>
  <c r="I24" i="17"/>
  <c r="I18" i="17"/>
  <c r="I40" i="17"/>
  <c r="I19" i="17"/>
  <c r="I55" i="17"/>
  <c r="I35" i="17"/>
  <c r="I81" i="17"/>
  <c r="N41" i="17"/>
  <c r="N76" i="17"/>
  <c r="I65" i="17"/>
  <c r="N42" i="17"/>
  <c r="N16" i="17"/>
  <c r="N35" i="17"/>
  <c r="N27" i="17"/>
  <c r="N69" i="17"/>
  <c r="N54" i="17"/>
  <c r="N31" i="17"/>
  <c r="N23" i="17"/>
  <c r="N18" i="17"/>
  <c r="N34" i="17"/>
  <c r="N77" i="17"/>
  <c r="N19" i="17"/>
  <c r="N53" i="17"/>
  <c r="N21" i="17"/>
  <c r="N58" i="17"/>
  <c r="I23" i="17"/>
  <c r="R80" i="17"/>
  <c r="R76" i="17"/>
  <c r="R72" i="17"/>
  <c r="R68" i="17"/>
  <c r="R64" i="17"/>
  <c r="R81" i="17"/>
  <c r="R77" i="17"/>
  <c r="R73" i="17"/>
  <c r="R69" i="17"/>
  <c r="R65" i="17"/>
  <c r="R61" i="17"/>
  <c r="R57" i="17"/>
  <c r="R53" i="17"/>
  <c r="R49" i="17"/>
  <c r="R45" i="17"/>
  <c r="R41" i="17"/>
  <c r="R37" i="17"/>
  <c r="R82" i="17"/>
  <c r="R78" i="17"/>
  <c r="R74" i="17"/>
  <c r="R70" i="17"/>
  <c r="R66" i="17"/>
  <c r="R62" i="17"/>
  <c r="R58" i="17"/>
  <c r="R54" i="17"/>
  <c r="R50" i="17"/>
  <c r="R46" i="17"/>
  <c r="R42" i="17"/>
  <c r="R38" i="17"/>
  <c r="R34" i="17"/>
  <c r="R30" i="17"/>
  <c r="R26" i="17"/>
  <c r="R22" i="17"/>
  <c r="R18" i="17"/>
  <c r="R83" i="17"/>
  <c r="R63" i="17"/>
  <c r="R59" i="17"/>
  <c r="R33" i="17"/>
  <c r="R28" i="17"/>
  <c r="R23" i="17"/>
  <c r="R79" i="17"/>
  <c r="R75" i="17"/>
  <c r="R56" i="17"/>
  <c r="R44" i="17"/>
  <c r="R40" i="17"/>
  <c r="R21" i="17"/>
  <c r="R16" i="17"/>
  <c r="R67" i="17"/>
  <c r="R55" i="17"/>
  <c r="R36" i="17"/>
  <c r="R31" i="17"/>
  <c r="R52" i="17"/>
  <c r="R48" i="17"/>
  <c r="R32" i="17"/>
  <c r="R27" i="17"/>
  <c r="R71" i="17"/>
  <c r="R47" i="17"/>
  <c r="R25" i="17"/>
  <c r="R20" i="17"/>
  <c r="R15" i="17"/>
  <c r="R39" i="17"/>
  <c r="R24" i="17"/>
  <c r="R17" i="17"/>
  <c r="R51" i="17"/>
  <c r="R19" i="17"/>
  <c r="R60" i="17"/>
  <c r="R35" i="17"/>
  <c r="R43" i="17"/>
  <c r="R14" i="17"/>
  <c r="R29" i="17"/>
  <c r="I53" i="17"/>
  <c r="I41" i="17"/>
  <c r="N74" i="17"/>
  <c r="N51" i="17"/>
  <c r="N15" i="17"/>
  <c r="N30" i="17"/>
  <c r="I73" i="17"/>
  <c r="N63" i="17"/>
  <c r="N49" i="17"/>
  <c r="N28" i="17"/>
  <c r="N14" i="17"/>
  <c r="N45" i="17"/>
  <c r="I50" i="17"/>
  <c r="I57" i="17"/>
  <c r="I17" i="17"/>
  <c r="N26" i="17"/>
  <c r="I33" i="17"/>
  <c r="O81" i="17"/>
  <c r="O77" i="17"/>
  <c r="O82" i="17"/>
  <c r="O83" i="17"/>
  <c r="O79" i="17"/>
  <c r="O75" i="17"/>
  <c r="O71" i="17"/>
  <c r="O67" i="17"/>
  <c r="O63" i="17"/>
  <c r="O59" i="17"/>
  <c r="O55" i="17"/>
  <c r="O51" i="17"/>
  <c r="O47" i="17"/>
  <c r="O80" i="17"/>
  <c r="O76" i="17"/>
  <c r="O72" i="17"/>
  <c r="O68" i="17"/>
  <c r="O64" i="17"/>
  <c r="O60" i="17"/>
  <c r="O56" i="17"/>
  <c r="O52" i="17"/>
  <c r="O48" i="17"/>
  <c r="O44" i="17"/>
  <c r="O40" i="17"/>
  <c r="O78" i="17"/>
  <c r="O73" i="17"/>
  <c r="O70" i="17"/>
  <c r="O45" i="17"/>
  <c r="O42" i="17"/>
  <c r="O41" i="17"/>
  <c r="O38" i="17"/>
  <c r="O37" i="17"/>
  <c r="O32" i="17"/>
  <c r="O27" i="17"/>
  <c r="O25" i="17"/>
  <c r="O53" i="17"/>
  <c r="O57" i="17"/>
  <c r="O46" i="17"/>
  <c r="O30" i="17"/>
  <c r="O20" i="17"/>
  <c r="O15" i="17"/>
  <c r="O74" i="17"/>
  <c r="O65" i="17"/>
  <c r="O62" i="17"/>
  <c r="O35" i="17"/>
  <c r="O33" i="17"/>
  <c r="O18" i="17"/>
  <c r="O58" i="17"/>
  <c r="O69" i="17"/>
  <c r="O66" i="17"/>
  <c r="O54" i="17"/>
  <c r="O49" i="17"/>
  <c r="O36" i="17"/>
  <c r="O31" i="17"/>
  <c r="O29" i="17"/>
  <c r="O34" i="17"/>
  <c r="O24" i="17"/>
  <c r="O19" i="17"/>
  <c r="O17" i="17"/>
  <c r="O23" i="17"/>
  <c r="O16" i="17"/>
  <c r="O14" i="17"/>
  <c r="O39" i="17"/>
  <c r="O28" i="17"/>
  <c r="O61" i="17"/>
  <c r="O22" i="17"/>
  <c r="O50" i="17"/>
  <c r="O43" i="17"/>
  <c r="O26" i="17"/>
  <c r="O21" i="17"/>
  <c r="I45" i="17"/>
  <c r="N50" i="17"/>
  <c r="I21" i="17"/>
  <c r="I69" i="17"/>
  <c r="N46" i="17"/>
  <c r="I26" i="17"/>
  <c r="N22" i="17"/>
  <c r="P83" i="17"/>
  <c r="P79" i="17"/>
  <c r="P75" i="17"/>
  <c r="P71" i="17"/>
  <c r="P67" i="17"/>
  <c r="P63" i="17"/>
  <c r="P80" i="17"/>
  <c r="P76" i="17"/>
  <c r="P72" i="17"/>
  <c r="P68" i="17"/>
  <c r="P64" i="17"/>
  <c r="P60" i="17"/>
  <c r="P56" i="17"/>
  <c r="P52" i="17"/>
  <c r="P48" i="17"/>
  <c r="P44" i="17"/>
  <c r="P40" i="17"/>
  <c r="P81" i="17"/>
  <c r="P77" i="17"/>
  <c r="P73" i="17"/>
  <c r="P69" i="17"/>
  <c r="P65" i="17"/>
  <c r="P61" i="17"/>
  <c r="P57" i="17"/>
  <c r="P53" i="17"/>
  <c r="P49" i="17"/>
  <c r="P45" i="17"/>
  <c r="P41" i="17"/>
  <c r="P37" i="17"/>
  <c r="P33" i="17"/>
  <c r="P29" i="17"/>
  <c r="P25" i="17"/>
  <c r="P21" i="17"/>
  <c r="P17" i="17"/>
  <c r="P47" i="17"/>
  <c r="P46" i="17"/>
  <c r="P30" i="17"/>
  <c r="P20" i="17"/>
  <c r="P15" i="17"/>
  <c r="P62" i="17"/>
  <c r="P35" i="17"/>
  <c r="P18" i="17"/>
  <c r="P74" i="17"/>
  <c r="P59" i="17"/>
  <c r="P58" i="17"/>
  <c r="P28" i="17"/>
  <c r="P23" i="17"/>
  <c r="P82" i="17"/>
  <c r="P34" i="17"/>
  <c r="P24" i="17"/>
  <c r="P19" i="17"/>
  <c r="P51" i="17"/>
  <c r="P50" i="17"/>
  <c r="P43" i="17"/>
  <c r="P39" i="17"/>
  <c r="P22" i="17"/>
  <c r="P14" i="17"/>
  <c r="P36" i="17"/>
  <c r="P54" i="17"/>
  <c r="P42" i="17"/>
  <c r="P78" i="17"/>
  <c r="P55" i="17"/>
  <c r="P31" i="17"/>
  <c r="P26" i="17"/>
  <c r="P27" i="17"/>
  <c r="P38" i="17"/>
  <c r="P32" i="17"/>
  <c r="P70" i="17"/>
  <c r="P66" i="17"/>
  <c r="P16" i="17"/>
  <c r="N17" i="17"/>
  <c r="D10" i="16" l="1"/>
  <c r="C10" i="16"/>
  <c r="B10" i="16"/>
  <c r="D9" i="16"/>
  <c r="C9" i="16"/>
  <c r="B9" i="16"/>
  <c r="D8" i="16"/>
  <c r="C8" i="16"/>
  <c r="B8" i="16"/>
  <c r="D7" i="16"/>
  <c r="C7" i="16"/>
  <c r="B7" i="16"/>
  <c r="I41" i="16" l="1"/>
  <c r="H64" i="16"/>
  <c r="F22" i="16"/>
  <c r="K46" i="16"/>
  <c r="F31" i="16"/>
  <c r="J45" i="16"/>
  <c r="J37" i="16"/>
  <c r="K27" i="16"/>
  <c r="J51" i="16"/>
  <c r="F80" i="16"/>
  <c r="G64" i="16"/>
  <c r="F46" i="16"/>
  <c r="J59" i="16"/>
  <c r="K44" i="16"/>
  <c r="F71" i="16"/>
  <c r="H41" i="16"/>
  <c r="K43" i="16"/>
  <c r="F49" i="16"/>
  <c r="K18" i="16"/>
  <c r="I25" i="16"/>
  <c r="H15" i="16"/>
  <c r="J67" i="16"/>
  <c r="J42" i="16"/>
  <c r="I33" i="16"/>
  <c r="I74" i="16"/>
  <c r="J15" i="16"/>
  <c r="K26" i="16"/>
  <c r="F30" i="16"/>
  <c r="F55" i="16"/>
  <c r="G80" i="16"/>
  <c r="K19" i="16"/>
  <c r="F23" i="16"/>
  <c r="K34" i="16"/>
  <c r="F38" i="16"/>
  <c r="I42" i="16"/>
  <c r="K60" i="16"/>
  <c r="I65" i="16"/>
  <c r="J75" i="16"/>
  <c r="H80" i="16"/>
  <c r="F14" i="16"/>
  <c r="F17" i="16"/>
  <c r="K35" i="16"/>
  <c r="F39" i="16"/>
  <c r="I57" i="16"/>
  <c r="K76" i="16"/>
  <c r="I81" i="16"/>
  <c r="I14" i="16"/>
  <c r="H17" i="16"/>
  <c r="F21" i="16"/>
  <c r="F25" i="16"/>
  <c r="J43" i="16"/>
  <c r="K52" i="16"/>
  <c r="J76" i="16"/>
  <c r="I17" i="16"/>
  <c r="J21" i="16"/>
  <c r="H25" i="16"/>
  <c r="F29" i="16"/>
  <c r="F33" i="16"/>
  <c r="I58" i="16"/>
  <c r="I73" i="16"/>
  <c r="F79" i="16"/>
  <c r="K83" i="16"/>
  <c r="G15" i="16"/>
  <c r="J29" i="16"/>
  <c r="H33" i="16"/>
  <c r="F37" i="16"/>
  <c r="K68" i="16"/>
  <c r="J83" i="16"/>
  <c r="G81" i="16"/>
  <c r="G73" i="16"/>
  <c r="G65" i="16"/>
  <c r="G57" i="16"/>
  <c r="G49" i="16"/>
  <c r="G41" i="16"/>
  <c r="G33" i="16"/>
  <c r="G25" i="16"/>
  <c r="G17" i="16"/>
  <c r="G82" i="16"/>
  <c r="G74" i="16"/>
  <c r="G66" i="16"/>
  <c r="G58" i="16"/>
  <c r="G83" i="16"/>
  <c r="G75" i="16"/>
  <c r="G67" i="16"/>
  <c r="G59" i="16"/>
  <c r="G51" i="16"/>
  <c r="G43" i="16"/>
  <c r="G35" i="16"/>
  <c r="G27" i="16"/>
  <c r="G19" i="16"/>
  <c r="G44" i="16"/>
  <c r="G36" i="16"/>
  <c r="G20" i="16"/>
  <c r="G76" i="16"/>
  <c r="G68" i="16"/>
  <c r="G60" i="16"/>
  <c r="G52" i="16"/>
  <c r="G28" i="16"/>
  <c r="G77" i="16"/>
  <c r="G69" i="16"/>
  <c r="G61" i="16"/>
  <c r="G53" i="16"/>
  <c r="G45" i="16"/>
  <c r="G37" i="16"/>
  <c r="G29" i="16"/>
  <c r="G21" i="16"/>
  <c r="G78" i="16"/>
  <c r="G70" i="16"/>
  <c r="G62" i="16"/>
  <c r="G54" i="16"/>
  <c r="G46" i="16"/>
  <c r="H82" i="16"/>
  <c r="H74" i="16"/>
  <c r="H66" i="16"/>
  <c r="H58" i="16"/>
  <c r="H50" i="16"/>
  <c r="H42" i="16"/>
  <c r="H34" i="16"/>
  <c r="H26" i="16"/>
  <c r="H18" i="16"/>
  <c r="H83" i="16"/>
  <c r="H75" i="16"/>
  <c r="H67" i="16"/>
  <c r="H59" i="16"/>
  <c r="H51" i="16"/>
  <c r="H76" i="16"/>
  <c r="H68" i="16"/>
  <c r="H60" i="16"/>
  <c r="H52" i="16"/>
  <c r="H44" i="16"/>
  <c r="H36" i="16"/>
  <c r="H28" i="16"/>
  <c r="H20" i="16"/>
  <c r="H29" i="16"/>
  <c r="H77" i="16"/>
  <c r="H69" i="16"/>
  <c r="H61" i="16"/>
  <c r="H53" i="16"/>
  <c r="H45" i="16"/>
  <c r="H37" i="16"/>
  <c r="H21" i="16"/>
  <c r="H78" i="16"/>
  <c r="H70" i="16"/>
  <c r="H62" i="16"/>
  <c r="H54" i="16"/>
  <c r="H46" i="16"/>
  <c r="H38" i="16"/>
  <c r="H30" i="16"/>
  <c r="H22" i="16"/>
  <c r="H14" i="16"/>
  <c r="H79" i="16"/>
  <c r="H71" i="16"/>
  <c r="H63" i="16"/>
  <c r="H55" i="16"/>
  <c r="H47" i="16"/>
  <c r="H19" i="16"/>
  <c r="H23" i="16"/>
  <c r="H27" i="16"/>
  <c r="H31" i="16"/>
  <c r="H35" i="16"/>
  <c r="H39" i="16"/>
  <c r="H49" i="16"/>
  <c r="K51" i="16"/>
  <c r="G55" i="16"/>
  <c r="K67" i="16"/>
  <c r="G71" i="16"/>
  <c r="I83" i="16"/>
  <c r="I75" i="16"/>
  <c r="I67" i="16"/>
  <c r="I59" i="16"/>
  <c r="I51" i="16"/>
  <c r="I43" i="16"/>
  <c r="I35" i="16"/>
  <c r="I27" i="16"/>
  <c r="I19" i="16"/>
  <c r="I76" i="16"/>
  <c r="I68" i="16"/>
  <c r="I60" i="16"/>
  <c r="I52" i="16"/>
  <c r="I77" i="16"/>
  <c r="I69" i="16"/>
  <c r="I61" i="16"/>
  <c r="I53" i="16"/>
  <c r="I45" i="16"/>
  <c r="I37" i="16"/>
  <c r="I29" i="16"/>
  <c r="I21" i="16"/>
  <c r="I46" i="16"/>
  <c r="I22" i="16"/>
  <c r="I78" i="16"/>
  <c r="I70" i="16"/>
  <c r="I62" i="16"/>
  <c r="I54" i="16"/>
  <c r="I38" i="16"/>
  <c r="I30" i="16"/>
  <c r="I79" i="16"/>
  <c r="I71" i="16"/>
  <c r="I63" i="16"/>
  <c r="I55" i="16"/>
  <c r="I47" i="16"/>
  <c r="I39" i="16"/>
  <c r="I31" i="16"/>
  <c r="I23" i="16"/>
  <c r="I15" i="16"/>
  <c r="I80" i="16"/>
  <c r="I72" i="16"/>
  <c r="I64" i="16"/>
  <c r="I56" i="16"/>
  <c r="I48" i="16"/>
  <c r="I40" i="16"/>
  <c r="G14" i="16"/>
  <c r="J17" i="16"/>
  <c r="J19" i="16"/>
  <c r="J25" i="16"/>
  <c r="J27" i="16"/>
  <c r="J33" i="16"/>
  <c r="J35" i="16"/>
  <c r="G42" i="16"/>
  <c r="I44" i="16"/>
  <c r="F47" i="16"/>
  <c r="I49" i="16"/>
  <c r="J58" i="16"/>
  <c r="F62" i="16"/>
  <c r="H65" i="16"/>
  <c r="J74" i="16"/>
  <c r="F78" i="16"/>
  <c r="H81" i="16"/>
  <c r="G23" i="16"/>
  <c r="G31" i="16"/>
  <c r="G47" i="16"/>
  <c r="G56" i="16"/>
  <c r="K77" i="16"/>
  <c r="K69" i="16"/>
  <c r="K61" i="16"/>
  <c r="K53" i="16"/>
  <c r="K45" i="16"/>
  <c r="K37" i="16"/>
  <c r="K29" i="16"/>
  <c r="K21" i="16"/>
  <c r="K78" i="16"/>
  <c r="K70" i="16"/>
  <c r="K62" i="16"/>
  <c r="K54" i="16"/>
  <c r="K79" i="16"/>
  <c r="K71" i="16"/>
  <c r="K63" i="16"/>
  <c r="K55" i="16"/>
  <c r="K47" i="16"/>
  <c r="K39" i="16"/>
  <c r="K31" i="16"/>
  <c r="K23" i="16"/>
  <c r="K15" i="16"/>
  <c r="K56" i="16"/>
  <c r="K24" i="16"/>
  <c r="K16" i="16"/>
  <c r="K80" i="16"/>
  <c r="K72" i="16"/>
  <c r="K64" i="16"/>
  <c r="K48" i="16"/>
  <c r="K40" i="16"/>
  <c r="K32" i="16"/>
  <c r="K81" i="16"/>
  <c r="K73" i="16"/>
  <c r="K65" i="16"/>
  <c r="K57" i="16"/>
  <c r="K49" i="16"/>
  <c r="K41" i="16"/>
  <c r="K33" i="16"/>
  <c r="K25" i="16"/>
  <c r="K17" i="16"/>
  <c r="K82" i="16"/>
  <c r="K74" i="16"/>
  <c r="K66" i="16"/>
  <c r="K58" i="16"/>
  <c r="K50" i="16"/>
  <c r="K42" i="16"/>
  <c r="H16" i="16"/>
  <c r="G18" i="16"/>
  <c r="H32" i="16"/>
  <c r="G38" i="16"/>
  <c r="H40" i="16"/>
  <c r="H56" i="16"/>
  <c r="F63" i="16"/>
  <c r="H72" i="16"/>
  <c r="I16" i="16"/>
  <c r="I18" i="16"/>
  <c r="I20" i="16"/>
  <c r="K22" i="16"/>
  <c r="I24" i="16"/>
  <c r="I26" i="16"/>
  <c r="I28" i="16"/>
  <c r="K30" i="16"/>
  <c r="I32" i="16"/>
  <c r="I34" i="16"/>
  <c r="I36" i="16"/>
  <c r="K38" i="16"/>
  <c r="G48" i="16"/>
  <c r="I50" i="16"/>
  <c r="K59" i="16"/>
  <c r="G63" i="16"/>
  <c r="I66" i="16"/>
  <c r="K75" i="16"/>
  <c r="G79" i="16"/>
  <c r="I82" i="16"/>
  <c r="G39" i="16"/>
  <c r="G16" i="16"/>
  <c r="G24" i="16"/>
  <c r="G32" i="16"/>
  <c r="G40" i="16"/>
  <c r="G72" i="16"/>
  <c r="F81" i="16"/>
  <c r="F73" i="16"/>
  <c r="F65" i="16"/>
  <c r="F57" i="16"/>
  <c r="F27" i="16"/>
  <c r="F19" i="16"/>
  <c r="F67" i="16"/>
  <c r="F59" i="16"/>
  <c r="F51" i="16"/>
  <c r="F43" i="16"/>
  <c r="F35" i="16"/>
  <c r="F77" i="16"/>
  <c r="F69" i="16"/>
  <c r="F61" i="16"/>
  <c r="F53" i="16"/>
  <c r="F45" i="16"/>
  <c r="K14" i="16"/>
  <c r="G22" i="16"/>
  <c r="H24" i="16"/>
  <c r="G26" i="16"/>
  <c r="G30" i="16"/>
  <c r="G34" i="16"/>
  <c r="G50" i="16"/>
  <c r="J77" i="16"/>
  <c r="J69" i="16"/>
  <c r="J61" i="16"/>
  <c r="J53" i="16"/>
  <c r="J39" i="16"/>
  <c r="J31" i="16"/>
  <c r="J23" i="16"/>
  <c r="J79" i="16"/>
  <c r="J71" i="16"/>
  <c r="J63" i="16"/>
  <c r="J55" i="16"/>
  <c r="J47" i="16"/>
  <c r="J81" i="16"/>
  <c r="J73" i="16"/>
  <c r="J65" i="16"/>
  <c r="J57" i="16"/>
  <c r="J49" i="16"/>
  <c r="J41" i="16"/>
  <c r="F15" i="16"/>
  <c r="J18" i="16"/>
  <c r="K20" i="16"/>
  <c r="J26" i="16"/>
  <c r="K28" i="16"/>
  <c r="J34" i="16"/>
  <c r="K36" i="16"/>
  <c r="F41" i="16"/>
  <c r="H43" i="16"/>
  <c r="H48" i="16"/>
  <c r="J50" i="16"/>
  <c r="F54" i="16"/>
  <c r="H57" i="16"/>
  <c r="J66" i="16"/>
  <c r="F70" i="16"/>
  <c r="H73" i="16"/>
  <c r="J82" i="16"/>
  <c r="J16" i="16"/>
  <c r="F20" i="16"/>
  <c r="J24" i="16"/>
  <c r="F28" i="16"/>
  <c r="J32" i="16"/>
  <c r="F36" i="16"/>
  <c r="J40" i="16"/>
  <c r="F44" i="16"/>
  <c r="J48" i="16"/>
  <c r="F52" i="16"/>
  <c r="J56" i="16"/>
  <c r="F60" i="16"/>
  <c r="J64" i="16"/>
  <c r="F68" i="16"/>
  <c r="J72" i="16"/>
  <c r="F76" i="16"/>
  <c r="J80" i="16"/>
  <c r="F75" i="16"/>
  <c r="F83" i="16"/>
  <c r="J14" i="16"/>
  <c r="F18" i="16"/>
  <c r="J22" i="16"/>
  <c r="F26" i="16"/>
  <c r="J30" i="16"/>
  <c r="F34" i="16"/>
  <c r="J38" i="16"/>
  <c r="F42" i="16"/>
  <c r="J46" i="16"/>
  <c r="F50" i="16"/>
  <c r="J54" i="16"/>
  <c r="F58" i="16"/>
  <c r="J62" i="16"/>
  <c r="F66" i="16"/>
  <c r="J70" i="16"/>
  <c r="F74" i="16"/>
  <c r="J78" i="16"/>
  <c r="F82" i="16"/>
  <c r="F16" i="16"/>
  <c r="J20" i="16"/>
  <c r="F24" i="16"/>
  <c r="J28" i="16"/>
  <c r="F32" i="16"/>
  <c r="J36" i="16"/>
  <c r="F40" i="16"/>
  <c r="J44" i="16"/>
  <c r="F48" i="16"/>
  <c r="J52" i="16"/>
  <c r="F56" i="16"/>
  <c r="J60" i="16"/>
  <c r="F64" i="16"/>
  <c r="J68" i="16"/>
  <c r="F72" i="16"/>
</calcChain>
</file>

<file path=xl/sharedStrings.xml><?xml version="1.0" encoding="utf-8"?>
<sst xmlns="http://schemas.openxmlformats.org/spreadsheetml/2006/main" count="133" uniqueCount="33">
  <si>
    <t>n° elem</t>
  </si>
  <si>
    <t>init time</t>
  </si>
  <si>
    <t>n° rip</t>
  </si>
  <si>
    <t>i</t>
  </si>
  <si>
    <t>max</t>
  </si>
  <si>
    <t>min</t>
  </si>
  <si>
    <t>original data</t>
  </si>
  <si>
    <t>min-max normalization</t>
  </si>
  <si>
    <t>mean normalization</t>
  </si>
  <si>
    <t>n iter</t>
  </si>
  <si>
    <t>μ</t>
  </si>
  <si>
    <t>σ</t>
  </si>
  <si>
    <t>exec time</t>
  </si>
  <si>
    <t>res</t>
  </si>
  <si>
    <t>relative error</t>
  </si>
  <si>
    <t>std</t>
  </si>
  <si>
    <t>init time % on exec time</t>
  </si>
  <si>
    <t>percentage</t>
  </si>
  <si>
    <t>std % on exec time</t>
  </si>
  <si>
    <t>relative error ε</t>
  </si>
  <si>
    <t>ε</t>
  </si>
  <si>
    <t>ε max</t>
  </si>
  <si>
    <t>QUICK SELECT</t>
  </si>
  <si>
    <t>MEDIAN OF MEDIANS SELECT</t>
  </si>
  <si>
    <t>HEAP SELECT</t>
  </si>
  <si>
    <t>std % exec</t>
  </si>
  <si>
    <t>INITIALIZATION TIME</t>
  </si>
  <si>
    <t>heap select</t>
  </si>
  <si>
    <t>mom select</t>
  </si>
  <si>
    <t>quick select</t>
  </si>
  <si>
    <t>SELECT ALGORITHMS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</si>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</sst>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0"/>
    <numFmt numFmtId="165" formatCode="_-* #,##0_-;\-* #,##0_-;_-* &quot;-&quot;??_-;_-@_-"/>
    <numFmt numFmtId="166" formatCode="0.00000"/>
    <numFmt numFmtId="167" formatCode="0.0000000"/>
    <numFmt numFmtId="168" formatCode="#,##0.000000"/>
    <numFmt numFmtId="169" formatCode="_-* #,##0.00000_-;\-* #,##0.00000_-;_-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9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11" fontId="0" fillId="0" borderId="0" xfId="1" applyNumberFormat="1" applyFont="1"/>
    <xf numFmtId="165" fontId="2" fillId="0" borderId="0" xfId="1" applyNumberFormat="1" applyFont="1" applyAlignment="1"/>
    <xf numFmtId="165" fontId="2" fillId="0" borderId="0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3" fillId="0" borderId="0" xfId="0" applyFont="1"/>
    <xf numFmtId="11" fontId="0" fillId="0" borderId="0" xfId="0" applyNumberFormat="1" applyBorder="1"/>
    <xf numFmtId="164" fontId="0" fillId="0" borderId="0" xfId="0" applyNumberFormat="1" applyBorder="1"/>
    <xf numFmtId="0" fontId="0" fillId="0" borderId="0" xfId="0" applyFont="1"/>
    <xf numFmtId="0" fontId="2" fillId="0" borderId="2" xfId="0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66" fontId="0" fillId="0" borderId="0" xfId="0" applyNumberFormat="1" applyBorder="1"/>
    <xf numFmtId="11" fontId="2" fillId="0" borderId="0" xfId="1" applyNumberFormat="1" applyFont="1" applyAlignment="1"/>
    <xf numFmtId="11" fontId="0" fillId="0" borderId="0" xfId="0" applyNumberFormat="1"/>
    <xf numFmtId="165" fontId="0" fillId="0" borderId="0" xfId="1" applyNumberFormat="1" applyFont="1" applyBorder="1"/>
    <xf numFmtId="0" fontId="2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3" fontId="0" fillId="0" borderId="0" xfId="1" applyNumberFormat="1" applyFont="1"/>
    <xf numFmtId="0" fontId="0" fillId="0" borderId="0" xfId="0" applyNumberFormat="1"/>
    <xf numFmtId="0" fontId="0" fillId="0" borderId="0" xfId="0" applyBorder="1"/>
    <xf numFmtId="3" fontId="0" fillId="0" borderId="0" xfId="0" applyNumberFormat="1" applyBorder="1"/>
    <xf numFmtId="0" fontId="0" fillId="0" borderId="15" xfId="0" applyBorder="1"/>
    <xf numFmtId="165" fontId="2" fillId="0" borderId="3" xfId="1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1" fontId="0" fillId="0" borderId="0" xfId="1" applyNumberFormat="1" applyFon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3" fontId="0" fillId="0" borderId="9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167" fontId="0" fillId="0" borderId="9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168" fontId="0" fillId="0" borderId="0" xfId="1" applyNumberFormat="1" applyFont="1"/>
    <xf numFmtId="0" fontId="2" fillId="0" borderId="9" xfId="0" applyFont="1" applyBorder="1" applyAlignment="1">
      <alignment horizontal="center" vertical="center" wrapText="1"/>
    </xf>
    <xf numFmtId="9" fontId="0" fillId="0" borderId="0" xfId="2" applyFont="1"/>
    <xf numFmtId="11" fontId="0" fillId="0" borderId="15" xfId="0" applyNumberFormat="1" applyBorder="1"/>
    <xf numFmtId="11" fontId="0" fillId="0" borderId="13" xfId="0" applyNumberFormat="1" applyBorder="1"/>
    <xf numFmtId="11" fontId="0" fillId="0" borderId="14" xfId="0" applyNumberFormat="1" applyBorder="1"/>
    <xf numFmtId="11" fontId="0" fillId="0" borderId="1" xfId="1" applyNumberFormat="1" applyFont="1" applyBorder="1"/>
    <xf numFmtId="11" fontId="0" fillId="0" borderId="0" xfId="0" applyNumberFormat="1" applyFon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1" fontId="0" fillId="0" borderId="6" xfId="0" applyNumberFormat="1" applyFont="1" applyBorder="1" applyAlignment="1">
      <alignment horizontal="center"/>
    </xf>
    <xf numFmtId="0" fontId="5" fillId="0" borderId="0" xfId="0" applyFont="1"/>
    <xf numFmtId="0" fontId="2" fillId="0" borderId="4" xfId="0" applyFont="1" applyBorder="1" applyAlignment="1">
      <alignment horizontal="center" vertical="center"/>
    </xf>
    <xf numFmtId="10" fontId="0" fillId="0" borderId="8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8" xfId="0" applyFon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3" fontId="0" fillId="0" borderId="9" xfId="0" applyNumberFormat="1" applyFont="1" applyBorder="1" applyAlignment="1">
      <alignment horizontal="center"/>
    </xf>
    <xf numFmtId="11" fontId="0" fillId="0" borderId="9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1" fontId="0" fillId="0" borderId="15" xfId="1" applyNumberFormat="1" applyFont="1" applyBorder="1"/>
    <xf numFmtId="10" fontId="0" fillId="0" borderId="11" xfId="2" applyNumberFormat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0" fontId="0" fillId="0" borderId="6" xfId="2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6" fillId="0" borderId="0" xfId="0" applyFont="1" applyAlignment="1">
      <alignment vertical="center"/>
    </xf>
    <xf numFmtId="10" fontId="0" fillId="0" borderId="12" xfId="2" applyNumberFormat="1" applyFont="1" applyBorder="1" applyAlignment="1">
      <alignment horizontal="center"/>
    </xf>
    <xf numFmtId="10" fontId="0" fillId="0" borderId="9" xfId="2" applyNumberFormat="1" applyFont="1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11" fontId="0" fillId="0" borderId="0" xfId="1" applyNumberFormat="1" applyFont="1" applyBorder="1"/>
    <xf numFmtId="3" fontId="0" fillId="0" borderId="8" xfId="1" applyNumberFormat="1" applyFont="1" applyBorder="1"/>
    <xf numFmtId="11" fontId="0" fillId="0" borderId="9" xfId="1" applyNumberFormat="1" applyFont="1" applyBorder="1"/>
    <xf numFmtId="3" fontId="0" fillId="0" borderId="11" xfId="1" applyNumberFormat="1" applyFont="1" applyBorder="1"/>
    <xf numFmtId="3" fontId="0" fillId="0" borderId="5" xfId="1" applyNumberFormat="1" applyFont="1" applyBorder="1"/>
    <xf numFmtId="11" fontId="0" fillId="0" borderId="6" xfId="1" applyNumberFormat="1" applyFont="1" applyBorder="1"/>
    <xf numFmtId="11" fontId="0" fillId="0" borderId="8" xfId="1" applyNumberFormat="1" applyFont="1" applyBorder="1"/>
    <xf numFmtId="11" fontId="0" fillId="0" borderId="11" xfId="1" applyNumberFormat="1" applyFont="1" applyBorder="1"/>
    <xf numFmtId="11" fontId="0" fillId="0" borderId="5" xfId="1" applyNumberFormat="1" applyFont="1" applyBorder="1"/>
    <xf numFmtId="0" fontId="2" fillId="0" borderId="8" xfId="0" applyFont="1" applyBorder="1"/>
    <xf numFmtId="0" fontId="2" fillId="0" borderId="11" xfId="0" applyFont="1" applyBorder="1"/>
    <xf numFmtId="0" fontId="2" fillId="0" borderId="5" xfId="0" applyFont="1" applyBorder="1"/>
    <xf numFmtId="0" fontId="2" fillId="0" borderId="16" xfId="0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 wrapText="1"/>
    </xf>
    <xf numFmtId="10" fontId="0" fillId="0" borderId="9" xfId="2" applyNumberFormat="1" applyFont="1" applyBorder="1"/>
    <xf numFmtId="10" fontId="0" fillId="0" borderId="0" xfId="2" applyNumberFormat="1" applyFont="1" applyBorder="1"/>
    <xf numFmtId="10" fontId="0" fillId="0" borderId="6" xfId="2" applyNumberFormat="1" applyFont="1" applyBorder="1"/>
    <xf numFmtId="10" fontId="0" fillId="0" borderId="10" xfId="2" applyNumberFormat="1" applyFont="1" applyBorder="1"/>
    <xf numFmtId="10" fontId="0" fillId="0" borderId="12" xfId="2" applyNumberFormat="1" applyFont="1" applyBorder="1"/>
    <xf numFmtId="10" fontId="0" fillId="0" borderId="7" xfId="2" applyNumberFormat="1" applyFont="1" applyBorder="1"/>
    <xf numFmtId="165" fontId="2" fillId="0" borderId="19" xfId="1" applyNumberFormat="1" applyFont="1" applyBorder="1" applyAlignment="1">
      <alignment horizontal="center" vertical="center" wrapText="1"/>
    </xf>
    <xf numFmtId="165" fontId="2" fillId="0" borderId="20" xfId="1" applyNumberFormat="1" applyFont="1" applyBorder="1" applyAlignment="1">
      <alignment horizontal="center" vertical="center" wrapText="1"/>
    </xf>
    <xf numFmtId="165" fontId="2" fillId="0" borderId="21" xfId="1" applyNumberFormat="1" applyFont="1" applyBorder="1" applyAlignment="1">
      <alignment horizontal="center" vertical="center" wrapText="1"/>
    </xf>
    <xf numFmtId="10" fontId="0" fillId="0" borderId="0" xfId="2" applyNumberFormat="1" applyFont="1"/>
    <xf numFmtId="11" fontId="0" fillId="0" borderId="0" xfId="0" applyNumberFormat="1" applyFont="1"/>
    <xf numFmtId="0" fontId="9" fillId="0" borderId="0" xfId="0" applyFont="1" applyAlignment="1">
      <alignment vertical="center"/>
    </xf>
    <xf numFmtId="10" fontId="0" fillId="0" borderId="0" xfId="0" applyNumberFormat="1"/>
    <xf numFmtId="10" fontId="0" fillId="0" borderId="0" xfId="1" applyNumberFormat="1" applyFont="1" applyBorder="1"/>
    <xf numFmtId="10" fontId="0" fillId="0" borderId="12" xfId="1" applyNumberFormat="1" applyFont="1" applyBorder="1"/>
    <xf numFmtId="169" fontId="2" fillId="0" borderId="0" xfId="1" applyNumberFormat="1" applyFont="1" applyAlignment="1"/>
    <xf numFmtId="0" fontId="8" fillId="0" borderId="0" xfId="0" applyFont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5" fontId="2" fillId="0" borderId="15" xfId="1" applyNumberFormat="1" applyFont="1" applyBorder="1" applyAlignment="1">
      <alignment horizontal="center" vertical="center" wrapText="1"/>
    </xf>
    <xf numFmtId="165" fontId="2" fillId="0" borderId="13" xfId="1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5" fontId="2" fillId="0" borderId="14" xfId="1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3">
    <cellStyle name="Migliaia" xfId="1" builtinId="3"/>
    <cellStyle name="Normale" xfId="0" builtinId="0"/>
    <cellStyle name="Percentuale" xfId="2" builtinId="5"/>
  </cellStyles>
  <dxfs count="27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1.1800000000000001E-5</c:v>
                </c:pt>
                <c:pt idx="1">
                  <c:v>2.48E-5</c:v>
                </c:pt>
                <c:pt idx="2">
                  <c:v>4.1300000000000001E-5</c:v>
                </c:pt>
                <c:pt idx="3">
                  <c:v>5.4700000000000001E-5</c:v>
                </c:pt>
                <c:pt idx="4">
                  <c:v>6.9400000000000006E-5</c:v>
                </c:pt>
                <c:pt idx="5">
                  <c:v>8.4699999999999999E-5</c:v>
                </c:pt>
                <c:pt idx="6">
                  <c:v>1.00361E-4</c:v>
                </c:pt>
                <c:pt idx="7">
                  <c:v>1.19367E-4</c:v>
                </c:pt>
                <c:pt idx="8">
                  <c:v>1.35666E-4</c:v>
                </c:pt>
                <c:pt idx="9">
                  <c:v>1.5163700000000001E-4</c:v>
                </c:pt>
                <c:pt idx="10">
                  <c:v>3.2687699999999999E-4</c:v>
                </c:pt>
                <c:pt idx="11">
                  <c:v>5.1269800000000002E-4</c:v>
                </c:pt>
                <c:pt idx="12">
                  <c:v>6.7767100000000002E-4</c:v>
                </c:pt>
                <c:pt idx="13">
                  <c:v>8.83379E-4</c:v>
                </c:pt>
                <c:pt idx="14">
                  <c:v>1.06916E-3</c:v>
                </c:pt>
                <c:pt idx="15">
                  <c:v>1.25304E-3</c:v>
                </c:pt>
                <c:pt idx="16">
                  <c:v>1.44539E-3</c:v>
                </c:pt>
                <c:pt idx="17">
                  <c:v>1.67537E-3</c:v>
                </c:pt>
                <c:pt idx="18">
                  <c:v>1.85972E-3</c:v>
                </c:pt>
                <c:pt idx="19">
                  <c:v>3.9245399999999998E-3</c:v>
                </c:pt>
                <c:pt idx="20">
                  <c:v>5.9051399999999997E-3</c:v>
                </c:pt>
                <c:pt idx="21">
                  <c:v>8.0737399999999994E-3</c:v>
                </c:pt>
                <c:pt idx="22">
                  <c:v>1.0007200000000001E-2</c:v>
                </c:pt>
                <c:pt idx="23">
                  <c:v>1.20532E-2</c:v>
                </c:pt>
                <c:pt idx="24">
                  <c:v>1.4680500000000001E-2</c:v>
                </c:pt>
                <c:pt idx="25">
                  <c:v>1.6734200000000001E-2</c:v>
                </c:pt>
                <c:pt idx="26">
                  <c:v>1.8833699999999998E-2</c:v>
                </c:pt>
                <c:pt idx="27">
                  <c:v>2.1049600000000002E-2</c:v>
                </c:pt>
                <c:pt idx="28">
                  <c:v>2.6387799999999999E-2</c:v>
                </c:pt>
                <c:pt idx="29">
                  <c:v>3.2755800000000002E-2</c:v>
                </c:pt>
                <c:pt idx="30">
                  <c:v>3.85046E-2</c:v>
                </c:pt>
                <c:pt idx="31">
                  <c:v>4.3935799999999997E-2</c:v>
                </c:pt>
                <c:pt idx="32">
                  <c:v>4.9771700000000002E-2</c:v>
                </c:pt>
                <c:pt idx="33">
                  <c:v>5.5518100000000001E-2</c:v>
                </c:pt>
                <c:pt idx="34">
                  <c:v>6.1577100000000003E-2</c:v>
                </c:pt>
                <c:pt idx="35">
                  <c:v>7.1612599999999998E-2</c:v>
                </c:pt>
                <c:pt idx="36">
                  <c:v>7.4841199999999997E-2</c:v>
                </c:pt>
                <c:pt idx="37">
                  <c:v>8.0884899999999996E-2</c:v>
                </c:pt>
                <c:pt idx="38">
                  <c:v>8.6592799999999998E-2</c:v>
                </c:pt>
                <c:pt idx="39">
                  <c:v>9.2720899999999995E-2</c:v>
                </c:pt>
                <c:pt idx="40">
                  <c:v>9.8093100000000003E-2</c:v>
                </c:pt>
                <c:pt idx="41">
                  <c:v>0.104695</c:v>
                </c:pt>
                <c:pt idx="42">
                  <c:v>0.114897</c:v>
                </c:pt>
                <c:pt idx="43">
                  <c:v>0.11751399999999999</c:v>
                </c:pt>
                <c:pt idx="44">
                  <c:v>0.12980900000000001</c:v>
                </c:pt>
                <c:pt idx="45">
                  <c:v>0.14511599999999999</c:v>
                </c:pt>
                <c:pt idx="46">
                  <c:v>0.16189700000000001</c:v>
                </c:pt>
                <c:pt idx="47">
                  <c:v>0.16975199999999999</c:v>
                </c:pt>
                <c:pt idx="48">
                  <c:v>0.18282899999999999</c:v>
                </c:pt>
                <c:pt idx="49">
                  <c:v>0.19678799999999999</c:v>
                </c:pt>
                <c:pt idx="50">
                  <c:v>0.21253900000000001</c:v>
                </c:pt>
                <c:pt idx="51">
                  <c:v>0.22156400000000001</c:v>
                </c:pt>
                <c:pt idx="52">
                  <c:v>0.23644100000000001</c:v>
                </c:pt>
                <c:pt idx="53">
                  <c:v>0.25006699999999998</c:v>
                </c:pt>
                <c:pt idx="54">
                  <c:v>0.32131300000000002</c:v>
                </c:pt>
                <c:pt idx="55">
                  <c:v>0.39414500000000002</c:v>
                </c:pt>
                <c:pt idx="56">
                  <c:v>0.46231</c:v>
                </c:pt>
                <c:pt idx="57">
                  <c:v>0.53441000000000005</c:v>
                </c:pt>
                <c:pt idx="58">
                  <c:v>0.63530699999999996</c:v>
                </c:pt>
                <c:pt idx="59">
                  <c:v>0.70511100000000004</c:v>
                </c:pt>
                <c:pt idx="60">
                  <c:v>0.77974299999999996</c:v>
                </c:pt>
                <c:pt idx="61">
                  <c:v>0.89502999999999999</c:v>
                </c:pt>
                <c:pt idx="62">
                  <c:v>0.97638800000000003</c:v>
                </c:pt>
                <c:pt idx="63">
                  <c:v>1.06074</c:v>
                </c:pt>
                <c:pt idx="64">
                  <c:v>1.14269</c:v>
                </c:pt>
                <c:pt idx="65">
                  <c:v>1.22512</c:v>
                </c:pt>
                <c:pt idx="66">
                  <c:v>1.3047500000000001</c:v>
                </c:pt>
                <c:pt idx="67">
                  <c:v>1.4077599999999999</c:v>
                </c:pt>
                <c:pt idx="68">
                  <c:v>1.4880599999999999</c:v>
                </c:pt>
                <c:pt idx="69">
                  <c:v>1.5848899999999999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3-4A5F-A84F-1594D7C59E39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3.4810499999999999E-6</c:v>
                </c:pt>
                <c:pt idx="1">
                  <c:v>7.5966000000000002E-6</c:v>
                </c:pt>
                <c:pt idx="2">
                  <c:v>1.28769E-5</c:v>
                </c:pt>
                <c:pt idx="3">
                  <c:v>1.2611E-5</c:v>
                </c:pt>
                <c:pt idx="4">
                  <c:v>1.7125900000000001E-5</c:v>
                </c:pt>
                <c:pt idx="5">
                  <c:v>1.8288299999999999E-5</c:v>
                </c:pt>
                <c:pt idx="6">
                  <c:v>3.1495200000000003E-5</c:v>
                </c:pt>
                <c:pt idx="7">
                  <c:v>2.55033E-5</c:v>
                </c:pt>
                <c:pt idx="8">
                  <c:v>3.7184000000000002E-5</c:v>
                </c:pt>
                <c:pt idx="9">
                  <c:v>3.9095299999999998E-5</c:v>
                </c:pt>
                <c:pt idx="10">
                  <c:v>8.8241599999999999E-5</c:v>
                </c:pt>
                <c:pt idx="11">
                  <c:v>1.3842800000000001E-4</c:v>
                </c:pt>
                <c:pt idx="12">
                  <c:v>1.80865E-4</c:v>
                </c:pt>
                <c:pt idx="13">
                  <c:v>2.2886099999999999E-4</c:v>
                </c:pt>
                <c:pt idx="14">
                  <c:v>2.9348999999999998E-4</c:v>
                </c:pt>
                <c:pt idx="15">
                  <c:v>3.3932999999999999E-4</c:v>
                </c:pt>
                <c:pt idx="16">
                  <c:v>3.6855999999999998E-4</c:v>
                </c:pt>
                <c:pt idx="17">
                  <c:v>4.33578E-4</c:v>
                </c:pt>
                <c:pt idx="18">
                  <c:v>4.7251999999999998E-4</c:v>
                </c:pt>
                <c:pt idx="19">
                  <c:v>9.6206799999999995E-4</c:v>
                </c:pt>
                <c:pt idx="20">
                  <c:v>1.53718E-3</c:v>
                </c:pt>
                <c:pt idx="21">
                  <c:v>1.8276799999999999E-3</c:v>
                </c:pt>
                <c:pt idx="22">
                  <c:v>2.14971E-3</c:v>
                </c:pt>
                <c:pt idx="23">
                  <c:v>2.6181799999999999E-3</c:v>
                </c:pt>
                <c:pt idx="24">
                  <c:v>3.1161700000000001E-3</c:v>
                </c:pt>
                <c:pt idx="25">
                  <c:v>3.48169E-3</c:v>
                </c:pt>
                <c:pt idx="26">
                  <c:v>3.8901399999999998E-3</c:v>
                </c:pt>
                <c:pt idx="27">
                  <c:v>4.3494600000000003E-3</c:v>
                </c:pt>
                <c:pt idx="28">
                  <c:v>5.3784200000000001E-3</c:v>
                </c:pt>
                <c:pt idx="29">
                  <c:v>6.5106499999999998E-3</c:v>
                </c:pt>
                <c:pt idx="30">
                  <c:v>7.6867300000000001E-3</c:v>
                </c:pt>
                <c:pt idx="31">
                  <c:v>8.9259600000000001E-3</c:v>
                </c:pt>
                <c:pt idx="32">
                  <c:v>9.9708100000000001E-3</c:v>
                </c:pt>
                <c:pt idx="33">
                  <c:v>1.10215E-2</c:v>
                </c:pt>
                <c:pt idx="34">
                  <c:v>1.16572E-2</c:v>
                </c:pt>
                <c:pt idx="35">
                  <c:v>1.28629E-2</c:v>
                </c:pt>
                <c:pt idx="36">
                  <c:v>1.41213E-2</c:v>
                </c:pt>
                <c:pt idx="37">
                  <c:v>1.5057299999999999E-2</c:v>
                </c:pt>
                <c:pt idx="38">
                  <c:v>1.6232199999999999E-2</c:v>
                </c:pt>
                <c:pt idx="39">
                  <c:v>1.7631000000000001E-2</c:v>
                </c:pt>
                <c:pt idx="40">
                  <c:v>1.8565600000000002E-2</c:v>
                </c:pt>
                <c:pt idx="41">
                  <c:v>1.9484700000000001E-2</c:v>
                </c:pt>
                <c:pt idx="42">
                  <c:v>2.0831200000000001E-2</c:v>
                </c:pt>
                <c:pt idx="43">
                  <c:v>2.1741400000000001E-2</c:v>
                </c:pt>
                <c:pt idx="44">
                  <c:v>2.50932E-2</c:v>
                </c:pt>
                <c:pt idx="45">
                  <c:v>2.8757499999999998E-2</c:v>
                </c:pt>
                <c:pt idx="46">
                  <c:v>2.8117E-2</c:v>
                </c:pt>
                <c:pt idx="47">
                  <c:v>3.02978E-2</c:v>
                </c:pt>
                <c:pt idx="48">
                  <c:v>3.3046499999999999E-2</c:v>
                </c:pt>
                <c:pt idx="49">
                  <c:v>3.4765200000000003E-2</c:v>
                </c:pt>
                <c:pt idx="50">
                  <c:v>3.7382400000000003E-2</c:v>
                </c:pt>
                <c:pt idx="51">
                  <c:v>3.90741E-2</c:v>
                </c:pt>
                <c:pt idx="52">
                  <c:v>4.1217400000000001E-2</c:v>
                </c:pt>
                <c:pt idx="53">
                  <c:v>4.4437900000000002E-2</c:v>
                </c:pt>
                <c:pt idx="54">
                  <c:v>5.4253500000000003E-2</c:v>
                </c:pt>
                <c:pt idx="55">
                  <c:v>6.5519800000000003E-2</c:v>
                </c:pt>
                <c:pt idx="56">
                  <c:v>8.0834400000000001E-2</c:v>
                </c:pt>
                <c:pt idx="57">
                  <c:v>8.8329500000000005E-2</c:v>
                </c:pt>
                <c:pt idx="58">
                  <c:v>9.8737599999999995E-2</c:v>
                </c:pt>
                <c:pt idx="59">
                  <c:v>0.109707</c:v>
                </c:pt>
                <c:pt idx="60">
                  <c:v>0.12030200000000001</c:v>
                </c:pt>
                <c:pt idx="61">
                  <c:v>0.13522700000000001</c:v>
                </c:pt>
                <c:pt idx="62">
                  <c:v>0.143321</c:v>
                </c:pt>
                <c:pt idx="63">
                  <c:v>0.153892</c:v>
                </c:pt>
                <c:pt idx="64">
                  <c:v>0.16791700000000001</c:v>
                </c:pt>
                <c:pt idx="65">
                  <c:v>0.174456</c:v>
                </c:pt>
                <c:pt idx="66">
                  <c:v>0.186696</c:v>
                </c:pt>
                <c:pt idx="67">
                  <c:v>0.202101</c:v>
                </c:pt>
                <c:pt idx="68">
                  <c:v>0.21027100000000001</c:v>
                </c:pt>
                <c:pt idx="69">
                  <c:v>0.233843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3-4A5F-A84F-1594D7C59E39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1.7924500000000001E-6</c:v>
                </c:pt>
                <c:pt idx="1">
                  <c:v>3.33315E-6</c:v>
                </c:pt>
                <c:pt idx="2">
                  <c:v>6.5811499999999997E-6</c:v>
                </c:pt>
                <c:pt idx="3">
                  <c:v>6.5544999999999997E-6</c:v>
                </c:pt>
                <c:pt idx="4">
                  <c:v>9.4236500000000008E-6</c:v>
                </c:pt>
                <c:pt idx="5">
                  <c:v>8.1398499999999997E-6</c:v>
                </c:pt>
                <c:pt idx="6">
                  <c:v>1.23922E-5</c:v>
                </c:pt>
                <c:pt idx="7">
                  <c:v>1.4240799999999999E-5</c:v>
                </c:pt>
                <c:pt idx="8">
                  <c:v>2.97554E-5</c:v>
                </c:pt>
                <c:pt idx="9">
                  <c:v>1.5913499999999999E-5</c:v>
                </c:pt>
                <c:pt idx="10">
                  <c:v>5.9955299999999998E-5</c:v>
                </c:pt>
                <c:pt idx="11">
                  <c:v>7.1230500000000002E-5</c:v>
                </c:pt>
                <c:pt idx="12">
                  <c:v>1.03708E-4</c:v>
                </c:pt>
                <c:pt idx="13">
                  <c:v>1.09892E-4</c:v>
                </c:pt>
                <c:pt idx="14">
                  <c:v>1.3824900000000001E-4</c:v>
                </c:pt>
                <c:pt idx="15">
                  <c:v>1.62213E-4</c:v>
                </c:pt>
                <c:pt idx="16">
                  <c:v>1.7057899999999999E-4</c:v>
                </c:pt>
                <c:pt idx="17">
                  <c:v>1.9256300000000001E-4</c:v>
                </c:pt>
                <c:pt idx="18">
                  <c:v>2.8352500000000002E-4</c:v>
                </c:pt>
                <c:pt idx="19">
                  <c:v>6.8779300000000002E-4</c:v>
                </c:pt>
                <c:pt idx="20">
                  <c:v>9.5502499999999997E-4</c:v>
                </c:pt>
                <c:pt idx="21">
                  <c:v>6.4886399999999997E-4</c:v>
                </c:pt>
                <c:pt idx="22">
                  <c:v>9.2449899999999996E-4</c:v>
                </c:pt>
                <c:pt idx="23">
                  <c:v>1.1489200000000001E-3</c:v>
                </c:pt>
                <c:pt idx="24">
                  <c:v>1.24467E-3</c:v>
                </c:pt>
                <c:pt idx="25">
                  <c:v>2.0689699999999998E-3</c:v>
                </c:pt>
                <c:pt idx="26">
                  <c:v>1.60422E-3</c:v>
                </c:pt>
                <c:pt idx="27">
                  <c:v>2.2764999999999999E-3</c:v>
                </c:pt>
                <c:pt idx="28">
                  <c:v>2.50629E-3</c:v>
                </c:pt>
                <c:pt idx="29">
                  <c:v>3.60122E-3</c:v>
                </c:pt>
                <c:pt idx="30">
                  <c:v>2.8941000000000001E-3</c:v>
                </c:pt>
                <c:pt idx="31">
                  <c:v>2.82147E-3</c:v>
                </c:pt>
                <c:pt idx="32">
                  <c:v>2.7934499999999998E-3</c:v>
                </c:pt>
                <c:pt idx="33">
                  <c:v>7.4589599999999997E-3</c:v>
                </c:pt>
                <c:pt idx="34">
                  <c:v>6.6459099999999997E-3</c:v>
                </c:pt>
                <c:pt idx="35">
                  <c:v>8.6229800000000006E-3</c:v>
                </c:pt>
                <c:pt idx="36">
                  <c:v>9.8898900000000001E-3</c:v>
                </c:pt>
                <c:pt idx="37">
                  <c:v>5.9569999999999996E-3</c:v>
                </c:pt>
                <c:pt idx="38">
                  <c:v>4.5066500000000001E-3</c:v>
                </c:pt>
                <c:pt idx="39">
                  <c:v>9.7663899999999998E-3</c:v>
                </c:pt>
                <c:pt idx="40">
                  <c:v>9.12929E-3</c:v>
                </c:pt>
                <c:pt idx="41">
                  <c:v>9.5425600000000003E-3</c:v>
                </c:pt>
                <c:pt idx="42">
                  <c:v>9.0457200000000001E-3</c:v>
                </c:pt>
                <c:pt idx="43">
                  <c:v>1.06652E-2</c:v>
                </c:pt>
                <c:pt idx="44">
                  <c:v>1.1808000000000001E-2</c:v>
                </c:pt>
                <c:pt idx="45">
                  <c:v>1.19953E-2</c:v>
                </c:pt>
                <c:pt idx="46">
                  <c:v>1.2125500000000001E-2</c:v>
                </c:pt>
                <c:pt idx="47">
                  <c:v>1.6464699999999999E-2</c:v>
                </c:pt>
                <c:pt idx="48">
                  <c:v>1.3020800000000001E-2</c:v>
                </c:pt>
                <c:pt idx="49">
                  <c:v>1.8616600000000001E-2</c:v>
                </c:pt>
                <c:pt idx="50">
                  <c:v>1.9218499999999999E-2</c:v>
                </c:pt>
                <c:pt idx="51">
                  <c:v>1.7028999999999999E-2</c:v>
                </c:pt>
                <c:pt idx="52">
                  <c:v>1.48351E-2</c:v>
                </c:pt>
                <c:pt idx="53">
                  <c:v>2.4801799999999999E-2</c:v>
                </c:pt>
                <c:pt idx="54">
                  <c:v>2.9328099999999999E-2</c:v>
                </c:pt>
                <c:pt idx="55">
                  <c:v>2.8999400000000002E-2</c:v>
                </c:pt>
                <c:pt idx="56">
                  <c:v>3.8345400000000002E-2</c:v>
                </c:pt>
                <c:pt idx="57">
                  <c:v>5.0107600000000002E-2</c:v>
                </c:pt>
                <c:pt idx="58">
                  <c:v>5.6072200000000003E-2</c:v>
                </c:pt>
                <c:pt idx="59">
                  <c:v>5.3288700000000001E-2</c:v>
                </c:pt>
                <c:pt idx="60">
                  <c:v>5.7454100000000001E-2</c:v>
                </c:pt>
                <c:pt idx="61">
                  <c:v>6.3111899999999999E-2</c:v>
                </c:pt>
                <c:pt idx="62">
                  <c:v>6.8294400000000005E-2</c:v>
                </c:pt>
                <c:pt idx="63">
                  <c:v>8.5538799999999998E-2</c:v>
                </c:pt>
                <c:pt idx="64">
                  <c:v>8.0426200000000003E-2</c:v>
                </c:pt>
                <c:pt idx="65">
                  <c:v>8.6987200000000001E-2</c:v>
                </c:pt>
                <c:pt idx="66">
                  <c:v>9.2899700000000002E-2</c:v>
                </c:pt>
                <c:pt idx="67">
                  <c:v>9.6108899999999997E-2</c:v>
                </c:pt>
                <c:pt idx="68">
                  <c:v>0.109787</c:v>
                </c:pt>
                <c:pt idx="69">
                  <c:v>0.118245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43-4A5F-A84F-1594D7C59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29120"/>
        <c:axId val="169329512"/>
      </c:scatterChart>
      <c:valAx>
        <c:axId val="169329120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329512"/>
        <c:crosses val="autoZero"/>
        <c:crossBetween val="midCat"/>
      </c:valAx>
      <c:valAx>
        <c:axId val="169329512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32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8.2025230708580629E-6</c:v>
                </c:pt>
                <c:pt idx="2">
                  <c:v>1.8613417737716376E-5</c:v>
                </c:pt>
                <c:pt idx="3">
                  <c:v>2.706832613383161E-5</c:v>
                </c:pt>
                <c:pt idx="4">
                  <c:v>3.6343486837032656E-5</c:v>
                </c:pt>
                <c:pt idx="5">
                  <c:v>4.5997225528119448E-5</c:v>
                </c:pt>
                <c:pt idx="6">
                  <c:v>5.5878741975250842E-5</c:v>
                </c:pt>
                <c:pt idx="7">
                  <c:v>6.7870830704845338E-5</c:v>
                </c:pt>
                <c:pt idx="8">
                  <c:v>7.8154901745761921E-5</c:v>
                </c:pt>
                <c:pt idx="9">
                  <c:v>8.8232016819967638E-5</c:v>
                </c:pt>
                <c:pt idx="10">
                  <c:v>1.9880202781513432E-4</c:v>
                </c:pt>
                <c:pt idx="11">
                  <c:v>3.1604826162666638E-4</c:v>
                </c:pt>
                <c:pt idx="12">
                  <c:v>4.2014017228579463E-4</c:v>
                </c:pt>
                <c:pt idx="13">
                  <c:v>5.4993437350580004E-4</c:v>
                </c:pt>
                <c:pt idx="14">
                  <c:v>6.6715536878480641E-4</c:v>
                </c:pt>
                <c:pt idx="15">
                  <c:v>7.8317690280552794E-4</c:v>
                </c:pt>
                <c:pt idx="16">
                  <c:v>9.0454269608857018E-4</c:v>
                </c:pt>
                <c:pt idx="17">
                  <c:v>1.0496516388451807E-3</c:v>
                </c:pt>
                <c:pt idx="18">
                  <c:v>1.1659697256230796E-3</c:v>
                </c:pt>
                <c:pt idx="19">
                  <c:v>2.4687953938668599E-3</c:v>
                </c:pt>
                <c:pt idx="20">
                  <c:v>3.7184813318777428E-3</c:v>
                </c:pt>
                <c:pt idx="21">
                  <c:v>5.086788372759497E-3</c:v>
                </c:pt>
                <c:pt idx="22">
                  <c:v>6.3067307001888236E-3</c:v>
                </c:pt>
                <c:pt idx="23">
                  <c:v>7.5976816388792535E-3</c:v>
                </c:pt>
                <c:pt idx="24">
                  <c:v>9.2554115514996687E-3</c:v>
                </c:pt>
                <c:pt idx="25">
                  <c:v>1.05512209077013E-2</c:v>
                </c:pt>
                <c:pt idx="26">
                  <c:v>1.1875928383644875E-2</c:v>
                </c:pt>
                <c:pt idx="27">
                  <c:v>1.3274079989238291E-2</c:v>
                </c:pt>
                <c:pt idx="28">
                  <c:v>1.664228834745787E-2</c:v>
                </c:pt>
                <c:pt idx="29">
                  <c:v>2.0660262725552037E-2</c:v>
                </c:pt>
                <c:pt idx="30">
                  <c:v>2.4287544620148101E-2</c:v>
                </c:pt>
                <c:pt idx="31">
                  <c:v>2.7714432566489967E-2</c:v>
                </c:pt>
                <c:pt idx="32">
                  <c:v>3.1396671365660787E-2</c:v>
                </c:pt>
                <c:pt idx="33">
                  <c:v>3.5022438948305305E-2</c:v>
                </c:pt>
                <c:pt idx="34">
                  <c:v>3.8845445662638305E-2</c:v>
                </c:pt>
                <c:pt idx="35">
                  <c:v>4.5177477991684152E-2</c:v>
                </c:pt>
                <c:pt idx="36">
                  <c:v>4.7214606144497413E-2</c:v>
                </c:pt>
                <c:pt idx="37">
                  <c:v>5.102795912013932E-2</c:v>
                </c:pt>
                <c:pt idx="38">
                  <c:v>5.4629434615227845E-2</c:v>
                </c:pt>
                <c:pt idx="39">
                  <c:v>5.8496040894499016E-2</c:v>
                </c:pt>
                <c:pt idx="40">
                  <c:v>6.1885702005365459E-2</c:v>
                </c:pt>
                <c:pt idx="41">
                  <c:v>6.6051258702403748E-2</c:v>
                </c:pt>
                <c:pt idx="42">
                  <c:v>7.2488346423087907E-2</c:v>
                </c:pt>
                <c:pt idx="43">
                  <c:v>7.4139577413582944E-2</c:v>
                </c:pt>
                <c:pt idx="44">
                  <c:v>8.1897271348675249E-2</c:v>
                </c:pt>
                <c:pt idx="45">
                  <c:v>9.1555426782954044E-2</c:v>
                </c:pt>
                <c:pt idx="46">
                  <c:v>0.10214362214080554</c:v>
                </c:pt>
                <c:pt idx="47">
                  <c:v>0.10709983896554322</c:v>
                </c:pt>
                <c:pt idx="48">
                  <c:v>0.11535094621151329</c:v>
                </c:pt>
                <c:pt idx="49">
                  <c:v>0.12415856309967542</c:v>
                </c:pt>
                <c:pt idx="50">
                  <c:v>0.13409686624498968</c:v>
                </c:pt>
                <c:pt idx="51">
                  <c:v>0.1397913101461046</c:v>
                </c:pt>
                <c:pt idx="52">
                  <c:v>0.14917815135573195</c:v>
                </c:pt>
                <c:pt idx="53">
                  <c:v>0.15777565746061747</c:v>
                </c:pt>
                <c:pt idx="54">
                  <c:v>0.20272926966879853</c:v>
                </c:pt>
                <c:pt idx="55">
                  <c:v>0.24868358969162427</c:v>
                </c:pt>
                <c:pt idx="56">
                  <c:v>0.29169320393201192</c:v>
                </c:pt>
                <c:pt idx="57">
                  <c:v>0.33718565880961709</c:v>
                </c:pt>
                <c:pt idx="58">
                  <c:v>0.40084796421579905</c:v>
                </c:pt>
                <c:pt idx="59">
                  <c:v>0.44489172732642801</c:v>
                </c:pt>
                <c:pt idx="60">
                  <c:v>0.49198178131291098</c:v>
                </c:pt>
                <c:pt idx="61">
                  <c:v>0.56472364879521975</c:v>
                </c:pt>
                <c:pt idx="62">
                  <c:v>0.61605756202590212</c:v>
                </c:pt>
                <c:pt idx="63">
                  <c:v>0.66928057941613439</c:v>
                </c:pt>
                <c:pt idx="64">
                  <c:v>0.7209880229281973</c:v>
                </c:pt>
                <c:pt idx="65">
                  <c:v>0.77299832883056885</c:v>
                </c:pt>
                <c:pt idx="66">
                  <c:v>0.82324193745614027</c:v>
                </c:pt>
                <c:pt idx="67">
                  <c:v>0.88823746834299311</c:v>
                </c:pt>
                <c:pt idx="68">
                  <c:v>0.93890382238837033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0-466A-8ECE-261B82E8522C}"/>
            </c:ext>
          </c:extLst>
        </c:ser>
        <c:ser>
          <c:idx val="1"/>
          <c:order val="1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0.65504785596211523</c:v>
                </c:pt>
                <c:pt idx="2">
                  <c:v>0.44075619198243471</c:v>
                </c:pt>
                <c:pt idx="3">
                  <c:v>0.29258037688483851</c:v>
                </c:pt>
                <c:pt idx="4">
                  <c:v>0.41711860547640889</c:v>
                </c:pt>
                <c:pt idx="5">
                  <c:v>0.29927933232197862</c:v>
                </c:pt>
                <c:pt idx="6">
                  <c:v>0.35885827620148658</c:v>
                </c:pt>
                <c:pt idx="7">
                  <c:v>0.26524937485415251</c:v>
                </c:pt>
                <c:pt idx="8">
                  <c:v>0.19688820614050706</c:v>
                </c:pt>
                <c:pt idx="9">
                  <c:v>0.3785135755282501</c:v>
                </c:pt>
                <c:pt idx="10">
                  <c:v>0.19522831518944825</c:v>
                </c:pt>
                <c:pt idx="11">
                  <c:v>0.28496846875060111</c:v>
                </c:pt>
                <c:pt idx="12">
                  <c:v>8.3796743555199907E-2</c:v>
                </c:pt>
                <c:pt idx="13">
                  <c:v>6.697949684856519E-2</c:v>
                </c:pt>
                <c:pt idx="14">
                  <c:v>4.8151976232847102E-2</c:v>
                </c:pt>
                <c:pt idx="15">
                  <c:v>5.7980985686203634E-2</c:v>
                </c:pt>
                <c:pt idx="16">
                  <c:v>5.2405832134038273E-2</c:v>
                </c:pt>
                <c:pt idx="17">
                  <c:v>9.7240025493037008E-2</c:v>
                </c:pt>
                <c:pt idx="18">
                  <c:v>0.16610602002740907</c:v>
                </c:pt>
                <c:pt idx="19">
                  <c:v>0.21467073929987374</c:v>
                </c:pt>
                <c:pt idx="20">
                  <c:v>5.7229720097691408E-2</c:v>
                </c:pt>
                <c:pt idx="21">
                  <c:v>0.19117420123466822</c:v>
                </c:pt>
                <c:pt idx="22">
                  <c:v>8.5867637292719248E-2</c:v>
                </c:pt>
                <c:pt idx="23">
                  <c:v>6.5775016033029973E-2</c:v>
                </c:pt>
                <c:pt idx="24">
                  <c:v>0.10120097617997589</c:v>
                </c:pt>
                <c:pt idx="25">
                  <c:v>5.2849579495917939E-2</c:v>
                </c:pt>
                <c:pt idx="26">
                  <c:v>8.0710725637032618E-2</c:v>
                </c:pt>
                <c:pt idx="27">
                  <c:v>3.1164643427685705E-2</c:v>
                </c:pt>
                <c:pt idx="28">
                  <c:v>0.12044036912975209</c:v>
                </c:pt>
                <c:pt idx="29">
                  <c:v>5.8921254254964688E-2</c:v>
                </c:pt>
                <c:pt idx="30">
                  <c:v>6.822041034094245E-2</c:v>
                </c:pt>
                <c:pt idx="31">
                  <c:v>4.2651206261613735E-2</c:v>
                </c:pt>
                <c:pt idx="32">
                  <c:v>6.9338160665380399E-2</c:v>
                </c:pt>
                <c:pt idx="33">
                  <c:v>5.9195777624554531E-2</c:v>
                </c:pt>
                <c:pt idx="34">
                  <c:v>0.40621865204312146</c:v>
                </c:pt>
                <c:pt idx="35">
                  <c:v>0.90550462627529638</c:v>
                </c:pt>
                <c:pt idx="36">
                  <c:v>0.21059504746484314</c:v>
                </c:pt>
                <c:pt idx="37">
                  <c:v>6.3417004175576497E-2</c:v>
                </c:pt>
                <c:pt idx="38">
                  <c:v>7.5406300494961762E-2</c:v>
                </c:pt>
                <c:pt idx="39">
                  <c:v>0</c:v>
                </c:pt>
                <c:pt idx="40">
                  <c:v>7.1332969228079787E-2</c:v>
                </c:pt>
                <c:pt idx="41">
                  <c:v>3.741958798028161E-2</c:v>
                </c:pt>
                <c:pt idx="42">
                  <c:v>0.68995495336712442</c:v>
                </c:pt>
                <c:pt idx="43">
                  <c:v>6.4125015261603108E-2</c:v>
                </c:pt>
                <c:pt idx="44">
                  <c:v>0.10435734969827945</c:v>
                </c:pt>
                <c:pt idx="45">
                  <c:v>2.3418327202364291E-2</c:v>
                </c:pt>
                <c:pt idx="46">
                  <c:v>0.79989581921276343</c:v>
                </c:pt>
                <c:pt idx="47">
                  <c:v>5.1152382863749742E-2</c:v>
                </c:pt>
                <c:pt idx="48">
                  <c:v>7.3000464309242286E-2</c:v>
                </c:pt>
                <c:pt idx="49">
                  <c:v>2.6820806644254399E-2</c:v>
                </c:pt>
                <c:pt idx="50">
                  <c:v>0.58198231884468343</c:v>
                </c:pt>
                <c:pt idx="51">
                  <c:v>2.516957280484881E-2</c:v>
                </c:pt>
                <c:pt idx="52">
                  <c:v>0.4616098052364781</c:v>
                </c:pt>
                <c:pt idx="53">
                  <c:v>0.44467620144503422</c:v>
                </c:pt>
                <c:pt idx="54">
                  <c:v>2.2440489037707845E-2</c:v>
                </c:pt>
                <c:pt idx="55">
                  <c:v>0.47847138035990411</c:v>
                </c:pt>
                <c:pt idx="56">
                  <c:v>0.4243742400899258</c:v>
                </c:pt>
                <c:pt idx="57">
                  <c:v>0.33819720560616895</c:v>
                </c:pt>
                <c:pt idx="58">
                  <c:v>0.38683619814729869</c:v>
                </c:pt>
                <c:pt idx="59">
                  <c:v>0.33762288271221824</c:v>
                </c:pt>
                <c:pt idx="60">
                  <c:v>0.25810349434720958</c:v>
                </c:pt>
                <c:pt idx="61">
                  <c:v>0.23955616094345247</c:v>
                </c:pt>
                <c:pt idx="62">
                  <c:v>0.2879144941049594</c:v>
                </c:pt>
                <c:pt idx="63">
                  <c:v>0.37343533795572759</c:v>
                </c:pt>
                <c:pt idx="64">
                  <c:v>0.38637946879207191</c:v>
                </c:pt>
                <c:pt idx="65">
                  <c:v>0.31324839593648551</c:v>
                </c:pt>
                <c:pt idx="66">
                  <c:v>0.26655350265944028</c:v>
                </c:pt>
                <c:pt idx="67">
                  <c:v>0.26785250343892419</c:v>
                </c:pt>
                <c:pt idx="68">
                  <c:v>0.24709579867816484</c:v>
                </c:pt>
                <c:pt idx="69">
                  <c:v>0.26538184089198402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0-466A-8ECE-261B82E8522C}"/>
            </c:ext>
          </c:extLst>
        </c:ser>
        <c:ser>
          <c:idx val="3"/>
          <c:order val="2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9.7649411151857751E-6</c:v>
                </c:pt>
                <c:pt idx="2">
                  <c:v>2.2150093702628139E-5</c:v>
                </c:pt>
                <c:pt idx="3">
                  <c:v>3.6697278707069099E-5</c:v>
                </c:pt>
                <c:pt idx="4">
                  <c:v>4.9583564636199873E-5</c:v>
                </c:pt>
                <c:pt idx="5">
                  <c:v>9.6446691131805491E-5</c:v>
                </c:pt>
                <c:pt idx="6">
                  <c:v>1.0850252752328117E-4</c:v>
                </c:pt>
                <c:pt idx="7">
                  <c:v>9.2766940594264815E-5</c:v>
                </c:pt>
                <c:pt idx="8">
                  <c:v>1.1183864376937836E-4</c:v>
                </c:pt>
                <c:pt idx="9">
                  <c:v>1.2614242115071352E-4</c:v>
                </c:pt>
                <c:pt idx="10">
                  <c:v>2.879655362296425E-4</c:v>
                </c:pt>
                <c:pt idx="11">
                  <c:v>4.6549560204663424E-4</c:v>
                </c:pt>
                <c:pt idx="12">
                  <c:v>5.7180746096196318E-4</c:v>
                </c:pt>
                <c:pt idx="13">
                  <c:v>8.5955822575945352E-4</c:v>
                </c:pt>
                <c:pt idx="14">
                  <c:v>8.4214742165965013E-4</c:v>
                </c:pt>
                <c:pt idx="15">
                  <c:v>1.0362148877523596E-3</c:v>
                </c:pt>
                <c:pt idx="16">
                  <c:v>1.1422547028536291E-3</c:v>
                </c:pt>
                <c:pt idx="17">
                  <c:v>1.2859940633453445E-3</c:v>
                </c:pt>
                <c:pt idx="18">
                  <c:v>1.6669126754104504E-3</c:v>
                </c:pt>
                <c:pt idx="19">
                  <c:v>3.0434686926466307E-3</c:v>
                </c:pt>
                <c:pt idx="20">
                  <c:v>4.7027927774543708E-3</c:v>
                </c:pt>
                <c:pt idx="21">
                  <c:v>7.8307239153187162E-3</c:v>
                </c:pt>
                <c:pt idx="22">
                  <c:v>1.0808315050676535E-2</c:v>
                </c:pt>
                <c:pt idx="23">
                  <c:v>1.2210629321675499E-2</c:v>
                </c:pt>
                <c:pt idx="24">
                  <c:v>1.3679093193777336E-2</c:v>
                </c:pt>
                <c:pt idx="25">
                  <c:v>1.6506630688538165E-2</c:v>
                </c:pt>
                <c:pt idx="26">
                  <c:v>1.7971658217725568E-2</c:v>
                </c:pt>
                <c:pt idx="27">
                  <c:v>2.0719300739725784E-2</c:v>
                </c:pt>
                <c:pt idx="28">
                  <c:v>2.6058804904938507E-2</c:v>
                </c:pt>
                <c:pt idx="29">
                  <c:v>3.0712758658721473E-2</c:v>
                </c:pt>
                <c:pt idx="30">
                  <c:v>3.4779956859864687E-2</c:v>
                </c:pt>
                <c:pt idx="31">
                  <c:v>4.0584226404254721E-2</c:v>
                </c:pt>
                <c:pt idx="32">
                  <c:v>4.5412288199035721E-2</c:v>
                </c:pt>
                <c:pt idx="33">
                  <c:v>5.0387540015318345E-2</c:v>
                </c:pt>
                <c:pt idx="34">
                  <c:v>6.0078599757843763E-2</c:v>
                </c:pt>
                <c:pt idx="35">
                  <c:v>6.189642515957982E-2</c:v>
                </c:pt>
                <c:pt idx="36">
                  <c:v>6.6682678115568522E-2</c:v>
                </c:pt>
                <c:pt idx="37">
                  <c:v>7.259376065221558E-2</c:v>
                </c:pt>
                <c:pt idx="38">
                  <c:v>7.6861698551943691E-2</c:v>
                </c:pt>
                <c:pt idx="39">
                  <c:v>8.1668283203509481E-2</c:v>
                </c:pt>
                <c:pt idx="40">
                  <c:v>8.8301284114097406E-2</c:v>
                </c:pt>
                <c:pt idx="41">
                  <c:v>9.2586690090307219E-2</c:v>
                </c:pt>
                <c:pt idx="42">
                  <c:v>9.7290184454439946E-2</c:v>
                </c:pt>
                <c:pt idx="43">
                  <c:v>0.1030265862262699</c:v>
                </c:pt>
                <c:pt idx="44">
                  <c:v>0.11440030854923028</c:v>
                </c:pt>
                <c:pt idx="45">
                  <c:v>0.12279099886055163</c:v>
                </c:pt>
                <c:pt idx="46">
                  <c:v>0.13260147151935367</c:v>
                </c:pt>
                <c:pt idx="47">
                  <c:v>0.14350298305348877</c:v>
                </c:pt>
                <c:pt idx="48">
                  <c:v>0.15083957517580723</c:v>
                </c:pt>
                <c:pt idx="49">
                  <c:v>0.16274507156477638</c:v>
                </c:pt>
                <c:pt idx="50">
                  <c:v>0.17204037914832274</c:v>
                </c:pt>
                <c:pt idx="51">
                  <c:v>0.18349628733932</c:v>
                </c:pt>
                <c:pt idx="52">
                  <c:v>0.19325693302586272</c:v>
                </c:pt>
                <c:pt idx="53">
                  <c:v>0.20563635837511435</c:v>
                </c:pt>
                <c:pt idx="54">
                  <c:v>0.25759672686046498</c:v>
                </c:pt>
                <c:pt idx="55">
                  <c:v>0.30256556932448836</c:v>
                </c:pt>
                <c:pt idx="56">
                  <c:v>0.3555940677324092</c:v>
                </c:pt>
                <c:pt idx="57">
                  <c:v>0.40400211672996283</c:v>
                </c:pt>
                <c:pt idx="58">
                  <c:v>0.45036124626478469</c:v>
                </c:pt>
                <c:pt idx="59">
                  <c:v>0.50585388890426475</c:v>
                </c:pt>
                <c:pt idx="60">
                  <c:v>0.55946513379809193</c:v>
                </c:pt>
                <c:pt idx="61">
                  <c:v>0.60857333766446164</c:v>
                </c:pt>
                <c:pt idx="62">
                  <c:v>0.64928254672413344</c:v>
                </c:pt>
                <c:pt idx="63">
                  <c:v>0.70448310021588678</c:v>
                </c:pt>
                <c:pt idx="64">
                  <c:v>0.76077326077342522</c:v>
                </c:pt>
                <c:pt idx="65">
                  <c:v>0.81203204258041217</c:v>
                </c:pt>
                <c:pt idx="66">
                  <c:v>0.85988741309256078</c:v>
                </c:pt>
                <c:pt idx="67">
                  <c:v>0.89981914956784181</c:v>
                </c:pt>
                <c:pt idx="68">
                  <c:v>0.96500514284512373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90-466A-8ECE-261B82E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3856"/>
        <c:axId val="170926600"/>
        <c:extLst/>
      </c:scatterChart>
      <c:valAx>
        <c:axId val="170923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6600"/>
        <c:crosses val="autoZero"/>
        <c:crossBetween val="midCat"/>
      </c:valAx>
      <c:valAx>
        <c:axId val="17092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'heap select'!$I$14:$I$83</c:f>
              <c:numCache>
                <c:formatCode>0.00%</c:formatCode>
                <c:ptCount val="70"/>
                <c:pt idx="0">
                  <c:v>0</c:v>
                </c:pt>
                <c:pt idx="1">
                  <c:v>2.2421705786425803E-4</c:v>
                </c:pt>
                <c:pt idx="2">
                  <c:v>4.8554277088056066E-4</c:v>
                </c:pt>
                <c:pt idx="3">
                  <c:v>6.6723633921854733E-4</c:v>
                </c:pt>
                <c:pt idx="4">
                  <c:v>8.4526953000752273E-4</c:v>
                </c:pt>
                <c:pt idx="5">
                  <c:v>1.0060358363584037E-3</c:v>
                </c:pt>
                <c:pt idx="6">
                  <c:v>1.1446868988776524E-3</c:v>
                </c:pt>
                <c:pt idx="7">
                  <c:v>1.2983065073939627E-3</c:v>
                </c:pt>
                <c:pt idx="8">
                  <c:v>1.3862233486648457E-3</c:v>
                </c:pt>
                <c:pt idx="9">
                  <c:v>1.4417367607930649E-3</c:v>
                </c:pt>
                <c:pt idx="10">
                  <c:v>3.0772617346655423E-3</c:v>
                </c:pt>
                <c:pt idx="11">
                  <c:v>4.5006177202663745E-3</c:v>
                </c:pt>
                <c:pt idx="12">
                  <c:v>5.4219387883897878E-3</c:v>
                </c:pt>
                <c:pt idx="13">
                  <c:v>6.3550920900503367E-3</c:v>
                </c:pt>
                <c:pt idx="14">
                  <c:v>6.793953561168695E-3</c:v>
                </c:pt>
                <c:pt idx="15">
                  <c:v>6.8937278799598121E-3</c:v>
                </c:pt>
                <c:pt idx="16">
                  <c:v>6.7091968879217636E-3</c:v>
                </c:pt>
                <c:pt idx="17">
                  <c:v>6.3320076034877083E-3</c:v>
                </c:pt>
                <c:pt idx="18">
                  <c:v>5.4101995789303621E-3</c:v>
                </c:pt>
                <c:pt idx="19">
                  <c:v>8.1976275704685794E-3</c:v>
                </c:pt>
                <c:pt idx="20">
                  <c:v>7.2300534667561981E-3</c:v>
                </c:pt>
                <c:pt idx="21">
                  <c:v>4.8719246517592522E-3</c:v>
                </c:pt>
                <c:pt idx="22">
                  <c:v>6.0921304407094579E-3</c:v>
                </c:pt>
                <c:pt idx="23">
                  <c:v>7.3833601761020265E-3</c:v>
                </c:pt>
                <c:pt idx="24">
                  <c:v>9.0414480958463574E-3</c:v>
                </c:pt>
                <c:pt idx="25">
                  <c:v>1.0337537297985028E-2</c:v>
                </c:pt>
                <c:pt idx="26">
                  <c:v>1.1662530860769335E-2</c:v>
                </c:pt>
                <c:pt idx="27">
                  <c:v>1.3060984414364839E-2</c:v>
                </c:pt>
                <c:pt idx="28">
                  <c:v>1.6429920178525449E-2</c:v>
                </c:pt>
                <c:pt idx="29">
                  <c:v>2.0448762287508776E-2</c:v>
                </c:pt>
                <c:pt idx="30">
                  <c:v>2.4076827538156282E-2</c:v>
                </c:pt>
                <c:pt idx="31">
                  <c:v>2.7504455563016554E-2</c:v>
                </c:pt>
                <c:pt idx="32">
                  <c:v>3.1187489586856975E-2</c:v>
                </c:pt>
                <c:pt idx="33">
                  <c:v>3.4814040198518685E-2</c:v>
                </c:pt>
                <c:pt idx="34">
                  <c:v>3.8637872538080556E-2</c:v>
                </c:pt>
                <c:pt idx="35">
                  <c:v>4.4971272347236038E-2</c:v>
                </c:pt>
                <c:pt idx="36">
                  <c:v>4.7008840442880437E-2</c:v>
                </c:pt>
                <c:pt idx="37">
                  <c:v>5.0823016958907841E-2</c:v>
                </c:pt>
                <c:pt idx="38">
                  <c:v>5.4425270236839053E-2</c:v>
                </c:pt>
                <c:pt idx="39">
                  <c:v>5.8292711557200338E-2</c:v>
                </c:pt>
                <c:pt idx="40">
                  <c:v>6.1683104706993092E-2</c:v>
                </c:pt>
                <c:pt idx="41">
                  <c:v>6.5849561007133947E-2</c:v>
                </c:pt>
                <c:pt idx="42">
                  <c:v>7.2288038895929149E-2</c:v>
                </c:pt>
                <c:pt idx="43">
                  <c:v>7.3939626490026084E-2</c:v>
                </c:pt>
                <c:pt idx="44">
                  <c:v>8.1698995794352428E-2</c:v>
                </c:pt>
                <c:pt idx="45">
                  <c:v>9.1359237025854884E-2</c:v>
                </c:pt>
                <c:pt idx="46">
                  <c:v>0.10194971903446813</c:v>
                </c:pt>
                <c:pt idx="47">
                  <c:v>0.10690700621506863</c:v>
                </c:pt>
                <c:pt idx="48">
                  <c:v>0.11515989538893405</c:v>
                </c:pt>
                <c:pt idx="49">
                  <c:v>0.12396941439008011</c:v>
                </c:pt>
                <c:pt idx="50">
                  <c:v>0.13390986383395517</c:v>
                </c:pt>
                <c:pt idx="51">
                  <c:v>0.13960553752013208</c:v>
                </c:pt>
                <c:pt idx="52">
                  <c:v>0.14899440593334581</c:v>
                </c:pt>
                <c:pt idx="53">
                  <c:v>0.15759376877521242</c:v>
                </c:pt>
                <c:pt idx="54">
                  <c:v>0.20255708926777302</c:v>
                </c:pt>
                <c:pt idx="55">
                  <c:v>0.24852133369011498</c:v>
                </c:pt>
                <c:pt idx="56">
                  <c:v>0.2915402363846577</c:v>
                </c:pt>
                <c:pt idx="57">
                  <c:v>0.33704251591633139</c:v>
                </c:pt>
                <c:pt idx="58">
                  <c:v>0.40071856997884553</c:v>
                </c:pt>
                <c:pt idx="59">
                  <c:v>0.4447718448807727</c:v>
                </c:pt>
                <c:pt idx="60">
                  <c:v>0.4918720685424629</c:v>
                </c:pt>
                <c:pt idx="61">
                  <c:v>0.56462964552398942</c:v>
                </c:pt>
                <c:pt idx="62">
                  <c:v>0.61597464494337784</c:v>
                </c:pt>
                <c:pt idx="63">
                  <c:v>0.66920915649754886</c:v>
                </c:pt>
                <c:pt idx="64">
                  <c:v>0.72092776686676741</c:v>
                </c:pt>
                <c:pt idx="65">
                  <c:v>0.77294930503314552</c:v>
                </c:pt>
                <c:pt idx="66">
                  <c:v>0.82320376438275955</c:v>
                </c:pt>
                <c:pt idx="67">
                  <c:v>0.88821333185235296</c:v>
                </c:pt>
                <c:pt idx="68">
                  <c:v>0.9388906279188356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2A5-4EE3-B2D1-DEE879DE45E8}"/>
            </c:ext>
          </c:extLst>
        </c:ser>
        <c:ser>
          <c:idx val="1"/>
          <c:order val="1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8.2025230708580629E-6</c:v>
                </c:pt>
                <c:pt idx="2">
                  <c:v>1.8613417737716376E-5</c:v>
                </c:pt>
                <c:pt idx="3">
                  <c:v>2.706832613383161E-5</c:v>
                </c:pt>
                <c:pt idx="4">
                  <c:v>3.6343486837032656E-5</c:v>
                </c:pt>
                <c:pt idx="5">
                  <c:v>4.5997225528119448E-5</c:v>
                </c:pt>
                <c:pt idx="6">
                  <c:v>5.5878741975250842E-5</c:v>
                </c:pt>
                <c:pt idx="7">
                  <c:v>6.7870830704845338E-5</c:v>
                </c:pt>
                <c:pt idx="8">
                  <c:v>7.8154901745761921E-5</c:v>
                </c:pt>
                <c:pt idx="9">
                  <c:v>8.8232016819967638E-5</c:v>
                </c:pt>
                <c:pt idx="10">
                  <c:v>1.9880202781513432E-4</c:v>
                </c:pt>
                <c:pt idx="11">
                  <c:v>3.1604826162666638E-4</c:v>
                </c:pt>
                <c:pt idx="12">
                  <c:v>4.2014017228579463E-4</c:v>
                </c:pt>
                <c:pt idx="13">
                  <c:v>5.4993437350580004E-4</c:v>
                </c:pt>
                <c:pt idx="14">
                  <c:v>6.6715536878480641E-4</c:v>
                </c:pt>
                <c:pt idx="15">
                  <c:v>7.8317690280552794E-4</c:v>
                </c:pt>
                <c:pt idx="16">
                  <c:v>9.0454269608857018E-4</c:v>
                </c:pt>
                <c:pt idx="17">
                  <c:v>1.0496516388451807E-3</c:v>
                </c:pt>
                <c:pt idx="18">
                  <c:v>1.1659697256230796E-3</c:v>
                </c:pt>
                <c:pt idx="19">
                  <c:v>2.4687953938668599E-3</c:v>
                </c:pt>
                <c:pt idx="20">
                  <c:v>3.7184813318777428E-3</c:v>
                </c:pt>
                <c:pt idx="21">
                  <c:v>5.086788372759497E-3</c:v>
                </c:pt>
                <c:pt idx="22">
                  <c:v>6.3067307001888236E-3</c:v>
                </c:pt>
                <c:pt idx="23">
                  <c:v>7.5976816388792535E-3</c:v>
                </c:pt>
                <c:pt idx="24">
                  <c:v>9.2554115514996687E-3</c:v>
                </c:pt>
                <c:pt idx="25">
                  <c:v>1.05512209077013E-2</c:v>
                </c:pt>
                <c:pt idx="26">
                  <c:v>1.1875928383644875E-2</c:v>
                </c:pt>
                <c:pt idx="27">
                  <c:v>1.3274079989238291E-2</c:v>
                </c:pt>
                <c:pt idx="28">
                  <c:v>1.664228834745787E-2</c:v>
                </c:pt>
                <c:pt idx="29">
                  <c:v>2.0660262725552037E-2</c:v>
                </c:pt>
                <c:pt idx="30">
                  <c:v>2.4287544620148101E-2</c:v>
                </c:pt>
                <c:pt idx="31">
                  <c:v>2.7714432566489967E-2</c:v>
                </c:pt>
                <c:pt idx="32">
                  <c:v>3.1396671365660787E-2</c:v>
                </c:pt>
                <c:pt idx="33">
                  <c:v>3.5022438948305305E-2</c:v>
                </c:pt>
                <c:pt idx="34">
                  <c:v>3.8845445662638305E-2</c:v>
                </c:pt>
                <c:pt idx="35">
                  <c:v>4.5177477991684152E-2</c:v>
                </c:pt>
                <c:pt idx="36">
                  <c:v>4.7214606144497413E-2</c:v>
                </c:pt>
                <c:pt idx="37">
                  <c:v>5.102795912013932E-2</c:v>
                </c:pt>
                <c:pt idx="38">
                  <c:v>5.4629434615227845E-2</c:v>
                </c:pt>
                <c:pt idx="39">
                  <c:v>5.8496040894499016E-2</c:v>
                </c:pt>
                <c:pt idx="40">
                  <c:v>6.1885702005365459E-2</c:v>
                </c:pt>
                <c:pt idx="41">
                  <c:v>6.6051258702403748E-2</c:v>
                </c:pt>
                <c:pt idx="42">
                  <c:v>7.2488346423087907E-2</c:v>
                </c:pt>
                <c:pt idx="43">
                  <c:v>7.4139577413582944E-2</c:v>
                </c:pt>
                <c:pt idx="44">
                  <c:v>8.1897271348675249E-2</c:v>
                </c:pt>
                <c:pt idx="45">
                  <c:v>9.1555426782954044E-2</c:v>
                </c:pt>
                <c:pt idx="46">
                  <c:v>0.10214362214080554</c:v>
                </c:pt>
                <c:pt idx="47">
                  <c:v>0.10709983896554322</c:v>
                </c:pt>
                <c:pt idx="48">
                  <c:v>0.11535094621151329</c:v>
                </c:pt>
                <c:pt idx="49">
                  <c:v>0.12415856309967542</c:v>
                </c:pt>
                <c:pt idx="50">
                  <c:v>0.13409686624498968</c:v>
                </c:pt>
                <c:pt idx="51">
                  <c:v>0.1397913101461046</c:v>
                </c:pt>
                <c:pt idx="52">
                  <c:v>0.14917815135573195</c:v>
                </c:pt>
                <c:pt idx="53">
                  <c:v>0.15777565746061747</c:v>
                </c:pt>
                <c:pt idx="54">
                  <c:v>0.20272926966879853</c:v>
                </c:pt>
                <c:pt idx="55">
                  <c:v>0.24868358969162427</c:v>
                </c:pt>
                <c:pt idx="56">
                  <c:v>0.29169320393201192</c:v>
                </c:pt>
                <c:pt idx="57">
                  <c:v>0.33718565880961709</c:v>
                </c:pt>
                <c:pt idx="58">
                  <c:v>0.40084796421579905</c:v>
                </c:pt>
                <c:pt idx="59">
                  <c:v>0.44489172732642801</c:v>
                </c:pt>
                <c:pt idx="60">
                  <c:v>0.49198178131291098</c:v>
                </c:pt>
                <c:pt idx="61">
                  <c:v>0.56472364879521975</c:v>
                </c:pt>
                <c:pt idx="62">
                  <c:v>0.61605756202590212</c:v>
                </c:pt>
                <c:pt idx="63">
                  <c:v>0.66928057941613439</c:v>
                </c:pt>
                <c:pt idx="64">
                  <c:v>0.7209880229281973</c:v>
                </c:pt>
                <c:pt idx="65">
                  <c:v>0.77299832883056885</c:v>
                </c:pt>
                <c:pt idx="66">
                  <c:v>0.82324193745614027</c:v>
                </c:pt>
                <c:pt idx="67">
                  <c:v>0.88823746834299311</c:v>
                </c:pt>
                <c:pt idx="68">
                  <c:v>0.93890382238837033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2A5-4EE3-B2D1-DEE879DE45E8}"/>
            </c:ext>
          </c:extLst>
        </c:ser>
        <c:ser>
          <c:idx val="2"/>
          <c:order val="2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'heap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0.65504785596211523</c:v>
                </c:pt>
                <c:pt idx="2">
                  <c:v>0.44075619198243471</c:v>
                </c:pt>
                <c:pt idx="3">
                  <c:v>0.29258037688483851</c:v>
                </c:pt>
                <c:pt idx="4">
                  <c:v>0.41711860547640889</c:v>
                </c:pt>
                <c:pt idx="5">
                  <c:v>0.29927933232197862</c:v>
                </c:pt>
                <c:pt idx="6">
                  <c:v>0.35885827620148658</c:v>
                </c:pt>
                <c:pt idx="7">
                  <c:v>0.26524937485415251</c:v>
                </c:pt>
                <c:pt idx="8">
                  <c:v>0.19688820614050706</c:v>
                </c:pt>
                <c:pt idx="9">
                  <c:v>0.3785135755282501</c:v>
                </c:pt>
                <c:pt idx="10">
                  <c:v>0.19522831518944825</c:v>
                </c:pt>
                <c:pt idx="11">
                  <c:v>0.28496846875060111</c:v>
                </c:pt>
                <c:pt idx="12">
                  <c:v>8.3796743555199907E-2</c:v>
                </c:pt>
                <c:pt idx="13">
                  <c:v>6.697949684856519E-2</c:v>
                </c:pt>
                <c:pt idx="14">
                  <c:v>4.8151976232847102E-2</c:v>
                </c:pt>
                <c:pt idx="15">
                  <c:v>5.7980985686203634E-2</c:v>
                </c:pt>
                <c:pt idx="16">
                  <c:v>5.2405832134038273E-2</c:v>
                </c:pt>
                <c:pt idx="17">
                  <c:v>9.7240025493037008E-2</c:v>
                </c:pt>
                <c:pt idx="18">
                  <c:v>0.16610602002740907</c:v>
                </c:pt>
                <c:pt idx="19">
                  <c:v>0.21467073929987374</c:v>
                </c:pt>
                <c:pt idx="20">
                  <c:v>5.7229720097691408E-2</c:v>
                </c:pt>
                <c:pt idx="21">
                  <c:v>0.19117420123466822</c:v>
                </c:pt>
                <c:pt idx="22">
                  <c:v>8.5867637292719248E-2</c:v>
                </c:pt>
                <c:pt idx="23">
                  <c:v>6.5775016033029973E-2</c:v>
                </c:pt>
                <c:pt idx="24">
                  <c:v>0.10120097617997589</c:v>
                </c:pt>
                <c:pt idx="25">
                  <c:v>5.2849579495917939E-2</c:v>
                </c:pt>
                <c:pt idx="26">
                  <c:v>8.0710725637032618E-2</c:v>
                </c:pt>
                <c:pt idx="27">
                  <c:v>3.1164643427685705E-2</c:v>
                </c:pt>
                <c:pt idx="28">
                  <c:v>0.12044036912975209</c:v>
                </c:pt>
                <c:pt idx="29">
                  <c:v>5.8921254254964688E-2</c:v>
                </c:pt>
                <c:pt idx="30">
                  <c:v>6.822041034094245E-2</c:v>
                </c:pt>
                <c:pt idx="31">
                  <c:v>4.2651206261613735E-2</c:v>
                </c:pt>
                <c:pt idx="32">
                  <c:v>6.9338160665380399E-2</c:v>
                </c:pt>
                <c:pt idx="33">
                  <c:v>5.9195777624554531E-2</c:v>
                </c:pt>
                <c:pt idx="34">
                  <c:v>0.40621865204312146</c:v>
                </c:pt>
                <c:pt idx="35">
                  <c:v>0.90550462627529638</c:v>
                </c:pt>
                <c:pt idx="36">
                  <c:v>0.21059504746484314</c:v>
                </c:pt>
                <c:pt idx="37">
                  <c:v>6.3417004175576497E-2</c:v>
                </c:pt>
                <c:pt idx="38">
                  <c:v>7.5406300494961762E-2</c:v>
                </c:pt>
                <c:pt idx="39">
                  <c:v>0</c:v>
                </c:pt>
                <c:pt idx="40">
                  <c:v>7.1332969228079787E-2</c:v>
                </c:pt>
                <c:pt idx="41">
                  <c:v>3.741958798028161E-2</c:v>
                </c:pt>
                <c:pt idx="42">
                  <c:v>0.68995495336712442</c:v>
                </c:pt>
                <c:pt idx="43">
                  <c:v>6.4125015261603108E-2</c:v>
                </c:pt>
                <c:pt idx="44">
                  <c:v>0.10435734969827945</c:v>
                </c:pt>
                <c:pt idx="45">
                  <c:v>2.3418327202364291E-2</c:v>
                </c:pt>
                <c:pt idx="46">
                  <c:v>0.79989581921276343</c:v>
                </c:pt>
                <c:pt idx="47">
                  <c:v>5.1152382863749742E-2</c:v>
                </c:pt>
                <c:pt idx="48">
                  <c:v>7.3000464309242286E-2</c:v>
                </c:pt>
                <c:pt idx="49">
                  <c:v>2.6820806644254399E-2</c:v>
                </c:pt>
                <c:pt idx="50">
                  <c:v>0.58198231884468343</c:v>
                </c:pt>
                <c:pt idx="51">
                  <c:v>2.516957280484881E-2</c:v>
                </c:pt>
                <c:pt idx="52">
                  <c:v>0.4616098052364781</c:v>
                </c:pt>
                <c:pt idx="53">
                  <c:v>0.44467620144503422</c:v>
                </c:pt>
                <c:pt idx="54">
                  <c:v>2.2440489037707845E-2</c:v>
                </c:pt>
                <c:pt idx="55">
                  <c:v>0.47847138035990411</c:v>
                </c:pt>
                <c:pt idx="56">
                  <c:v>0.4243742400899258</c:v>
                </c:pt>
                <c:pt idx="57">
                  <c:v>0.33819720560616895</c:v>
                </c:pt>
                <c:pt idx="58">
                  <c:v>0.38683619814729869</c:v>
                </c:pt>
                <c:pt idx="59">
                  <c:v>0.33762288271221824</c:v>
                </c:pt>
                <c:pt idx="60">
                  <c:v>0.25810349434720958</c:v>
                </c:pt>
                <c:pt idx="61">
                  <c:v>0.23955616094345247</c:v>
                </c:pt>
                <c:pt idx="62">
                  <c:v>0.2879144941049594</c:v>
                </c:pt>
                <c:pt idx="63">
                  <c:v>0.37343533795572759</c:v>
                </c:pt>
                <c:pt idx="64">
                  <c:v>0.38637946879207191</c:v>
                </c:pt>
                <c:pt idx="65">
                  <c:v>0.31324839593648551</c:v>
                </c:pt>
                <c:pt idx="66">
                  <c:v>0.26655350265944028</c:v>
                </c:pt>
                <c:pt idx="67">
                  <c:v>0.26785250343892419</c:v>
                </c:pt>
                <c:pt idx="68">
                  <c:v>0.24709579867816484</c:v>
                </c:pt>
                <c:pt idx="69">
                  <c:v>0.26538184089198402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2A5-4EE3-B2D1-DEE879DE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73160"/>
        <c:axId val="170772768"/>
      </c:lineChart>
      <c:catAx>
        <c:axId val="17077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2768"/>
        <c:crosses val="autoZero"/>
        <c:auto val="1"/>
        <c:lblAlgn val="ctr"/>
        <c:lblOffset val="100"/>
        <c:noMultiLvlLbl val="0"/>
      </c:catAx>
      <c:valAx>
        <c:axId val="1707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'heap select'!$G$14:$G$83</c:f>
              <c:numCache>
                <c:formatCode>0.00%</c:formatCode>
                <c:ptCount val="70"/>
                <c:pt idx="0">
                  <c:v>0.36516949152542372</c:v>
                </c:pt>
                <c:pt idx="1">
                  <c:v>0.20125000000000001</c:v>
                </c:pt>
                <c:pt idx="2">
                  <c:v>0.14179176755447942</c:v>
                </c:pt>
                <c:pt idx="3">
                  <c:v>0.12563071297989031</c:v>
                </c:pt>
                <c:pt idx="4">
                  <c:v>0.11198847262247837</c:v>
                </c:pt>
                <c:pt idx="5">
                  <c:v>0.13040141676505312</c:v>
                </c:pt>
                <c:pt idx="6">
                  <c:v>0.11844242285349887</c:v>
                </c:pt>
                <c:pt idx="7">
                  <c:v>9.0376737289200537E-2</c:v>
                </c:pt>
                <c:pt idx="8">
                  <c:v>8.9337048339303879E-2</c:v>
                </c:pt>
                <c:pt idx="9">
                  <c:v>8.6515823974359807E-2</c:v>
                </c:pt>
                <c:pt idx="10">
                  <c:v>7.4710059135393428E-2</c:v>
                </c:pt>
                <c:pt idx="11">
                  <c:v>7.1816156879878607E-2</c:v>
                </c:pt>
                <c:pt idx="12">
                  <c:v>6.5289794015089914E-2</c:v>
                </c:pt>
                <c:pt idx="13">
                  <c:v>7.2836234504102995E-2</c:v>
                </c:pt>
                <c:pt idx="14">
                  <c:v>5.9042612892364107E-2</c:v>
                </c:pt>
                <c:pt idx="15">
                  <c:v>6.119517333844092E-2</c:v>
                </c:pt>
                <c:pt idx="16">
                  <c:v>5.8175302167581065E-2</c:v>
                </c:pt>
                <c:pt idx="17">
                  <c:v>5.6181619582539977E-2</c:v>
                </c:pt>
                <c:pt idx="18">
                  <c:v>6.4917837093756051E-2</c:v>
                </c:pt>
                <c:pt idx="19">
                  <c:v>5.5259979513522607E-2</c:v>
                </c:pt>
                <c:pt idx="20">
                  <c:v>5.6350907853158431E-2</c:v>
                </c:pt>
                <c:pt idx="21">
                  <c:v>6.827319185408498E-2</c:v>
                </c:pt>
                <c:pt idx="22">
                  <c:v>7.586337836757534E-2</c:v>
                </c:pt>
                <c:pt idx="23">
                  <c:v>7.1111406099624991E-2</c:v>
                </c:pt>
                <c:pt idx="24">
                  <c:v>6.5371070467627121E-2</c:v>
                </c:pt>
                <c:pt idx="25">
                  <c:v>6.9149406604438801E-2</c:v>
                </c:pt>
                <c:pt idx="26">
                  <c:v>6.6873742281123735E-2</c:v>
                </c:pt>
                <c:pt idx="27">
                  <c:v>6.8950478868957124E-2</c:v>
                </c:pt>
                <c:pt idx="28">
                  <c:v>6.9134221117334527E-2</c:v>
                </c:pt>
                <c:pt idx="29">
                  <c:v>6.5617081555022314E-2</c:v>
                </c:pt>
                <c:pt idx="30">
                  <c:v>6.3197643917869556E-2</c:v>
                </c:pt>
                <c:pt idx="31">
                  <c:v>6.4612002057547607E-2</c:v>
                </c:pt>
                <c:pt idx="32">
                  <c:v>6.381096084722844E-2</c:v>
                </c:pt>
                <c:pt idx="33">
                  <c:v>6.3465068148946022E-2</c:v>
                </c:pt>
                <c:pt idx="34">
                  <c:v>6.8212046361390832E-2</c:v>
                </c:pt>
                <c:pt idx="35">
                  <c:v>6.0425958560365083E-2</c:v>
                </c:pt>
                <c:pt idx="36">
                  <c:v>6.2285746353612712E-2</c:v>
                </c:pt>
                <c:pt idx="37">
                  <c:v>6.2735813483109956E-2</c:v>
                </c:pt>
                <c:pt idx="38">
                  <c:v>6.2042802634861095E-2</c:v>
                </c:pt>
                <c:pt idx="39">
                  <c:v>6.1562819170219447E-2</c:v>
                </c:pt>
                <c:pt idx="40">
                  <c:v>6.2913905259391334E-2</c:v>
                </c:pt>
                <c:pt idx="41">
                  <c:v>6.1805434834519321E-2</c:v>
                </c:pt>
                <c:pt idx="42">
                  <c:v>5.9176653872598933E-2</c:v>
                </c:pt>
                <c:pt idx="43">
                  <c:v>6.1268104225879472E-2</c:v>
                </c:pt>
                <c:pt idx="44">
                  <c:v>6.1584481815590592E-2</c:v>
                </c:pt>
                <c:pt idx="45">
                  <c:v>5.9126767551476056E-2</c:v>
                </c:pt>
                <c:pt idx="46">
                  <c:v>5.723033780737135E-2</c:v>
                </c:pt>
                <c:pt idx="47">
                  <c:v>5.9067345303737223E-2</c:v>
                </c:pt>
                <c:pt idx="48">
                  <c:v>5.764512194454928E-2</c:v>
                </c:pt>
                <c:pt idx="49">
                  <c:v>5.7781470414862694E-2</c:v>
                </c:pt>
                <c:pt idx="50">
                  <c:v>5.6553855998193271E-2</c:v>
                </c:pt>
                <c:pt idx="51">
                  <c:v>5.7861385423624775E-2</c:v>
                </c:pt>
                <c:pt idx="52">
                  <c:v>5.7103886381803491E-2</c:v>
                </c:pt>
                <c:pt idx="53">
                  <c:v>5.744980345267469E-2</c:v>
                </c:pt>
                <c:pt idx="54">
                  <c:v>5.6005514871791673E-2</c:v>
                </c:pt>
                <c:pt idx="55">
                  <c:v>5.3624934985855452E-2</c:v>
                </c:pt>
                <c:pt idx="56">
                  <c:v>5.3729315827042462E-2</c:v>
                </c:pt>
                <c:pt idx="57">
                  <c:v>5.2806833704459114E-2</c:v>
                </c:pt>
                <c:pt idx="58">
                  <c:v>4.951669035600112E-2</c:v>
                </c:pt>
                <c:pt idx="59">
                  <c:v>5.0111259078357867E-2</c:v>
                </c:pt>
                <c:pt idx="60">
                  <c:v>5.0116897490583442E-2</c:v>
                </c:pt>
                <c:pt idx="61">
                  <c:v>4.7493491838262403E-2</c:v>
                </c:pt>
                <c:pt idx="62">
                  <c:v>4.6448030905746479E-2</c:v>
                </c:pt>
                <c:pt idx="63">
                  <c:v>4.6388936025793318E-2</c:v>
                </c:pt>
                <c:pt idx="64">
                  <c:v>4.6502550998083467E-2</c:v>
                </c:pt>
                <c:pt idx="65">
                  <c:v>4.629587305733316E-2</c:v>
                </c:pt>
                <c:pt idx="66">
                  <c:v>4.6032036788656826E-2</c:v>
                </c:pt>
                <c:pt idx="67">
                  <c:v>4.4644825822583396E-2</c:v>
                </c:pt>
                <c:pt idx="68">
                  <c:v>4.5295149389137535E-2</c:v>
                </c:pt>
                <c:pt idx="69">
                  <c:v>4.4069935452933647E-2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EED-4AA6-9743-62DC0B2F0809}"/>
            </c:ext>
          </c:extLst>
        </c:ser>
        <c:ser>
          <c:idx val="1"/>
          <c:order val="1"/>
          <c:tx>
            <c:strRef>
              <c:f>'heap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'heap select'!$H$14:$H$83</c:f>
              <c:numCache>
                <c:formatCode>0.00%</c:formatCode>
                <c:ptCount val="70"/>
                <c:pt idx="0">
                  <c:v>5.6779661016949153E-2</c:v>
                </c:pt>
                <c:pt idx="1">
                  <c:v>3.8185483870967742E-2</c:v>
                </c:pt>
                <c:pt idx="2">
                  <c:v>2.6634382566585957E-2</c:v>
                </c:pt>
                <c:pt idx="3">
                  <c:v>1.8647166361974405E-2</c:v>
                </c:pt>
                <c:pt idx="4">
                  <c:v>2.536023054755043E-2</c:v>
                </c:pt>
                <c:pt idx="5">
                  <c:v>1.9008264462809919E-2</c:v>
                </c:pt>
                <c:pt idx="6">
                  <c:v>2.2219786570480564E-2</c:v>
                </c:pt>
                <c:pt idx="7">
                  <c:v>1.7173925791885529E-2</c:v>
                </c:pt>
                <c:pt idx="8">
                  <c:v>1.3489009774003803E-2</c:v>
                </c:pt>
                <c:pt idx="9">
                  <c:v>2.3279278803985833E-2</c:v>
                </c:pt>
                <c:pt idx="10">
                  <c:v>1.3399535605135878E-2</c:v>
                </c:pt>
                <c:pt idx="11">
                  <c:v>1.8236856785085957E-2</c:v>
                </c:pt>
                <c:pt idx="12">
                  <c:v>7.3929679741349414E-3</c:v>
                </c:pt>
                <c:pt idx="13">
                  <c:v>6.4864571152359295E-3</c:v>
                </c:pt>
                <c:pt idx="14">
                  <c:v>5.4715851696659056E-3</c:v>
                </c:pt>
                <c:pt idx="15">
                  <c:v>6.0014045840515867E-3</c:v>
                </c:pt>
                <c:pt idx="16">
                  <c:v>5.7008834985713209E-3</c:v>
                </c:pt>
                <c:pt idx="17">
                  <c:v>8.1176098414081667E-3</c:v>
                </c:pt>
                <c:pt idx="18">
                  <c:v>1.1829737809992901E-2</c:v>
                </c:pt>
                <c:pt idx="19">
                  <c:v>1.4447553089024448E-2</c:v>
                </c:pt>
                <c:pt idx="20">
                  <c:v>5.9609086321408137E-3</c:v>
                </c:pt>
                <c:pt idx="21">
                  <c:v>1.3181004094756582E-2</c:v>
                </c:pt>
                <c:pt idx="22">
                  <c:v>7.5045966903829232E-3</c:v>
                </c:pt>
                <c:pt idx="23">
                  <c:v>6.4215312116284468E-3</c:v>
                </c:pt>
                <c:pt idx="24">
                  <c:v>8.3311195122781918E-3</c:v>
                </c:pt>
                <c:pt idx="25">
                  <c:v>5.7248030978475214E-3</c:v>
                </c:pt>
                <c:pt idx="26">
                  <c:v>7.2266203666831279E-3</c:v>
                </c:pt>
                <c:pt idx="27">
                  <c:v>4.5559060504712671E-3</c:v>
                </c:pt>
                <c:pt idx="28">
                  <c:v>9.3681928770113446E-3</c:v>
                </c:pt>
                <c:pt idx="29">
                  <c:v>6.0520884850927157E-3</c:v>
                </c:pt>
                <c:pt idx="30">
                  <c:v>6.5533468728411672E-3</c:v>
                </c:pt>
                <c:pt idx="31">
                  <c:v>5.1750736301603706E-3</c:v>
                </c:pt>
                <c:pt idx="32">
                  <c:v>6.61359768703902E-3</c:v>
                </c:pt>
                <c:pt idx="33">
                  <c:v>6.0668862947399135E-3</c:v>
                </c:pt>
                <c:pt idx="34">
                  <c:v>2.4772683351440714E-2</c:v>
                </c:pt>
                <c:pt idx="35">
                  <c:v>5.1686016147996304E-2</c:v>
                </c:pt>
                <c:pt idx="36">
                  <c:v>1.4227858452296328E-2</c:v>
                </c:pt>
                <c:pt idx="37">
                  <c:v>6.2944257828098944E-3</c:v>
                </c:pt>
                <c:pt idx="38">
                  <c:v>6.9406925287090844E-3</c:v>
                </c:pt>
                <c:pt idx="39">
                  <c:v>2.8760182439989258E-3</c:v>
                </c:pt>
                <c:pt idx="40">
                  <c:v>6.7211251352031895E-3</c:v>
                </c:pt>
                <c:pt idx="41">
                  <c:v>4.8930703471990076E-3</c:v>
                </c:pt>
                <c:pt idx="42">
                  <c:v>4.0067103579727932E-2</c:v>
                </c:pt>
                <c:pt idx="43">
                  <c:v>6.3325901594703613E-3</c:v>
                </c:pt>
                <c:pt idx="44">
                  <c:v>8.5012595428668267E-3</c:v>
                </c:pt>
                <c:pt idx="45">
                  <c:v>4.1383513878552334E-3</c:v>
                </c:pt>
                <c:pt idx="46">
                  <c:v>4.5993316738420102E-2</c:v>
                </c:pt>
                <c:pt idx="47">
                  <c:v>5.6333180168716725E-3</c:v>
                </c:pt>
                <c:pt idx="48">
                  <c:v>6.811009194383824E-3</c:v>
                </c:pt>
                <c:pt idx="49">
                  <c:v>4.3217574242331849E-3</c:v>
                </c:pt>
                <c:pt idx="50">
                  <c:v>3.4246985259175959E-2</c:v>
                </c:pt>
                <c:pt idx="51">
                  <c:v>4.232749905219259E-3</c:v>
                </c:pt>
                <c:pt idx="52">
                  <c:v>2.7758468285957169E-2</c:v>
                </c:pt>
                <c:pt idx="53">
                  <c:v>2.6845685356324506E-2</c:v>
                </c:pt>
                <c:pt idx="54">
                  <c:v>4.0856423487378351E-3</c:v>
                </c:pt>
                <c:pt idx="55">
                  <c:v>2.866736860799959E-2</c:v>
                </c:pt>
                <c:pt idx="56">
                  <c:v>2.5751335683848499E-2</c:v>
                </c:pt>
                <c:pt idx="57">
                  <c:v>2.1106079601803857E-2</c:v>
                </c:pt>
                <c:pt idx="58">
                  <c:v>2.3727898480577107E-2</c:v>
                </c:pt>
                <c:pt idx="59">
                  <c:v>2.1075121505692011E-2</c:v>
                </c:pt>
                <c:pt idx="60">
                  <c:v>1.6788736801741089E-2</c:v>
                </c:pt>
                <c:pt idx="61">
                  <c:v>1.5788967967554159E-2</c:v>
                </c:pt>
                <c:pt idx="62">
                  <c:v>1.839565828338734E-2</c:v>
                </c:pt>
                <c:pt idx="63">
                  <c:v>2.3005543299960407E-2</c:v>
                </c:pt>
                <c:pt idx="64">
                  <c:v>2.3703279104569042E-2</c:v>
                </c:pt>
                <c:pt idx="65">
                  <c:v>1.9761247877758913E-2</c:v>
                </c:pt>
                <c:pt idx="66">
                  <c:v>1.7244223031232034E-2</c:v>
                </c:pt>
                <c:pt idx="67">
                  <c:v>1.7314243905211118E-2</c:v>
                </c:pt>
                <c:pt idx="68">
                  <c:v>1.619538190664355E-2</c:v>
                </c:pt>
                <c:pt idx="69">
                  <c:v>1.7181066193868347E-2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EED-4AA6-9743-62DC0B2F0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2880"/>
        <c:axId val="181943272"/>
      </c:lineChart>
      <c:catAx>
        <c:axId val="18194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3272"/>
        <c:crosses val="autoZero"/>
        <c:auto val="1"/>
        <c:lblAlgn val="ctr"/>
        <c:lblOffset val="100"/>
        <c:noMultiLvlLbl val="0"/>
      </c:catAx>
      <c:valAx>
        <c:axId val="18194327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4.3089999999999997E-6</c:v>
                </c:pt>
                <c:pt idx="1">
                  <c:v>4.9910000000000002E-6</c:v>
                </c:pt>
                <c:pt idx="2">
                  <c:v>5.8560000000000003E-6</c:v>
                </c:pt>
                <c:pt idx="3">
                  <c:v>6.8719999999999996E-6</c:v>
                </c:pt>
                <c:pt idx="4">
                  <c:v>7.7719999999999994E-6</c:v>
                </c:pt>
                <c:pt idx="5">
                  <c:v>1.1045E-5</c:v>
                </c:pt>
                <c:pt idx="6">
                  <c:v>1.1887E-5</c:v>
                </c:pt>
                <c:pt idx="7">
                  <c:v>1.0788000000000001E-5</c:v>
                </c:pt>
                <c:pt idx="8">
                  <c:v>1.2119999999999999E-5</c:v>
                </c:pt>
                <c:pt idx="9">
                  <c:v>1.3118999999999999E-5</c:v>
                </c:pt>
                <c:pt idx="10">
                  <c:v>2.4420999999999999E-5</c:v>
                </c:pt>
                <c:pt idx="11">
                  <c:v>3.6820000000000003E-5</c:v>
                </c:pt>
                <c:pt idx="12">
                  <c:v>4.4245000000000001E-5</c:v>
                </c:pt>
                <c:pt idx="13">
                  <c:v>6.4342000000000002E-5</c:v>
                </c:pt>
                <c:pt idx="14">
                  <c:v>6.3126000000000005E-5</c:v>
                </c:pt>
                <c:pt idx="15">
                  <c:v>7.6680000000000004E-5</c:v>
                </c:pt>
                <c:pt idx="16">
                  <c:v>8.4085999999999994E-5</c:v>
                </c:pt>
                <c:pt idx="17">
                  <c:v>9.4124999999999998E-5</c:v>
                </c:pt>
                <c:pt idx="18">
                  <c:v>1.20729E-4</c:v>
                </c:pt>
                <c:pt idx="19">
                  <c:v>2.1687E-4</c:v>
                </c:pt>
                <c:pt idx="20">
                  <c:v>3.3275999999999998E-4</c:v>
                </c:pt>
                <c:pt idx="21">
                  <c:v>5.5122000000000005E-4</c:v>
                </c:pt>
                <c:pt idx="22">
                  <c:v>7.5918000000000003E-4</c:v>
                </c:pt>
                <c:pt idx="23">
                  <c:v>8.5711999999999995E-4</c:v>
                </c:pt>
                <c:pt idx="24">
                  <c:v>9.5967999999999997E-4</c:v>
                </c:pt>
                <c:pt idx="25">
                  <c:v>1.15716E-3</c:v>
                </c:pt>
                <c:pt idx="26">
                  <c:v>1.2594800000000001E-3</c:v>
                </c:pt>
                <c:pt idx="27">
                  <c:v>1.4513799999999999E-3</c:v>
                </c:pt>
                <c:pt idx="28">
                  <c:v>1.8243000000000001E-3</c:v>
                </c:pt>
                <c:pt idx="29">
                  <c:v>2.14934E-3</c:v>
                </c:pt>
                <c:pt idx="30">
                  <c:v>2.4334000000000001E-3</c:v>
                </c:pt>
                <c:pt idx="31">
                  <c:v>2.8387799999999999E-3</c:v>
                </c:pt>
                <c:pt idx="32">
                  <c:v>3.1759800000000001E-3</c:v>
                </c:pt>
                <c:pt idx="33">
                  <c:v>3.52346E-3</c:v>
                </c:pt>
                <c:pt idx="34">
                  <c:v>4.2002999999999997E-3</c:v>
                </c:pt>
                <c:pt idx="35">
                  <c:v>4.3272600000000003E-3</c:v>
                </c:pt>
                <c:pt idx="36">
                  <c:v>4.6615399999999996E-3</c:v>
                </c:pt>
                <c:pt idx="37">
                  <c:v>5.0743799999999999E-3</c:v>
                </c:pt>
                <c:pt idx="38">
                  <c:v>5.3724599999999999E-3</c:v>
                </c:pt>
                <c:pt idx="39">
                  <c:v>5.7081600000000003E-3</c:v>
                </c:pt>
                <c:pt idx="40">
                  <c:v>6.1714200000000004E-3</c:v>
                </c:pt>
                <c:pt idx="41">
                  <c:v>6.4707200000000001E-3</c:v>
                </c:pt>
                <c:pt idx="42">
                  <c:v>6.7992199999999999E-3</c:v>
                </c:pt>
                <c:pt idx="43">
                  <c:v>7.1998599999999998E-3</c:v>
                </c:pt>
                <c:pt idx="44">
                  <c:v>7.9942199999999998E-3</c:v>
                </c:pt>
                <c:pt idx="45">
                  <c:v>8.5802399999999994E-3</c:v>
                </c:pt>
                <c:pt idx="46">
                  <c:v>9.2654199999999999E-3</c:v>
                </c:pt>
                <c:pt idx="47">
                  <c:v>1.0026800000000001E-2</c:v>
                </c:pt>
                <c:pt idx="48">
                  <c:v>1.05392E-2</c:v>
                </c:pt>
                <c:pt idx="49">
                  <c:v>1.1370699999999999E-2</c:v>
                </c:pt>
                <c:pt idx="50">
                  <c:v>1.20199E-2</c:v>
                </c:pt>
                <c:pt idx="51">
                  <c:v>1.282E-2</c:v>
                </c:pt>
                <c:pt idx="52">
                  <c:v>1.35017E-2</c:v>
                </c:pt>
                <c:pt idx="53">
                  <c:v>1.43663E-2</c:v>
                </c:pt>
                <c:pt idx="54">
                  <c:v>1.7995299999999999E-2</c:v>
                </c:pt>
                <c:pt idx="55">
                  <c:v>2.1135999999999999E-2</c:v>
                </c:pt>
                <c:pt idx="56">
                  <c:v>2.48396E-2</c:v>
                </c:pt>
                <c:pt idx="57">
                  <c:v>2.8220499999999999E-2</c:v>
                </c:pt>
                <c:pt idx="58">
                  <c:v>3.1458300000000002E-2</c:v>
                </c:pt>
                <c:pt idx="59">
                  <c:v>3.5333999999999997E-2</c:v>
                </c:pt>
                <c:pt idx="60">
                  <c:v>3.9078300000000003E-2</c:v>
                </c:pt>
                <c:pt idx="61">
                  <c:v>4.25081E-2</c:v>
                </c:pt>
                <c:pt idx="62">
                  <c:v>4.5351299999999997E-2</c:v>
                </c:pt>
                <c:pt idx="63">
                  <c:v>4.9206600000000003E-2</c:v>
                </c:pt>
                <c:pt idx="64">
                  <c:v>5.3137999999999998E-2</c:v>
                </c:pt>
                <c:pt idx="65">
                  <c:v>5.6717999999999998E-2</c:v>
                </c:pt>
                <c:pt idx="66">
                  <c:v>6.0060299999999997E-2</c:v>
                </c:pt>
                <c:pt idx="67">
                  <c:v>6.2849199999999994E-2</c:v>
                </c:pt>
                <c:pt idx="68">
                  <c:v>6.7401900000000001E-2</c:v>
                </c:pt>
                <c:pt idx="69">
                  <c:v>6.9846000000000005E-2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7-46BC-A2B5-37F6560800D2}"/>
            </c:ext>
          </c:extLst>
        </c:ser>
        <c:ser>
          <c:idx val="0"/>
          <c:order val="1"/>
          <c:tx>
            <c:strRef>
              <c:f>'heap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1.1800000000000001E-5</c:v>
                </c:pt>
                <c:pt idx="1">
                  <c:v>2.48E-5</c:v>
                </c:pt>
                <c:pt idx="2">
                  <c:v>4.1300000000000001E-5</c:v>
                </c:pt>
                <c:pt idx="3">
                  <c:v>5.4700000000000001E-5</c:v>
                </c:pt>
                <c:pt idx="4">
                  <c:v>6.9400000000000006E-5</c:v>
                </c:pt>
                <c:pt idx="5">
                  <c:v>8.4699999999999999E-5</c:v>
                </c:pt>
                <c:pt idx="6">
                  <c:v>1.00361E-4</c:v>
                </c:pt>
                <c:pt idx="7">
                  <c:v>1.19367E-4</c:v>
                </c:pt>
                <c:pt idx="8">
                  <c:v>1.35666E-4</c:v>
                </c:pt>
                <c:pt idx="9">
                  <c:v>1.5163700000000001E-4</c:v>
                </c:pt>
                <c:pt idx="10">
                  <c:v>3.2687699999999999E-4</c:v>
                </c:pt>
                <c:pt idx="11">
                  <c:v>5.1269800000000002E-4</c:v>
                </c:pt>
                <c:pt idx="12">
                  <c:v>6.7767100000000002E-4</c:v>
                </c:pt>
                <c:pt idx="13">
                  <c:v>8.83379E-4</c:v>
                </c:pt>
                <c:pt idx="14">
                  <c:v>1.06916E-3</c:v>
                </c:pt>
                <c:pt idx="15">
                  <c:v>1.25304E-3</c:v>
                </c:pt>
                <c:pt idx="16">
                  <c:v>1.44539E-3</c:v>
                </c:pt>
                <c:pt idx="17">
                  <c:v>1.67537E-3</c:v>
                </c:pt>
                <c:pt idx="18">
                  <c:v>1.85972E-3</c:v>
                </c:pt>
                <c:pt idx="19">
                  <c:v>3.9245399999999998E-3</c:v>
                </c:pt>
                <c:pt idx="20">
                  <c:v>5.9051399999999997E-3</c:v>
                </c:pt>
                <c:pt idx="21">
                  <c:v>8.0737399999999994E-3</c:v>
                </c:pt>
                <c:pt idx="22">
                  <c:v>1.0007200000000001E-2</c:v>
                </c:pt>
                <c:pt idx="23">
                  <c:v>1.20532E-2</c:v>
                </c:pt>
                <c:pt idx="24">
                  <c:v>1.4680500000000001E-2</c:v>
                </c:pt>
                <c:pt idx="25">
                  <c:v>1.6734200000000001E-2</c:v>
                </c:pt>
                <c:pt idx="26">
                  <c:v>1.8833699999999998E-2</c:v>
                </c:pt>
                <c:pt idx="27">
                  <c:v>2.1049600000000002E-2</c:v>
                </c:pt>
                <c:pt idx="28">
                  <c:v>2.6387799999999999E-2</c:v>
                </c:pt>
                <c:pt idx="29">
                  <c:v>3.2755800000000002E-2</c:v>
                </c:pt>
                <c:pt idx="30">
                  <c:v>3.85046E-2</c:v>
                </c:pt>
                <c:pt idx="31">
                  <c:v>4.3935799999999997E-2</c:v>
                </c:pt>
                <c:pt idx="32">
                  <c:v>4.9771700000000002E-2</c:v>
                </c:pt>
                <c:pt idx="33">
                  <c:v>5.5518100000000001E-2</c:v>
                </c:pt>
                <c:pt idx="34">
                  <c:v>6.1577100000000003E-2</c:v>
                </c:pt>
                <c:pt idx="35">
                  <c:v>7.1612599999999998E-2</c:v>
                </c:pt>
                <c:pt idx="36">
                  <c:v>7.4841199999999997E-2</c:v>
                </c:pt>
                <c:pt idx="37">
                  <c:v>8.0884899999999996E-2</c:v>
                </c:pt>
                <c:pt idx="38">
                  <c:v>8.6592799999999998E-2</c:v>
                </c:pt>
                <c:pt idx="39">
                  <c:v>9.2720899999999995E-2</c:v>
                </c:pt>
                <c:pt idx="40">
                  <c:v>9.8093100000000003E-2</c:v>
                </c:pt>
                <c:pt idx="41">
                  <c:v>0.104695</c:v>
                </c:pt>
                <c:pt idx="42">
                  <c:v>0.114897</c:v>
                </c:pt>
                <c:pt idx="43">
                  <c:v>0.11751399999999999</c:v>
                </c:pt>
                <c:pt idx="44">
                  <c:v>0.12980900000000001</c:v>
                </c:pt>
                <c:pt idx="45">
                  <c:v>0.14511599999999999</c:v>
                </c:pt>
                <c:pt idx="46">
                  <c:v>0.16189700000000001</c:v>
                </c:pt>
                <c:pt idx="47">
                  <c:v>0.16975199999999999</c:v>
                </c:pt>
                <c:pt idx="48">
                  <c:v>0.18282899999999999</c:v>
                </c:pt>
                <c:pt idx="49">
                  <c:v>0.19678799999999999</c:v>
                </c:pt>
                <c:pt idx="50">
                  <c:v>0.21253900000000001</c:v>
                </c:pt>
                <c:pt idx="51">
                  <c:v>0.22156400000000001</c:v>
                </c:pt>
                <c:pt idx="52">
                  <c:v>0.23644100000000001</c:v>
                </c:pt>
                <c:pt idx="53">
                  <c:v>0.25006699999999998</c:v>
                </c:pt>
                <c:pt idx="54">
                  <c:v>0.32131300000000002</c:v>
                </c:pt>
                <c:pt idx="55">
                  <c:v>0.39414500000000002</c:v>
                </c:pt>
                <c:pt idx="56">
                  <c:v>0.46231</c:v>
                </c:pt>
                <c:pt idx="57">
                  <c:v>0.53441000000000005</c:v>
                </c:pt>
                <c:pt idx="58">
                  <c:v>0.63530699999999996</c:v>
                </c:pt>
                <c:pt idx="59">
                  <c:v>0.70511100000000004</c:v>
                </c:pt>
                <c:pt idx="60">
                  <c:v>0.77974299999999996</c:v>
                </c:pt>
                <c:pt idx="61">
                  <c:v>0.89502999999999999</c:v>
                </c:pt>
                <c:pt idx="62">
                  <c:v>0.97638800000000003</c:v>
                </c:pt>
                <c:pt idx="63">
                  <c:v>1.06074</c:v>
                </c:pt>
                <c:pt idx="64">
                  <c:v>1.14269</c:v>
                </c:pt>
                <c:pt idx="65">
                  <c:v>1.22512</c:v>
                </c:pt>
                <c:pt idx="66">
                  <c:v>1.3047500000000001</c:v>
                </c:pt>
                <c:pt idx="67">
                  <c:v>1.4077599999999999</c:v>
                </c:pt>
                <c:pt idx="68">
                  <c:v>1.4880599999999999</c:v>
                </c:pt>
                <c:pt idx="69">
                  <c:v>1.5848899999999999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77-46BC-A2B5-37F6560800D2}"/>
            </c:ext>
          </c:extLst>
        </c:ser>
        <c:ser>
          <c:idx val="1"/>
          <c:order val="2"/>
          <c:tx>
            <c:strRef>
              <c:f>'heap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select'!$E$14:$E$83</c:f>
              <c:numCache>
                <c:formatCode>0.00E+00</c:formatCode>
                <c:ptCount val="70"/>
                <c:pt idx="0">
                  <c:v>6.7000000000000004E-7</c:v>
                </c:pt>
                <c:pt idx="1">
                  <c:v>9.47E-7</c:v>
                </c:pt>
                <c:pt idx="2">
                  <c:v>1.1000000000000001E-6</c:v>
                </c:pt>
                <c:pt idx="3">
                  <c:v>1.02E-6</c:v>
                </c:pt>
                <c:pt idx="4">
                  <c:v>1.7600000000000001E-6</c:v>
                </c:pt>
                <c:pt idx="5">
                  <c:v>1.61E-6</c:v>
                </c:pt>
                <c:pt idx="6">
                  <c:v>2.2299999999999998E-6</c:v>
                </c:pt>
                <c:pt idx="7">
                  <c:v>2.0499999999999999E-6</c:v>
                </c:pt>
                <c:pt idx="8">
                  <c:v>1.8300000000000001E-6</c:v>
                </c:pt>
                <c:pt idx="9">
                  <c:v>3.5300000000000001E-6</c:v>
                </c:pt>
                <c:pt idx="10">
                  <c:v>4.3800000000000004E-6</c:v>
                </c:pt>
                <c:pt idx="11">
                  <c:v>9.3500000000000003E-6</c:v>
                </c:pt>
                <c:pt idx="12">
                  <c:v>5.0100000000000003E-6</c:v>
                </c:pt>
                <c:pt idx="13">
                  <c:v>5.7300000000000002E-6</c:v>
                </c:pt>
                <c:pt idx="14">
                  <c:v>5.8499999999999999E-6</c:v>
                </c:pt>
                <c:pt idx="15">
                  <c:v>7.52E-6</c:v>
                </c:pt>
                <c:pt idx="16">
                  <c:v>8.2400000000000007E-6</c:v>
                </c:pt>
                <c:pt idx="17">
                  <c:v>1.36E-5</c:v>
                </c:pt>
                <c:pt idx="18">
                  <c:v>2.1999999999999999E-5</c:v>
                </c:pt>
                <c:pt idx="19">
                  <c:v>5.6700000000000003E-5</c:v>
                </c:pt>
                <c:pt idx="20">
                  <c:v>3.5200000000000002E-5</c:v>
                </c:pt>
                <c:pt idx="21">
                  <c:v>1.0642E-4</c:v>
                </c:pt>
                <c:pt idx="22">
                  <c:v>7.5099999999999996E-5</c:v>
                </c:pt>
                <c:pt idx="23">
                  <c:v>7.7399999999999998E-5</c:v>
                </c:pt>
                <c:pt idx="24">
                  <c:v>1.2230499999999999E-4</c:v>
                </c:pt>
                <c:pt idx="25">
                  <c:v>9.5799999999999998E-5</c:v>
                </c:pt>
                <c:pt idx="26">
                  <c:v>1.3610400000000001E-4</c:v>
                </c:pt>
                <c:pt idx="27">
                  <c:v>9.59E-5</c:v>
                </c:pt>
                <c:pt idx="28">
                  <c:v>2.4720599999999998E-4</c:v>
                </c:pt>
                <c:pt idx="29">
                  <c:v>1.9824099999999999E-4</c:v>
                </c:pt>
                <c:pt idx="30">
                  <c:v>2.52334E-4</c:v>
                </c:pt>
                <c:pt idx="31">
                  <c:v>2.27371E-4</c:v>
                </c:pt>
                <c:pt idx="32">
                  <c:v>3.2916999999999999E-4</c:v>
                </c:pt>
                <c:pt idx="33">
                  <c:v>3.3682200000000002E-4</c:v>
                </c:pt>
                <c:pt idx="34">
                  <c:v>1.5254299999999999E-3</c:v>
                </c:pt>
                <c:pt idx="35">
                  <c:v>3.7013699999999998E-3</c:v>
                </c:pt>
                <c:pt idx="36">
                  <c:v>1.0648299999999999E-3</c:v>
                </c:pt>
                <c:pt idx="37">
                  <c:v>5.0912400000000001E-4</c:v>
                </c:pt>
                <c:pt idx="38">
                  <c:v>6.0101399999999998E-4</c:v>
                </c:pt>
                <c:pt idx="39">
                  <c:v>2.66667E-4</c:v>
                </c:pt>
                <c:pt idx="40">
                  <c:v>6.5929599999999997E-4</c:v>
                </c:pt>
                <c:pt idx="41">
                  <c:v>5.1228000000000005E-4</c:v>
                </c:pt>
                <c:pt idx="42">
                  <c:v>4.6035900000000003E-3</c:v>
                </c:pt>
                <c:pt idx="43">
                  <c:v>7.4416800000000002E-4</c:v>
                </c:pt>
                <c:pt idx="44">
                  <c:v>1.1035400000000001E-3</c:v>
                </c:pt>
                <c:pt idx="45">
                  <c:v>6.0054100000000001E-4</c:v>
                </c:pt>
                <c:pt idx="46">
                  <c:v>7.4461800000000002E-3</c:v>
                </c:pt>
                <c:pt idx="47">
                  <c:v>9.5626700000000001E-4</c:v>
                </c:pt>
                <c:pt idx="48">
                  <c:v>1.24525E-3</c:v>
                </c:pt>
                <c:pt idx="49">
                  <c:v>8.5046999999999998E-4</c:v>
                </c:pt>
                <c:pt idx="50">
                  <c:v>7.2788200000000001E-3</c:v>
                </c:pt>
                <c:pt idx="51">
                  <c:v>9.3782499999999999E-4</c:v>
                </c:pt>
                <c:pt idx="52">
                  <c:v>6.5632399999999997E-3</c:v>
                </c:pt>
                <c:pt idx="53">
                  <c:v>6.7132199999999998E-3</c:v>
                </c:pt>
                <c:pt idx="54">
                  <c:v>1.31277E-3</c:v>
                </c:pt>
                <c:pt idx="55">
                  <c:v>1.1299099999999999E-2</c:v>
                </c:pt>
                <c:pt idx="56">
                  <c:v>1.19051E-2</c:v>
                </c:pt>
                <c:pt idx="57">
                  <c:v>1.1279300000000001E-2</c:v>
                </c:pt>
                <c:pt idx="58">
                  <c:v>1.5074499999999999E-2</c:v>
                </c:pt>
                <c:pt idx="59">
                  <c:v>1.48603E-2</c:v>
                </c:pt>
                <c:pt idx="60">
                  <c:v>1.3090900000000001E-2</c:v>
                </c:pt>
                <c:pt idx="61">
                  <c:v>1.4131599999999999E-2</c:v>
                </c:pt>
                <c:pt idx="62">
                  <c:v>1.7961299999999999E-2</c:v>
                </c:pt>
                <c:pt idx="63">
                  <c:v>2.4402900000000002E-2</c:v>
                </c:pt>
                <c:pt idx="64">
                  <c:v>2.7085499999999998E-2</c:v>
                </c:pt>
                <c:pt idx="65">
                  <c:v>2.4209899999999999E-2</c:v>
                </c:pt>
                <c:pt idx="66">
                  <c:v>2.2499399999999999E-2</c:v>
                </c:pt>
                <c:pt idx="67">
                  <c:v>2.4374300000000002E-2</c:v>
                </c:pt>
                <c:pt idx="68">
                  <c:v>2.4099700000000002E-2</c:v>
                </c:pt>
                <c:pt idx="69">
                  <c:v>2.72301E-2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77-46BC-A2B5-37F65608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4056"/>
        <c:axId val="181944448"/>
      </c:scatterChart>
      <c:valAx>
        <c:axId val="1819440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4448"/>
        <c:crosses val="autoZero"/>
        <c:crossBetween val="midCat"/>
      </c:valAx>
      <c:valAx>
        <c:axId val="181944448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40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3137763038705169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9.7649411151857751E-6</c:v>
                </c:pt>
                <c:pt idx="3">
                  <c:v>2.2150093702628139E-5</c:v>
                </c:pt>
                <c:pt idx="4">
                  <c:v>3.6697278707069099E-5</c:v>
                </c:pt>
                <c:pt idx="5">
                  <c:v>4.9583564636199873E-5</c:v>
                </c:pt>
                <c:pt idx="6">
                  <c:v>9.6446691131805491E-5</c:v>
                </c:pt>
                <c:pt idx="7">
                  <c:v>1.0850252752328117E-4</c:v>
                </c:pt>
                <c:pt idx="8">
                  <c:v>9.2766940594264815E-5</c:v>
                </c:pt>
                <c:pt idx="9">
                  <c:v>1.1183864376937836E-4</c:v>
                </c:pt>
                <c:pt idx="10">
                  <c:v>1.2614242115071352E-4</c:v>
                </c:pt>
                <c:pt idx="11">
                  <c:v>2.879655362296425E-4</c:v>
                </c:pt>
                <c:pt idx="12">
                  <c:v>4.6549560204663424E-4</c:v>
                </c:pt>
                <c:pt idx="13">
                  <c:v>5.7180746096196318E-4</c:v>
                </c:pt>
                <c:pt idx="14">
                  <c:v>8.5955822575945352E-4</c:v>
                </c:pt>
                <c:pt idx="15">
                  <c:v>8.4214742165965013E-4</c:v>
                </c:pt>
                <c:pt idx="16">
                  <c:v>1.0362148877523596E-3</c:v>
                </c:pt>
                <c:pt idx="17">
                  <c:v>1.1422547028536291E-3</c:v>
                </c:pt>
                <c:pt idx="18">
                  <c:v>1.2859940633453445E-3</c:v>
                </c:pt>
                <c:pt idx="19">
                  <c:v>1.6669126754104504E-3</c:v>
                </c:pt>
                <c:pt idx="20">
                  <c:v>3.0434686926466307E-3</c:v>
                </c:pt>
                <c:pt idx="21">
                  <c:v>4.7027927774543708E-3</c:v>
                </c:pt>
                <c:pt idx="22">
                  <c:v>7.8307239153187162E-3</c:v>
                </c:pt>
                <c:pt idx="23">
                  <c:v>1.0808315050676535E-2</c:v>
                </c:pt>
                <c:pt idx="24">
                  <c:v>1.2210629321675499E-2</c:v>
                </c:pt>
                <c:pt idx="25">
                  <c:v>1.3679093193777336E-2</c:v>
                </c:pt>
                <c:pt idx="26">
                  <c:v>1.6506630688538165E-2</c:v>
                </c:pt>
                <c:pt idx="27">
                  <c:v>1.7971658217725568E-2</c:v>
                </c:pt>
                <c:pt idx="28">
                  <c:v>2.0719300739725784E-2</c:v>
                </c:pt>
                <c:pt idx="29">
                  <c:v>2.6058804904938507E-2</c:v>
                </c:pt>
                <c:pt idx="30">
                  <c:v>3.0712758658721473E-2</c:v>
                </c:pt>
                <c:pt idx="31">
                  <c:v>3.4779956859864687E-2</c:v>
                </c:pt>
                <c:pt idx="32">
                  <c:v>4.0584226404254721E-2</c:v>
                </c:pt>
                <c:pt idx="33">
                  <c:v>4.5412288199035721E-2</c:v>
                </c:pt>
                <c:pt idx="34">
                  <c:v>5.0387540015318345E-2</c:v>
                </c:pt>
                <c:pt idx="35">
                  <c:v>6.0078599757843763E-2</c:v>
                </c:pt>
                <c:pt idx="36">
                  <c:v>6.189642515957982E-2</c:v>
                </c:pt>
                <c:pt idx="37">
                  <c:v>6.6682678115568522E-2</c:v>
                </c:pt>
                <c:pt idx="38">
                  <c:v>7.259376065221558E-2</c:v>
                </c:pt>
                <c:pt idx="39">
                  <c:v>7.6861698551943691E-2</c:v>
                </c:pt>
                <c:pt idx="40">
                  <c:v>8.1668283203509481E-2</c:v>
                </c:pt>
                <c:pt idx="41">
                  <c:v>8.8301284114097406E-2</c:v>
                </c:pt>
                <c:pt idx="42">
                  <c:v>9.2586690090307219E-2</c:v>
                </c:pt>
                <c:pt idx="43">
                  <c:v>9.7290184454439946E-2</c:v>
                </c:pt>
                <c:pt idx="44">
                  <c:v>0.1030265862262699</c:v>
                </c:pt>
                <c:pt idx="45">
                  <c:v>0.11440030854923028</c:v>
                </c:pt>
                <c:pt idx="46">
                  <c:v>0.12279099886055163</c:v>
                </c:pt>
                <c:pt idx="47">
                  <c:v>0.13260147151935367</c:v>
                </c:pt>
                <c:pt idx="48">
                  <c:v>0.14350298305348877</c:v>
                </c:pt>
                <c:pt idx="49">
                  <c:v>0.15083957517580723</c:v>
                </c:pt>
                <c:pt idx="50">
                  <c:v>0.16274507156477638</c:v>
                </c:pt>
                <c:pt idx="51">
                  <c:v>0.17204037914832274</c:v>
                </c:pt>
                <c:pt idx="52">
                  <c:v>0.18349628733932</c:v>
                </c:pt>
                <c:pt idx="53">
                  <c:v>0.19325693302586272</c:v>
                </c:pt>
                <c:pt idx="54">
                  <c:v>0.20563635837511435</c:v>
                </c:pt>
                <c:pt idx="55">
                  <c:v>0.25759672686046498</c:v>
                </c:pt>
                <c:pt idx="56">
                  <c:v>0.30256556932448836</c:v>
                </c:pt>
                <c:pt idx="57">
                  <c:v>0.3555940677324092</c:v>
                </c:pt>
                <c:pt idx="58">
                  <c:v>0.40400211672996283</c:v>
                </c:pt>
                <c:pt idx="59">
                  <c:v>0.45036124626478469</c:v>
                </c:pt>
                <c:pt idx="60">
                  <c:v>0.50585388890426475</c:v>
                </c:pt>
                <c:pt idx="61">
                  <c:v>0.55946513379809193</c:v>
                </c:pt>
                <c:pt idx="62">
                  <c:v>0.60857333766446164</c:v>
                </c:pt>
                <c:pt idx="63">
                  <c:v>0.64928254672413344</c:v>
                </c:pt>
                <c:pt idx="64">
                  <c:v>0.70448310021588678</c:v>
                </c:pt>
                <c:pt idx="65">
                  <c:v>0.76077326077342522</c:v>
                </c:pt>
                <c:pt idx="66">
                  <c:v>0.81203204258041217</c:v>
                </c:pt>
                <c:pt idx="67">
                  <c:v>0.85988741309256078</c:v>
                </c:pt>
                <c:pt idx="68">
                  <c:v>0.89981914956784181</c:v>
                </c:pt>
                <c:pt idx="69">
                  <c:v>0.96500514284512373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7-48C8-A72E-FAAAF6BE821B}"/>
            </c:ext>
          </c:extLst>
        </c:ser>
        <c:ser>
          <c:idx val="0"/>
          <c:order val="1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8.2025230708580629E-6</c:v>
                </c:pt>
                <c:pt idx="2">
                  <c:v>1.8613417737716376E-5</c:v>
                </c:pt>
                <c:pt idx="3">
                  <c:v>2.706832613383161E-5</c:v>
                </c:pt>
                <c:pt idx="4">
                  <c:v>3.6343486837032656E-5</c:v>
                </c:pt>
                <c:pt idx="5">
                  <c:v>4.5997225528119448E-5</c:v>
                </c:pt>
                <c:pt idx="6">
                  <c:v>5.5878741975250842E-5</c:v>
                </c:pt>
                <c:pt idx="7">
                  <c:v>6.7870830704845338E-5</c:v>
                </c:pt>
                <c:pt idx="8">
                  <c:v>7.8154901745761921E-5</c:v>
                </c:pt>
                <c:pt idx="9">
                  <c:v>8.8232016819967638E-5</c:v>
                </c:pt>
                <c:pt idx="10">
                  <c:v>1.9880202781513432E-4</c:v>
                </c:pt>
                <c:pt idx="11">
                  <c:v>3.1604826162666638E-4</c:v>
                </c:pt>
                <c:pt idx="12">
                  <c:v>4.2014017228579463E-4</c:v>
                </c:pt>
                <c:pt idx="13">
                  <c:v>5.4993437350580004E-4</c:v>
                </c:pt>
                <c:pt idx="14">
                  <c:v>6.6715536878480641E-4</c:v>
                </c:pt>
                <c:pt idx="15">
                  <c:v>7.8317690280552794E-4</c:v>
                </c:pt>
                <c:pt idx="16">
                  <c:v>9.0454269608857018E-4</c:v>
                </c:pt>
                <c:pt idx="17">
                  <c:v>1.0496516388451807E-3</c:v>
                </c:pt>
                <c:pt idx="18">
                  <c:v>1.1659697256230796E-3</c:v>
                </c:pt>
                <c:pt idx="19">
                  <c:v>2.4687953938668599E-3</c:v>
                </c:pt>
                <c:pt idx="20">
                  <c:v>3.7184813318777428E-3</c:v>
                </c:pt>
                <c:pt idx="21">
                  <c:v>5.086788372759497E-3</c:v>
                </c:pt>
                <c:pt idx="22">
                  <c:v>6.3067307001888236E-3</c:v>
                </c:pt>
                <c:pt idx="23">
                  <c:v>7.5976816388792535E-3</c:v>
                </c:pt>
                <c:pt idx="24">
                  <c:v>9.2554115514996687E-3</c:v>
                </c:pt>
                <c:pt idx="25">
                  <c:v>1.05512209077013E-2</c:v>
                </c:pt>
                <c:pt idx="26">
                  <c:v>1.1875928383644875E-2</c:v>
                </c:pt>
                <c:pt idx="27">
                  <c:v>1.3274079989238291E-2</c:v>
                </c:pt>
                <c:pt idx="28">
                  <c:v>1.664228834745787E-2</c:v>
                </c:pt>
                <c:pt idx="29">
                  <c:v>2.0660262725552037E-2</c:v>
                </c:pt>
                <c:pt idx="30">
                  <c:v>2.4287544620148101E-2</c:v>
                </c:pt>
                <c:pt idx="31">
                  <c:v>2.7714432566489967E-2</c:v>
                </c:pt>
                <c:pt idx="32">
                  <c:v>3.1396671365660787E-2</c:v>
                </c:pt>
                <c:pt idx="33">
                  <c:v>3.5022438948305305E-2</c:v>
                </c:pt>
                <c:pt idx="34">
                  <c:v>3.8845445662638305E-2</c:v>
                </c:pt>
                <c:pt idx="35">
                  <c:v>4.5177477991684152E-2</c:v>
                </c:pt>
                <c:pt idx="36">
                  <c:v>4.7214606144497413E-2</c:v>
                </c:pt>
                <c:pt idx="37">
                  <c:v>5.102795912013932E-2</c:v>
                </c:pt>
                <c:pt idx="38">
                  <c:v>5.4629434615227845E-2</c:v>
                </c:pt>
                <c:pt idx="39">
                  <c:v>5.8496040894499016E-2</c:v>
                </c:pt>
                <c:pt idx="40">
                  <c:v>6.1885702005365459E-2</c:v>
                </c:pt>
                <c:pt idx="41">
                  <c:v>6.6051258702403748E-2</c:v>
                </c:pt>
                <c:pt idx="42">
                  <c:v>7.2488346423087907E-2</c:v>
                </c:pt>
                <c:pt idx="43">
                  <c:v>7.4139577413582944E-2</c:v>
                </c:pt>
                <c:pt idx="44">
                  <c:v>8.1897271348675249E-2</c:v>
                </c:pt>
                <c:pt idx="45">
                  <c:v>9.1555426782954044E-2</c:v>
                </c:pt>
                <c:pt idx="46">
                  <c:v>0.10214362214080554</c:v>
                </c:pt>
                <c:pt idx="47">
                  <c:v>0.10709983896554322</c:v>
                </c:pt>
                <c:pt idx="48">
                  <c:v>0.11535094621151329</c:v>
                </c:pt>
                <c:pt idx="49">
                  <c:v>0.12415856309967542</c:v>
                </c:pt>
                <c:pt idx="50">
                  <c:v>0.13409686624498968</c:v>
                </c:pt>
                <c:pt idx="51">
                  <c:v>0.1397913101461046</c:v>
                </c:pt>
                <c:pt idx="52">
                  <c:v>0.14917815135573195</c:v>
                </c:pt>
                <c:pt idx="53">
                  <c:v>0.15777565746061747</c:v>
                </c:pt>
                <c:pt idx="54">
                  <c:v>0.20272926966879853</c:v>
                </c:pt>
                <c:pt idx="55">
                  <c:v>0.24868358969162427</c:v>
                </c:pt>
                <c:pt idx="56">
                  <c:v>0.29169320393201192</c:v>
                </c:pt>
                <c:pt idx="57">
                  <c:v>0.33718565880961709</c:v>
                </c:pt>
                <c:pt idx="58">
                  <c:v>0.40084796421579905</c:v>
                </c:pt>
                <c:pt idx="59">
                  <c:v>0.44489172732642801</c:v>
                </c:pt>
                <c:pt idx="60">
                  <c:v>0.49198178131291098</c:v>
                </c:pt>
                <c:pt idx="61">
                  <c:v>0.56472364879521975</c:v>
                </c:pt>
                <c:pt idx="62">
                  <c:v>0.61605756202590212</c:v>
                </c:pt>
                <c:pt idx="63">
                  <c:v>0.66928057941613439</c:v>
                </c:pt>
                <c:pt idx="64">
                  <c:v>0.7209880229281973</c:v>
                </c:pt>
                <c:pt idx="65">
                  <c:v>0.77299832883056885</c:v>
                </c:pt>
                <c:pt idx="66">
                  <c:v>0.82324193745614027</c:v>
                </c:pt>
                <c:pt idx="67">
                  <c:v>0.88823746834299311</c:v>
                </c:pt>
                <c:pt idx="68">
                  <c:v>0.93890382238837033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7-48C8-A72E-FAAAF6BE821B}"/>
            </c:ext>
          </c:extLst>
        </c:ser>
        <c:ser>
          <c:idx val="1"/>
          <c:order val="2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0.65504785596211523</c:v>
                </c:pt>
                <c:pt idx="2">
                  <c:v>0.44075619198243471</c:v>
                </c:pt>
                <c:pt idx="3">
                  <c:v>0.29258037688483851</c:v>
                </c:pt>
                <c:pt idx="4">
                  <c:v>0.41711860547640889</c:v>
                </c:pt>
                <c:pt idx="5">
                  <c:v>0.29927933232197862</c:v>
                </c:pt>
                <c:pt idx="6">
                  <c:v>0.35885827620148658</c:v>
                </c:pt>
                <c:pt idx="7">
                  <c:v>0.26524937485415251</c:v>
                </c:pt>
                <c:pt idx="8">
                  <c:v>0.19688820614050706</c:v>
                </c:pt>
                <c:pt idx="9">
                  <c:v>0.3785135755282501</c:v>
                </c:pt>
                <c:pt idx="10">
                  <c:v>0.19522831518944825</c:v>
                </c:pt>
                <c:pt idx="11">
                  <c:v>0.28496846875060111</c:v>
                </c:pt>
                <c:pt idx="12">
                  <c:v>8.3796743555199907E-2</c:v>
                </c:pt>
                <c:pt idx="13">
                  <c:v>6.697949684856519E-2</c:v>
                </c:pt>
                <c:pt idx="14">
                  <c:v>4.8151976232847102E-2</c:v>
                </c:pt>
                <c:pt idx="15">
                  <c:v>5.7980985686203634E-2</c:v>
                </c:pt>
                <c:pt idx="16">
                  <c:v>5.2405832134038273E-2</c:v>
                </c:pt>
                <c:pt idx="17">
                  <c:v>9.7240025493037008E-2</c:v>
                </c:pt>
                <c:pt idx="18">
                  <c:v>0.16610602002740907</c:v>
                </c:pt>
                <c:pt idx="19">
                  <c:v>0.21467073929987374</c:v>
                </c:pt>
                <c:pt idx="20">
                  <c:v>5.7229720097691408E-2</c:v>
                </c:pt>
                <c:pt idx="21">
                  <c:v>0.19117420123466822</c:v>
                </c:pt>
                <c:pt idx="22">
                  <c:v>8.5867637292719248E-2</c:v>
                </c:pt>
                <c:pt idx="23">
                  <c:v>6.5775016033029973E-2</c:v>
                </c:pt>
                <c:pt idx="24">
                  <c:v>0.10120097617997589</c:v>
                </c:pt>
                <c:pt idx="25">
                  <c:v>5.2849579495917939E-2</c:v>
                </c:pt>
                <c:pt idx="26">
                  <c:v>8.0710725637032618E-2</c:v>
                </c:pt>
                <c:pt idx="27">
                  <c:v>3.1164643427685705E-2</c:v>
                </c:pt>
                <c:pt idx="28">
                  <c:v>0.12044036912975209</c:v>
                </c:pt>
                <c:pt idx="29">
                  <c:v>5.8921254254964688E-2</c:v>
                </c:pt>
                <c:pt idx="30">
                  <c:v>6.822041034094245E-2</c:v>
                </c:pt>
                <c:pt idx="31">
                  <c:v>4.2651206261613735E-2</c:v>
                </c:pt>
                <c:pt idx="32">
                  <c:v>6.9338160665380399E-2</c:v>
                </c:pt>
                <c:pt idx="33">
                  <c:v>5.9195777624554531E-2</c:v>
                </c:pt>
                <c:pt idx="34">
                  <c:v>0.40621865204312146</c:v>
                </c:pt>
                <c:pt idx="35">
                  <c:v>0.90550462627529638</c:v>
                </c:pt>
                <c:pt idx="36">
                  <c:v>0.21059504746484314</c:v>
                </c:pt>
                <c:pt idx="37">
                  <c:v>6.3417004175576497E-2</c:v>
                </c:pt>
                <c:pt idx="38">
                  <c:v>7.5406300494961762E-2</c:v>
                </c:pt>
                <c:pt idx="39">
                  <c:v>0</c:v>
                </c:pt>
                <c:pt idx="40">
                  <c:v>7.1332969228079787E-2</c:v>
                </c:pt>
                <c:pt idx="41">
                  <c:v>3.741958798028161E-2</c:v>
                </c:pt>
                <c:pt idx="42">
                  <c:v>0.68995495336712442</c:v>
                </c:pt>
                <c:pt idx="43">
                  <c:v>6.4125015261603108E-2</c:v>
                </c:pt>
                <c:pt idx="44">
                  <c:v>0.10435734969827945</c:v>
                </c:pt>
                <c:pt idx="45">
                  <c:v>2.3418327202364291E-2</c:v>
                </c:pt>
                <c:pt idx="46">
                  <c:v>0.79989581921276343</c:v>
                </c:pt>
                <c:pt idx="47">
                  <c:v>5.1152382863749742E-2</c:v>
                </c:pt>
                <c:pt idx="48">
                  <c:v>7.3000464309242286E-2</c:v>
                </c:pt>
                <c:pt idx="49">
                  <c:v>2.6820806644254399E-2</c:v>
                </c:pt>
                <c:pt idx="50">
                  <c:v>0.58198231884468343</c:v>
                </c:pt>
                <c:pt idx="51">
                  <c:v>2.516957280484881E-2</c:v>
                </c:pt>
                <c:pt idx="52">
                  <c:v>0.4616098052364781</c:v>
                </c:pt>
                <c:pt idx="53">
                  <c:v>0.44467620144503422</c:v>
                </c:pt>
                <c:pt idx="54">
                  <c:v>2.2440489037707845E-2</c:v>
                </c:pt>
                <c:pt idx="55">
                  <c:v>0.47847138035990411</c:v>
                </c:pt>
                <c:pt idx="56">
                  <c:v>0.4243742400899258</c:v>
                </c:pt>
                <c:pt idx="57">
                  <c:v>0.33819720560616895</c:v>
                </c:pt>
                <c:pt idx="58">
                  <c:v>0.38683619814729869</c:v>
                </c:pt>
                <c:pt idx="59">
                  <c:v>0.33762288271221824</c:v>
                </c:pt>
                <c:pt idx="60">
                  <c:v>0.25810349434720958</c:v>
                </c:pt>
                <c:pt idx="61">
                  <c:v>0.23955616094345247</c:v>
                </c:pt>
                <c:pt idx="62">
                  <c:v>0.2879144941049594</c:v>
                </c:pt>
                <c:pt idx="63">
                  <c:v>0.37343533795572759</c:v>
                </c:pt>
                <c:pt idx="64">
                  <c:v>0.38637946879207191</c:v>
                </c:pt>
                <c:pt idx="65">
                  <c:v>0.31324839593648551</c:v>
                </c:pt>
                <c:pt idx="66">
                  <c:v>0.26655350265944028</c:v>
                </c:pt>
                <c:pt idx="67">
                  <c:v>0.26785250343892419</c:v>
                </c:pt>
                <c:pt idx="68">
                  <c:v>0.24709579867816484</c:v>
                </c:pt>
                <c:pt idx="69">
                  <c:v>0.26538184089198402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7-48C8-A72E-FAAAF6BE8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5232"/>
        <c:axId val="181945624"/>
      </c:scatterChart>
      <c:valAx>
        <c:axId val="181945232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5624"/>
        <c:crosses val="autoZero"/>
        <c:crossBetween val="midCat"/>
      </c:valAx>
      <c:valAx>
        <c:axId val="181945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523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'heap select'!$B$14:$B$83</c:f>
              <c:numCache>
                <c:formatCode>0.00E+00</c:formatCode>
                <c:ptCount val="70"/>
                <c:pt idx="0">
                  <c:v>1.7700000000000001E-3</c:v>
                </c:pt>
                <c:pt idx="1">
                  <c:v>3.5463999999999999E-3</c:v>
                </c:pt>
                <c:pt idx="2">
                  <c:v>5.6167999999999999E-3</c:v>
                </c:pt>
                <c:pt idx="3">
                  <c:v>7.0563000000000006E-3</c:v>
                </c:pt>
                <c:pt idx="4">
                  <c:v>8.4668E-3</c:v>
                </c:pt>
                <c:pt idx="5">
                  <c:v>9.7404999999999992E-3</c:v>
                </c:pt>
                <c:pt idx="6">
                  <c:v>1.0838987999999999E-2</c:v>
                </c:pt>
                <c:pt idx="7">
                  <c:v>1.2056067E-2</c:v>
                </c:pt>
                <c:pt idx="8">
                  <c:v>1.2752604000000001E-2</c:v>
                </c:pt>
                <c:pt idx="9">
                  <c:v>1.3192419E-2</c:v>
                </c:pt>
                <c:pt idx="10">
                  <c:v>2.6150159999999999E-2</c:v>
                </c:pt>
                <c:pt idx="11">
                  <c:v>3.7426953999999998E-2</c:v>
                </c:pt>
                <c:pt idx="12">
                  <c:v>4.4726286000000004E-2</c:v>
                </c:pt>
                <c:pt idx="13">
                  <c:v>5.2119361000000003E-2</c:v>
                </c:pt>
                <c:pt idx="14">
                  <c:v>5.5596319999999998E-2</c:v>
                </c:pt>
                <c:pt idx="15">
                  <c:v>5.6386800000000001E-2</c:v>
                </c:pt>
                <c:pt idx="16">
                  <c:v>5.4924819999999999E-2</c:v>
                </c:pt>
                <c:pt idx="17">
                  <c:v>5.1936469999999998E-2</c:v>
                </c:pt>
                <c:pt idx="18">
                  <c:v>4.4633279999999997E-2</c:v>
                </c:pt>
                <c:pt idx="19">
                  <c:v>6.6717180000000001E-2</c:v>
                </c:pt>
                <c:pt idx="20">
                  <c:v>5.9051399999999997E-2</c:v>
                </c:pt>
                <c:pt idx="21">
                  <c:v>4.0368699999999993E-2</c:v>
                </c:pt>
                <c:pt idx="22">
                  <c:v>5.0036000000000004E-2</c:v>
                </c:pt>
                <c:pt idx="23">
                  <c:v>6.0266E-2</c:v>
                </c:pt>
                <c:pt idx="24">
                  <c:v>7.3402500000000009E-2</c:v>
                </c:pt>
                <c:pt idx="25">
                  <c:v>8.3671000000000009E-2</c:v>
                </c:pt>
                <c:pt idx="26">
                  <c:v>9.4168499999999988E-2</c:v>
                </c:pt>
                <c:pt idx="27">
                  <c:v>0.10524800000000001</c:v>
                </c:pt>
                <c:pt idx="28">
                  <c:v>0.131939</c:v>
                </c:pt>
                <c:pt idx="29">
                  <c:v>0.16377900000000001</c:v>
                </c:pt>
                <c:pt idx="30">
                  <c:v>0.192523</c:v>
                </c:pt>
                <c:pt idx="31">
                  <c:v>0.21967899999999999</c:v>
                </c:pt>
                <c:pt idx="32">
                  <c:v>0.24885850000000001</c:v>
                </c:pt>
                <c:pt idx="33">
                  <c:v>0.27759050000000002</c:v>
                </c:pt>
                <c:pt idx="34">
                  <c:v>0.30788550000000003</c:v>
                </c:pt>
                <c:pt idx="35">
                  <c:v>0.35806300000000002</c:v>
                </c:pt>
                <c:pt idx="36">
                  <c:v>0.37420599999999998</c:v>
                </c:pt>
                <c:pt idx="37">
                  <c:v>0.40442449999999996</c:v>
                </c:pt>
                <c:pt idx="38">
                  <c:v>0.43296400000000002</c:v>
                </c:pt>
                <c:pt idx="39">
                  <c:v>0.46360449999999997</c:v>
                </c:pt>
                <c:pt idx="40">
                  <c:v>0.4904655</c:v>
                </c:pt>
                <c:pt idx="41">
                  <c:v>0.52347500000000002</c:v>
                </c:pt>
                <c:pt idx="42">
                  <c:v>0.57448500000000002</c:v>
                </c:pt>
                <c:pt idx="43">
                  <c:v>0.58756999999999993</c:v>
                </c:pt>
                <c:pt idx="44">
                  <c:v>0.64904500000000009</c:v>
                </c:pt>
                <c:pt idx="45">
                  <c:v>0.72558</c:v>
                </c:pt>
                <c:pt idx="46">
                  <c:v>0.80948500000000001</c:v>
                </c:pt>
                <c:pt idx="47">
                  <c:v>0.84875999999999996</c:v>
                </c:pt>
                <c:pt idx="48">
                  <c:v>0.91414499999999999</c:v>
                </c:pt>
                <c:pt idx="49">
                  <c:v>0.98393999999999993</c:v>
                </c:pt>
                <c:pt idx="50">
                  <c:v>1.0626949999999999</c:v>
                </c:pt>
                <c:pt idx="51">
                  <c:v>1.10782</c:v>
                </c:pt>
                <c:pt idx="52">
                  <c:v>1.1822050000000002</c:v>
                </c:pt>
                <c:pt idx="53">
                  <c:v>1.250335</c:v>
                </c:pt>
                <c:pt idx="54">
                  <c:v>1.606565</c:v>
                </c:pt>
                <c:pt idx="55">
                  <c:v>1.9707250000000001</c:v>
                </c:pt>
                <c:pt idx="56">
                  <c:v>2.31155</c:v>
                </c:pt>
                <c:pt idx="57">
                  <c:v>2.6720500000000005</c:v>
                </c:pt>
                <c:pt idx="58">
                  <c:v>3.1765349999999999</c:v>
                </c:pt>
                <c:pt idx="59">
                  <c:v>3.5255550000000002</c:v>
                </c:pt>
                <c:pt idx="60">
                  <c:v>3.8987149999999997</c:v>
                </c:pt>
                <c:pt idx="61">
                  <c:v>4.4751500000000002</c:v>
                </c:pt>
                <c:pt idx="62">
                  <c:v>4.8819400000000002</c:v>
                </c:pt>
                <c:pt idx="63">
                  <c:v>5.3037000000000001</c:v>
                </c:pt>
                <c:pt idx="64">
                  <c:v>5.7134499999999999</c:v>
                </c:pt>
                <c:pt idx="65">
                  <c:v>6.1256000000000004</c:v>
                </c:pt>
                <c:pt idx="66">
                  <c:v>6.5237500000000006</c:v>
                </c:pt>
                <c:pt idx="67">
                  <c:v>7.0387999999999993</c:v>
                </c:pt>
                <c:pt idx="68">
                  <c:v>7.4402999999999997</c:v>
                </c:pt>
                <c:pt idx="69">
                  <c:v>7.9244499999999993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A84-4BD4-808C-902F9610A707}"/>
            </c:ext>
          </c:extLst>
        </c:ser>
        <c:ser>
          <c:idx val="2"/>
          <c:order val="1"/>
          <c:tx>
            <c:strRef>
              <c:f>'heap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'heap select'!$S$14:$S$83</c:f>
              <c:numCache>
                <c:formatCode>0.00E+00</c:formatCode>
                <c:ptCount val="70"/>
                <c:pt idx="0">
                  <c:v>1.4139999999999999E-4</c:v>
                </c:pt>
                <c:pt idx="1">
                  <c:v>1.4139999999999999E-4</c:v>
                </c:pt>
                <c:pt idx="2">
                  <c:v>1.4139999999999999E-4</c:v>
                </c:pt>
                <c:pt idx="3">
                  <c:v>1.4139999999999999E-4</c:v>
                </c:pt>
                <c:pt idx="4">
                  <c:v>1.4139999999999999E-4</c:v>
                </c:pt>
                <c:pt idx="5">
                  <c:v>1.4139999999999999E-4</c:v>
                </c:pt>
                <c:pt idx="6">
                  <c:v>1.4139999999999999E-4</c:v>
                </c:pt>
                <c:pt idx="7">
                  <c:v>1.4139999999999999E-4</c:v>
                </c:pt>
                <c:pt idx="8">
                  <c:v>1.4139999999999999E-4</c:v>
                </c:pt>
                <c:pt idx="9">
                  <c:v>1.4139999999999999E-4</c:v>
                </c:pt>
                <c:pt idx="10">
                  <c:v>1.4139999999999999E-4</c:v>
                </c:pt>
                <c:pt idx="11">
                  <c:v>1.4139999999999999E-4</c:v>
                </c:pt>
                <c:pt idx="12">
                  <c:v>1.4139999999999999E-4</c:v>
                </c:pt>
                <c:pt idx="13">
                  <c:v>1.4139999999999999E-4</c:v>
                </c:pt>
                <c:pt idx="14">
                  <c:v>1.4139999999999999E-4</c:v>
                </c:pt>
                <c:pt idx="15">
                  <c:v>1.4139999999999999E-4</c:v>
                </c:pt>
                <c:pt idx="16">
                  <c:v>1.4139999999999999E-4</c:v>
                </c:pt>
                <c:pt idx="17">
                  <c:v>1.4139999999999999E-4</c:v>
                </c:pt>
                <c:pt idx="18">
                  <c:v>1.4139999999999999E-4</c:v>
                </c:pt>
                <c:pt idx="19">
                  <c:v>1.4139999999999999E-4</c:v>
                </c:pt>
                <c:pt idx="20">
                  <c:v>1.4139999999999999E-4</c:v>
                </c:pt>
                <c:pt idx="21">
                  <c:v>1.4139999999999999E-4</c:v>
                </c:pt>
                <c:pt idx="22">
                  <c:v>1.4139999999999999E-4</c:v>
                </c:pt>
                <c:pt idx="23">
                  <c:v>1.4139999999999999E-4</c:v>
                </c:pt>
                <c:pt idx="24">
                  <c:v>1.4139999999999999E-4</c:v>
                </c:pt>
                <c:pt idx="25">
                  <c:v>1.4139999999999999E-4</c:v>
                </c:pt>
                <c:pt idx="26">
                  <c:v>1.4139999999999999E-4</c:v>
                </c:pt>
                <c:pt idx="27">
                  <c:v>1.4139999999999999E-4</c:v>
                </c:pt>
                <c:pt idx="28">
                  <c:v>1.4139999999999999E-4</c:v>
                </c:pt>
                <c:pt idx="29">
                  <c:v>1.4139999999999999E-4</c:v>
                </c:pt>
                <c:pt idx="30">
                  <c:v>1.4139999999999999E-4</c:v>
                </c:pt>
                <c:pt idx="31">
                  <c:v>1.4139999999999999E-4</c:v>
                </c:pt>
                <c:pt idx="32">
                  <c:v>1.4139999999999999E-4</c:v>
                </c:pt>
                <c:pt idx="33">
                  <c:v>1.4139999999999999E-4</c:v>
                </c:pt>
                <c:pt idx="34">
                  <c:v>1.4139999999999999E-4</c:v>
                </c:pt>
                <c:pt idx="35">
                  <c:v>1.4139999999999999E-4</c:v>
                </c:pt>
                <c:pt idx="36">
                  <c:v>1.4139999999999999E-4</c:v>
                </c:pt>
                <c:pt idx="37">
                  <c:v>1.4139999999999999E-4</c:v>
                </c:pt>
                <c:pt idx="38">
                  <c:v>1.4139999999999999E-4</c:v>
                </c:pt>
                <c:pt idx="39">
                  <c:v>1.4139999999999999E-4</c:v>
                </c:pt>
                <c:pt idx="40">
                  <c:v>1.4139999999999999E-4</c:v>
                </c:pt>
                <c:pt idx="41">
                  <c:v>1.4139999999999999E-4</c:v>
                </c:pt>
                <c:pt idx="42">
                  <c:v>1.4139999999999999E-4</c:v>
                </c:pt>
                <c:pt idx="43">
                  <c:v>1.4139999999999999E-4</c:v>
                </c:pt>
                <c:pt idx="44">
                  <c:v>1.4139999999999999E-4</c:v>
                </c:pt>
                <c:pt idx="45">
                  <c:v>1.4139999999999999E-4</c:v>
                </c:pt>
                <c:pt idx="46">
                  <c:v>1.4139999999999999E-4</c:v>
                </c:pt>
                <c:pt idx="47">
                  <c:v>1.4139999999999999E-4</c:v>
                </c:pt>
                <c:pt idx="48">
                  <c:v>1.4139999999999999E-4</c:v>
                </c:pt>
                <c:pt idx="49">
                  <c:v>1.4139999999999999E-4</c:v>
                </c:pt>
                <c:pt idx="50">
                  <c:v>1.4139999999999999E-4</c:v>
                </c:pt>
                <c:pt idx="51">
                  <c:v>1.4139999999999999E-4</c:v>
                </c:pt>
                <c:pt idx="52">
                  <c:v>1.4139999999999999E-4</c:v>
                </c:pt>
                <c:pt idx="53">
                  <c:v>1.4139999999999999E-4</c:v>
                </c:pt>
                <c:pt idx="54">
                  <c:v>1.4139999999999999E-4</c:v>
                </c:pt>
                <c:pt idx="55">
                  <c:v>1.4139999999999999E-4</c:v>
                </c:pt>
                <c:pt idx="56">
                  <c:v>1.4139999999999999E-4</c:v>
                </c:pt>
                <c:pt idx="57">
                  <c:v>1.4139999999999999E-4</c:v>
                </c:pt>
                <c:pt idx="58">
                  <c:v>1.4139999999999999E-4</c:v>
                </c:pt>
                <c:pt idx="59">
                  <c:v>1.4139999999999999E-4</c:v>
                </c:pt>
                <c:pt idx="60">
                  <c:v>1.4139999999999999E-4</c:v>
                </c:pt>
                <c:pt idx="61">
                  <c:v>1.4139999999999999E-4</c:v>
                </c:pt>
                <c:pt idx="62">
                  <c:v>1.4139999999999999E-4</c:v>
                </c:pt>
                <c:pt idx="63">
                  <c:v>1.4139999999999999E-4</c:v>
                </c:pt>
                <c:pt idx="64">
                  <c:v>1.4139999999999999E-4</c:v>
                </c:pt>
                <c:pt idx="65">
                  <c:v>1.4139999999999999E-4</c:v>
                </c:pt>
                <c:pt idx="66">
                  <c:v>1.4139999999999999E-4</c:v>
                </c:pt>
                <c:pt idx="67">
                  <c:v>1.4139999999999999E-4</c:v>
                </c:pt>
                <c:pt idx="68">
                  <c:v>1.4139999999999999E-4</c:v>
                </c:pt>
                <c:pt idx="69">
                  <c:v>1.4139999999999999E-4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A84-4BD4-808C-902F9610A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6408"/>
        <c:axId val="154352600"/>
      </c:lineChart>
      <c:catAx>
        <c:axId val="18194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2600"/>
        <c:crosses val="autoZero"/>
        <c:auto val="1"/>
        <c:lblAlgn val="ctr"/>
        <c:lblOffset val="100"/>
        <c:noMultiLvlLbl val="0"/>
      </c:catAx>
      <c:valAx>
        <c:axId val="1543526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4.3089999999999997E-6</c:v>
                </c:pt>
                <c:pt idx="1">
                  <c:v>4.9910000000000002E-6</c:v>
                </c:pt>
                <c:pt idx="2">
                  <c:v>5.8560000000000003E-6</c:v>
                </c:pt>
                <c:pt idx="3">
                  <c:v>6.8719999999999996E-6</c:v>
                </c:pt>
                <c:pt idx="4">
                  <c:v>7.7719999999999994E-6</c:v>
                </c:pt>
                <c:pt idx="5">
                  <c:v>1.1045E-5</c:v>
                </c:pt>
                <c:pt idx="6">
                  <c:v>1.1887E-5</c:v>
                </c:pt>
                <c:pt idx="7">
                  <c:v>1.0788000000000001E-5</c:v>
                </c:pt>
                <c:pt idx="8">
                  <c:v>1.2119999999999999E-5</c:v>
                </c:pt>
                <c:pt idx="9">
                  <c:v>1.3118999999999999E-5</c:v>
                </c:pt>
                <c:pt idx="10">
                  <c:v>2.4420999999999999E-5</c:v>
                </c:pt>
                <c:pt idx="11">
                  <c:v>3.6820000000000003E-5</c:v>
                </c:pt>
                <c:pt idx="12">
                  <c:v>4.4245000000000001E-5</c:v>
                </c:pt>
                <c:pt idx="13">
                  <c:v>6.4342000000000002E-5</c:v>
                </c:pt>
                <c:pt idx="14">
                  <c:v>6.3126000000000005E-5</c:v>
                </c:pt>
                <c:pt idx="15">
                  <c:v>7.6680000000000004E-5</c:v>
                </c:pt>
                <c:pt idx="16">
                  <c:v>8.4085999999999994E-5</c:v>
                </c:pt>
                <c:pt idx="17">
                  <c:v>9.4124999999999998E-5</c:v>
                </c:pt>
                <c:pt idx="18">
                  <c:v>1.20729E-4</c:v>
                </c:pt>
                <c:pt idx="19">
                  <c:v>2.1687E-4</c:v>
                </c:pt>
                <c:pt idx="20">
                  <c:v>3.3275999999999998E-4</c:v>
                </c:pt>
                <c:pt idx="21">
                  <c:v>5.5122000000000005E-4</c:v>
                </c:pt>
                <c:pt idx="22">
                  <c:v>7.5918000000000003E-4</c:v>
                </c:pt>
                <c:pt idx="23">
                  <c:v>8.5711999999999995E-4</c:v>
                </c:pt>
                <c:pt idx="24">
                  <c:v>9.5967999999999997E-4</c:v>
                </c:pt>
                <c:pt idx="25">
                  <c:v>1.15716E-3</c:v>
                </c:pt>
                <c:pt idx="26">
                  <c:v>1.2594800000000001E-3</c:v>
                </c:pt>
                <c:pt idx="27">
                  <c:v>1.4513799999999999E-3</c:v>
                </c:pt>
                <c:pt idx="28">
                  <c:v>1.8243000000000001E-3</c:v>
                </c:pt>
                <c:pt idx="29">
                  <c:v>2.14934E-3</c:v>
                </c:pt>
                <c:pt idx="30">
                  <c:v>2.4334000000000001E-3</c:v>
                </c:pt>
                <c:pt idx="31">
                  <c:v>2.8387799999999999E-3</c:v>
                </c:pt>
                <c:pt idx="32">
                  <c:v>3.1759800000000001E-3</c:v>
                </c:pt>
                <c:pt idx="33">
                  <c:v>3.52346E-3</c:v>
                </c:pt>
                <c:pt idx="34">
                  <c:v>4.2002999999999997E-3</c:v>
                </c:pt>
                <c:pt idx="35">
                  <c:v>4.3272600000000003E-3</c:v>
                </c:pt>
                <c:pt idx="36">
                  <c:v>4.6615399999999996E-3</c:v>
                </c:pt>
                <c:pt idx="37">
                  <c:v>5.0743799999999999E-3</c:v>
                </c:pt>
                <c:pt idx="38">
                  <c:v>5.3724599999999999E-3</c:v>
                </c:pt>
                <c:pt idx="39">
                  <c:v>5.7081600000000003E-3</c:v>
                </c:pt>
                <c:pt idx="40">
                  <c:v>6.1714200000000004E-3</c:v>
                </c:pt>
                <c:pt idx="41">
                  <c:v>6.4707200000000001E-3</c:v>
                </c:pt>
                <c:pt idx="42">
                  <c:v>6.7992199999999999E-3</c:v>
                </c:pt>
                <c:pt idx="43">
                  <c:v>7.1998599999999998E-3</c:v>
                </c:pt>
                <c:pt idx="44">
                  <c:v>7.9942199999999998E-3</c:v>
                </c:pt>
                <c:pt idx="45">
                  <c:v>8.5802399999999994E-3</c:v>
                </c:pt>
                <c:pt idx="46">
                  <c:v>9.2654199999999999E-3</c:v>
                </c:pt>
                <c:pt idx="47">
                  <c:v>1.0026800000000001E-2</c:v>
                </c:pt>
                <c:pt idx="48">
                  <c:v>1.05392E-2</c:v>
                </c:pt>
                <c:pt idx="49">
                  <c:v>1.1370699999999999E-2</c:v>
                </c:pt>
                <c:pt idx="50">
                  <c:v>1.20199E-2</c:v>
                </c:pt>
                <c:pt idx="51">
                  <c:v>1.282E-2</c:v>
                </c:pt>
                <c:pt idx="52">
                  <c:v>1.35017E-2</c:v>
                </c:pt>
                <c:pt idx="53">
                  <c:v>1.43663E-2</c:v>
                </c:pt>
                <c:pt idx="54">
                  <c:v>1.7995299999999999E-2</c:v>
                </c:pt>
                <c:pt idx="55">
                  <c:v>2.1135999999999999E-2</c:v>
                </c:pt>
                <c:pt idx="56">
                  <c:v>2.48396E-2</c:v>
                </c:pt>
                <c:pt idx="57">
                  <c:v>2.8220499999999999E-2</c:v>
                </c:pt>
                <c:pt idx="58">
                  <c:v>3.1458300000000002E-2</c:v>
                </c:pt>
                <c:pt idx="59">
                  <c:v>3.5333999999999997E-2</c:v>
                </c:pt>
                <c:pt idx="60">
                  <c:v>3.9078300000000003E-2</c:v>
                </c:pt>
                <c:pt idx="61">
                  <c:v>4.25081E-2</c:v>
                </c:pt>
                <c:pt idx="62">
                  <c:v>4.5351299999999997E-2</c:v>
                </c:pt>
                <c:pt idx="63">
                  <c:v>4.9206600000000003E-2</c:v>
                </c:pt>
                <c:pt idx="64">
                  <c:v>5.3137999999999998E-2</c:v>
                </c:pt>
                <c:pt idx="65">
                  <c:v>5.6717999999999998E-2</c:v>
                </c:pt>
                <c:pt idx="66">
                  <c:v>6.0060299999999997E-2</c:v>
                </c:pt>
                <c:pt idx="67">
                  <c:v>6.2849199999999994E-2</c:v>
                </c:pt>
                <c:pt idx="68">
                  <c:v>6.7401900000000001E-2</c:v>
                </c:pt>
                <c:pt idx="69">
                  <c:v>6.9846000000000005E-2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2-4698-9B1A-1C2D1091F12F}"/>
            </c:ext>
          </c:extLst>
        </c:ser>
        <c:ser>
          <c:idx val="0"/>
          <c:order val="1"/>
          <c:tx>
            <c:strRef>
              <c:f>'mom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3.4810499999999999E-6</c:v>
                </c:pt>
                <c:pt idx="1">
                  <c:v>7.5966000000000002E-6</c:v>
                </c:pt>
                <c:pt idx="2">
                  <c:v>1.28769E-5</c:v>
                </c:pt>
                <c:pt idx="3">
                  <c:v>1.2611E-5</c:v>
                </c:pt>
                <c:pt idx="4">
                  <c:v>1.7125900000000001E-5</c:v>
                </c:pt>
                <c:pt idx="5">
                  <c:v>1.8288299999999999E-5</c:v>
                </c:pt>
                <c:pt idx="6">
                  <c:v>3.1495200000000003E-5</c:v>
                </c:pt>
                <c:pt idx="7">
                  <c:v>2.55033E-5</c:v>
                </c:pt>
                <c:pt idx="8">
                  <c:v>3.7184000000000002E-5</c:v>
                </c:pt>
                <c:pt idx="9">
                  <c:v>3.9095299999999998E-5</c:v>
                </c:pt>
                <c:pt idx="10">
                  <c:v>8.8241599999999999E-5</c:v>
                </c:pt>
                <c:pt idx="11">
                  <c:v>1.3842800000000001E-4</c:v>
                </c:pt>
                <c:pt idx="12">
                  <c:v>1.80865E-4</c:v>
                </c:pt>
                <c:pt idx="13">
                  <c:v>2.2886099999999999E-4</c:v>
                </c:pt>
                <c:pt idx="14">
                  <c:v>2.9348999999999998E-4</c:v>
                </c:pt>
                <c:pt idx="15">
                  <c:v>3.3932999999999999E-4</c:v>
                </c:pt>
                <c:pt idx="16">
                  <c:v>3.6855999999999998E-4</c:v>
                </c:pt>
                <c:pt idx="17">
                  <c:v>4.33578E-4</c:v>
                </c:pt>
                <c:pt idx="18">
                  <c:v>4.7251999999999998E-4</c:v>
                </c:pt>
                <c:pt idx="19">
                  <c:v>9.6206799999999995E-4</c:v>
                </c:pt>
                <c:pt idx="20">
                  <c:v>1.53718E-3</c:v>
                </c:pt>
                <c:pt idx="21">
                  <c:v>1.8276799999999999E-3</c:v>
                </c:pt>
                <c:pt idx="22">
                  <c:v>2.14971E-3</c:v>
                </c:pt>
                <c:pt idx="23">
                  <c:v>2.6181799999999999E-3</c:v>
                </c:pt>
                <c:pt idx="24">
                  <c:v>3.1161700000000001E-3</c:v>
                </c:pt>
                <c:pt idx="25">
                  <c:v>3.48169E-3</c:v>
                </c:pt>
                <c:pt idx="26">
                  <c:v>3.8901399999999998E-3</c:v>
                </c:pt>
                <c:pt idx="27">
                  <c:v>4.3494600000000003E-3</c:v>
                </c:pt>
                <c:pt idx="28">
                  <c:v>5.3784200000000001E-3</c:v>
                </c:pt>
                <c:pt idx="29">
                  <c:v>6.5106499999999998E-3</c:v>
                </c:pt>
                <c:pt idx="30">
                  <c:v>7.6867300000000001E-3</c:v>
                </c:pt>
                <c:pt idx="31">
                  <c:v>8.9259600000000001E-3</c:v>
                </c:pt>
                <c:pt idx="32">
                  <c:v>9.9708100000000001E-3</c:v>
                </c:pt>
                <c:pt idx="33">
                  <c:v>1.10215E-2</c:v>
                </c:pt>
                <c:pt idx="34">
                  <c:v>1.16572E-2</c:v>
                </c:pt>
                <c:pt idx="35">
                  <c:v>1.28629E-2</c:v>
                </c:pt>
                <c:pt idx="36">
                  <c:v>1.41213E-2</c:v>
                </c:pt>
                <c:pt idx="37">
                  <c:v>1.5057299999999999E-2</c:v>
                </c:pt>
                <c:pt idx="38">
                  <c:v>1.6232199999999999E-2</c:v>
                </c:pt>
                <c:pt idx="39">
                  <c:v>1.7631000000000001E-2</c:v>
                </c:pt>
                <c:pt idx="40">
                  <c:v>1.8565600000000002E-2</c:v>
                </c:pt>
                <c:pt idx="41">
                  <c:v>1.9484700000000001E-2</c:v>
                </c:pt>
                <c:pt idx="42">
                  <c:v>2.0831200000000001E-2</c:v>
                </c:pt>
                <c:pt idx="43">
                  <c:v>2.1741400000000001E-2</c:v>
                </c:pt>
                <c:pt idx="44">
                  <c:v>2.50932E-2</c:v>
                </c:pt>
                <c:pt idx="45">
                  <c:v>2.8757499999999998E-2</c:v>
                </c:pt>
                <c:pt idx="46">
                  <c:v>2.8117E-2</c:v>
                </c:pt>
                <c:pt idx="47">
                  <c:v>3.02978E-2</c:v>
                </c:pt>
                <c:pt idx="48">
                  <c:v>3.3046499999999999E-2</c:v>
                </c:pt>
                <c:pt idx="49">
                  <c:v>3.4765200000000003E-2</c:v>
                </c:pt>
                <c:pt idx="50">
                  <c:v>3.7382400000000003E-2</c:v>
                </c:pt>
                <c:pt idx="51">
                  <c:v>3.90741E-2</c:v>
                </c:pt>
                <c:pt idx="52">
                  <c:v>4.1217400000000001E-2</c:v>
                </c:pt>
                <c:pt idx="53">
                  <c:v>4.4437900000000002E-2</c:v>
                </c:pt>
                <c:pt idx="54">
                  <c:v>5.4253500000000003E-2</c:v>
                </c:pt>
                <c:pt idx="55">
                  <c:v>6.5519800000000003E-2</c:v>
                </c:pt>
                <c:pt idx="56">
                  <c:v>8.0834400000000001E-2</c:v>
                </c:pt>
                <c:pt idx="57">
                  <c:v>8.8329500000000005E-2</c:v>
                </c:pt>
                <c:pt idx="58">
                  <c:v>9.8737599999999995E-2</c:v>
                </c:pt>
                <c:pt idx="59">
                  <c:v>0.109707</c:v>
                </c:pt>
                <c:pt idx="60">
                  <c:v>0.12030200000000001</c:v>
                </c:pt>
                <c:pt idx="61">
                  <c:v>0.13522700000000001</c:v>
                </c:pt>
                <c:pt idx="62">
                  <c:v>0.143321</c:v>
                </c:pt>
                <c:pt idx="63">
                  <c:v>0.153892</c:v>
                </c:pt>
                <c:pt idx="64">
                  <c:v>0.16791700000000001</c:v>
                </c:pt>
                <c:pt idx="65">
                  <c:v>0.174456</c:v>
                </c:pt>
                <c:pt idx="66">
                  <c:v>0.186696</c:v>
                </c:pt>
                <c:pt idx="67">
                  <c:v>0.202101</c:v>
                </c:pt>
                <c:pt idx="68">
                  <c:v>0.21027100000000001</c:v>
                </c:pt>
                <c:pt idx="69">
                  <c:v>0.233843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2-4698-9B1A-1C2D1091F12F}"/>
            </c:ext>
          </c:extLst>
        </c:ser>
        <c:ser>
          <c:idx val="1"/>
          <c:order val="2"/>
          <c:tx>
            <c:strRef>
              <c:f>'mom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select'!$E$14:$E$83</c:f>
              <c:numCache>
                <c:formatCode>0.00E+00</c:formatCode>
                <c:ptCount val="70"/>
                <c:pt idx="0">
                  <c:v>8.8746800000000004E-7</c:v>
                </c:pt>
                <c:pt idx="1">
                  <c:v>7.2207700000000004E-7</c:v>
                </c:pt>
                <c:pt idx="2">
                  <c:v>9.1329899999999998E-7</c:v>
                </c:pt>
                <c:pt idx="3">
                  <c:v>1.1995300000000001E-6</c:v>
                </c:pt>
                <c:pt idx="4">
                  <c:v>7.0678000000000003E-7</c:v>
                </c:pt>
                <c:pt idx="5">
                  <c:v>1.8274700000000001E-6</c:v>
                </c:pt>
                <c:pt idx="6">
                  <c:v>1.38996E-6</c:v>
                </c:pt>
                <c:pt idx="7">
                  <c:v>1.33538E-6</c:v>
                </c:pt>
                <c:pt idx="8">
                  <c:v>1.4936E-6</c:v>
                </c:pt>
                <c:pt idx="9">
                  <c:v>2.0907600000000001E-6</c:v>
                </c:pt>
                <c:pt idx="10">
                  <c:v>5.9481300000000003E-6</c:v>
                </c:pt>
                <c:pt idx="11">
                  <c:v>2.9929600000000001E-6</c:v>
                </c:pt>
                <c:pt idx="12">
                  <c:v>3.5926799999999998E-6</c:v>
                </c:pt>
                <c:pt idx="13">
                  <c:v>3.2644800000000001E-6</c:v>
                </c:pt>
                <c:pt idx="14">
                  <c:v>5.4224099999999998E-6</c:v>
                </c:pt>
                <c:pt idx="15">
                  <c:v>6.3881900000000002E-6</c:v>
                </c:pt>
                <c:pt idx="16">
                  <c:v>9.8328699999999999E-6</c:v>
                </c:pt>
                <c:pt idx="17">
                  <c:v>6.0982999999999997E-6</c:v>
                </c:pt>
                <c:pt idx="18">
                  <c:v>7.7418299999999997E-6</c:v>
                </c:pt>
                <c:pt idx="19">
                  <c:v>9.2436700000000002E-5</c:v>
                </c:pt>
                <c:pt idx="20">
                  <c:v>9.8076600000000002E-5</c:v>
                </c:pt>
                <c:pt idx="21">
                  <c:v>2.9748999999999999E-5</c:v>
                </c:pt>
                <c:pt idx="22">
                  <c:v>5.0643999999999998E-5</c:v>
                </c:pt>
                <c:pt idx="23">
                  <c:v>6.5514100000000003E-5</c:v>
                </c:pt>
                <c:pt idx="24">
                  <c:v>5.4015099999999997E-5</c:v>
                </c:pt>
                <c:pt idx="25">
                  <c:v>7.8625699999999995E-5</c:v>
                </c:pt>
                <c:pt idx="26">
                  <c:v>6.8378400000000002E-5</c:v>
                </c:pt>
                <c:pt idx="27">
                  <c:v>1.68395E-4</c:v>
                </c:pt>
                <c:pt idx="28">
                  <c:v>5.4109400000000001E-5</c:v>
                </c:pt>
                <c:pt idx="29">
                  <c:v>1.01771E-4</c:v>
                </c:pt>
                <c:pt idx="30">
                  <c:v>8.3440200000000001E-5</c:v>
                </c:pt>
                <c:pt idx="31">
                  <c:v>9.6749999999999994E-5</c:v>
                </c:pt>
                <c:pt idx="32">
                  <c:v>3.65779E-4</c:v>
                </c:pt>
                <c:pt idx="33">
                  <c:v>6.6836500000000003E-5</c:v>
                </c:pt>
                <c:pt idx="34">
                  <c:v>1.22163E-4</c:v>
                </c:pt>
                <c:pt idx="35">
                  <c:v>1.3652400000000001E-4</c:v>
                </c:pt>
                <c:pt idx="36">
                  <c:v>1.0178099999999999E-4</c:v>
                </c:pt>
                <c:pt idx="37">
                  <c:v>2.1828400000000001E-4</c:v>
                </c:pt>
                <c:pt idx="38">
                  <c:v>1.5024999999999999E-4</c:v>
                </c:pt>
                <c:pt idx="39">
                  <c:v>2.2042399999999999E-4</c:v>
                </c:pt>
                <c:pt idx="40">
                  <c:v>1.6538800000000001E-4</c:v>
                </c:pt>
                <c:pt idx="41">
                  <c:v>1.7920300000000001E-4</c:v>
                </c:pt>
                <c:pt idx="42">
                  <c:v>4.6053899999999999E-4</c:v>
                </c:pt>
                <c:pt idx="43">
                  <c:v>2.6108799999999998E-4</c:v>
                </c:pt>
                <c:pt idx="44">
                  <c:v>1.65482E-3</c:v>
                </c:pt>
                <c:pt idx="45">
                  <c:v>1.5443399999999999E-3</c:v>
                </c:pt>
                <c:pt idx="46">
                  <c:v>3.1731100000000003E-4</c:v>
                </c:pt>
                <c:pt idx="47">
                  <c:v>2.4986499999999999E-4</c:v>
                </c:pt>
                <c:pt idx="48">
                  <c:v>2.11499E-4</c:v>
                </c:pt>
                <c:pt idx="49">
                  <c:v>5.6350400000000004E-4</c:v>
                </c:pt>
                <c:pt idx="50">
                  <c:v>1.7413800000000001E-4</c:v>
                </c:pt>
                <c:pt idx="51">
                  <c:v>4.85112E-4</c:v>
                </c:pt>
                <c:pt idx="52">
                  <c:v>5.4400399999999995E-4</c:v>
                </c:pt>
                <c:pt idx="53">
                  <c:v>3.04492E-3</c:v>
                </c:pt>
                <c:pt idx="54">
                  <c:v>6.1713100000000004E-4</c:v>
                </c:pt>
                <c:pt idx="55">
                  <c:v>5.4316900000000003E-4</c:v>
                </c:pt>
                <c:pt idx="56">
                  <c:v>5.1930199999999996E-3</c:v>
                </c:pt>
                <c:pt idx="57">
                  <c:v>1.7667200000000001E-3</c:v>
                </c:pt>
                <c:pt idx="58">
                  <c:v>9.4869099999999999E-4</c:v>
                </c:pt>
                <c:pt idx="59">
                  <c:v>1.08158E-3</c:v>
                </c:pt>
                <c:pt idx="60">
                  <c:v>1.06679E-3</c:v>
                </c:pt>
                <c:pt idx="61">
                  <c:v>7.14988E-3</c:v>
                </c:pt>
                <c:pt idx="62">
                  <c:v>3.3581499999999999E-3</c:v>
                </c:pt>
                <c:pt idx="63">
                  <c:v>1.32817E-3</c:v>
                </c:pt>
                <c:pt idx="64">
                  <c:v>7.6920000000000001E-3</c:v>
                </c:pt>
                <c:pt idx="65">
                  <c:v>1.5992599999999999E-3</c:v>
                </c:pt>
                <c:pt idx="66">
                  <c:v>1.4126E-3</c:v>
                </c:pt>
                <c:pt idx="67">
                  <c:v>8.7767100000000001E-3</c:v>
                </c:pt>
                <c:pt idx="68">
                  <c:v>3.4955799999999999E-3</c:v>
                </c:pt>
                <c:pt idx="69">
                  <c:v>7.8850199999999995E-3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D2-4698-9B1A-1C2D1091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53384"/>
        <c:axId val="154353776"/>
      </c:scatterChart>
      <c:valAx>
        <c:axId val="154353384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3776"/>
        <c:crosses val="autoZero"/>
        <c:crossBetween val="midCat"/>
      </c:valAx>
      <c:valAx>
        <c:axId val="1543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3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1.7599890807507154E-5</c:v>
                </c:pt>
                <c:pt idx="2">
                  <c:v>4.018076175571093E-5</c:v>
                </c:pt>
                <c:pt idx="3">
                  <c:v>3.9043657124321163E-5</c:v>
                </c:pt>
                <c:pt idx="4">
                  <c:v>5.8351343097475192E-5</c:v>
                </c:pt>
                <c:pt idx="5">
                  <c:v>6.3322273610929352E-5</c:v>
                </c:pt>
                <c:pt idx="6">
                  <c:v>1.1980075106975413E-4</c:v>
                </c:pt>
                <c:pt idx="7">
                  <c:v>9.4176767463795722E-5</c:v>
                </c:pt>
                <c:pt idx="8">
                  <c:v>1.4412854658329345E-4</c:v>
                </c:pt>
                <c:pt idx="9">
                  <c:v>1.5230210085924402E-4</c:v>
                </c:pt>
                <c:pt idx="10">
                  <c:v>3.6247316270832585E-4</c:v>
                </c:pt>
                <c:pt idx="11">
                  <c:v>5.7709214681054243E-4</c:v>
                </c:pt>
                <c:pt idx="12">
                  <c:v>7.5857130906058939E-4</c:v>
                </c:pt>
                <c:pt idx="13">
                  <c:v>9.638231852854229E-4</c:v>
                </c:pt>
                <c:pt idx="14">
                  <c:v>1.24020504020114E-3</c:v>
                </c:pt>
                <c:pt idx="15">
                  <c:v>1.4362369179856712E-3</c:v>
                </c:pt>
                <c:pt idx="16">
                  <c:v>1.5612371751331812E-3</c:v>
                </c:pt>
                <c:pt idx="17">
                  <c:v>1.8392825640903073E-3</c:v>
                </c:pt>
                <c:pt idx="18">
                  <c:v>2.005815578590421E-3</c:v>
                </c:pt>
                <c:pt idx="19">
                  <c:v>4.0993368199879286E-3</c:v>
                </c:pt>
                <c:pt idx="20">
                  <c:v>6.5587671275013967E-3</c:v>
                </c:pt>
                <c:pt idx="21">
                  <c:v>7.8010721121524948E-3</c:v>
                </c:pt>
                <c:pt idx="22">
                  <c:v>9.1782131593373274E-3</c:v>
                </c:pt>
                <c:pt idx="23">
                  <c:v>1.1181595659025795E-2</c:v>
                </c:pt>
                <c:pt idx="24">
                  <c:v>1.3311218582627864E-2</c:v>
                </c:pt>
                <c:pt idx="25">
                  <c:v>1.487434188035478E-2</c:v>
                </c:pt>
                <c:pt idx="26">
                  <c:v>1.6621052623834096E-2</c:v>
                </c:pt>
                <c:pt idx="27">
                  <c:v>1.8585305723833899E-2</c:v>
                </c:pt>
                <c:pt idx="28">
                  <c:v>2.2985588467402208E-2</c:v>
                </c:pt>
                <c:pt idx="29">
                  <c:v>2.7827498872811891E-2</c:v>
                </c:pt>
                <c:pt idx="30">
                  <c:v>3.2856931046128461E-2</c:v>
                </c:pt>
                <c:pt idx="31">
                  <c:v>3.8156420223853696E-2</c:v>
                </c:pt>
                <c:pt idx="32">
                  <c:v>4.2624655553329428E-2</c:v>
                </c:pt>
                <c:pt idx="33">
                  <c:v>4.7117865275611917E-2</c:v>
                </c:pt>
                <c:pt idx="34">
                  <c:v>4.9836396355621225E-2</c:v>
                </c:pt>
                <c:pt idx="35">
                  <c:v>5.4992496596563842E-2</c:v>
                </c:pt>
                <c:pt idx="36">
                  <c:v>6.0373965073964669E-2</c:v>
                </c:pt>
                <c:pt idx="37">
                  <c:v>6.4376710222444622E-2</c:v>
                </c:pt>
                <c:pt idx="38">
                  <c:v>6.9401096199954354E-2</c:v>
                </c:pt>
                <c:pt idx="39">
                  <c:v>7.5382976449627187E-2</c:v>
                </c:pt>
                <c:pt idx="40">
                  <c:v>7.9379734586132927E-2</c:v>
                </c:pt>
                <c:pt idx="41">
                  <c:v>8.331020794720978E-2</c:v>
                </c:pt>
                <c:pt idx="42">
                  <c:v>8.9068430535274162E-2</c:v>
                </c:pt>
                <c:pt idx="43">
                  <c:v>9.2960843605943463E-2</c:v>
                </c:pt>
                <c:pt idx="44">
                  <c:v>0.1072946055596562</c:v>
                </c:pt>
                <c:pt idx="45">
                  <c:v>0.12296475411475781</c:v>
                </c:pt>
                <c:pt idx="46">
                  <c:v>0.12022569613655118</c:v>
                </c:pt>
                <c:pt idx="47">
                  <c:v>0.12955175021753954</c:v>
                </c:pt>
                <c:pt idx="48">
                  <c:v>0.14130639294149985</c:v>
                </c:pt>
                <c:pt idx="49">
                  <c:v>0.14865630542728248</c:v>
                </c:pt>
                <c:pt idx="50">
                  <c:v>0.15984859666937837</c:v>
                </c:pt>
                <c:pt idx="51">
                  <c:v>0.16708304535280094</c:v>
                </c:pt>
                <c:pt idx="52">
                  <c:v>0.17624873304162264</c:v>
                </c:pt>
                <c:pt idx="53">
                  <c:v>0.19002099880089582</c:v>
                </c:pt>
                <c:pt idx="54">
                  <c:v>0.23199679503959231</c:v>
                </c:pt>
                <c:pt idx="55">
                  <c:v>0.2801764186147202</c:v>
                </c:pt>
                <c:pt idx="56">
                  <c:v>0.34566834260073642</c:v>
                </c:pt>
                <c:pt idx="57">
                  <c:v>0.37772066649215968</c:v>
                </c:pt>
                <c:pt idx="58">
                  <c:v>0.42223025172708939</c:v>
                </c:pt>
                <c:pt idx="59">
                  <c:v>0.46914020111996985</c:v>
                </c:pt>
                <c:pt idx="60">
                  <c:v>0.51444905245345829</c:v>
                </c:pt>
                <c:pt idx="61">
                  <c:v>0.57827487653579102</c:v>
                </c:pt>
                <c:pt idx="62">
                  <c:v>0.61288835862104396</c:v>
                </c:pt>
                <c:pt idx="63">
                  <c:v>0.65809457546354566</c:v>
                </c:pt>
                <c:pt idx="64">
                  <c:v>0.71807160613387844</c:v>
                </c:pt>
                <c:pt idx="65">
                  <c:v>0.74603522849062043</c:v>
                </c:pt>
                <c:pt idx="66">
                  <c:v>0.7983788188938199</c:v>
                </c:pt>
                <c:pt idx="67">
                  <c:v>0.8642573327958859</c:v>
                </c:pt>
                <c:pt idx="68">
                  <c:v>0.89919582410259669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C-4BED-B9B4-CF7D2933A7D7}"/>
            </c:ext>
          </c:extLst>
        </c:ser>
        <c:ser>
          <c:idx val="1"/>
          <c:order val="1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0.36116670558186376</c:v>
                </c:pt>
                <c:pt idx="2">
                  <c:v>0.26476723390371587</c:v>
                </c:pt>
                <c:pt idx="3">
                  <c:v>0.36142680658933396</c:v>
                </c:pt>
                <c:pt idx="4">
                  <c:v>0.14627910417979034</c:v>
                </c:pt>
                <c:pt idx="5">
                  <c:v>0.38063648377463299</c:v>
                </c:pt>
                <c:pt idx="6">
                  <c:v>0.15771722870522636</c:v>
                </c:pt>
                <c:pt idx="7">
                  <c:v>0.19059434804750294</c:v>
                </c:pt>
                <c:pt idx="8">
                  <c:v>0.14187674391249849</c:v>
                </c:pt>
                <c:pt idx="9">
                  <c:v>0.19505920660762602</c:v>
                </c:pt>
                <c:pt idx="10">
                  <c:v>0.25071099879617909</c:v>
                </c:pt>
                <c:pt idx="11">
                  <c:v>6.7774003130862459E-2</c:v>
                </c:pt>
                <c:pt idx="12">
                  <c:v>6.0753256147149957E-2</c:v>
                </c:pt>
                <c:pt idx="13">
                  <c:v>3.8379313978158303E-2</c:v>
                </c:pt>
                <c:pt idx="14">
                  <c:v>5.5206542936959049E-2</c:v>
                </c:pt>
                <c:pt idx="15">
                  <c:v>5.6606036164835116E-2</c:v>
                </c:pt>
                <c:pt idx="16">
                  <c:v>8.7983408190169962E-2</c:v>
                </c:pt>
                <c:pt idx="17">
                  <c:v>3.7584335695519624E-2</c:v>
                </c:pt>
                <c:pt idx="18">
                  <c:v>4.6850090534300351E-2</c:v>
                </c:pt>
                <c:pt idx="19">
                  <c:v>0.36527642750734063</c:v>
                </c:pt>
                <c:pt idx="20">
                  <c:v>0.23630983839042638</c:v>
                </c:pt>
                <c:pt idx="21">
                  <c:v>4.6421727657492119E-2</c:v>
                </c:pt>
                <c:pt idx="22">
                  <c:v>7.5515067781482884E-2</c:v>
                </c:pt>
                <c:pt idx="23">
                  <c:v>8.1365363757756284E-2</c:v>
                </c:pt>
                <c:pt idx="24">
                  <c:v>5.0644489200902108E-2</c:v>
                </c:pt>
                <c:pt idx="25">
                  <c:v>7.1615896800967943E-2</c:v>
                </c:pt>
                <c:pt idx="26">
                  <c:v>5.1617589834479588E-2</c:v>
                </c:pt>
                <c:pt idx="27">
                  <c:v>0.13607728494430596</c:v>
                </c:pt>
                <c:pt idx="28">
                  <c:v>2.1584153798918222E-2</c:v>
                </c:pt>
                <c:pt idx="29">
                  <c:v>4.3842844647863463E-2</c:v>
                </c:pt>
                <c:pt idx="30">
                  <c:v>2.4759075611885097E-2</c:v>
                </c:pt>
                <c:pt idx="31">
                  <c:v>2.469544082349379E-2</c:v>
                </c:pt>
                <c:pt idx="32">
                  <c:v>0.12796124766919437</c:v>
                </c:pt>
                <c:pt idx="33">
                  <c:v>5.6172287121352398E-3</c:v>
                </c:pt>
                <c:pt idx="34">
                  <c:v>2.3258864693201022E-2</c:v>
                </c:pt>
                <c:pt idx="35">
                  <c:v>2.3794906927598683E-2</c:v>
                </c:pt>
                <c:pt idx="36">
                  <c:v>1.0185752102048182E-2</c:v>
                </c:pt>
                <c:pt idx="37">
                  <c:v>3.9309693019194063E-2</c:v>
                </c:pt>
                <c:pt idx="38">
                  <c:v>1.8371124808396266E-2</c:v>
                </c:pt>
                <c:pt idx="39">
                  <c:v>3.1339484340195164E-2</c:v>
                </c:pt>
                <c:pt idx="40">
                  <c:v>1.6980748036720204E-2</c:v>
                </c:pt>
                <c:pt idx="41">
                  <c:v>1.8134676068178923E-2</c:v>
                </c:pt>
                <c:pt idx="42">
                  <c:v>6.9720096003860796E-2</c:v>
                </c:pt>
                <c:pt idx="43">
                  <c:v>2.9368622095852552E-2</c:v>
                </c:pt>
                <c:pt idx="44">
                  <c:v>0.24487614347370693</c:v>
                </c:pt>
                <c:pt idx="45">
                  <c:v>0.19595264457460812</c:v>
                </c:pt>
                <c:pt idx="46">
                  <c:v>2.6478248051665459E-2</c:v>
                </c:pt>
                <c:pt idx="47">
                  <c:v>1.4338412802671835E-2</c:v>
                </c:pt>
                <c:pt idx="48">
                  <c:v>6.9591011776748901E-3</c:v>
                </c:pt>
                <c:pt idx="49">
                  <c:v>4.6149769590281442E-2</c:v>
                </c:pt>
                <c:pt idx="50">
                  <c:v>0</c:v>
                </c:pt>
                <c:pt idx="51">
                  <c:v>3.0992319859805783E-2</c:v>
                </c:pt>
                <c:pt idx="52">
                  <c:v>3.4121665239806455E-2</c:v>
                </c:pt>
                <c:pt idx="53">
                  <c:v>0.25515980733797161</c:v>
                </c:pt>
                <c:pt idx="54">
                  <c:v>2.6836136282100412E-2</c:v>
                </c:pt>
                <c:pt idx="55">
                  <c:v>1.4510944705373265E-2</c:v>
                </c:pt>
                <c:pt idx="56">
                  <c:v>0.23806688329494646</c:v>
                </c:pt>
                <c:pt idx="57">
                  <c:v>6.130301245981918E-2</c:v>
                </c:pt>
                <c:pt idx="58">
                  <c:v>1.9777169367532224E-2</c:v>
                </c:pt>
                <c:pt idx="59">
                  <c:v>2.0778437651533185E-2</c:v>
                </c:pt>
                <c:pt idx="60">
                  <c:v>1.6818118376532239E-2</c:v>
                </c:pt>
                <c:pt idx="61">
                  <c:v>0.19264042828630604</c:v>
                </c:pt>
                <c:pt idx="62">
                  <c:v>7.5005419983691368E-2</c:v>
                </c:pt>
                <c:pt idx="63">
                  <c:v>1.5870928542502504E-2</c:v>
                </c:pt>
                <c:pt idx="64">
                  <c:v>0.1644132394559793</c:v>
                </c:pt>
                <c:pt idx="65">
                  <c:v>1.8014858747646433E-2</c:v>
                </c:pt>
                <c:pt idx="66">
                  <c:v>1.1618876106741673E-2</c:v>
                </c:pt>
                <c:pt idx="67">
                  <c:v>0.15490005874024698</c:v>
                </c:pt>
                <c:pt idx="68">
                  <c:v>4.7809136069235897E-2</c:v>
                </c:pt>
                <c:pt idx="69">
                  <c:v>0.1161119513922242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C-4BED-B9B4-CF7D2933A7D7}"/>
            </c:ext>
          </c:extLst>
        </c:ser>
        <c:ser>
          <c:idx val="3"/>
          <c:order val="2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9.7649411151857751E-6</c:v>
                </c:pt>
                <c:pt idx="2">
                  <c:v>2.2150093702628139E-5</c:v>
                </c:pt>
                <c:pt idx="3">
                  <c:v>3.6697278707069099E-5</c:v>
                </c:pt>
                <c:pt idx="4">
                  <c:v>4.9583564636199873E-5</c:v>
                </c:pt>
                <c:pt idx="5">
                  <c:v>9.6446691131805491E-5</c:v>
                </c:pt>
                <c:pt idx="6">
                  <c:v>1.0850252752328117E-4</c:v>
                </c:pt>
                <c:pt idx="7">
                  <c:v>9.2766940594264815E-5</c:v>
                </c:pt>
                <c:pt idx="8">
                  <c:v>1.1183864376937836E-4</c:v>
                </c:pt>
                <c:pt idx="9">
                  <c:v>1.2614242115071352E-4</c:v>
                </c:pt>
                <c:pt idx="10">
                  <c:v>2.879655362296425E-4</c:v>
                </c:pt>
                <c:pt idx="11">
                  <c:v>4.6549560204663424E-4</c:v>
                </c:pt>
                <c:pt idx="12">
                  <c:v>5.7180746096196318E-4</c:v>
                </c:pt>
                <c:pt idx="13">
                  <c:v>8.5955822575945352E-4</c:v>
                </c:pt>
                <c:pt idx="14">
                  <c:v>8.4214742165965013E-4</c:v>
                </c:pt>
                <c:pt idx="15">
                  <c:v>1.0362148877523596E-3</c:v>
                </c:pt>
                <c:pt idx="16">
                  <c:v>1.1422547028536291E-3</c:v>
                </c:pt>
                <c:pt idx="17">
                  <c:v>1.2859940633453445E-3</c:v>
                </c:pt>
                <c:pt idx="18">
                  <c:v>1.6669126754104504E-3</c:v>
                </c:pt>
                <c:pt idx="19">
                  <c:v>3.0434686926466307E-3</c:v>
                </c:pt>
                <c:pt idx="20">
                  <c:v>4.7027927774543708E-3</c:v>
                </c:pt>
                <c:pt idx="21">
                  <c:v>7.8307239153187162E-3</c:v>
                </c:pt>
                <c:pt idx="22">
                  <c:v>1.0808315050676535E-2</c:v>
                </c:pt>
                <c:pt idx="23">
                  <c:v>1.2210629321675499E-2</c:v>
                </c:pt>
                <c:pt idx="24">
                  <c:v>1.3679093193777336E-2</c:v>
                </c:pt>
                <c:pt idx="25">
                  <c:v>1.6506630688538165E-2</c:v>
                </c:pt>
                <c:pt idx="26">
                  <c:v>1.7971658217725568E-2</c:v>
                </c:pt>
                <c:pt idx="27">
                  <c:v>2.0719300739725784E-2</c:v>
                </c:pt>
                <c:pt idx="28">
                  <c:v>2.6058804904938507E-2</c:v>
                </c:pt>
                <c:pt idx="29">
                  <c:v>3.0712758658721473E-2</c:v>
                </c:pt>
                <c:pt idx="30">
                  <c:v>3.4779956859864687E-2</c:v>
                </c:pt>
                <c:pt idx="31">
                  <c:v>4.0584226404254721E-2</c:v>
                </c:pt>
                <c:pt idx="32">
                  <c:v>4.5412288199035721E-2</c:v>
                </c:pt>
                <c:pt idx="33">
                  <c:v>5.0387540015318345E-2</c:v>
                </c:pt>
                <c:pt idx="34">
                  <c:v>6.0078599757843763E-2</c:v>
                </c:pt>
                <c:pt idx="35">
                  <c:v>6.189642515957982E-2</c:v>
                </c:pt>
                <c:pt idx="36">
                  <c:v>6.6682678115568522E-2</c:v>
                </c:pt>
                <c:pt idx="37">
                  <c:v>7.259376065221558E-2</c:v>
                </c:pt>
                <c:pt idx="38">
                  <c:v>7.6861698551943691E-2</c:v>
                </c:pt>
                <c:pt idx="39">
                  <c:v>8.1668283203509481E-2</c:v>
                </c:pt>
                <c:pt idx="40">
                  <c:v>8.8301284114097406E-2</c:v>
                </c:pt>
                <c:pt idx="41">
                  <c:v>9.2586690090307219E-2</c:v>
                </c:pt>
                <c:pt idx="42">
                  <c:v>9.7290184454439946E-2</c:v>
                </c:pt>
                <c:pt idx="43">
                  <c:v>0.1030265862262699</c:v>
                </c:pt>
                <c:pt idx="44">
                  <c:v>0.11440030854923028</c:v>
                </c:pt>
                <c:pt idx="45">
                  <c:v>0.12279099886055163</c:v>
                </c:pt>
                <c:pt idx="46">
                  <c:v>0.13260147151935367</c:v>
                </c:pt>
                <c:pt idx="47">
                  <c:v>0.14350298305348877</c:v>
                </c:pt>
                <c:pt idx="48">
                  <c:v>0.15083957517580723</c:v>
                </c:pt>
                <c:pt idx="49">
                  <c:v>0.16274507156477638</c:v>
                </c:pt>
                <c:pt idx="50">
                  <c:v>0.17204037914832274</c:v>
                </c:pt>
                <c:pt idx="51">
                  <c:v>0.18349628733932</c:v>
                </c:pt>
                <c:pt idx="52">
                  <c:v>0.19325693302586272</c:v>
                </c:pt>
                <c:pt idx="53">
                  <c:v>0.20563635837511435</c:v>
                </c:pt>
                <c:pt idx="54">
                  <c:v>0.25759672686046498</c:v>
                </c:pt>
                <c:pt idx="55">
                  <c:v>0.30256556932448836</c:v>
                </c:pt>
                <c:pt idx="56">
                  <c:v>0.3555940677324092</c:v>
                </c:pt>
                <c:pt idx="57">
                  <c:v>0.40400211672996283</c:v>
                </c:pt>
                <c:pt idx="58">
                  <c:v>0.45036124626478469</c:v>
                </c:pt>
                <c:pt idx="59">
                  <c:v>0.50585388890426475</c:v>
                </c:pt>
                <c:pt idx="60">
                  <c:v>0.55946513379809193</c:v>
                </c:pt>
                <c:pt idx="61">
                  <c:v>0.60857333766446164</c:v>
                </c:pt>
                <c:pt idx="62">
                  <c:v>0.64928254672413344</c:v>
                </c:pt>
                <c:pt idx="63">
                  <c:v>0.70448310021588678</c:v>
                </c:pt>
                <c:pt idx="64">
                  <c:v>0.76077326077342522</c:v>
                </c:pt>
                <c:pt idx="65">
                  <c:v>0.81203204258041217</c:v>
                </c:pt>
                <c:pt idx="66">
                  <c:v>0.85988741309256078</c:v>
                </c:pt>
                <c:pt idx="67">
                  <c:v>0.89981914956784181</c:v>
                </c:pt>
                <c:pt idx="68">
                  <c:v>0.96500514284512373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CC-4BED-B9B4-CF7D2933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54560"/>
        <c:axId val="154354952"/>
        <c:extLst/>
      </c:scatterChart>
      <c:valAx>
        <c:axId val="154354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4952"/>
        <c:crosses val="autoZero"/>
        <c:crossBetween val="midCat"/>
      </c:valAx>
      <c:valAx>
        <c:axId val="154354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select'!$I$14:$I$83</c:f>
              <c:numCache>
                <c:formatCode>0.00%</c:formatCode>
                <c:ptCount val="70"/>
                <c:pt idx="0">
                  <c:v>0</c:v>
                </c:pt>
                <c:pt idx="1">
                  <c:v>4.827241850760288E-4</c:v>
                </c:pt>
                <c:pt idx="2">
                  <c:v>1.0516885663223359E-3</c:v>
                </c:pt>
                <c:pt idx="3">
                  <c:v>9.4521114516023924E-4</c:v>
                </c:pt>
                <c:pt idx="4">
                  <c:v>1.3409873347453144E-3</c:v>
                </c:pt>
                <c:pt idx="5">
                  <c:v>1.3527908638663545E-3</c:v>
                </c:pt>
                <c:pt idx="6">
                  <c:v>2.4637133002720522E-3</c:v>
                </c:pt>
                <c:pt idx="7">
                  <c:v>1.7572417022824374E-3</c:v>
                </c:pt>
                <c:pt idx="8">
                  <c:v>2.543986231352316E-3</c:v>
                </c:pt>
                <c:pt idx="9">
                  <c:v>2.4635502976480326E-3</c:v>
                </c:pt>
                <c:pt idx="10">
                  <c:v>5.5935745152815896E-3</c:v>
                </c:pt>
                <c:pt idx="11">
                  <c:v>8.1998333107785783E-3</c:v>
                </c:pt>
                <c:pt idx="12">
                  <c:v>9.7672648320339152E-3</c:v>
                </c:pt>
                <c:pt idx="13">
                  <c:v>1.1106974414451418E-2</c:v>
                </c:pt>
                <c:pt idx="14">
                  <c:v>1.2611801804544723E-2</c:v>
                </c:pt>
                <c:pt idx="15">
                  <c:v>1.2618963652119741E-2</c:v>
                </c:pt>
                <c:pt idx="16">
                  <c:v>1.153692570851866E-2</c:v>
                </c:pt>
                <c:pt idx="17">
                  <c:v>1.1054025514834965E-2</c:v>
                </c:pt>
                <c:pt idx="18">
                  <c:v>9.2567714172511507E-3</c:v>
                </c:pt>
                <c:pt idx="19">
                  <c:v>1.3547613131719854E-2</c:v>
                </c:pt>
                <c:pt idx="20">
                  <c:v>1.270619786481665E-2</c:v>
                </c:pt>
                <c:pt idx="21">
                  <c:v>7.3725466492706795E-3</c:v>
                </c:pt>
                <c:pt idx="22">
                  <c:v>8.7502824763813006E-3</c:v>
                </c:pt>
                <c:pt idx="23">
                  <c:v>1.0754530226362706E-2</c:v>
                </c:pt>
                <c:pt idx="24">
                  <c:v>1.2885072922828311E-2</c:v>
                </c:pt>
                <c:pt idx="25">
                  <c:v>1.4448871325230182E-2</c:v>
                </c:pt>
                <c:pt idx="26">
                  <c:v>1.6196336463830105E-2</c:v>
                </c:pt>
                <c:pt idx="27">
                  <c:v>1.8161437914342327E-2</c:v>
                </c:pt>
                <c:pt idx="28">
                  <c:v>2.2563621116726405E-2</c:v>
                </c:pt>
                <c:pt idx="29">
                  <c:v>2.7407622717600413E-2</c:v>
                </c:pt>
                <c:pt idx="30">
                  <c:v>3.2439227076039877E-2</c:v>
                </c:pt>
                <c:pt idx="31">
                  <c:v>3.7741005075078146E-2</c:v>
                </c:pt>
                <c:pt idx="32">
                  <c:v>4.2211170211731659E-2</c:v>
                </c:pt>
                <c:pt idx="33">
                  <c:v>4.6706320527499942E-2</c:v>
                </c:pt>
                <c:pt idx="34">
                  <c:v>4.9426025726687042E-2</c:v>
                </c:pt>
                <c:pt idx="35">
                  <c:v>5.4584352860020197E-2</c:v>
                </c:pt>
                <c:pt idx="36">
                  <c:v>5.9968145565159496E-2</c:v>
                </c:pt>
                <c:pt idx="37">
                  <c:v>6.3972619478073006E-2</c:v>
                </c:pt>
                <c:pt idx="38">
                  <c:v>6.8999175461280385E-2</c:v>
                </c:pt>
                <c:pt idx="39">
                  <c:v>7.4983639253356701E-2</c:v>
                </c:pt>
                <c:pt idx="40">
                  <c:v>7.8982123568537232E-2</c:v>
                </c:pt>
                <c:pt idx="41">
                  <c:v>8.2914294480245371E-2</c:v>
                </c:pt>
                <c:pt idx="42">
                  <c:v>8.8675004014153541E-2</c:v>
                </c:pt>
                <c:pt idx="43">
                  <c:v>9.2569098197416252E-2</c:v>
                </c:pt>
                <c:pt idx="44">
                  <c:v>0.10690905082701405</c:v>
                </c:pt>
                <c:pt idx="45">
                  <c:v>0.12258596723629717</c:v>
                </c:pt>
                <c:pt idx="46">
                  <c:v>0.11984572627345409</c:v>
                </c:pt>
                <c:pt idx="47">
                  <c:v>0.12917580822781499</c:v>
                </c:pt>
                <c:pt idx="48">
                  <c:v>0.14093552771972248</c:v>
                </c:pt>
                <c:pt idx="49">
                  <c:v>0.14828861459378709</c:v>
                </c:pt>
                <c:pt idx="50">
                  <c:v>0.15948573972720298</c:v>
                </c:pt>
                <c:pt idx="51">
                  <c:v>0.16672331293070278</c:v>
                </c:pt>
                <c:pt idx="52">
                  <c:v>0.17589295923150144</c:v>
                </c:pt>
                <c:pt idx="53">
                  <c:v>0.18967117315942664</c:v>
                </c:pt>
                <c:pt idx="54">
                  <c:v>0.23166509852224068</c:v>
                </c:pt>
                <c:pt idx="55">
                  <c:v>0.27986553062166125</c:v>
                </c:pt>
                <c:pt idx="56">
                  <c:v>0.34538574022284219</c:v>
                </c:pt>
                <c:pt idx="57">
                  <c:v>0.37745190734322487</c:v>
                </c:pt>
                <c:pt idx="58">
                  <c:v>0.42198071603232223</c:v>
                </c:pt>
                <c:pt idx="59">
                  <c:v>0.46891092558393943</c:v>
                </c:pt>
                <c:pt idx="60">
                  <c:v>0.51423934557039108</c:v>
                </c:pt>
                <c:pt idx="61">
                  <c:v>0.57809273568816277</c:v>
                </c:pt>
                <c:pt idx="62">
                  <c:v>0.61272116715303682</c:v>
                </c:pt>
                <c:pt idx="63">
                  <c:v>0.65794690832120861</c:v>
                </c:pt>
                <c:pt idx="64">
                  <c:v>0.7179498427534865</c:v>
                </c:pt>
                <c:pt idx="65">
                  <c:v>0.74592554245064624</c:v>
                </c:pt>
                <c:pt idx="66">
                  <c:v>0.79829173977336154</c:v>
                </c:pt>
                <c:pt idx="67">
                  <c:v>0.86419870625672979</c:v>
                </c:pt>
                <c:pt idx="68">
                  <c:v>0.89915228731282326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7-47E1-92D5-E0670A00F222}"/>
            </c:ext>
          </c:extLst>
        </c:ser>
        <c:ser>
          <c:idx val="1"/>
          <c:order val="1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>
              <a:glow rad="127000">
                <a:schemeClr val="accent1">
                  <a:alpha val="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1.7599890807507154E-5</c:v>
                </c:pt>
                <c:pt idx="2">
                  <c:v>4.018076175571093E-5</c:v>
                </c:pt>
                <c:pt idx="3">
                  <c:v>3.9043657124321163E-5</c:v>
                </c:pt>
                <c:pt idx="4">
                  <c:v>5.8351343097475192E-5</c:v>
                </c:pt>
                <c:pt idx="5">
                  <c:v>6.3322273610929352E-5</c:v>
                </c:pt>
                <c:pt idx="6">
                  <c:v>1.1980075106975413E-4</c:v>
                </c:pt>
                <c:pt idx="7">
                  <c:v>9.4176767463795722E-5</c:v>
                </c:pt>
                <c:pt idx="8">
                  <c:v>1.4412854658329345E-4</c:v>
                </c:pt>
                <c:pt idx="9">
                  <c:v>1.5230210085924402E-4</c:v>
                </c:pt>
                <c:pt idx="10">
                  <c:v>3.6247316270832585E-4</c:v>
                </c:pt>
                <c:pt idx="11">
                  <c:v>5.7709214681054243E-4</c:v>
                </c:pt>
                <c:pt idx="12">
                  <c:v>7.5857130906058939E-4</c:v>
                </c:pt>
                <c:pt idx="13">
                  <c:v>9.638231852854229E-4</c:v>
                </c:pt>
                <c:pt idx="14">
                  <c:v>1.24020504020114E-3</c:v>
                </c:pt>
                <c:pt idx="15">
                  <c:v>1.4362369179856712E-3</c:v>
                </c:pt>
                <c:pt idx="16">
                  <c:v>1.5612371751331812E-3</c:v>
                </c:pt>
                <c:pt idx="17">
                  <c:v>1.8392825640903073E-3</c:v>
                </c:pt>
                <c:pt idx="18">
                  <c:v>2.005815578590421E-3</c:v>
                </c:pt>
                <c:pt idx="19">
                  <c:v>4.0993368199879286E-3</c:v>
                </c:pt>
                <c:pt idx="20">
                  <c:v>6.5587671275013967E-3</c:v>
                </c:pt>
                <c:pt idx="21">
                  <c:v>7.8010721121524948E-3</c:v>
                </c:pt>
                <c:pt idx="22">
                  <c:v>9.1782131593373274E-3</c:v>
                </c:pt>
                <c:pt idx="23">
                  <c:v>1.1181595659025795E-2</c:v>
                </c:pt>
                <c:pt idx="24">
                  <c:v>1.3311218582627864E-2</c:v>
                </c:pt>
                <c:pt idx="25">
                  <c:v>1.487434188035478E-2</c:v>
                </c:pt>
                <c:pt idx="26">
                  <c:v>1.6621052623834096E-2</c:v>
                </c:pt>
                <c:pt idx="27">
                  <c:v>1.8585305723833899E-2</c:v>
                </c:pt>
                <c:pt idx="28">
                  <c:v>2.2985588467402208E-2</c:v>
                </c:pt>
                <c:pt idx="29">
                  <c:v>2.7827498872811891E-2</c:v>
                </c:pt>
                <c:pt idx="30">
                  <c:v>3.2856931046128461E-2</c:v>
                </c:pt>
                <c:pt idx="31">
                  <c:v>3.8156420223853696E-2</c:v>
                </c:pt>
                <c:pt idx="32">
                  <c:v>4.2624655553329428E-2</c:v>
                </c:pt>
                <c:pt idx="33">
                  <c:v>4.7117865275611917E-2</c:v>
                </c:pt>
                <c:pt idx="34">
                  <c:v>4.9836396355621225E-2</c:v>
                </c:pt>
                <c:pt idx="35">
                  <c:v>5.4992496596563842E-2</c:v>
                </c:pt>
                <c:pt idx="36">
                  <c:v>6.0373965073964669E-2</c:v>
                </c:pt>
                <c:pt idx="37">
                  <c:v>6.4376710222444622E-2</c:v>
                </c:pt>
                <c:pt idx="38">
                  <c:v>6.9401096199954354E-2</c:v>
                </c:pt>
                <c:pt idx="39">
                  <c:v>7.5382976449627187E-2</c:v>
                </c:pt>
                <c:pt idx="40">
                  <c:v>7.9379734586132927E-2</c:v>
                </c:pt>
                <c:pt idx="41">
                  <c:v>8.331020794720978E-2</c:v>
                </c:pt>
                <c:pt idx="42">
                  <c:v>8.9068430535274162E-2</c:v>
                </c:pt>
                <c:pt idx="43">
                  <c:v>9.2960843605943463E-2</c:v>
                </c:pt>
                <c:pt idx="44">
                  <c:v>0.1072946055596562</c:v>
                </c:pt>
                <c:pt idx="45">
                  <c:v>0.12296475411475781</c:v>
                </c:pt>
                <c:pt idx="46">
                  <c:v>0.12022569613655118</c:v>
                </c:pt>
                <c:pt idx="47">
                  <c:v>0.12955175021753954</c:v>
                </c:pt>
                <c:pt idx="48">
                  <c:v>0.14130639294149985</c:v>
                </c:pt>
                <c:pt idx="49">
                  <c:v>0.14865630542728248</c:v>
                </c:pt>
                <c:pt idx="50">
                  <c:v>0.15984859666937837</c:v>
                </c:pt>
                <c:pt idx="51">
                  <c:v>0.16708304535280094</c:v>
                </c:pt>
                <c:pt idx="52">
                  <c:v>0.17624873304162264</c:v>
                </c:pt>
                <c:pt idx="53">
                  <c:v>0.19002099880089582</c:v>
                </c:pt>
                <c:pt idx="54">
                  <c:v>0.23199679503959231</c:v>
                </c:pt>
                <c:pt idx="55">
                  <c:v>0.2801764186147202</c:v>
                </c:pt>
                <c:pt idx="56">
                  <c:v>0.34566834260073642</c:v>
                </c:pt>
                <c:pt idx="57">
                  <c:v>0.37772066649215968</c:v>
                </c:pt>
                <c:pt idx="58">
                  <c:v>0.42223025172708939</c:v>
                </c:pt>
                <c:pt idx="59">
                  <c:v>0.46914020111996985</c:v>
                </c:pt>
                <c:pt idx="60">
                  <c:v>0.51444905245345829</c:v>
                </c:pt>
                <c:pt idx="61">
                  <c:v>0.57827487653579102</c:v>
                </c:pt>
                <c:pt idx="62">
                  <c:v>0.61288835862104396</c:v>
                </c:pt>
                <c:pt idx="63">
                  <c:v>0.65809457546354566</c:v>
                </c:pt>
                <c:pt idx="64">
                  <c:v>0.71807160613387844</c:v>
                </c:pt>
                <c:pt idx="65">
                  <c:v>0.74603522849062043</c:v>
                </c:pt>
                <c:pt idx="66">
                  <c:v>0.7983788188938199</c:v>
                </c:pt>
                <c:pt idx="67">
                  <c:v>0.8642573327958859</c:v>
                </c:pt>
                <c:pt idx="68">
                  <c:v>0.89919582410259669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7-47E1-92D5-E0670A00F222}"/>
            </c:ext>
          </c:extLst>
        </c:ser>
        <c:ser>
          <c:idx val="2"/>
          <c:order val="2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0.36116670558186376</c:v>
                </c:pt>
                <c:pt idx="2">
                  <c:v>0.26476723390371587</c:v>
                </c:pt>
                <c:pt idx="3">
                  <c:v>0.36142680658933396</c:v>
                </c:pt>
                <c:pt idx="4">
                  <c:v>0.14627910417979034</c:v>
                </c:pt>
                <c:pt idx="5">
                  <c:v>0.38063648377463299</c:v>
                </c:pt>
                <c:pt idx="6">
                  <c:v>0.15771722870522636</c:v>
                </c:pt>
                <c:pt idx="7">
                  <c:v>0.19059434804750294</c:v>
                </c:pt>
                <c:pt idx="8">
                  <c:v>0.14187674391249849</c:v>
                </c:pt>
                <c:pt idx="9">
                  <c:v>0.19505920660762602</c:v>
                </c:pt>
                <c:pt idx="10">
                  <c:v>0.25071099879617909</c:v>
                </c:pt>
                <c:pt idx="11">
                  <c:v>6.7774003130862459E-2</c:v>
                </c:pt>
                <c:pt idx="12">
                  <c:v>6.0753256147149957E-2</c:v>
                </c:pt>
                <c:pt idx="13">
                  <c:v>3.8379313978158303E-2</c:v>
                </c:pt>
                <c:pt idx="14">
                  <c:v>5.5206542936959049E-2</c:v>
                </c:pt>
                <c:pt idx="15">
                  <c:v>5.6606036164835116E-2</c:v>
                </c:pt>
                <c:pt idx="16">
                  <c:v>8.7983408190169962E-2</c:v>
                </c:pt>
                <c:pt idx="17">
                  <c:v>3.7584335695519624E-2</c:v>
                </c:pt>
                <c:pt idx="18">
                  <c:v>4.6850090534300351E-2</c:v>
                </c:pt>
                <c:pt idx="19">
                  <c:v>0.36527642750734063</c:v>
                </c:pt>
                <c:pt idx="20">
                  <c:v>0.23630983839042638</c:v>
                </c:pt>
                <c:pt idx="21">
                  <c:v>4.6421727657492119E-2</c:v>
                </c:pt>
                <c:pt idx="22">
                  <c:v>7.5515067781482884E-2</c:v>
                </c:pt>
                <c:pt idx="23">
                  <c:v>8.1365363757756284E-2</c:v>
                </c:pt>
                <c:pt idx="24">
                  <c:v>5.0644489200902108E-2</c:v>
                </c:pt>
                <c:pt idx="25">
                  <c:v>7.1615896800967943E-2</c:v>
                </c:pt>
                <c:pt idx="26">
                  <c:v>5.1617589834479588E-2</c:v>
                </c:pt>
                <c:pt idx="27">
                  <c:v>0.13607728494430596</c:v>
                </c:pt>
                <c:pt idx="28">
                  <c:v>2.1584153798918222E-2</c:v>
                </c:pt>
                <c:pt idx="29">
                  <c:v>4.3842844647863463E-2</c:v>
                </c:pt>
                <c:pt idx="30">
                  <c:v>2.4759075611885097E-2</c:v>
                </c:pt>
                <c:pt idx="31">
                  <c:v>2.469544082349379E-2</c:v>
                </c:pt>
                <c:pt idx="32">
                  <c:v>0.12796124766919437</c:v>
                </c:pt>
                <c:pt idx="33">
                  <c:v>5.6172287121352398E-3</c:v>
                </c:pt>
                <c:pt idx="34">
                  <c:v>2.3258864693201022E-2</c:v>
                </c:pt>
                <c:pt idx="35">
                  <c:v>2.3794906927598683E-2</c:v>
                </c:pt>
                <c:pt idx="36">
                  <c:v>1.0185752102048182E-2</c:v>
                </c:pt>
                <c:pt idx="37">
                  <c:v>3.9309693019194063E-2</c:v>
                </c:pt>
                <c:pt idx="38">
                  <c:v>1.8371124808396266E-2</c:v>
                </c:pt>
                <c:pt idx="39">
                  <c:v>3.1339484340195164E-2</c:v>
                </c:pt>
                <c:pt idx="40">
                  <c:v>1.6980748036720204E-2</c:v>
                </c:pt>
                <c:pt idx="41">
                  <c:v>1.8134676068178923E-2</c:v>
                </c:pt>
                <c:pt idx="42">
                  <c:v>6.9720096003860796E-2</c:v>
                </c:pt>
                <c:pt idx="43">
                  <c:v>2.9368622095852552E-2</c:v>
                </c:pt>
                <c:pt idx="44">
                  <c:v>0.24487614347370693</c:v>
                </c:pt>
                <c:pt idx="45">
                  <c:v>0.19595264457460812</c:v>
                </c:pt>
                <c:pt idx="46">
                  <c:v>2.6478248051665459E-2</c:v>
                </c:pt>
                <c:pt idx="47">
                  <c:v>1.4338412802671835E-2</c:v>
                </c:pt>
                <c:pt idx="48">
                  <c:v>6.9591011776748901E-3</c:v>
                </c:pt>
                <c:pt idx="49">
                  <c:v>4.6149769590281442E-2</c:v>
                </c:pt>
                <c:pt idx="50">
                  <c:v>0</c:v>
                </c:pt>
                <c:pt idx="51">
                  <c:v>3.0992319859805783E-2</c:v>
                </c:pt>
                <c:pt idx="52">
                  <c:v>3.4121665239806455E-2</c:v>
                </c:pt>
                <c:pt idx="53">
                  <c:v>0.25515980733797161</c:v>
                </c:pt>
                <c:pt idx="54">
                  <c:v>2.6836136282100412E-2</c:v>
                </c:pt>
                <c:pt idx="55">
                  <c:v>1.4510944705373265E-2</c:v>
                </c:pt>
                <c:pt idx="56">
                  <c:v>0.23806688329494646</c:v>
                </c:pt>
                <c:pt idx="57">
                  <c:v>6.130301245981918E-2</c:v>
                </c:pt>
                <c:pt idx="58">
                  <c:v>1.9777169367532224E-2</c:v>
                </c:pt>
                <c:pt idx="59">
                  <c:v>2.0778437651533185E-2</c:v>
                </c:pt>
                <c:pt idx="60">
                  <c:v>1.6818118376532239E-2</c:v>
                </c:pt>
                <c:pt idx="61">
                  <c:v>0.19264042828630604</c:v>
                </c:pt>
                <c:pt idx="62">
                  <c:v>7.5005419983691368E-2</c:v>
                </c:pt>
                <c:pt idx="63">
                  <c:v>1.5870928542502504E-2</c:v>
                </c:pt>
                <c:pt idx="64">
                  <c:v>0.1644132394559793</c:v>
                </c:pt>
                <c:pt idx="65">
                  <c:v>1.8014858747646433E-2</c:v>
                </c:pt>
                <c:pt idx="66">
                  <c:v>1.1618876106741673E-2</c:v>
                </c:pt>
                <c:pt idx="67">
                  <c:v>0.15490005874024698</c:v>
                </c:pt>
                <c:pt idx="68">
                  <c:v>4.7809136069235897E-2</c:v>
                </c:pt>
                <c:pt idx="69">
                  <c:v>0.1161119513922242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7-47E1-92D5-E0670A00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55736"/>
        <c:axId val="154356128"/>
      </c:lineChart>
      <c:catAx>
        <c:axId val="15435573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6128"/>
        <c:crosses val="autoZero"/>
        <c:auto val="1"/>
        <c:lblAlgn val="ctr"/>
        <c:lblOffset val="100"/>
        <c:noMultiLvlLbl val="0"/>
      </c:catAx>
      <c:valAx>
        <c:axId val="1543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select'!$G$14:$G$83</c:f>
              <c:numCache>
                <c:formatCode>0.00%</c:formatCode>
                <c:ptCount val="70"/>
                <c:pt idx="0">
                  <c:v>1.2378449031183119</c:v>
                </c:pt>
                <c:pt idx="1">
                  <c:v>0.65700444935892377</c:v>
                </c:pt>
                <c:pt idx="2">
                  <c:v>0.45476784008573495</c:v>
                </c:pt>
                <c:pt idx="3">
                  <c:v>0.54492110062643717</c:v>
                </c:pt>
                <c:pt idx="4">
                  <c:v>0.45381556589726663</c:v>
                </c:pt>
                <c:pt idx="5">
                  <c:v>0.60393803688697145</c:v>
                </c:pt>
                <c:pt idx="6">
                  <c:v>0.37742259137900375</c:v>
                </c:pt>
                <c:pt idx="7">
                  <c:v>0.42300408182470506</c:v>
                </c:pt>
                <c:pt idx="8">
                  <c:v>0.32594664371772802</c:v>
                </c:pt>
                <c:pt idx="9">
                  <c:v>0.3355646330888879</c:v>
                </c:pt>
                <c:pt idx="10">
                  <c:v>0.27675155482221536</c:v>
                </c:pt>
                <c:pt idx="11">
                  <c:v>0.2659866500996908</c:v>
                </c:pt>
                <c:pt idx="12">
                  <c:v>0.24462997263152075</c:v>
                </c:pt>
                <c:pt idx="13">
                  <c:v>0.28114008066031348</c:v>
                </c:pt>
                <c:pt idx="14">
                  <c:v>0.21508739650413986</c:v>
                </c:pt>
                <c:pt idx="15">
                  <c:v>0.22597471487932103</c:v>
                </c:pt>
                <c:pt idx="16">
                  <c:v>0.22814738441502061</c:v>
                </c:pt>
                <c:pt idx="17">
                  <c:v>0.21708896669111438</c:v>
                </c:pt>
                <c:pt idx="18">
                  <c:v>0.2555002962837552</c:v>
                </c:pt>
                <c:pt idx="19">
                  <c:v>0.22542065633614258</c:v>
                </c:pt>
                <c:pt idx="20">
                  <c:v>0.21647432311115158</c:v>
                </c:pt>
                <c:pt idx="21">
                  <c:v>0.30159546528932857</c:v>
                </c:pt>
                <c:pt idx="22">
                  <c:v>0.35315461155225591</c:v>
                </c:pt>
                <c:pt idx="23">
                  <c:v>0.32737244956420108</c:v>
                </c:pt>
                <c:pt idx="24">
                  <c:v>0.30796779379815603</c:v>
                </c:pt>
                <c:pt idx="25">
                  <c:v>0.33235583868753393</c:v>
                </c:pt>
                <c:pt idx="26">
                  <c:v>0.32376212681291677</c:v>
                </c:pt>
                <c:pt idx="27">
                  <c:v>0.33369199854694603</c:v>
                </c:pt>
                <c:pt idx="28">
                  <c:v>0.3391888324080306</c:v>
                </c:pt>
                <c:pt idx="29">
                  <c:v>0.33012679225576558</c:v>
                </c:pt>
                <c:pt idx="30">
                  <c:v>0.3165715460280249</c:v>
                </c:pt>
                <c:pt idx="31">
                  <c:v>0.31803637928021189</c:v>
                </c:pt>
                <c:pt idx="32">
                  <c:v>0.31852778259740183</c:v>
                </c:pt>
                <c:pt idx="33">
                  <c:v>0.31968969740960851</c:v>
                </c:pt>
                <c:pt idx="34">
                  <c:v>0.3603180866760457</c:v>
                </c:pt>
                <c:pt idx="35">
                  <c:v>0.33641402794082209</c:v>
                </c:pt>
                <c:pt idx="36">
                  <c:v>0.33010700148003369</c:v>
                </c:pt>
                <c:pt idx="37">
                  <c:v>0.33700464226654181</c:v>
                </c:pt>
                <c:pt idx="38">
                  <c:v>0.3309754685132022</c:v>
                </c:pt>
                <c:pt idx="39">
                  <c:v>0.32375701888718733</c:v>
                </c:pt>
                <c:pt idx="40">
                  <c:v>0.33241155685784463</c:v>
                </c:pt>
                <c:pt idx="41">
                  <c:v>0.33209235964628658</c:v>
                </c:pt>
                <c:pt idx="42">
                  <c:v>0.32639598294865391</c:v>
                </c:pt>
                <c:pt idx="43">
                  <c:v>0.331158987001757</c:v>
                </c:pt>
                <c:pt idx="44">
                  <c:v>0.31858112954904116</c:v>
                </c:pt>
                <c:pt idx="45">
                  <c:v>0.2983652960097366</c:v>
                </c:pt>
                <c:pt idx="46">
                  <c:v>0.32953088878614362</c:v>
                </c:pt>
                <c:pt idx="47">
                  <c:v>0.33094152050643943</c:v>
                </c:pt>
                <c:pt idx="48">
                  <c:v>0.31892030926119258</c:v>
                </c:pt>
                <c:pt idx="49">
                  <c:v>0.32707132419776092</c:v>
                </c:pt>
                <c:pt idx="50">
                  <c:v>0.32153901301147059</c:v>
                </c:pt>
                <c:pt idx="51">
                  <c:v>0.3280945690367788</c:v>
                </c:pt>
                <c:pt idx="52">
                  <c:v>0.32757282118716852</c:v>
                </c:pt>
                <c:pt idx="53">
                  <c:v>0.32328935435742912</c:v>
                </c:pt>
                <c:pt idx="54">
                  <c:v>0.33168919977512967</c:v>
                </c:pt>
                <c:pt idx="55">
                  <c:v>0.32258950729397828</c:v>
                </c:pt>
                <c:pt idx="56">
                  <c:v>0.30728996565818512</c:v>
                </c:pt>
                <c:pt idx="57">
                  <c:v>0.31949122320402579</c:v>
                </c:pt>
                <c:pt idx="58">
                  <c:v>0.31860507040884123</c:v>
                </c:pt>
                <c:pt idx="59">
                  <c:v>0.32207607536437965</c:v>
                </c:pt>
                <c:pt idx="60">
                  <c:v>0.32483499858688969</c:v>
                </c:pt>
                <c:pt idx="61">
                  <c:v>0.31434624742100314</c:v>
                </c:pt>
                <c:pt idx="62">
                  <c:v>0.3164316464439963</c:v>
                </c:pt>
                <c:pt idx="63">
                  <c:v>0.31974761521066725</c:v>
                </c:pt>
                <c:pt idx="64">
                  <c:v>0.31645396237426821</c:v>
                </c:pt>
                <c:pt idx="65">
                  <c:v>0.32511349566652908</c:v>
                </c:pt>
                <c:pt idx="66">
                  <c:v>0.32170105412006683</c:v>
                </c:pt>
                <c:pt idx="67">
                  <c:v>0.3109791638834048</c:v>
                </c:pt>
                <c:pt idx="68">
                  <c:v>0.32054776930722734</c:v>
                </c:pt>
                <c:pt idx="69">
                  <c:v>0.29868758098382253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1-405C-BEB5-D355C7CE1558}"/>
            </c:ext>
          </c:extLst>
        </c:ser>
        <c:ser>
          <c:idx val="1"/>
          <c:order val="1"/>
          <c:tx>
            <c:strRef>
              <c:f>'mom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select'!$H$14:$H$83</c:f>
              <c:numCache>
                <c:formatCode>0.00%</c:formatCode>
                <c:ptCount val="70"/>
                <c:pt idx="0">
                  <c:v>0.25494261788828088</c:v>
                </c:pt>
                <c:pt idx="1">
                  <c:v>9.5052655135192066E-2</c:v>
                </c:pt>
                <c:pt idx="2">
                  <c:v>7.0925378002469536E-2</c:v>
                </c:pt>
                <c:pt idx="3">
                  <c:v>9.5117754341447952E-2</c:v>
                </c:pt>
                <c:pt idx="4">
                  <c:v>4.12696559012957E-2</c:v>
                </c:pt>
                <c:pt idx="5">
                  <c:v>9.9925635515602879E-2</c:v>
                </c:pt>
                <c:pt idx="6">
                  <c:v>4.4132439228834863E-2</c:v>
                </c:pt>
                <c:pt idx="7">
                  <c:v>5.2361066999172659E-2</c:v>
                </c:pt>
                <c:pt idx="8">
                  <c:v>4.0167814113597246E-2</c:v>
                </c:pt>
                <c:pt idx="9">
                  <c:v>5.3478551130187013E-2</c:v>
                </c:pt>
                <c:pt idx="10">
                  <c:v>6.7407322623343188E-2</c:v>
                </c:pt>
                <c:pt idx="11">
                  <c:v>2.16210593232583E-2</c:v>
                </c:pt>
                <c:pt idx="12">
                  <c:v>1.9863876371879578E-2</c:v>
                </c:pt>
                <c:pt idx="13">
                  <c:v>1.4264029257933856E-2</c:v>
                </c:pt>
                <c:pt idx="14">
                  <c:v>1.8475620975160995E-2</c:v>
                </c:pt>
                <c:pt idx="15">
                  <c:v>1.8825892199333984E-2</c:v>
                </c:pt>
                <c:pt idx="16">
                  <c:v>2.6679156718037771E-2</c:v>
                </c:pt>
                <c:pt idx="17">
                  <c:v>1.4065058651499845E-2</c:v>
                </c:pt>
                <c:pt idx="18">
                  <c:v>1.6384131888597307E-2</c:v>
                </c:pt>
                <c:pt idx="19">
                  <c:v>9.6081254131724581E-2</c:v>
                </c:pt>
                <c:pt idx="20">
                  <c:v>6.3802937847226737E-2</c:v>
                </c:pt>
                <c:pt idx="21">
                  <c:v>1.6276919373194431E-2</c:v>
                </c:pt>
                <c:pt idx="22">
                  <c:v>2.3558526498923111E-2</c:v>
                </c:pt>
                <c:pt idx="23">
                  <c:v>2.5022763904697157E-2</c:v>
                </c:pt>
                <c:pt idx="24">
                  <c:v>1.7333810414707797E-2</c:v>
                </c:pt>
                <c:pt idx="25">
                  <c:v>2.2582625104475125E-2</c:v>
                </c:pt>
                <c:pt idx="26">
                  <c:v>1.7577362254314756E-2</c:v>
                </c:pt>
                <c:pt idx="27">
                  <c:v>3.8716300414304301E-2</c:v>
                </c:pt>
                <c:pt idx="28">
                  <c:v>1.006046385369681E-2</c:v>
                </c:pt>
                <c:pt idx="29">
                  <c:v>1.5631465368281201E-2</c:v>
                </c:pt>
                <c:pt idx="30">
                  <c:v>1.0855097030857075E-2</c:v>
                </c:pt>
                <c:pt idx="31">
                  <c:v>1.0839170240511944E-2</c:v>
                </c:pt>
                <c:pt idx="32">
                  <c:v>3.6684983466739408E-2</c:v>
                </c:pt>
                <c:pt idx="33">
                  <c:v>6.0641927142403487E-3</c:v>
                </c:pt>
                <c:pt idx="34">
                  <c:v>1.047961774697183E-2</c:v>
                </c:pt>
                <c:pt idx="35">
                  <c:v>1.0613780718189523E-2</c:v>
                </c:pt>
                <c:pt idx="36">
                  <c:v>7.2076225276709645E-3</c:v>
                </c:pt>
                <c:pt idx="37">
                  <c:v>1.4496888552396513E-2</c:v>
                </c:pt>
                <c:pt idx="38">
                  <c:v>9.2562930471531898E-3</c:v>
                </c:pt>
                <c:pt idx="39">
                  <c:v>1.2502070217231012E-2</c:v>
                </c:pt>
                <c:pt idx="40">
                  <c:v>8.9083035291075974E-3</c:v>
                </c:pt>
                <c:pt idx="41">
                  <c:v>9.1971136327477464E-3</c:v>
                </c:pt>
                <c:pt idx="42">
                  <c:v>2.2108135873113405E-2</c:v>
                </c:pt>
                <c:pt idx="43">
                  <c:v>1.2008794281876971E-2</c:v>
                </c:pt>
                <c:pt idx="44">
                  <c:v>6.5946949771252775E-2</c:v>
                </c:pt>
                <c:pt idx="45">
                  <c:v>5.3702164652699294E-2</c:v>
                </c:pt>
                <c:pt idx="46">
                  <c:v>1.1285378952235303E-2</c:v>
                </c:pt>
                <c:pt idx="47">
                  <c:v>8.2469684267504565E-3</c:v>
                </c:pt>
                <c:pt idx="48">
                  <c:v>6.4000423645469264E-3</c:v>
                </c:pt>
                <c:pt idx="49">
                  <c:v>1.6208852530691611E-2</c:v>
                </c:pt>
                <c:pt idx="50">
                  <c:v>4.6582883923985616E-3</c:v>
                </c:pt>
                <c:pt idx="51">
                  <c:v>1.2415180388031969E-2</c:v>
                </c:pt>
                <c:pt idx="52">
                  <c:v>1.3198406498226475E-2</c:v>
                </c:pt>
                <c:pt idx="53">
                  <c:v>6.8520789686281308E-2</c:v>
                </c:pt>
                <c:pt idx="54">
                  <c:v>1.1374952768024183E-2</c:v>
                </c:pt>
                <c:pt idx="55">
                  <c:v>8.2901504583347326E-3</c:v>
                </c:pt>
                <c:pt idx="56">
                  <c:v>6.4242698653048699E-2</c:v>
                </c:pt>
                <c:pt idx="57">
                  <c:v>2.0001471761982123E-2</c:v>
                </c:pt>
                <c:pt idx="58">
                  <c:v>9.6082039668778669E-3</c:v>
                </c:pt>
                <c:pt idx="59">
                  <c:v>9.8588057279845407E-3</c:v>
                </c:pt>
                <c:pt idx="60">
                  <c:v>8.8675998736513096E-3</c:v>
                </c:pt>
                <c:pt idx="61">
                  <c:v>5.2873168819836266E-2</c:v>
                </c:pt>
                <c:pt idx="62">
                  <c:v>2.3430969641573807E-2</c:v>
                </c:pt>
                <c:pt idx="63">
                  <c:v>8.6305331011358611E-3</c:v>
                </c:pt>
                <c:pt idx="64">
                  <c:v>4.5808345789884283E-2</c:v>
                </c:pt>
                <c:pt idx="65">
                  <c:v>9.1671252350162789E-3</c:v>
                </c:pt>
                <c:pt idx="66">
                  <c:v>7.5663110082701285E-3</c:v>
                </c:pt>
                <c:pt idx="67">
                  <c:v>4.3427345733074059E-2</c:v>
                </c:pt>
                <c:pt idx="68">
                  <c:v>1.662416595726467E-2</c:v>
                </c:pt>
                <c:pt idx="69">
                  <c:v>3.3719290293059874E-2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1-405C-BEB5-D355C7CE1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70200"/>
        <c:axId val="172570592"/>
      </c:lineChart>
      <c:catAx>
        <c:axId val="17257020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570592"/>
        <c:crosses val="autoZero"/>
        <c:auto val="1"/>
        <c:lblAlgn val="ctr"/>
        <c:lblOffset val="100"/>
        <c:noMultiLvlLbl val="0"/>
      </c:catAx>
      <c:valAx>
        <c:axId val="172570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57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 (log 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1.1800000000000001E-5</c:v>
                </c:pt>
                <c:pt idx="1">
                  <c:v>2.48E-5</c:v>
                </c:pt>
                <c:pt idx="2">
                  <c:v>4.1300000000000001E-5</c:v>
                </c:pt>
                <c:pt idx="3">
                  <c:v>5.4700000000000001E-5</c:v>
                </c:pt>
                <c:pt idx="4">
                  <c:v>6.9400000000000006E-5</c:v>
                </c:pt>
                <c:pt idx="5">
                  <c:v>8.4699999999999999E-5</c:v>
                </c:pt>
                <c:pt idx="6">
                  <c:v>1.00361E-4</c:v>
                </c:pt>
                <c:pt idx="7">
                  <c:v>1.19367E-4</c:v>
                </c:pt>
                <c:pt idx="8">
                  <c:v>1.35666E-4</c:v>
                </c:pt>
                <c:pt idx="9">
                  <c:v>1.5163700000000001E-4</c:v>
                </c:pt>
                <c:pt idx="10">
                  <c:v>3.2687699999999999E-4</c:v>
                </c:pt>
                <c:pt idx="11">
                  <c:v>5.1269800000000002E-4</c:v>
                </c:pt>
                <c:pt idx="12">
                  <c:v>6.7767100000000002E-4</c:v>
                </c:pt>
                <c:pt idx="13">
                  <c:v>8.83379E-4</c:v>
                </c:pt>
                <c:pt idx="14">
                  <c:v>1.06916E-3</c:v>
                </c:pt>
                <c:pt idx="15">
                  <c:v>1.25304E-3</c:v>
                </c:pt>
                <c:pt idx="16">
                  <c:v>1.44539E-3</c:v>
                </c:pt>
                <c:pt idx="17">
                  <c:v>1.67537E-3</c:v>
                </c:pt>
                <c:pt idx="18">
                  <c:v>1.85972E-3</c:v>
                </c:pt>
                <c:pt idx="19">
                  <c:v>3.9245399999999998E-3</c:v>
                </c:pt>
                <c:pt idx="20">
                  <c:v>5.9051399999999997E-3</c:v>
                </c:pt>
                <c:pt idx="21">
                  <c:v>8.0737399999999994E-3</c:v>
                </c:pt>
                <c:pt idx="22">
                  <c:v>1.0007200000000001E-2</c:v>
                </c:pt>
                <c:pt idx="23">
                  <c:v>1.20532E-2</c:v>
                </c:pt>
                <c:pt idx="24">
                  <c:v>1.4680500000000001E-2</c:v>
                </c:pt>
                <c:pt idx="25">
                  <c:v>1.6734200000000001E-2</c:v>
                </c:pt>
                <c:pt idx="26">
                  <c:v>1.8833699999999998E-2</c:v>
                </c:pt>
                <c:pt idx="27">
                  <c:v>2.1049600000000002E-2</c:v>
                </c:pt>
                <c:pt idx="28">
                  <c:v>2.6387799999999999E-2</c:v>
                </c:pt>
                <c:pt idx="29">
                  <c:v>3.2755800000000002E-2</c:v>
                </c:pt>
                <c:pt idx="30">
                  <c:v>3.85046E-2</c:v>
                </c:pt>
                <c:pt idx="31">
                  <c:v>4.3935799999999997E-2</c:v>
                </c:pt>
                <c:pt idx="32">
                  <c:v>4.9771700000000002E-2</c:v>
                </c:pt>
                <c:pt idx="33">
                  <c:v>5.5518100000000001E-2</c:v>
                </c:pt>
                <c:pt idx="34">
                  <c:v>6.1577100000000003E-2</c:v>
                </c:pt>
                <c:pt idx="35">
                  <c:v>7.1612599999999998E-2</c:v>
                </c:pt>
                <c:pt idx="36">
                  <c:v>7.4841199999999997E-2</c:v>
                </c:pt>
                <c:pt idx="37">
                  <c:v>8.0884899999999996E-2</c:v>
                </c:pt>
                <c:pt idx="38">
                  <c:v>8.6592799999999998E-2</c:v>
                </c:pt>
                <c:pt idx="39">
                  <c:v>9.2720899999999995E-2</c:v>
                </c:pt>
                <c:pt idx="40">
                  <c:v>9.8093100000000003E-2</c:v>
                </c:pt>
                <c:pt idx="41">
                  <c:v>0.104695</c:v>
                </c:pt>
                <c:pt idx="42">
                  <c:v>0.114897</c:v>
                </c:pt>
                <c:pt idx="43">
                  <c:v>0.11751399999999999</c:v>
                </c:pt>
                <c:pt idx="44">
                  <c:v>0.12980900000000001</c:v>
                </c:pt>
                <c:pt idx="45">
                  <c:v>0.14511599999999999</c:v>
                </c:pt>
                <c:pt idx="46">
                  <c:v>0.16189700000000001</c:v>
                </c:pt>
                <c:pt idx="47">
                  <c:v>0.16975199999999999</c:v>
                </c:pt>
                <c:pt idx="48">
                  <c:v>0.18282899999999999</c:v>
                </c:pt>
                <c:pt idx="49">
                  <c:v>0.19678799999999999</c:v>
                </c:pt>
                <c:pt idx="50">
                  <c:v>0.21253900000000001</c:v>
                </c:pt>
                <c:pt idx="51">
                  <c:v>0.22156400000000001</c:v>
                </c:pt>
                <c:pt idx="52">
                  <c:v>0.23644100000000001</c:v>
                </c:pt>
                <c:pt idx="53">
                  <c:v>0.25006699999999998</c:v>
                </c:pt>
                <c:pt idx="54">
                  <c:v>0.32131300000000002</c:v>
                </c:pt>
                <c:pt idx="55">
                  <c:v>0.39414500000000002</c:v>
                </c:pt>
                <c:pt idx="56">
                  <c:v>0.46231</c:v>
                </c:pt>
                <c:pt idx="57">
                  <c:v>0.53441000000000005</c:v>
                </c:pt>
                <c:pt idx="58">
                  <c:v>0.63530699999999996</c:v>
                </c:pt>
                <c:pt idx="59">
                  <c:v>0.70511100000000004</c:v>
                </c:pt>
                <c:pt idx="60">
                  <c:v>0.77974299999999996</c:v>
                </c:pt>
                <c:pt idx="61">
                  <c:v>0.89502999999999999</c:v>
                </c:pt>
                <c:pt idx="62">
                  <c:v>0.97638800000000003</c:v>
                </c:pt>
                <c:pt idx="63">
                  <c:v>1.06074</c:v>
                </c:pt>
                <c:pt idx="64">
                  <c:v>1.14269</c:v>
                </c:pt>
                <c:pt idx="65">
                  <c:v>1.22512</c:v>
                </c:pt>
                <c:pt idx="66">
                  <c:v>1.3047500000000001</c:v>
                </c:pt>
                <c:pt idx="67">
                  <c:v>1.4077599999999999</c:v>
                </c:pt>
                <c:pt idx="68">
                  <c:v>1.4880599999999999</c:v>
                </c:pt>
                <c:pt idx="69">
                  <c:v>1.5848899999999999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ED-4FE3-9CB7-1BB465B1AD73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3.4810499999999999E-6</c:v>
                </c:pt>
                <c:pt idx="1">
                  <c:v>7.5966000000000002E-6</c:v>
                </c:pt>
                <c:pt idx="2">
                  <c:v>1.28769E-5</c:v>
                </c:pt>
                <c:pt idx="3">
                  <c:v>1.2611E-5</c:v>
                </c:pt>
                <c:pt idx="4">
                  <c:v>1.7125900000000001E-5</c:v>
                </c:pt>
                <c:pt idx="5">
                  <c:v>1.8288299999999999E-5</c:v>
                </c:pt>
                <c:pt idx="6">
                  <c:v>3.1495200000000003E-5</c:v>
                </c:pt>
                <c:pt idx="7">
                  <c:v>2.55033E-5</c:v>
                </c:pt>
                <c:pt idx="8">
                  <c:v>3.7184000000000002E-5</c:v>
                </c:pt>
                <c:pt idx="9">
                  <c:v>3.9095299999999998E-5</c:v>
                </c:pt>
                <c:pt idx="10">
                  <c:v>8.8241599999999999E-5</c:v>
                </c:pt>
                <c:pt idx="11">
                  <c:v>1.3842800000000001E-4</c:v>
                </c:pt>
                <c:pt idx="12">
                  <c:v>1.80865E-4</c:v>
                </c:pt>
                <c:pt idx="13">
                  <c:v>2.2886099999999999E-4</c:v>
                </c:pt>
                <c:pt idx="14">
                  <c:v>2.9348999999999998E-4</c:v>
                </c:pt>
                <c:pt idx="15">
                  <c:v>3.3932999999999999E-4</c:v>
                </c:pt>
                <c:pt idx="16">
                  <c:v>3.6855999999999998E-4</c:v>
                </c:pt>
                <c:pt idx="17">
                  <c:v>4.33578E-4</c:v>
                </c:pt>
                <c:pt idx="18">
                  <c:v>4.7251999999999998E-4</c:v>
                </c:pt>
                <c:pt idx="19">
                  <c:v>9.6206799999999995E-4</c:v>
                </c:pt>
                <c:pt idx="20">
                  <c:v>1.53718E-3</c:v>
                </c:pt>
                <c:pt idx="21">
                  <c:v>1.8276799999999999E-3</c:v>
                </c:pt>
                <c:pt idx="22">
                  <c:v>2.14971E-3</c:v>
                </c:pt>
                <c:pt idx="23">
                  <c:v>2.6181799999999999E-3</c:v>
                </c:pt>
                <c:pt idx="24">
                  <c:v>3.1161700000000001E-3</c:v>
                </c:pt>
                <c:pt idx="25">
                  <c:v>3.48169E-3</c:v>
                </c:pt>
                <c:pt idx="26">
                  <c:v>3.8901399999999998E-3</c:v>
                </c:pt>
                <c:pt idx="27">
                  <c:v>4.3494600000000003E-3</c:v>
                </c:pt>
                <c:pt idx="28">
                  <c:v>5.3784200000000001E-3</c:v>
                </c:pt>
                <c:pt idx="29">
                  <c:v>6.5106499999999998E-3</c:v>
                </c:pt>
                <c:pt idx="30">
                  <c:v>7.6867300000000001E-3</c:v>
                </c:pt>
                <c:pt idx="31">
                  <c:v>8.9259600000000001E-3</c:v>
                </c:pt>
                <c:pt idx="32">
                  <c:v>9.9708100000000001E-3</c:v>
                </c:pt>
                <c:pt idx="33">
                  <c:v>1.10215E-2</c:v>
                </c:pt>
                <c:pt idx="34">
                  <c:v>1.16572E-2</c:v>
                </c:pt>
                <c:pt idx="35">
                  <c:v>1.28629E-2</c:v>
                </c:pt>
                <c:pt idx="36">
                  <c:v>1.41213E-2</c:v>
                </c:pt>
                <c:pt idx="37">
                  <c:v>1.5057299999999999E-2</c:v>
                </c:pt>
                <c:pt idx="38">
                  <c:v>1.6232199999999999E-2</c:v>
                </c:pt>
                <c:pt idx="39">
                  <c:v>1.7631000000000001E-2</c:v>
                </c:pt>
                <c:pt idx="40">
                  <c:v>1.8565600000000002E-2</c:v>
                </c:pt>
                <c:pt idx="41">
                  <c:v>1.9484700000000001E-2</c:v>
                </c:pt>
                <c:pt idx="42">
                  <c:v>2.0831200000000001E-2</c:v>
                </c:pt>
                <c:pt idx="43">
                  <c:v>2.1741400000000001E-2</c:v>
                </c:pt>
                <c:pt idx="44">
                  <c:v>2.50932E-2</c:v>
                </c:pt>
                <c:pt idx="45">
                  <c:v>2.8757499999999998E-2</c:v>
                </c:pt>
                <c:pt idx="46">
                  <c:v>2.8117E-2</c:v>
                </c:pt>
                <c:pt idx="47">
                  <c:v>3.02978E-2</c:v>
                </c:pt>
                <c:pt idx="48">
                  <c:v>3.3046499999999999E-2</c:v>
                </c:pt>
                <c:pt idx="49">
                  <c:v>3.4765200000000003E-2</c:v>
                </c:pt>
                <c:pt idx="50">
                  <c:v>3.7382400000000003E-2</c:v>
                </c:pt>
                <c:pt idx="51">
                  <c:v>3.90741E-2</c:v>
                </c:pt>
                <c:pt idx="52">
                  <c:v>4.1217400000000001E-2</c:v>
                </c:pt>
                <c:pt idx="53">
                  <c:v>4.4437900000000002E-2</c:v>
                </c:pt>
                <c:pt idx="54">
                  <c:v>5.4253500000000003E-2</c:v>
                </c:pt>
                <c:pt idx="55">
                  <c:v>6.5519800000000003E-2</c:v>
                </c:pt>
                <c:pt idx="56">
                  <c:v>8.0834400000000001E-2</c:v>
                </c:pt>
                <c:pt idx="57">
                  <c:v>8.8329500000000005E-2</c:v>
                </c:pt>
                <c:pt idx="58">
                  <c:v>9.8737599999999995E-2</c:v>
                </c:pt>
                <c:pt idx="59">
                  <c:v>0.109707</c:v>
                </c:pt>
                <c:pt idx="60">
                  <c:v>0.12030200000000001</c:v>
                </c:pt>
                <c:pt idx="61">
                  <c:v>0.13522700000000001</c:v>
                </c:pt>
                <c:pt idx="62">
                  <c:v>0.143321</c:v>
                </c:pt>
                <c:pt idx="63">
                  <c:v>0.153892</c:v>
                </c:pt>
                <c:pt idx="64">
                  <c:v>0.16791700000000001</c:v>
                </c:pt>
                <c:pt idx="65">
                  <c:v>0.174456</c:v>
                </c:pt>
                <c:pt idx="66">
                  <c:v>0.186696</c:v>
                </c:pt>
                <c:pt idx="67">
                  <c:v>0.202101</c:v>
                </c:pt>
                <c:pt idx="68">
                  <c:v>0.21027100000000001</c:v>
                </c:pt>
                <c:pt idx="69">
                  <c:v>0.233843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ED-4FE3-9CB7-1BB465B1AD73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1.7924500000000001E-6</c:v>
                </c:pt>
                <c:pt idx="1">
                  <c:v>3.33315E-6</c:v>
                </c:pt>
                <c:pt idx="2">
                  <c:v>6.5811499999999997E-6</c:v>
                </c:pt>
                <c:pt idx="3">
                  <c:v>6.5544999999999997E-6</c:v>
                </c:pt>
                <c:pt idx="4">
                  <c:v>9.4236500000000008E-6</c:v>
                </c:pt>
                <c:pt idx="5">
                  <c:v>8.1398499999999997E-6</c:v>
                </c:pt>
                <c:pt idx="6">
                  <c:v>1.23922E-5</c:v>
                </c:pt>
                <c:pt idx="7">
                  <c:v>1.4240799999999999E-5</c:v>
                </c:pt>
                <c:pt idx="8">
                  <c:v>2.97554E-5</c:v>
                </c:pt>
                <c:pt idx="9">
                  <c:v>1.5913499999999999E-5</c:v>
                </c:pt>
                <c:pt idx="10">
                  <c:v>5.9955299999999998E-5</c:v>
                </c:pt>
                <c:pt idx="11">
                  <c:v>7.1230500000000002E-5</c:v>
                </c:pt>
                <c:pt idx="12">
                  <c:v>1.03708E-4</c:v>
                </c:pt>
                <c:pt idx="13">
                  <c:v>1.09892E-4</c:v>
                </c:pt>
                <c:pt idx="14">
                  <c:v>1.3824900000000001E-4</c:v>
                </c:pt>
                <c:pt idx="15">
                  <c:v>1.62213E-4</c:v>
                </c:pt>
                <c:pt idx="16">
                  <c:v>1.7057899999999999E-4</c:v>
                </c:pt>
                <c:pt idx="17">
                  <c:v>1.9256300000000001E-4</c:v>
                </c:pt>
                <c:pt idx="18">
                  <c:v>2.8352500000000002E-4</c:v>
                </c:pt>
                <c:pt idx="19">
                  <c:v>6.8779300000000002E-4</c:v>
                </c:pt>
                <c:pt idx="20">
                  <c:v>9.5502499999999997E-4</c:v>
                </c:pt>
                <c:pt idx="21">
                  <c:v>6.4886399999999997E-4</c:v>
                </c:pt>
                <c:pt idx="22">
                  <c:v>9.2449899999999996E-4</c:v>
                </c:pt>
                <c:pt idx="23">
                  <c:v>1.1489200000000001E-3</c:v>
                </c:pt>
                <c:pt idx="24">
                  <c:v>1.24467E-3</c:v>
                </c:pt>
                <c:pt idx="25">
                  <c:v>2.0689699999999998E-3</c:v>
                </c:pt>
                <c:pt idx="26">
                  <c:v>1.60422E-3</c:v>
                </c:pt>
                <c:pt idx="27">
                  <c:v>2.2764999999999999E-3</c:v>
                </c:pt>
                <c:pt idx="28">
                  <c:v>2.50629E-3</c:v>
                </c:pt>
                <c:pt idx="29">
                  <c:v>3.60122E-3</c:v>
                </c:pt>
                <c:pt idx="30">
                  <c:v>2.8941000000000001E-3</c:v>
                </c:pt>
                <c:pt idx="31">
                  <c:v>2.82147E-3</c:v>
                </c:pt>
                <c:pt idx="32">
                  <c:v>2.7934499999999998E-3</c:v>
                </c:pt>
                <c:pt idx="33">
                  <c:v>7.4589599999999997E-3</c:v>
                </c:pt>
                <c:pt idx="34">
                  <c:v>6.6459099999999997E-3</c:v>
                </c:pt>
                <c:pt idx="35">
                  <c:v>8.6229800000000006E-3</c:v>
                </c:pt>
                <c:pt idx="36">
                  <c:v>9.8898900000000001E-3</c:v>
                </c:pt>
                <c:pt idx="37">
                  <c:v>5.9569999999999996E-3</c:v>
                </c:pt>
                <c:pt idx="38">
                  <c:v>4.5066500000000001E-3</c:v>
                </c:pt>
                <c:pt idx="39">
                  <c:v>9.7663899999999998E-3</c:v>
                </c:pt>
                <c:pt idx="40">
                  <c:v>9.12929E-3</c:v>
                </c:pt>
                <c:pt idx="41">
                  <c:v>9.5425600000000003E-3</c:v>
                </c:pt>
                <c:pt idx="42">
                  <c:v>9.0457200000000001E-3</c:v>
                </c:pt>
                <c:pt idx="43">
                  <c:v>1.06652E-2</c:v>
                </c:pt>
                <c:pt idx="44">
                  <c:v>1.1808000000000001E-2</c:v>
                </c:pt>
                <c:pt idx="45">
                  <c:v>1.19953E-2</c:v>
                </c:pt>
                <c:pt idx="46">
                  <c:v>1.2125500000000001E-2</c:v>
                </c:pt>
                <c:pt idx="47">
                  <c:v>1.6464699999999999E-2</c:v>
                </c:pt>
                <c:pt idx="48">
                  <c:v>1.3020800000000001E-2</c:v>
                </c:pt>
                <c:pt idx="49">
                  <c:v>1.8616600000000001E-2</c:v>
                </c:pt>
                <c:pt idx="50">
                  <c:v>1.9218499999999999E-2</c:v>
                </c:pt>
                <c:pt idx="51">
                  <c:v>1.7028999999999999E-2</c:v>
                </c:pt>
                <c:pt idx="52">
                  <c:v>1.48351E-2</c:v>
                </c:pt>
                <c:pt idx="53">
                  <c:v>2.4801799999999999E-2</c:v>
                </c:pt>
                <c:pt idx="54">
                  <c:v>2.9328099999999999E-2</c:v>
                </c:pt>
                <c:pt idx="55">
                  <c:v>2.8999400000000002E-2</c:v>
                </c:pt>
                <c:pt idx="56">
                  <c:v>3.8345400000000002E-2</c:v>
                </c:pt>
                <c:pt idx="57">
                  <c:v>5.0107600000000002E-2</c:v>
                </c:pt>
                <c:pt idx="58">
                  <c:v>5.6072200000000003E-2</c:v>
                </c:pt>
                <c:pt idx="59">
                  <c:v>5.3288700000000001E-2</c:v>
                </c:pt>
                <c:pt idx="60">
                  <c:v>5.7454100000000001E-2</c:v>
                </c:pt>
                <c:pt idx="61">
                  <c:v>6.3111899999999999E-2</c:v>
                </c:pt>
                <c:pt idx="62">
                  <c:v>6.8294400000000005E-2</c:v>
                </c:pt>
                <c:pt idx="63">
                  <c:v>8.5538799999999998E-2</c:v>
                </c:pt>
                <c:pt idx="64">
                  <c:v>8.0426200000000003E-2</c:v>
                </c:pt>
                <c:pt idx="65">
                  <c:v>8.6987200000000001E-2</c:v>
                </c:pt>
                <c:pt idx="66">
                  <c:v>9.2899700000000002E-2</c:v>
                </c:pt>
                <c:pt idx="67">
                  <c:v>9.6108899999999997E-2</c:v>
                </c:pt>
                <c:pt idx="68">
                  <c:v>0.109787</c:v>
                </c:pt>
                <c:pt idx="69">
                  <c:v>0.118245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ED-4FE3-9CB7-1BB465B1A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54384"/>
        <c:axId val="168154776"/>
      </c:scatterChart>
      <c:valAx>
        <c:axId val="168154384"/>
        <c:scaling>
          <c:orientation val="minMax"/>
          <c:max val="5000000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68154776"/>
        <c:crosses val="autoZero"/>
        <c:crossBetween val="midCat"/>
      </c:valAx>
      <c:valAx>
        <c:axId val="168154776"/>
        <c:scaling>
          <c:logBase val="10"/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15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4.3089999999999997E-6</c:v>
                </c:pt>
                <c:pt idx="1">
                  <c:v>4.9910000000000002E-6</c:v>
                </c:pt>
                <c:pt idx="2">
                  <c:v>5.8560000000000003E-6</c:v>
                </c:pt>
                <c:pt idx="3">
                  <c:v>6.8719999999999996E-6</c:v>
                </c:pt>
                <c:pt idx="4">
                  <c:v>7.7719999999999994E-6</c:v>
                </c:pt>
                <c:pt idx="5">
                  <c:v>1.1045E-5</c:v>
                </c:pt>
                <c:pt idx="6">
                  <c:v>1.1887E-5</c:v>
                </c:pt>
                <c:pt idx="7">
                  <c:v>1.0788000000000001E-5</c:v>
                </c:pt>
                <c:pt idx="8">
                  <c:v>1.2119999999999999E-5</c:v>
                </c:pt>
                <c:pt idx="9">
                  <c:v>1.3118999999999999E-5</c:v>
                </c:pt>
                <c:pt idx="10">
                  <c:v>2.4420999999999999E-5</c:v>
                </c:pt>
                <c:pt idx="11">
                  <c:v>3.6820000000000003E-5</c:v>
                </c:pt>
                <c:pt idx="12">
                  <c:v>4.4245000000000001E-5</c:v>
                </c:pt>
                <c:pt idx="13">
                  <c:v>6.4342000000000002E-5</c:v>
                </c:pt>
                <c:pt idx="14">
                  <c:v>6.3126000000000005E-5</c:v>
                </c:pt>
                <c:pt idx="15">
                  <c:v>7.6680000000000004E-5</c:v>
                </c:pt>
                <c:pt idx="16">
                  <c:v>8.4085999999999994E-5</c:v>
                </c:pt>
                <c:pt idx="17">
                  <c:v>9.4124999999999998E-5</c:v>
                </c:pt>
                <c:pt idx="18">
                  <c:v>1.20729E-4</c:v>
                </c:pt>
                <c:pt idx="19">
                  <c:v>2.1687E-4</c:v>
                </c:pt>
                <c:pt idx="20">
                  <c:v>3.3275999999999998E-4</c:v>
                </c:pt>
                <c:pt idx="21">
                  <c:v>5.5122000000000005E-4</c:v>
                </c:pt>
                <c:pt idx="22">
                  <c:v>7.5918000000000003E-4</c:v>
                </c:pt>
                <c:pt idx="23">
                  <c:v>8.5711999999999995E-4</c:v>
                </c:pt>
                <c:pt idx="24">
                  <c:v>9.5967999999999997E-4</c:v>
                </c:pt>
                <c:pt idx="25">
                  <c:v>1.15716E-3</c:v>
                </c:pt>
                <c:pt idx="26">
                  <c:v>1.2594800000000001E-3</c:v>
                </c:pt>
                <c:pt idx="27">
                  <c:v>1.4513799999999999E-3</c:v>
                </c:pt>
                <c:pt idx="28">
                  <c:v>1.8243000000000001E-3</c:v>
                </c:pt>
                <c:pt idx="29">
                  <c:v>2.14934E-3</c:v>
                </c:pt>
                <c:pt idx="30">
                  <c:v>2.4334000000000001E-3</c:v>
                </c:pt>
                <c:pt idx="31">
                  <c:v>2.8387799999999999E-3</c:v>
                </c:pt>
                <c:pt idx="32">
                  <c:v>3.1759800000000001E-3</c:v>
                </c:pt>
                <c:pt idx="33">
                  <c:v>3.52346E-3</c:v>
                </c:pt>
                <c:pt idx="34">
                  <c:v>4.2002999999999997E-3</c:v>
                </c:pt>
                <c:pt idx="35">
                  <c:v>4.3272600000000003E-3</c:v>
                </c:pt>
                <c:pt idx="36">
                  <c:v>4.6615399999999996E-3</c:v>
                </c:pt>
                <c:pt idx="37">
                  <c:v>5.0743799999999999E-3</c:v>
                </c:pt>
                <c:pt idx="38">
                  <c:v>5.3724599999999999E-3</c:v>
                </c:pt>
                <c:pt idx="39">
                  <c:v>5.7081600000000003E-3</c:v>
                </c:pt>
                <c:pt idx="40">
                  <c:v>6.1714200000000004E-3</c:v>
                </c:pt>
                <c:pt idx="41">
                  <c:v>6.4707200000000001E-3</c:v>
                </c:pt>
                <c:pt idx="42">
                  <c:v>6.7992199999999999E-3</c:v>
                </c:pt>
                <c:pt idx="43">
                  <c:v>7.1998599999999998E-3</c:v>
                </c:pt>
                <c:pt idx="44">
                  <c:v>7.9942199999999998E-3</c:v>
                </c:pt>
                <c:pt idx="45">
                  <c:v>8.5802399999999994E-3</c:v>
                </c:pt>
                <c:pt idx="46">
                  <c:v>9.2654199999999999E-3</c:v>
                </c:pt>
                <c:pt idx="47">
                  <c:v>1.0026800000000001E-2</c:v>
                </c:pt>
                <c:pt idx="48">
                  <c:v>1.05392E-2</c:v>
                </c:pt>
                <c:pt idx="49">
                  <c:v>1.1370699999999999E-2</c:v>
                </c:pt>
                <c:pt idx="50">
                  <c:v>1.20199E-2</c:v>
                </c:pt>
                <c:pt idx="51">
                  <c:v>1.282E-2</c:v>
                </c:pt>
                <c:pt idx="52">
                  <c:v>1.35017E-2</c:v>
                </c:pt>
                <c:pt idx="53">
                  <c:v>1.43663E-2</c:v>
                </c:pt>
                <c:pt idx="54">
                  <c:v>1.7995299999999999E-2</c:v>
                </c:pt>
                <c:pt idx="55">
                  <c:v>2.1135999999999999E-2</c:v>
                </c:pt>
                <c:pt idx="56">
                  <c:v>2.48396E-2</c:v>
                </c:pt>
                <c:pt idx="57">
                  <c:v>2.8220499999999999E-2</c:v>
                </c:pt>
                <c:pt idx="58">
                  <c:v>3.1458300000000002E-2</c:v>
                </c:pt>
                <c:pt idx="59">
                  <c:v>3.5333999999999997E-2</c:v>
                </c:pt>
                <c:pt idx="60">
                  <c:v>3.9078300000000003E-2</c:v>
                </c:pt>
                <c:pt idx="61">
                  <c:v>4.25081E-2</c:v>
                </c:pt>
                <c:pt idx="62">
                  <c:v>4.5351299999999997E-2</c:v>
                </c:pt>
                <c:pt idx="63">
                  <c:v>4.9206600000000003E-2</c:v>
                </c:pt>
                <c:pt idx="64">
                  <c:v>5.3137999999999998E-2</c:v>
                </c:pt>
                <c:pt idx="65">
                  <c:v>5.6717999999999998E-2</c:v>
                </c:pt>
                <c:pt idx="66">
                  <c:v>6.0060299999999997E-2</c:v>
                </c:pt>
                <c:pt idx="67">
                  <c:v>6.2849199999999994E-2</c:v>
                </c:pt>
                <c:pt idx="68">
                  <c:v>6.7401900000000001E-2</c:v>
                </c:pt>
                <c:pt idx="69">
                  <c:v>6.9846000000000005E-2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2-426F-B588-B5686F87363C}"/>
            </c:ext>
          </c:extLst>
        </c:ser>
        <c:ser>
          <c:idx val="0"/>
          <c:order val="1"/>
          <c:tx>
            <c:strRef>
              <c:f>'mom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3.4810499999999999E-6</c:v>
                </c:pt>
                <c:pt idx="1">
                  <c:v>7.5966000000000002E-6</c:v>
                </c:pt>
                <c:pt idx="2">
                  <c:v>1.28769E-5</c:v>
                </c:pt>
                <c:pt idx="3">
                  <c:v>1.2611E-5</c:v>
                </c:pt>
                <c:pt idx="4">
                  <c:v>1.7125900000000001E-5</c:v>
                </c:pt>
                <c:pt idx="5">
                  <c:v>1.8288299999999999E-5</c:v>
                </c:pt>
                <c:pt idx="6">
                  <c:v>3.1495200000000003E-5</c:v>
                </c:pt>
                <c:pt idx="7">
                  <c:v>2.55033E-5</c:v>
                </c:pt>
                <c:pt idx="8">
                  <c:v>3.7184000000000002E-5</c:v>
                </c:pt>
                <c:pt idx="9">
                  <c:v>3.9095299999999998E-5</c:v>
                </c:pt>
                <c:pt idx="10">
                  <c:v>8.8241599999999999E-5</c:v>
                </c:pt>
                <c:pt idx="11">
                  <c:v>1.3842800000000001E-4</c:v>
                </c:pt>
                <c:pt idx="12">
                  <c:v>1.80865E-4</c:v>
                </c:pt>
                <c:pt idx="13">
                  <c:v>2.2886099999999999E-4</c:v>
                </c:pt>
                <c:pt idx="14">
                  <c:v>2.9348999999999998E-4</c:v>
                </c:pt>
                <c:pt idx="15">
                  <c:v>3.3932999999999999E-4</c:v>
                </c:pt>
                <c:pt idx="16">
                  <c:v>3.6855999999999998E-4</c:v>
                </c:pt>
                <c:pt idx="17">
                  <c:v>4.33578E-4</c:v>
                </c:pt>
                <c:pt idx="18">
                  <c:v>4.7251999999999998E-4</c:v>
                </c:pt>
                <c:pt idx="19">
                  <c:v>9.6206799999999995E-4</c:v>
                </c:pt>
                <c:pt idx="20">
                  <c:v>1.53718E-3</c:v>
                </c:pt>
                <c:pt idx="21">
                  <c:v>1.8276799999999999E-3</c:v>
                </c:pt>
                <c:pt idx="22">
                  <c:v>2.14971E-3</c:v>
                </c:pt>
                <c:pt idx="23">
                  <c:v>2.6181799999999999E-3</c:v>
                </c:pt>
                <c:pt idx="24">
                  <c:v>3.1161700000000001E-3</c:v>
                </c:pt>
                <c:pt idx="25">
                  <c:v>3.48169E-3</c:v>
                </c:pt>
                <c:pt idx="26">
                  <c:v>3.8901399999999998E-3</c:v>
                </c:pt>
                <c:pt idx="27">
                  <c:v>4.3494600000000003E-3</c:v>
                </c:pt>
                <c:pt idx="28">
                  <c:v>5.3784200000000001E-3</c:v>
                </c:pt>
                <c:pt idx="29">
                  <c:v>6.5106499999999998E-3</c:v>
                </c:pt>
                <c:pt idx="30">
                  <c:v>7.6867300000000001E-3</c:v>
                </c:pt>
                <c:pt idx="31">
                  <c:v>8.9259600000000001E-3</c:v>
                </c:pt>
                <c:pt idx="32">
                  <c:v>9.9708100000000001E-3</c:v>
                </c:pt>
                <c:pt idx="33">
                  <c:v>1.10215E-2</c:v>
                </c:pt>
                <c:pt idx="34">
                  <c:v>1.16572E-2</c:v>
                </c:pt>
                <c:pt idx="35">
                  <c:v>1.28629E-2</c:v>
                </c:pt>
                <c:pt idx="36">
                  <c:v>1.41213E-2</c:v>
                </c:pt>
                <c:pt idx="37">
                  <c:v>1.5057299999999999E-2</c:v>
                </c:pt>
                <c:pt idx="38">
                  <c:v>1.6232199999999999E-2</c:v>
                </c:pt>
                <c:pt idx="39">
                  <c:v>1.7631000000000001E-2</c:v>
                </c:pt>
                <c:pt idx="40">
                  <c:v>1.8565600000000002E-2</c:v>
                </c:pt>
                <c:pt idx="41">
                  <c:v>1.9484700000000001E-2</c:v>
                </c:pt>
                <c:pt idx="42">
                  <c:v>2.0831200000000001E-2</c:v>
                </c:pt>
                <c:pt idx="43">
                  <c:v>2.1741400000000001E-2</c:v>
                </c:pt>
                <c:pt idx="44">
                  <c:v>2.50932E-2</c:v>
                </c:pt>
                <c:pt idx="45">
                  <c:v>2.8757499999999998E-2</c:v>
                </c:pt>
                <c:pt idx="46">
                  <c:v>2.8117E-2</c:v>
                </c:pt>
                <c:pt idx="47">
                  <c:v>3.02978E-2</c:v>
                </c:pt>
                <c:pt idx="48">
                  <c:v>3.3046499999999999E-2</c:v>
                </c:pt>
                <c:pt idx="49">
                  <c:v>3.4765200000000003E-2</c:v>
                </c:pt>
                <c:pt idx="50">
                  <c:v>3.7382400000000003E-2</c:v>
                </c:pt>
                <c:pt idx="51">
                  <c:v>3.90741E-2</c:v>
                </c:pt>
                <c:pt idx="52">
                  <c:v>4.1217400000000001E-2</c:v>
                </c:pt>
                <c:pt idx="53">
                  <c:v>4.4437900000000002E-2</c:v>
                </c:pt>
                <c:pt idx="54">
                  <c:v>5.4253500000000003E-2</c:v>
                </c:pt>
                <c:pt idx="55">
                  <c:v>6.5519800000000003E-2</c:v>
                </c:pt>
                <c:pt idx="56">
                  <c:v>8.0834400000000001E-2</c:v>
                </c:pt>
                <c:pt idx="57">
                  <c:v>8.8329500000000005E-2</c:v>
                </c:pt>
                <c:pt idx="58">
                  <c:v>9.8737599999999995E-2</c:v>
                </c:pt>
                <c:pt idx="59">
                  <c:v>0.109707</c:v>
                </c:pt>
                <c:pt idx="60">
                  <c:v>0.12030200000000001</c:v>
                </c:pt>
                <c:pt idx="61">
                  <c:v>0.13522700000000001</c:v>
                </c:pt>
                <c:pt idx="62">
                  <c:v>0.143321</c:v>
                </c:pt>
                <c:pt idx="63">
                  <c:v>0.153892</c:v>
                </c:pt>
                <c:pt idx="64">
                  <c:v>0.16791700000000001</c:v>
                </c:pt>
                <c:pt idx="65">
                  <c:v>0.174456</c:v>
                </c:pt>
                <c:pt idx="66">
                  <c:v>0.186696</c:v>
                </c:pt>
                <c:pt idx="67">
                  <c:v>0.202101</c:v>
                </c:pt>
                <c:pt idx="68">
                  <c:v>0.21027100000000001</c:v>
                </c:pt>
                <c:pt idx="69">
                  <c:v>0.233843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2-426F-B588-B5686F87363C}"/>
            </c:ext>
          </c:extLst>
        </c:ser>
        <c:ser>
          <c:idx val="1"/>
          <c:order val="2"/>
          <c:tx>
            <c:strRef>
              <c:f>'mom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select'!$E$14:$E$83</c:f>
              <c:numCache>
                <c:formatCode>0.00E+00</c:formatCode>
                <c:ptCount val="70"/>
                <c:pt idx="0">
                  <c:v>8.8746800000000004E-7</c:v>
                </c:pt>
                <c:pt idx="1">
                  <c:v>7.2207700000000004E-7</c:v>
                </c:pt>
                <c:pt idx="2">
                  <c:v>9.1329899999999998E-7</c:v>
                </c:pt>
                <c:pt idx="3">
                  <c:v>1.1995300000000001E-6</c:v>
                </c:pt>
                <c:pt idx="4">
                  <c:v>7.0678000000000003E-7</c:v>
                </c:pt>
                <c:pt idx="5">
                  <c:v>1.8274700000000001E-6</c:v>
                </c:pt>
                <c:pt idx="6">
                  <c:v>1.38996E-6</c:v>
                </c:pt>
                <c:pt idx="7">
                  <c:v>1.33538E-6</c:v>
                </c:pt>
                <c:pt idx="8">
                  <c:v>1.4936E-6</c:v>
                </c:pt>
                <c:pt idx="9">
                  <c:v>2.0907600000000001E-6</c:v>
                </c:pt>
                <c:pt idx="10">
                  <c:v>5.9481300000000003E-6</c:v>
                </c:pt>
                <c:pt idx="11">
                  <c:v>2.9929600000000001E-6</c:v>
                </c:pt>
                <c:pt idx="12">
                  <c:v>3.5926799999999998E-6</c:v>
                </c:pt>
                <c:pt idx="13">
                  <c:v>3.2644800000000001E-6</c:v>
                </c:pt>
                <c:pt idx="14">
                  <c:v>5.4224099999999998E-6</c:v>
                </c:pt>
                <c:pt idx="15">
                  <c:v>6.3881900000000002E-6</c:v>
                </c:pt>
                <c:pt idx="16">
                  <c:v>9.8328699999999999E-6</c:v>
                </c:pt>
                <c:pt idx="17">
                  <c:v>6.0982999999999997E-6</c:v>
                </c:pt>
                <c:pt idx="18">
                  <c:v>7.7418299999999997E-6</c:v>
                </c:pt>
                <c:pt idx="19">
                  <c:v>9.2436700000000002E-5</c:v>
                </c:pt>
                <c:pt idx="20">
                  <c:v>9.8076600000000002E-5</c:v>
                </c:pt>
                <c:pt idx="21">
                  <c:v>2.9748999999999999E-5</c:v>
                </c:pt>
                <c:pt idx="22">
                  <c:v>5.0643999999999998E-5</c:v>
                </c:pt>
                <c:pt idx="23">
                  <c:v>6.5514100000000003E-5</c:v>
                </c:pt>
                <c:pt idx="24">
                  <c:v>5.4015099999999997E-5</c:v>
                </c:pt>
                <c:pt idx="25">
                  <c:v>7.8625699999999995E-5</c:v>
                </c:pt>
                <c:pt idx="26">
                  <c:v>6.8378400000000002E-5</c:v>
                </c:pt>
                <c:pt idx="27">
                  <c:v>1.68395E-4</c:v>
                </c:pt>
                <c:pt idx="28">
                  <c:v>5.4109400000000001E-5</c:v>
                </c:pt>
                <c:pt idx="29">
                  <c:v>1.01771E-4</c:v>
                </c:pt>
                <c:pt idx="30">
                  <c:v>8.3440200000000001E-5</c:v>
                </c:pt>
                <c:pt idx="31">
                  <c:v>9.6749999999999994E-5</c:v>
                </c:pt>
                <c:pt idx="32">
                  <c:v>3.65779E-4</c:v>
                </c:pt>
                <c:pt idx="33">
                  <c:v>6.6836500000000003E-5</c:v>
                </c:pt>
                <c:pt idx="34">
                  <c:v>1.22163E-4</c:v>
                </c:pt>
                <c:pt idx="35">
                  <c:v>1.3652400000000001E-4</c:v>
                </c:pt>
                <c:pt idx="36">
                  <c:v>1.0178099999999999E-4</c:v>
                </c:pt>
                <c:pt idx="37">
                  <c:v>2.1828400000000001E-4</c:v>
                </c:pt>
                <c:pt idx="38">
                  <c:v>1.5024999999999999E-4</c:v>
                </c:pt>
                <c:pt idx="39">
                  <c:v>2.2042399999999999E-4</c:v>
                </c:pt>
                <c:pt idx="40">
                  <c:v>1.6538800000000001E-4</c:v>
                </c:pt>
                <c:pt idx="41">
                  <c:v>1.7920300000000001E-4</c:v>
                </c:pt>
                <c:pt idx="42">
                  <c:v>4.6053899999999999E-4</c:v>
                </c:pt>
                <c:pt idx="43">
                  <c:v>2.6108799999999998E-4</c:v>
                </c:pt>
                <c:pt idx="44">
                  <c:v>1.65482E-3</c:v>
                </c:pt>
                <c:pt idx="45">
                  <c:v>1.5443399999999999E-3</c:v>
                </c:pt>
                <c:pt idx="46">
                  <c:v>3.1731100000000003E-4</c:v>
                </c:pt>
                <c:pt idx="47">
                  <c:v>2.4986499999999999E-4</c:v>
                </c:pt>
                <c:pt idx="48">
                  <c:v>2.11499E-4</c:v>
                </c:pt>
                <c:pt idx="49">
                  <c:v>5.6350400000000004E-4</c:v>
                </c:pt>
                <c:pt idx="50">
                  <c:v>1.7413800000000001E-4</c:v>
                </c:pt>
                <c:pt idx="51">
                  <c:v>4.85112E-4</c:v>
                </c:pt>
                <c:pt idx="52">
                  <c:v>5.4400399999999995E-4</c:v>
                </c:pt>
                <c:pt idx="53">
                  <c:v>3.04492E-3</c:v>
                </c:pt>
                <c:pt idx="54">
                  <c:v>6.1713100000000004E-4</c:v>
                </c:pt>
                <c:pt idx="55">
                  <c:v>5.4316900000000003E-4</c:v>
                </c:pt>
                <c:pt idx="56">
                  <c:v>5.1930199999999996E-3</c:v>
                </c:pt>
                <c:pt idx="57">
                  <c:v>1.7667200000000001E-3</c:v>
                </c:pt>
                <c:pt idx="58">
                  <c:v>9.4869099999999999E-4</c:v>
                </c:pt>
                <c:pt idx="59">
                  <c:v>1.08158E-3</c:v>
                </c:pt>
                <c:pt idx="60">
                  <c:v>1.06679E-3</c:v>
                </c:pt>
                <c:pt idx="61">
                  <c:v>7.14988E-3</c:v>
                </c:pt>
                <c:pt idx="62">
                  <c:v>3.3581499999999999E-3</c:v>
                </c:pt>
                <c:pt idx="63">
                  <c:v>1.32817E-3</c:v>
                </c:pt>
                <c:pt idx="64">
                  <c:v>7.6920000000000001E-3</c:v>
                </c:pt>
                <c:pt idx="65">
                  <c:v>1.5992599999999999E-3</c:v>
                </c:pt>
                <c:pt idx="66">
                  <c:v>1.4126E-3</c:v>
                </c:pt>
                <c:pt idx="67">
                  <c:v>8.7767100000000001E-3</c:v>
                </c:pt>
                <c:pt idx="68">
                  <c:v>3.4955799999999999E-3</c:v>
                </c:pt>
                <c:pt idx="69">
                  <c:v>7.8850199999999995E-3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C2-426F-B588-B5686F873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71376"/>
        <c:axId val="172571768"/>
      </c:scatterChart>
      <c:valAx>
        <c:axId val="17257137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571768"/>
        <c:crosses val="autoZero"/>
        <c:crossBetween val="midCat"/>
      </c:valAx>
      <c:valAx>
        <c:axId val="172571768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57137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16885860035883007"/>
          <c:y val="3.25203437084515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9.7649411151857751E-6</c:v>
                </c:pt>
                <c:pt idx="3">
                  <c:v>2.2150093702628139E-5</c:v>
                </c:pt>
                <c:pt idx="4">
                  <c:v>3.6697278707069099E-5</c:v>
                </c:pt>
                <c:pt idx="5">
                  <c:v>4.9583564636199873E-5</c:v>
                </c:pt>
                <c:pt idx="6">
                  <c:v>9.6446691131805491E-5</c:v>
                </c:pt>
                <c:pt idx="7">
                  <c:v>1.0850252752328117E-4</c:v>
                </c:pt>
                <c:pt idx="8">
                  <c:v>9.2766940594264815E-5</c:v>
                </c:pt>
                <c:pt idx="9">
                  <c:v>1.1183864376937836E-4</c:v>
                </c:pt>
                <c:pt idx="10">
                  <c:v>1.2614242115071352E-4</c:v>
                </c:pt>
                <c:pt idx="11">
                  <c:v>2.879655362296425E-4</c:v>
                </c:pt>
                <c:pt idx="12">
                  <c:v>4.6549560204663424E-4</c:v>
                </c:pt>
                <c:pt idx="13">
                  <c:v>5.7180746096196318E-4</c:v>
                </c:pt>
                <c:pt idx="14">
                  <c:v>8.5955822575945352E-4</c:v>
                </c:pt>
                <c:pt idx="15">
                  <c:v>8.4214742165965013E-4</c:v>
                </c:pt>
                <c:pt idx="16">
                  <c:v>1.0362148877523596E-3</c:v>
                </c:pt>
                <c:pt idx="17">
                  <c:v>1.1422547028536291E-3</c:v>
                </c:pt>
                <c:pt idx="18">
                  <c:v>1.2859940633453445E-3</c:v>
                </c:pt>
                <c:pt idx="19">
                  <c:v>1.6669126754104504E-3</c:v>
                </c:pt>
                <c:pt idx="20">
                  <c:v>3.0434686926466307E-3</c:v>
                </c:pt>
                <c:pt idx="21">
                  <c:v>4.7027927774543708E-3</c:v>
                </c:pt>
                <c:pt idx="22">
                  <c:v>7.8307239153187162E-3</c:v>
                </c:pt>
                <c:pt idx="23">
                  <c:v>1.0808315050676535E-2</c:v>
                </c:pt>
                <c:pt idx="24">
                  <c:v>1.2210629321675499E-2</c:v>
                </c:pt>
                <c:pt idx="25">
                  <c:v>1.3679093193777336E-2</c:v>
                </c:pt>
                <c:pt idx="26">
                  <c:v>1.6506630688538165E-2</c:v>
                </c:pt>
                <c:pt idx="27">
                  <c:v>1.7971658217725568E-2</c:v>
                </c:pt>
                <c:pt idx="28">
                  <c:v>2.0719300739725784E-2</c:v>
                </c:pt>
                <c:pt idx="29">
                  <c:v>2.6058804904938507E-2</c:v>
                </c:pt>
                <c:pt idx="30">
                  <c:v>3.0712758658721473E-2</c:v>
                </c:pt>
                <c:pt idx="31">
                  <c:v>3.4779956859864687E-2</c:v>
                </c:pt>
                <c:pt idx="32">
                  <c:v>4.0584226404254721E-2</c:v>
                </c:pt>
                <c:pt idx="33">
                  <c:v>4.5412288199035721E-2</c:v>
                </c:pt>
                <c:pt idx="34">
                  <c:v>5.0387540015318345E-2</c:v>
                </c:pt>
                <c:pt idx="35">
                  <c:v>6.0078599757843763E-2</c:v>
                </c:pt>
                <c:pt idx="36">
                  <c:v>6.189642515957982E-2</c:v>
                </c:pt>
                <c:pt idx="37">
                  <c:v>6.6682678115568522E-2</c:v>
                </c:pt>
                <c:pt idx="38">
                  <c:v>7.259376065221558E-2</c:v>
                </c:pt>
                <c:pt idx="39">
                  <c:v>7.6861698551943691E-2</c:v>
                </c:pt>
                <c:pt idx="40">
                  <c:v>8.1668283203509481E-2</c:v>
                </c:pt>
                <c:pt idx="41">
                  <c:v>8.8301284114097406E-2</c:v>
                </c:pt>
                <c:pt idx="42">
                  <c:v>9.2586690090307219E-2</c:v>
                </c:pt>
                <c:pt idx="43">
                  <c:v>9.7290184454439946E-2</c:v>
                </c:pt>
                <c:pt idx="44">
                  <c:v>0.1030265862262699</c:v>
                </c:pt>
                <c:pt idx="45">
                  <c:v>0.11440030854923028</c:v>
                </c:pt>
                <c:pt idx="46">
                  <c:v>0.12279099886055163</c:v>
                </c:pt>
                <c:pt idx="47">
                  <c:v>0.13260147151935367</c:v>
                </c:pt>
                <c:pt idx="48">
                  <c:v>0.14350298305348877</c:v>
                </c:pt>
                <c:pt idx="49">
                  <c:v>0.15083957517580723</c:v>
                </c:pt>
                <c:pt idx="50">
                  <c:v>0.16274507156477638</c:v>
                </c:pt>
                <c:pt idx="51">
                  <c:v>0.17204037914832274</c:v>
                </c:pt>
                <c:pt idx="52">
                  <c:v>0.18349628733932</c:v>
                </c:pt>
                <c:pt idx="53">
                  <c:v>0.19325693302586272</c:v>
                </c:pt>
                <c:pt idx="54">
                  <c:v>0.20563635837511435</c:v>
                </c:pt>
                <c:pt idx="55">
                  <c:v>0.25759672686046498</c:v>
                </c:pt>
                <c:pt idx="56">
                  <c:v>0.30256556932448836</c:v>
                </c:pt>
                <c:pt idx="57">
                  <c:v>0.3555940677324092</c:v>
                </c:pt>
                <c:pt idx="58">
                  <c:v>0.40400211672996283</c:v>
                </c:pt>
                <c:pt idx="59">
                  <c:v>0.45036124626478469</c:v>
                </c:pt>
                <c:pt idx="60">
                  <c:v>0.50585388890426475</c:v>
                </c:pt>
                <c:pt idx="61">
                  <c:v>0.55946513379809193</c:v>
                </c:pt>
                <c:pt idx="62">
                  <c:v>0.60857333766446164</c:v>
                </c:pt>
                <c:pt idx="63">
                  <c:v>0.64928254672413344</c:v>
                </c:pt>
                <c:pt idx="64">
                  <c:v>0.70448310021588678</c:v>
                </c:pt>
                <c:pt idx="65">
                  <c:v>0.76077326077342522</c:v>
                </c:pt>
                <c:pt idx="66">
                  <c:v>0.81203204258041217</c:v>
                </c:pt>
                <c:pt idx="67">
                  <c:v>0.85988741309256078</c:v>
                </c:pt>
                <c:pt idx="68">
                  <c:v>0.89981914956784181</c:v>
                </c:pt>
                <c:pt idx="69">
                  <c:v>0.96500514284512373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0-4F2E-977D-7B1DF3218FA1}"/>
            </c:ext>
          </c:extLst>
        </c:ser>
        <c:ser>
          <c:idx val="0"/>
          <c:order val="1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1.7599890807507154E-5</c:v>
                </c:pt>
                <c:pt idx="2">
                  <c:v>4.018076175571093E-5</c:v>
                </c:pt>
                <c:pt idx="3">
                  <c:v>3.9043657124321163E-5</c:v>
                </c:pt>
                <c:pt idx="4">
                  <c:v>5.8351343097475192E-5</c:v>
                </c:pt>
                <c:pt idx="5">
                  <c:v>6.3322273610929352E-5</c:v>
                </c:pt>
                <c:pt idx="6">
                  <c:v>1.1980075106975413E-4</c:v>
                </c:pt>
                <c:pt idx="7">
                  <c:v>9.4176767463795722E-5</c:v>
                </c:pt>
                <c:pt idx="8">
                  <c:v>1.4412854658329345E-4</c:v>
                </c:pt>
                <c:pt idx="9">
                  <c:v>1.5230210085924402E-4</c:v>
                </c:pt>
                <c:pt idx="10">
                  <c:v>3.6247316270832585E-4</c:v>
                </c:pt>
                <c:pt idx="11">
                  <c:v>5.7709214681054243E-4</c:v>
                </c:pt>
                <c:pt idx="12">
                  <c:v>7.5857130906058939E-4</c:v>
                </c:pt>
                <c:pt idx="13">
                  <c:v>9.638231852854229E-4</c:v>
                </c:pt>
                <c:pt idx="14">
                  <c:v>1.24020504020114E-3</c:v>
                </c:pt>
                <c:pt idx="15">
                  <c:v>1.4362369179856712E-3</c:v>
                </c:pt>
                <c:pt idx="16">
                  <c:v>1.5612371751331812E-3</c:v>
                </c:pt>
                <c:pt idx="17">
                  <c:v>1.8392825640903073E-3</c:v>
                </c:pt>
                <c:pt idx="18">
                  <c:v>2.005815578590421E-3</c:v>
                </c:pt>
                <c:pt idx="19">
                  <c:v>4.0993368199879286E-3</c:v>
                </c:pt>
                <c:pt idx="20">
                  <c:v>6.5587671275013967E-3</c:v>
                </c:pt>
                <c:pt idx="21">
                  <c:v>7.8010721121524948E-3</c:v>
                </c:pt>
                <c:pt idx="22">
                  <c:v>9.1782131593373274E-3</c:v>
                </c:pt>
                <c:pt idx="23">
                  <c:v>1.1181595659025795E-2</c:v>
                </c:pt>
                <c:pt idx="24">
                  <c:v>1.3311218582627864E-2</c:v>
                </c:pt>
                <c:pt idx="25">
                  <c:v>1.487434188035478E-2</c:v>
                </c:pt>
                <c:pt idx="26">
                  <c:v>1.6621052623834096E-2</c:v>
                </c:pt>
                <c:pt idx="27">
                  <c:v>1.8585305723833899E-2</c:v>
                </c:pt>
                <c:pt idx="28">
                  <c:v>2.2985588467402208E-2</c:v>
                </c:pt>
                <c:pt idx="29">
                  <c:v>2.7827498872811891E-2</c:v>
                </c:pt>
                <c:pt idx="30">
                  <c:v>3.2856931046128461E-2</c:v>
                </c:pt>
                <c:pt idx="31">
                  <c:v>3.8156420223853696E-2</c:v>
                </c:pt>
                <c:pt idx="32">
                  <c:v>4.2624655553329428E-2</c:v>
                </c:pt>
                <c:pt idx="33">
                  <c:v>4.7117865275611917E-2</c:v>
                </c:pt>
                <c:pt idx="34">
                  <c:v>4.9836396355621225E-2</c:v>
                </c:pt>
                <c:pt idx="35">
                  <c:v>5.4992496596563842E-2</c:v>
                </c:pt>
                <c:pt idx="36">
                  <c:v>6.0373965073964669E-2</c:v>
                </c:pt>
                <c:pt idx="37">
                  <c:v>6.4376710222444622E-2</c:v>
                </c:pt>
                <c:pt idx="38">
                  <c:v>6.9401096199954354E-2</c:v>
                </c:pt>
                <c:pt idx="39">
                  <c:v>7.5382976449627187E-2</c:v>
                </c:pt>
                <c:pt idx="40">
                  <c:v>7.9379734586132927E-2</c:v>
                </c:pt>
                <c:pt idx="41">
                  <c:v>8.331020794720978E-2</c:v>
                </c:pt>
                <c:pt idx="42">
                  <c:v>8.9068430535274162E-2</c:v>
                </c:pt>
                <c:pt idx="43">
                  <c:v>9.2960843605943463E-2</c:v>
                </c:pt>
                <c:pt idx="44">
                  <c:v>0.1072946055596562</c:v>
                </c:pt>
                <c:pt idx="45">
                  <c:v>0.12296475411475781</c:v>
                </c:pt>
                <c:pt idx="46">
                  <c:v>0.12022569613655118</c:v>
                </c:pt>
                <c:pt idx="47">
                  <c:v>0.12955175021753954</c:v>
                </c:pt>
                <c:pt idx="48">
                  <c:v>0.14130639294149985</c:v>
                </c:pt>
                <c:pt idx="49">
                  <c:v>0.14865630542728248</c:v>
                </c:pt>
                <c:pt idx="50">
                  <c:v>0.15984859666937837</c:v>
                </c:pt>
                <c:pt idx="51">
                  <c:v>0.16708304535280094</c:v>
                </c:pt>
                <c:pt idx="52">
                  <c:v>0.17624873304162264</c:v>
                </c:pt>
                <c:pt idx="53">
                  <c:v>0.19002099880089582</c:v>
                </c:pt>
                <c:pt idx="54">
                  <c:v>0.23199679503959231</c:v>
                </c:pt>
                <c:pt idx="55">
                  <c:v>0.2801764186147202</c:v>
                </c:pt>
                <c:pt idx="56">
                  <c:v>0.34566834260073642</c:v>
                </c:pt>
                <c:pt idx="57">
                  <c:v>0.37772066649215968</c:v>
                </c:pt>
                <c:pt idx="58">
                  <c:v>0.42223025172708939</c:v>
                </c:pt>
                <c:pt idx="59">
                  <c:v>0.46914020111996985</c:v>
                </c:pt>
                <c:pt idx="60">
                  <c:v>0.51444905245345829</c:v>
                </c:pt>
                <c:pt idx="61">
                  <c:v>0.57827487653579102</c:v>
                </c:pt>
                <c:pt idx="62">
                  <c:v>0.61288835862104396</c:v>
                </c:pt>
                <c:pt idx="63">
                  <c:v>0.65809457546354566</c:v>
                </c:pt>
                <c:pt idx="64">
                  <c:v>0.71807160613387844</c:v>
                </c:pt>
                <c:pt idx="65">
                  <c:v>0.74603522849062043</c:v>
                </c:pt>
                <c:pt idx="66">
                  <c:v>0.7983788188938199</c:v>
                </c:pt>
                <c:pt idx="67">
                  <c:v>0.8642573327958859</c:v>
                </c:pt>
                <c:pt idx="68">
                  <c:v>0.89919582410259669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0-4F2E-977D-7B1DF3218FA1}"/>
            </c:ext>
          </c:extLst>
        </c:ser>
        <c:ser>
          <c:idx val="1"/>
          <c:order val="2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0.36116670558186376</c:v>
                </c:pt>
                <c:pt idx="2">
                  <c:v>0.26476723390371587</c:v>
                </c:pt>
                <c:pt idx="3">
                  <c:v>0.36142680658933396</c:v>
                </c:pt>
                <c:pt idx="4">
                  <c:v>0.14627910417979034</c:v>
                </c:pt>
                <c:pt idx="5">
                  <c:v>0.38063648377463299</c:v>
                </c:pt>
                <c:pt idx="6">
                  <c:v>0.15771722870522636</c:v>
                </c:pt>
                <c:pt idx="7">
                  <c:v>0.19059434804750294</c:v>
                </c:pt>
                <c:pt idx="8">
                  <c:v>0.14187674391249849</c:v>
                </c:pt>
                <c:pt idx="9">
                  <c:v>0.19505920660762602</c:v>
                </c:pt>
                <c:pt idx="10">
                  <c:v>0.25071099879617909</c:v>
                </c:pt>
                <c:pt idx="11">
                  <c:v>6.7774003130862459E-2</c:v>
                </c:pt>
                <c:pt idx="12">
                  <c:v>6.0753256147149957E-2</c:v>
                </c:pt>
                <c:pt idx="13">
                  <c:v>3.8379313978158303E-2</c:v>
                </c:pt>
                <c:pt idx="14">
                  <c:v>5.5206542936959049E-2</c:v>
                </c:pt>
                <c:pt idx="15">
                  <c:v>5.6606036164835116E-2</c:v>
                </c:pt>
                <c:pt idx="16">
                  <c:v>8.7983408190169962E-2</c:v>
                </c:pt>
                <c:pt idx="17">
                  <c:v>3.7584335695519624E-2</c:v>
                </c:pt>
                <c:pt idx="18">
                  <c:v>4.6850090534300351E-2</c:v>
                </c:pt>
                <c:pt idx="19">
                  <c:v>0.36527642750734063</c:v>
                </c:pt>
                <c:pt idx="20">
                  <c:v>0.23630983839042638</c:v>
                </c:pt>
                <c:pt idx="21">
                  <c:v>4.6421727657492119E-2</c:v>
                </c:pt>
                <c:pt idx="22">
                  <c:v>7.5515067781482884E-2</c:v>
                </c:pt>
                <c:pt idx="23">
                  <c:v>8.1365363757756284E-2</c:v>
                </c:pt>
                <c:pt idx="24">
                  <c:v>5.0644489200902108E-2</c:v>
                </c:pt>
                <c:pt idx="25">
                  <c:v>7.1615896800967943E-2</c:v>
                </c:pt>
                <c:pt idx="26">
                  <c:v>5.1617589834479588E-2</c:v>
                </c:pt>
                <c:pt idx="27">
                  <c:v>0.13607728494430596</c:v>
                </c:pt>
                <c:pt idx="28">
                  <c:v>2.1584153798918222E-2</c:v>
                </c:pt>
                <c:pt idx="29">
                  <c:v>4.3842844647863463E-2</c:v>
                </c:pt>
                <c:pt idx="30">
                  <c:v>2.4759075611885097E-2</c:v>
                </c:pt>
                <c:pt idx="31">
                  <c:v>2.469544082349379E-2</c:v>
                </c:pt>
                <c:pt idx="32">
                  <c:v>0.12796124766919437</c:v>
                </c:pt>
                <c:pt idx="33">
                  <c:v>5.6172287121352398E-3</c:v>
                </c:pt>
                <c:pt idx="34">
                  <c:v>2.3258864693201022E-2</c:v>
                </c:pt>
                <c:pt idx="35">
                  <c:v>2.3794906927598683E-2</c:v>
                </c:pt>
                <c:pt idx="36">
                  <c:v>1.0185752102048182E-2</c:v>
                </c:pt>
                <c:pt idx="37">
                  <c:v>3.9309693019194063E-2</c:v>
                </c:pt>
                <c:pt idx="38">
                  <c:v>1.8371124808396266E-2</c:v>
                </c:pt>
                <c:pt idx="39">
                  <c:v>3.1339484340195164E-2</c:v>
                </c:pt>
                <c:pt idx="40">
                  <c:v>1.6980748036720204E-2</c:v>
                </c:pt>
                <c:pt idx="41">
                  <c:v>1.8134676068178923E-2</c:v>
                </c:pt>
                <c:pt idx="42">
                  <c:v>6.9720096003860796E-2</c:v>
                </c:pt>
                <c:pt idx="43">
                  <c:v>2.9368622095852552E-2</c:v>
                </c:pt>
                <c:pt idx="44">
                  <c:v>0.24487614347370693</c:v>
                </c:pt>
                <c:pt idx="45">
                  <c:v>0.19595264457460812</c:v>
                </c:pt>
                <c:pt idx="46">
                  <c:v>2.6478248051665459E-2</c:v>
                </c:pt>
                <c:pt idx="47">
                  <c:v>1.4338412802671835E-2</c:v>
                </c:pt>
                <c:pt idx="48">
                  <c:v>6.9591011776748901E-3</c:v>
                </c:pt>
                <c:pt idx="49">
                  <c:v>4.6149769590281442E-2</c:v>
                </c:pt>
                <c:pt idx="50">
                  <c:v>0</c:v>
                </c:pt>
                <c:pt idx="51">
                  <c:v>3.0992319859805783E-2</c:v>
                </c:pt>
                <c:pt idx="52">
                  <c:v>3.4121665239806455E-2</c:v>
                </c:pt>
                <c:pt idx="53">
                  <c:v>0.25515980733797161</c:v>
                </c:pt>
                <c:pt idx="54">
                  <c:v>2.6836136282100412E-2</c:v>
                </c:pt>
                <c:pt idx="55">
                  <c:v>1.4510944705373265E-2</c:v>
                </c:pt>
                <c:pt idx="56">
                  <c:v>0.23806688329494646</c:v>
                </c:pt>
                <c:pt idx="57">
                  <c:v>6.130301245981918E-2</c:v>
                </c:pt>
                <c:pt idx="58">
                  <c:v>1.9777169367532224E-2</c:v>
                </c:pt>
                <c:pt idx="59">
                  <c:v>2.0778437651533185E-2</c:v>
                </c:pt>
                <c:pt idx="60">
                  <c:v>1.6818118376532239E-2</c:v>
                </c:pt>
                <c:pt idx="61">
                  <c:v>0.19264042828630604</c:v>
                </c:pt>
                <c:pt idx="62">
                  <c:v>7.5005419983691368E-2</c:v>
                </c:pt>
                <c:pt idx="63">
                  <c:v>1.5870928542502504E-2</c:v>
                </c:pt>
                <c:pt idx="64">
                  <c:v>0.1644132394559793</c:v>
                </c:pt>
                <c:pt idx="65">
                  <c:v>1.8014858747646433E-2</c:v>
                </c:pt>
                <c:pt idx="66">
                  <c:v>1.1618876106741673E-2</c:v>
                </c:pt>
                <c:pt idx="67">
                  <c:v>0.15490005874024698</c:v>
                </c:pt>
                <c:pt idx="68">
                  <c:v>4.7809136069235897E-2</c:v>
                </c:pt>
                <c:pt idx="69">
                  <c:v>0.1161119513922242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F0-4F2E-977D-7B1DF321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72552"/>
        <c:axId val="172572944"/>
      </c:scatterChart>
      <c:valAx>
        <c:axId val="172572552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572944"/>
        <c:crosses val="autoZero"/>
        <c:crossBetween val="midCat"/>
      </c:valAx>
      <c:valAx>
        <c:axId val="172572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57255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'mom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'mom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'mom select'!$S$14:$S$83</c:f>
              <c:numCache>
                <c:formatCode>0.00E+00</c:formatCode>
                <c:ptCount val="70"/>
                <c:pt idx="0">
                  <c:v>1.4139999999999999E-4</c:v>
                </c:pt>
                <c:pt idx="1">
                  <c:v>1.4139999999999999E-4</c:v>
                </c:pt>
                <c:pt idx="2">
                  <c:v>1.4139999999999999E-4</c:v>
                </c:pt>
                <c:pt idx="3">
                  <c:v>1.4139999999999999E-4</c:v>
                </c:pt>
                <c:pt idx="4">
                  <c:v>1.4139999999999999E-4</c:v>
                </c:pt>
                <c:pt idx="5">
                  <c:v>1.4139999999999999E-4</c:v>
                </c:pt>
                <c:pt idx="6">
                  <c:v>1.4139999999999999E-4</c:v>
                </c:pt>
                <c:pt idx="7">
                  <c:v>1.4139999999999999E-4</c:v>
                </c:pt>
                <c:pt idx="8">
                  <c:v>1.4139999999999999E-4</c:v>
                </c:pt>
                <c:pt idx="9">
                  <c:v>1.4139999999999999E-4</c:v>
                </c:pt>
                <c:pt idx="10">
                  <c:v>1.4139999999999999E-4</c:v>
                </c:pt>
                <c:pt idx="11">
                  <c:v>1.4139999999999999E-4</c:v>
                </c:pt>
                <c:pt idx="12">
                  <c:v>1.4139999999999999E-4</c:v>
                </c:pt>
                <c:pt idx="13">
                  <c:v>1.4139999999999999E-4</c:v>
                </c:pt>
                <c:pt idx="14">
                  <c:v>1.4139999999999999E-4</c:v>
                </c:pt>
                <c:pt idx="15">
                  <c:v>1.4139999999999999E-4</c:v>
                </c:pt>
                <c:pt idx="16">
                  <c:v>1.4139999999999999E-4</c:v>
                </c:pt>
                <c:pt idx="17">
                  <c:v>1.4139999999999999E-4</c:v>
                </c:pt>
                <c:pt idx="18">
                  <c:v>1.4139999999999999E-4</c:v>
                </c:pt>
                <c:pt idx="19">
                  <c:v>1.4139999999999999E-4</c:v>
                </c:pt>
                <c:pt idx="20">
                  <c:v>1.4139999999999999E-4</c:v>
                </c:pt>
                <c:pt idx="21">
                  <c:v>1.4139999999999999E-4</c:v>
                </c:pt>
                <c:pt idx="22">
                  <c:v>1.4139999999999999E-4</c:v>
                </c:pt>
                <c:pt idx="23">
                  <c:v>1.4139999999999999E-4</c:v>
                </c:pt>
                <c:pt idx="24">
                  <c:v>1.4139999999999999E-4</c:v>
                </c:pt>
                <c:pt idx="25">
                  <c:v>1.4139999999999999E-4</c:v>
                </c:pt>
                <c:pt idx="26">
                  <c:v>1.4139999999999999E-4</c:v>
                </c:pt>
                <c:pt idx="27">
                  <c:v>1.4139999999999999E-4</c:v>
                </c:pt>
                <c:pt idx="28">
                  <c:v>1.4139999999999999E-4</c:v>
                </c:pt>
                <c:pt idx="29">
                  <c:v>1.4139999999999999E-4</c:v>
                </c:pt>
                <c:pt idx="30">
                  <c:v>1.4139999999999999E-4</c:v>
                </c:pt>
                <c:pt idx="31">
                  <c:v>1.4139999999999999E-4</c:v>
                </c:pt>
                <c:pt idx="32">
                  <c:v>1.4139999999999999E-4</c:v>
                </c:pt>
                <c:pt idx="33">
                  <c:v>1.4139999999999999E-4</c:v>
                </c:pt>
                <c:pt idx="34">
                  <c:v>1.4139999999999999E-4</c:v>
                </c:pt>
                <c:pt idx="35">
                  <c:v>1.4139999999999999E-4</c:v>
                </c:pt>
                <c:pt idx="36">
                  <c:v>1.4139999999999999E-4</c:v>
                </c:pt>
                <c:pt idx="37">
                  <c:v>1.4139999999999999E-4</c:v>
                </c:pt>
                <c:pt idx="38">
                  <c:v>1.4139999999999999E-4</c:v>
                </c:pt>
                <c:pt idx="39">
                  <c:v>1.4139999999999999E-4</c:v>
                </c:pt>
                <c:pt idx="40">
                  <c:v>1.4139999999999999E-4</c:v>
                </c:pt>
                <c:pt idx="41">
                  <c:v>1.4139999999999999E-4</c:v>
                </c:pt>
                <c:pt idx="42">
                  <c:v>1.4139999999999999E-4</c:v>
                </c:pt>
                <c:pt idx="43">
                  <c:v>1.4139999999999999E-4</c:v>
                </c:pt>
                <c:pt idx="44">
                  <c:v>1.4139999999999999E-4</c:v>
                </c:pt>
                <c:pt idx="45">
                  <c:v>1.4139999999999999E-4</c:v>
                </c:pt>
                <c:pt idx="46">
                  <c:v>1.4139999999999999E-4</c:v>
                </c:pt>
                <c:pt idx="47">
                  <c:v>1.4139999999999999E-4</c:v>
                </c:pt>
                <c:pt idx="48">
                  <c:v>1.4139999999999999E-4</c:v>
                </c:pt>
                <c:pt idx="49">
                  <c:v>1.4139999999999999E-4</c:v>
                </c:pt>
                <c:pt idx="50">
                  <c:v>1.4139999999999999E-4</c:v>
                </c:pt>
                <c:pt idx="51">
                  <c:v>1.4139999999999999E-4</c:v>
                </c:pt>
                <c:pt idx="52">
                  <c:v>1.4139999999999999E-4</c:v>
                </c:pt>
                <c:pt idx="53">
                  <c:v>1.4139999999999999E-4</c:v>
                </c:pt>
                <c:pt idx="54">
                  <c:v>1.4139999999999999E-4</c:v>
                </c:pt>
                <c:pt idx="55">
                  <c:v>1.4139999999999999E-4</c:v>
                </c:pt>
                <c:pt idx="56">
                  <c:v>1.4139999999999999E-4</c:v>
                </c:pt>
                <c:pt idx="57">
                  <c:v>1.4139999999999999E-4</c:v>
                </c:pt>
                <c:pt idx="58">
                  <c:v>1.4139999999999999E-4</c:v>
                </c:pt>
                <c:pt idx="59">
                  <c:v>1.4139999999999999E-4</c:v>
                </c:pt>
                <c:pt idx="60">
                  <c:v>1.4139999999999999E-4</c:v>
                </c:pt>
                <c:pt idx="61">
                  <c:v>1.4139999999999999E-4</c:v>
                </c:pt>
                <c:pt idx="62">
                  <c:v>1.4139999999999999E-4</c:v>
                </c:pt>
                <c:pt idx="63">
                  <c:v>1.4139999999999999E-4</c:v>
                </c:pt>
                <c:pt idx="64">
                  <c:v>1.4139999999999999E-4</c:v>
                </c:pt>
                <c:pt idx="65">
                  <c:v>1.4139999999999999E-4</c:v>
                </c:pt>
                <c:pt idx="66">
                  <c:v>1.4139999999999999E-4</c:v>
                </c:pt>
                <c:pt idx="67">
                  <c:v>1.4139999999999999E-4</c:v>
                </c:pt>
                <c:pt idx="68">
                  <c:v>1.4139999999999999E-4</c:v>
                </c:pt>
                <c:pt idx="69">
                  <c:v>1.4139999999999999E-4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6-445A-95E7-F3B0F5CE5DF8}"/>
            </c:ext>
          </c:extLst>
        </c:ser>
        <c:ser>
          <c:idx val="0"/>
          <c:order val="1"/>
          <c:tx>
            <c:strRef>
              <c:f>'mom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'mom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'mom select'!$B$14:$B$83</c:f>
              <c:numCache>
                <c:formatCode>0.00E+00</c:formatCode>
                <c:ptCount val="70"/>
                <c:pt idx="0">
                  <c:v>5.2215749999999994E-4</c:v>
                </c:pt>
                <c:pt idx="1">
                  <c:v>1.0863138E-3</c:v>
                </c:pt>
                <c:pt idx="2">
                  <c:v>1.7512584E-3</c:v>
                </c:pt>
                <c:pt idx="3">
                  <c:v>1.6268190000000001E-3</c:v>
                </c:pt>
                <c:pt idx="4">
                  <c:v>2.0893598000000001E-3</c:v>
                </c:pt>
                <c:pt idx="5">
                  <c:v>2.1031545E-3</c:v>
                </c:pt>
                <c:pt idx="6">
                  <c:v>3.4014816000000002E-3</c:v>
                </c:pt>
                <c:pt idx="7">
                  <c:v>2.5758333000000001E-3</c:v>
                </c:pt>
                <c:pt idx="8">
                  <c:v>3.4952960000000002E-3</c:v>
                </c:pt>
                <c:pt idx="9">
                  <c:v>3.4012910999999999E-3</c:v>
                </c:pt>
                <c:pt idx="10">
                  <c:v>7.0593280000000001E-3</c:v>
                </c:pt>
                <c:pt idx="11">
                  <c:v>1.0105244000000001E-2</c:v>
                </c:pt>
                <c:pt idx="12">
                  <c:v>1.1937089999999999E-2</c:v>
                </c:pt>
                <c:pt idx="13">
                  <c:v>1.3502798999999999E-2</c:v>
                </c:pt>
                <c:pt idx="14">
                  <c:v>1.5261479999999999E-2</c:v>
                </c:pt>
                <c:pt idx="15">
                  <c:v>1.526985E-2</c:v>
                </c:pt>
                <c:pt idx="16">
                  <c:v>1.4005279999999998E-2</c:v>
                </c:pt>
                <c:pt idx="17">
                  <c:v>1.3440918E-2</c:v>
                </c:pt>
                <c:pt idx="18">
                  <c:v>1.134048E-2</c:v>
                </c:pt>
                <c:pt idx="19">
                  <c:v>1.6355155999999999E-2</c:v>
                </c:pt>
                <c:pt idx="20">
                  <c:v>1.53718E-2</c:v>
                </c:pt>
                <c:pt idx="21">
                  <c:v>9.1383999999999996E-3</c:v>
                </c:pt>
                <c:pt idx="22">
                  <c:v>1.0748549999999999E-2</c:v>
                </c:pt>
                <c:pt idx="23">
                  <c:v>1.3090899999999999E-2</c:v>
                </c:pt>
                <c:pt idx="24">
                  <c:v>1.558085E-2</c:v>
                </c:pt>
                <c:pt idx="25">
                  <c:v>1.7408449999999999E-2</c:v>
                </c:pt>
                <c:pt idx="26">
                  <c:v>1.9450699999999998E-2</c:v>
                </c:pt>
                <c:pt idx="27">
                  <c:v>2.1747300000000001E-2</c:v>
                </c:pt>
                <c:pt idx="28">
                  <c:v>2.6892100000000002E-2</c:v>
                </c:pt>
                <c:pt idx="29">
                  <c:v>3.2553249999999999E-2</c:v>
                </c:pt>
                <c:pt idx="30">
                  <c:v>3.843365E-2</c:v>
                </c:pt>
                <c:pt idx="31">
                  <c:v>4.4629799999999997E-2</c:v>
                </c:pt>
                <c:pt idx="32">
                  <c:v>4.9854049999999997E-2</c:v>
                </c:pt>
                <c:pt idx="33">
                  <c:v>5.5107500000000004E-2</c:v>
                </c:pt>
                <c:pt idx="34">
                  <c:v>5.8285999999999998E-2</c:v>
                </c:pt>
                <c:pt idx="35">
                  <c:v>6.4314499999999997E-2</c:v>
                </c:pt>
                <c:pt idx="36">
                  <c:v>7.0606500000000003E-2</c:v>
                </c:pt>
                <c:pt idx="37">
                  <c:v>7.5286499999999992E-2</c:v>
                </c:pt>
                <c:pt idx="38">
                  <c:v>8.1160999999999997E-2</c:v>
                </c:pt>
                <c:pt idx="39">
                  <c:v>8.8155000000000011E-2</c:v>
                </c:pt>
                <c:pt idx="40">
                  <c:v>9.2828000000000008E-2</c:v>
                </c:pt>
                <c:pt idx="41">
                  <c:v>9.7423499999999996E-2</c:v>
                </c:pt>
                <c:pt idx="42">
                  <c:v>0.104156</c:v>
                </c:pt>
                <c:pt idx="43">
                  <c:v>0.108707</c:v>
                </c:pt>
                <c:pt idx="44">
                  <c:v>0.12546599999999999</c:v>
                </c:pt>
                <c:pt idx="45">
                  <c:v>0.14378749999999998</c:v>
                </c:pt>
                <c:pt idx="46">
                  <c:v>0.14058499999999999</c:v>
                </c:pt>
                <c:pt idx="47">
                  <c:v>0.15148899999999998</c:v>
                </c:pt>
                <c:pt idx="48">
                  <c:v>0.1652325</c:v>
                </c:pt>
                <c:pt idx="49">
                  <c:v>0.17382600000000001</c:v>
                </c:pt>
                <c:pt idx="50">
                  <c:v>0.18691200000000002</c:v>
                </c:pt>
                <c:pt idx="51">
                  <c:v>0.1953705</c:v>
                </c:pt>
                <c:pt idx="52">
                  <c:v>0.20608700000000002</c:v>
                </c:pt>
                <c:pt idx="53">
                  <c:v>0.22218950000000001</c:v>
                </c:pt>
                <c:pt idx="54">
                  <c:v>0.27126749999999999</c:v>
                </c:pt>
                <c:pt idx="55">
                  <c:v>0.32759900000000003</c:v>
                </c:pt>
                <c:pt idx="56">
                  <c:v>0.40417199999999998</c:v>
                </c:pt>
                <c:pt idx="57">
                  <c:v>0.44164750000000003</c:v>
                </c:pt>
                <c:pt idx="58">
                  <c:v>0.49368799999999996</c:v>
                </c:pt>
                <c:pt idx="59">
                  <c:v>0.54853499999999999</c:v>
                </c:pt>
                <c:pt idx="60">
                  <c:v>0.60150999999999999</c:v>
                </c:pt>
                <c:pt idx="61">
                  <c:v>0.67613500000000004</c:v>
                </c:pt>
                <c:pt idx="62">
                  <c:v>0.71660500000000005</c:v>
                </c:pt>
                <c:pt idx="63">
                  <c:v>0.76946000000000003</c:v>
                </c:pt>
                <c:pt idx="64">
                  <c:v>0.83958500000000003</c:v>
                </c:pt>
                <c:pt idx="65">
                  <c:v>0.87227999999999994</c:v>
                </c:pt>
                <c:pt idx="66">
                  <c:v>0.93347999999999998</c:v>
                </c:pt>
                <c:pt idx="67">
                  <c:v>1.010505</c:v>
                </c:pt>
                <c:pt idx="68">
                  <c:v>1.051355</c:v>
                </c:pt>
                <c:pt idx="69">
                  <c:v>1.1692149999999999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0-4BEE-9803-70625FC1E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34400"/>
        <c:axId val="163934792"/>
      </c:lineChart>
      <c:catAx>
        <c:axId val="16393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34792"/>
        <c:crosses val="autoZero"/>
        <c:auto val="1"/>
        <c:lblAlgn val="ctr"/>
        <c:lblOffset val="100"/>
        <c:noMultiLvlLbl val="0"/>
      </c:catAx>
      <c:valAx>
        <c:axId val="163934792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4.3089999999999997E-6</c:v>
                </c:pt>
                <c:pt idx="1">
                  <c:v>4.9910000000000002E-6</c:v>
                </c:pt>
                <c:pt idx="2">
                  <c:v>5.8560000000000003E-6</c:v>
                </c:pt>
                <c:pt idx="3">
                  <c:v>6.8719999999999996E-6</c:v>
                </c:pt>
                <c:pt idx="4">
                  <c:v>7.7719999999999994E-6</c:v>
                </c:pt>
                <c:pt idx="5">
                  <c:v>1.1045E-5</c:v>
                </c:pt>
                <c:pt idx="6">
                  <c:v>1.1887E-5</c:v>
                </c:pt>
                <c:pt idx="7">
                  <c:v>1.0788000000000001E-5</c:v>
                </c:pt>
                <c:pt idx="8">
                  <c:v>1.2119999999999999E-5</c:v>
                </c:pt>
                <c:pt idx="9">
                  <c:v>1.3118999999999999E-5</c:v>
                </c:pt>
                <c:pt idx="10">
                  <c:v>2.4420999999999999E-5</c:v>
                </c:pt>
                <c:pt idx="11">
                  <c:v>3.6820000000000003E-5</c:v>
                </c:pt>
                <c:pt idx="12">
                  <c:v>4.4245000000000001E-5</c:v>
                </c:pt>
                <c:pt idx="13">
                  <c:v>6.4342000000000002E-5</c:v>
                </c:pt>
                <c:pt idx="14">
                  <c:v>6.3126000000000005E-5</c:v>
                </c:pt>
                <c:pt idx="15">
                  <c:v>7.6680000000000004E-5</c:v>
                </c:pt>
                <c:pt idx="16">
                  <c:v>8.4085999999999994E-5</c:v>
                </c:pt>
                <c:pt idx="17">
                  <c:v>9.4124999999999998E-5</c:v>
                </c:pt>
                <c:pt idx="18">
                  <c:v>1.20729E-4</c:v>
                </c:pt>
                <c:pt idx="19">
                  <c:v>2.1687E-4</c:v>
                </c:pt>
                <c:pt idx="20">
                  <c:v>3.3275999999999998E-4</c:v>
                </c:pt>
                <c:pt idx="21">
                  <c:v>5.5122000000000005E-4</c:v>
                </c:pt>
                <c:pt idx="22">
                  <c:v>7.5918000000000003E-4</c:v>
                </c:pt>
                <c:pt idx="23">
                  <c:v>8.5711999999999995E-4</c:v>
                </c:pt>
                <c:pt idx="24">
                  <c:v>9.5967999999999997E-4</c:v>
                </c:pt>
                <c:pt idx="25">
                  <c:v>1.15716E-3</c:v>
                </c:pt>
                <c:pt idx="26">
                  <c:v>1.2594800000000001E-3</c:v>
                </c:pt>
                <c:pt idx="27">
                  <c:v>1.4513799999999999E-3</c:v>
                </c:pt>
                <c:pt idx="28">
                  <c:v>1.8243000000000001E-3</c:v>
                </c:pt>
                <c:pt idx="29">
                  <c:v>2.14934E-3</c:v>
                </c:pt>
                <c:pt idx="30">
                  <c:v>2.4334000000000001E-3</c:v>
                </c:pt>
                <c:pt idx="31">
                  <c:v>2.8387799999999999E-3</c:v>
                </c:pt>
                <c:pt idx="32">
                  <c:v>3.1759800000000001E-3</c:v>
                </c:pt>
                <c:pt idx="33">
                  <c:v>3.52346E-3</c:v>
                </c:pt>
                <c:pt idx="34">
                  <c:v>4.2002999999999997E-3</c:v>
                </c:pt>
                <c:pt idx="35">
                  <c:v>4.3272600000000003E-3</c:v>
                </c:pt>
                <c:pt idx="36">
                  <c:v>4.6615399999999996E-3</c:v>
                </c:pt>
                <c:pt idx="37">
                  <c:v>5.0743799999999999E-3</c:v>
                </c:pt>
                <c:pt idx="38">
                  <c:v>5.3724599999999999E-3</c:v>
                </c:pt>
                <c:pt idx="39">
                  <c:v>5.7081600000000003E-3</c:v>
                </c:pt>
                <c:pt idx="40">
                  <c:v>6.1714200000000004E-3</c:v>
                </c:pt>
                <c:pt idx="41">
                  <c:v>6.4707200000000001E-3</c:v>
                </c:pt>
                <c:pt idx="42">
                  <c:v>6.7992199999999999E-3</c:v>
                </c:pt>
                <c:pt idx="43">
                  <c:v>7.1998599999999998E-3</c:v>
                </c:pt>
                <c:pt idx="44">
                  <c:v>7.9942199999999998E-3</c:v>
                </c:pt>
                <c:pt idx="45">
                  <c:v>8.5802399999999994E-3</c:v>
                </c:pt>
                <c:pt idx="46">
                  <c:v>9.2654199999999999E-3</c:v>
                </c:pt>
                <c:pt idx="47">
                  <c:v>1.0026800000000001E-2</c:v>
                </c:pt>
                <c:pt idx="48">
                  <c:v>1.05392E-2</c:v>
                </c:pt>
                <c:pt idx="49">
                  <c:v>1.1370699999999999E-2</c:v>
                </c:pt>
                <c:pt idx="50">
                  <c:v>1.20199E-2</c:v>
                </c:pt>
                <c:pt idx="51">
                  <c:v>1.282E-2</c:v>
                </c:pt>
                <c:pt idx="52">
                  <c:v>1.35017E-2</c:v>
                </c:pt>
                <c:pt idx="53">
                  <c:v>1.43663E-2</c:v>
                </c:pt>
                <c:pt idx="54">
                  <c:v>1.7995299999999999E-2</c:v>
                </c:pt>
                <c:pt idx="55">
                  <c:v>2.1135999999999999E-2</c:v>
                </c:pt>
                <c:pt idx="56">
                  <c:v>2.48396E-2</c:v>
                </c:pt>
                <c:pt idx="57">
                  <c:v>2.8220499999999999E-2</c:v>
                </c:pt>
                <c:pt idx="58">
                  <c:v>3.1458300000000002E-2</c:v>
                </c:pt>
                <c:pt idx="59">
                  <c:v>3.5333999999999997E-2</c:v>
                </c:pt>
                <c:pt idx="60">
                  <c:v>3.9078300000000003E-2</c:v>
                </c:pt>
                <c:pt idx="61">
                  <c:v>4.25081E-2</c:v>
                </c:pt>
                <c:pt idx="62">
                  <c:v>4.5351299999999997E-2</c:v>
                </c:pt>
                <c:pt idx="63">
                  <c:v>4.9206600000000003E-2</c:v>
                </c:pt>
                <c:pt idx="64">
                  <c:v>5.3137999999999998E-2</c:v>
                </c:pt>
                <c:pt idx="65">
                  <c:v>5.6717999999999998E-2</c:v>
                </c:pt>
                <c:pt idx="66">
                  <c:v>6.0060299999999997E-2</c:v>
                </c:pt>
                <c:pt idx="67">
                  <c:v>6.2849199999999994E-2</c:v>
                </c:pt>
                <c:pt idx="68">
                  <c:v>6.7401900000000001E-2</c:v>
                </c:pt>
                <c:pt idx="69">
                  <c:v>6.9846000000000005E-2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37-45A1-BD5A-E7814FF5FC0E}"/>
            </c:ext>
          </c:extLst>
        </c:ser>
        <c:ser>
          <c:idx val="0"/>
          <c:order val="1"/>
          <c:tx>
            <c:strRef>
              <c:f>'quick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1.7924500000000001E-6</c:v>
                </c:pt>
                <c:pt idx="1">
                  <c:v>3.33315E-6</c:v>
                </c:pt>
                <c:pt idx="2">
                  <c:v>6.5811499999999997E-6</c:v>
                </c:pt>
                <c:pt idx="3">
                  <c:v>6.5544999999999997E-6</c:v>
                </c:pt>
                <c:pt idx="4">
                  <c:v>9.4236500000000008E-6</c:v>
                </c:pt>
                <c:pt idx="5">
                  <c:v>8.1398499999999997E-6</c:v>
                </c:pt>
                <c:pt idx="6">
                  <c:v>1.23922E-5</c:v>
                </c:pt>
                <c:pt idx="7">
                  <c:v>1.4240799999999999E-5</c:v>
                </c:pt>
                <c:pt idx="8">
                  <c:v>2.97554E-5</c:v>
                </c:pt>
                <c:pt idx="9">
                  <c:v>1.5913499999999999E-5</c:v>
                </c:pt>
                <c:pt idx="10">
                  <c:v>5.9955299999999998E-5</c:v>
                </c:pt>
                <c:pt idx="11">
                  <c:v>7.1230500000000002E-5</c:v>
                </c:pt>
                <c:pt idx="12">
                  <c:v>1.03708E-4</c:v>
                </c:pt>
                <c:pt idx="13">
                  <c:v>1.09892E-4</c:v>
                </c:pt>
                <c:pt idx="14">
                  <c:v>1.3824900000000001E-4</c:v>
                </c:pt>
                <c:pt idx="15">
                  <c:v>1.62213E-4</c:v>
                </c:pt>
                <c:pt idx="16">
                  <c:v>1.7057899999999999E-4</c:v>
                </c:pt>
                <c:pt idx="17">
                  <c:v>1.9256300000000001E-4</c:v>
                </c:pt>
                <c:pt idx="18">
                  <c:v>2.8352500000000002E-4</c:v>
                </c:pt>
                <c:pt idx="19">
                  <c:v>6.8779300000000002E-4</c:v>
                </c:pt>
                <c:pt idx="20">
                  <c:v>9.5502499999999997E-4</c:v>
                </c:pt>
                <c:pt idx="21">
                  <c:v>6.4886399999999997E-4</c:v>
                </c:pt>
                <c:pt idx="22">
                  <c:v>9.2449899999999996E-4</c:v>
                </c:pt>
                <c:pt idx="23">
                  <c:v>1.1489200000000001E-3</c:v>
                </c:pt>
                <c:pt idx="24">
                  <c:v>1.24467E-3</c:v>
                </c:pt>
                <c:pt idx="25">
                  <c:v>2.0689699999999998E-3</c:v>
                </c:pt>
                <c:pt idx="26">
                  <c:v>1.60422E-3</c:v>
                </c:pt>
                <c:pt idx="27">
                  <c:v>2.2764999999999999E-3</c:v>
                </c:pt>
                <c:pt idx="28">
                  <c:v>2.50629E-3</c:v>
                </c:pt>
                <c:pt idx="29">
                  <c:v>3.60122E-3</c:v>
                </c:pt>
                <c:pt idx="30">
                  <c:v>2.8941000000000001E-3</c:v>
                </c:pt>
                <c:pt idx="31">
                  <c:v>2.82147E-3</c:v>
                </c:pt>
                <c:pt idx="32">
                  <c:v>2.7934499999999998E-3</c:v>
                </c:pt>
                <c:pt idx="33">
                  <c:v>7.4589599999999997E-3</c:v>
                </c:pt>
                <c:pt idx="34">
                  <c:v>6.6459099999999997E-3</c:v>
                </c:pt>
                <c:pt idx="35">
                  <c:v>8.6229800000000006E-3</c:v>
                </c:pt>
                <c:pt idx="36">
                  <c:v>9.8898900000000001E-3</c:v>
                </c:pt>
                <c:pt idx="37">
                  <c:v>5.9569999999999996E-3</c:v>
                </c:pt>
                <c:pt idx="38">
                  <c:v>4.5066500000000001E-3</c:v>
                </c:pt>
                <c:pt idx="39">
                  <c:v>9.7663899999999998E-3</c:v>
                </c:pt>
                <c:pt idx="40">
                  <c:v>9.12929E-3</c:v>
                </c:pt>
                <c:pt idx="41">
                  <c:v>9.5425600000000003E-3</c:v>
                </c:pt>
                <c:pt idx="42">
                  <c:v>9.0457200000000001E-3</c:v>
                </c:pt>
                <c:pt idx="43">
                  <c:v>1.06652E-2</c:v>
                </c:pt>
                <c:pt idx="44">
                  <c:v>1.1808000000000001E-2</c:v>
                </c:pt>
                <c:pt idx="45">
                  <c:v>1.19953E-2</c:v>
                </c:pt>
                <c:pt idx="46">
                  <c:v>1.2125500000000001E-2</c:v>
                </c:pt>
                <c:pt idx="47">
                  <c:v>1.6464699999999999E-2</c:v>
                </c:pt>
                <c:pt idx="48">
                  <c:v>1.3020800000000001E-2</c:v>
                </c:pt>
                <c:pt idx="49">
                  <c:v>1.8616600000000001E-2</c:v>
                </c:pt>
                <c:pt idx="50">
                  <c:v>1.9218499999999999E-2</c:v>
                </c:pt>
                <c:pt idx="51">
                  <c:v>1.7028999999999999E-2</c:v>
                </c:pt>
                <c:pt idx="52">
                  <c:v>1.48351E-2</c:v>
                </c:pt>
                <c:pt idx="53">
                  <c:v>2.4801799999999999E-2</c:v>
                </c:pt>
                <c:pt idx="54">
                  <c:v>2.9328099999999999E-2</c:v>
                </c:pt>
                <c:pt idx="55">
                  <c:v>2.8999400000000002E-2</c:v>
                </c:pt>
                <c:pt idx="56">
                  <c:v>3.8345400000000002E-2</c:v>
                </c:pt>
                <c:pt idx="57">
                  <c:v>5.0107600000000002E-2</c:v>
                </c:pt>
                <c:pt idx="58">
                  <c:v>5.6072200000000003E-2</c:v>
                </c:pt>
                <c:pt idx="59">
                  <c:v>5.3288700000000001E-2</c:v>
                </c:pt>
                <c:pt idx="60">
                  <c:v>5.7454100000000001E-2</c:v>
                </c:pt>
                <c:pt idx="61">
                  <c:v>6.3111899999999999E-2</c:v>
                </c:pt>
                <c:pt idx="62">
                  <c:v>6.8294400000000005E-2</c:v>
                </c:pt>
                <c:pt idx="63">
                  <c:v>8.5538799999999998E-2</c:v>
                </c:pt>
                <c:pt idx="64">
                  <c:v>8.0426200000000003E-2</c:v>
                </c:pt>
                <c:pt idx="65">
                  <c:v>8.6987200000000001E-2</c:v>
                </c:pt>
                <c:pt idx="66">
                  <c:v>9.2899700000000002E-2</c:v>
                </c:pt>
                <c:pt idx="67">
                  <c:v>9.6108899999999997E-2</c:v>
                </c:pt>
                <c:pt idx="68">
                  <c:v>0.109787</c:v>
                </c:pt>
                <c:pt idx="69">
                  <c:v>0.118245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37-45A1-BD5A-E7814FF5FC0E}"/>
            </c:ext>
          </c:extLst>
        </c:ser>
        <c:ser>
          <c:idx val="1"/>
          <c:order val="2"/>
          <c:tx>
            <c:strRef>
              <c:f>'quick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select'!$E$14:$E$83</c:f>
              <c:numCache>
                <c:formatCode>0.00E+00</c:formatCode>
                <c:ptCount val="70"/>
                <c:pt idx="0">
                  <c:v>6.2454399999999996E-7</c:v>
                </c:pt>
                <c:pt idx="1">
                  <c:v>5.2028599999999995E-7</c:v>
                </c:pt>
                <c:pt idx="2">
                  <c:v>7.4049399999999999E-7</c:v>
                </c:pt>
                <c:pt idx="3">
                  <c:v>6.9035200000000004E-7</c:v>
                </c:pt>
                <c:pt idx="4">
                  <c:v>1.0868600000000001E-6</c:v>
                </c:pt>
                <c:pt idx="5">
                  <c:v>1.1445800000000001E-6</c:v>
                </c:pt>
                <c:pt idx="6">
                  <c:v>1.2322100000000001E-6</c:v>
                </c:pt>
                <c:pt idx="7">
                  <c:v>1.1342099999999999E-6</c:v>
                </c:pt>
                <c:pt idx="8">
                  <c:v>1.1148399999999999E-6</c:v>
                </c:pt>
                <c:pt idx="9">
                  <c:v>5.52859E-6</c:v>
                </c:pt>
                <c:pt idx="10">
                  <c:v>7.3527599999999999E-6</c:v>
                </c:pt>
                <c:pt idx="11">
                  <c:v>1.6903200000000001E-6</c:v>
                </c:pt>
                <c:pt idx="12">
                  <c:v>7.8586999999999998E-6</c:v>
                </c:pt>
                <c:pt idx="13">
                  <c:v>2.1968599999999998E-5</c:v>
                </c:pt>
                <c:pt idx="14">
                  <c:v>1.37566E-6</c:v>
                </c:pt>
                <c:pt idx="15">
                  <c:v>6.15887E-6</c:v>
                </c:pt>
                <c:pt idx="16">
                  <c:v>1.35765E-5</c:v>
                </c:pt>
                <c:pt idx="17">
                  <c:v>4.2004100000000003E-6</c:v>
                </c:pt>
                <c:pt idx="18">
                  <c:v>8.2692399999999998E-6</c:v>
                </c:pt>
                <c:pt idx="19">
                  <c:v>1.17688E-5</c:v>
                </c:pt>
                <c:pt idx="20">
                  <c:v>5.3918700000000003E-5</c:v>
                </c:pt>
                <c:pt idx="21">
                  <c:v>1.61304E-4</c:v>
                </c:pt>
                <c:pt idx="22">
                  <c:v>1.36852E-4</c:v>
                </c:pt>
                <c:pt idx="23">
                  <c:v>6.5318699999999995E-5</c:v>
                </c:pt>
                <c:pt idx="24">
                  <c:v>7.07539E-5</c:v>
                </c:pt>
                <c:pt idx="25">
                  <c:v>8.1965200000000006E-5</c:v>
                </c:pt>
                <c:pt idx="26">
                  <c:v>7.4651299999999995E-5</c:v>
                </c:pt>
                <c:pt idx="27">
                  <c:v>1.7308499999999999E-5</c:v>
                </c:pt>
                <c:pt idx="28">
                  <c:v>2.5971300000000001E-4</c:v>
                </c:pt>
                <c:pt idx="29">
                  <c:v>3.8707699999999999E-4</c:v>
                </c:pt>
                <c:pt idx="30">
                  <c:v>1.00541E-4</c:v>
                </c:pt>
                <c:pt idx="31">
                  <c:v>7.8282500000000001E-4</c:v>
                </c:pt>
                <c:pt idx="32">
                  <c:v>1.0276E-3</c:v>
                </c:pt>
                <c:pt idx="33">
                  <c:v>1.64248E-3</c:v>
                </c:pt>
                <c:pt idx="34">
                  <c:v>8.6271099999999995E-4</c:v>
                </c:pt>
                <c:pt idx="35">
                  <c:v>1.17673E-3</c:v>
                </c:pt>
                <c:pt idx="36">
                  <c:v>9.2461699999999997E-4</c:v>
                </c:pt>
                <c:pt idx="37">
                  <c:v>7.9254399999999995E-4</c:v>
                </c:pt>
                <c:pt idx="38">
                  <c:v>2.14196E-3</c:v>
                </c:pt>
                <c:pt idx="39">
                  <c:v>9.0578399999999997E-4</c:v>
                </c:pt>
                <c:pt idx="40">
                  <c:v>1.19637E-3</c:v>
                </c:pt>
                <c:pt idx="41">
                  <c:v>1.83365E-3</c:v>
                </c:pt>
                <c:pt idx="42">
                  <c:v>3.07406E-3</c:v>
                </c:pt>
                <c:pt idx="43">
                  <c:v>8.2647700000000005E-4</c:v>
                </c:pt>
                <c:pt idx="44">
                  <c:v>1.6846999999999999E-3</c:v>
                </c:pt>
                <c:pt idx="45">
                  <c:v>3.9267299999999998E-3</c:v>
                </c:pt>
                <c:pt idx="46">
                  <c:v>2.90158E-3</c:v>
                </c:pt>
                <c:pt idx="47">
                  <c:v>2.06975E-3</c:v>
                </c:pt>
                <c:pt idx="48">
                  <c:v>2.1106699999999998E-3</c:v>
                </c:pt>
                <c:pt idx="49">
                  <c:v>3.30452E-3</c:v>
                </c:pt>
                <c:pt idx="50">
                  <c:v>3.63547E-3</c:v>
                </c:pt>
                <c:pt idx="51">
                  <c:v>2.7530699999999998E-3</c:v>
                </c:pt>
                <c:pt idx="52">
                  <c:v>4.7518300000000003E-3</c:v>
                </c:pt>
                <c:pt idx="53">
                  <c:v>6.1038799999999999E-3</c:v>
                </c:pt>
                <c:pt idx="54">
                  <c:v>5.5886900000000003E-3</c:v>
                </c:pt>
                <c:pt idx="55">
                  <c:v>5.1056799999999996E-3</c:v>
                </c:pt>
                <c:pt idx="56">
                  <c:v>8.1833800000000005E-3</c:v>
                </c:pt>
                <c:pt idx="57">
                  <c:v>7.3986700000000004E-3</c:v>
                </c:pt>
                <c:pt idx="58">
                  <c:v>1.1753899999999999E-2</c:v>
                </c:pt>
                <c:pt idx="59">
                  <c:v>1.19414E-2</c:v>
                </c:pt>
                <c:pt idx="60">
                  <c:v>1.17187E-2</c:v>
                </c:pt>
                <c:pt idx="61">
                  <c:v>1.32126E-2</c:v>
                </c:pt>
                <c:pt idx="62">
                  <c:v>1.16341E-2</c:v>
                </c:pt>
                <c:pt idx="63">
                  <c:v>1.4817200000000001E-2</c:v>
                </c:pt>
                <c:pt idx="64">
                  <c:v>2.8766799999999999E-2</c:v>
                </c:pt>
                <c:pt idx="65">
                  <c:v>1.86079E-2</c:v>
                </c:pt>
                <c:pt idx="66">
                  <c:v>1.7361000000000001E-2</c:v>
                </c:pt>
                <c:pt idx="67">
                  <c:v>2.07198E-2</c:v>
                </c:pt>
                <c:pt idx="68">
                  <c:v>2.29549E-2</c:v>
                </c:pt>
                <c:pt idx="69">
                  <c:v>1.7229100000000001E-2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37-45A1-BD5A-E7814FF5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35576"/>
        <c:axId val="163935968"/>
      </c:scatterChart>
      <c:valAx>
        <c:axId val="1639355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35968"/>
        <c:crosses val="autoZero"/>
        <c:crossBetween val="midCat"/>
      </c:valAx>
      <c:valAx>
        <c:axId val="1639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35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'quick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1.3029923933250066E-5</c:v>
                </c:pt>
                <c:pt idx="2">
                  <c:v>4.0498732225063017E-5</c:v>
                </c:pt>
                <c:pt idx="3">
                  <c:v>4.0273349299885422E-5</c:v>
                </c:pt>
                <c:pt idx="4">
                  <c:v>6.4538168053104376E-5</c:v>
                </c:pt>
                <c:pt idx="5">
                  <c:v>5.3680884775693819E-5</c:v>
                </c:pt>
                <c:pt idx="6">
                  <c:v>8.9643627060081386E-5</c:v>
                </c:pt>
                <c:pt idx="7">
                  <c:v>1.0527750606508304E-4</c:v>
                </c:pt>
                <c:pt idx="8">
                  <c:v>2.3648673424370411E-4</c:v>
                </c:pt>
                <c:pt idx="9">
                  <c:v>1.1942377319245852E-4</c:v>
                </c:pt>
                <c:pt idx="10">
                  <c:v>4.9189167991239922E-4</c:v>
                </c:pt>
                <c:pt idx="11">
                  <c:v>5.8724768583969281E-4</c:v>
                </c:pt>
                <c:pt idx="12">
                  <c:v>8.619146258942973E-4</c:v>
                </c:pt>
                <c:pt idx="13">
                  <c:v>9.1421361310999028E-4</c:v>
                </c:pt>
                <c:pt idx="14">
                  <c:v>1.1540328855025213E-3</c:v>
                </c:pt>
                <c:pt idx="15">
                  <c:v>1.3566999181087421E-3</c:v>
                </c:pt>
                <c:pt idx="16">
                  <c:v>1.4274523966091445E-3</c:v>
                </c:pt>
                <c:pt idx="17">
                  <c:v>1.6133742813034845E-3</c:v>
                </c:pt>
                <c:pt idx="18">
                  <c:v>2.3826531420916277E-3</c:v>
                </c:pt>
                <c:pt idx="19">
                  <c:v>5.8016064027180559E-3</c:v>
                </c:pt>
                <c:pt idx="20">
                  <c:v>8.0616262849341151E-3</c:v>
                </c:pt>
                <c:pt idx="21">
                  <c:v>5.472378189050572E-3</c:v>
                </c:pt>
                <c:pt idx="22">
                  <c:v>7.8034634641472051E-3</c:v>
                </c:pt>
                <c:pt idx="23">
                  <c:v>9.7014244942140032E-3</c:v>
                </c:pt>
                <c:pt idx="24">
                  <c:v>1.0511196167225421E-2</c:v>
                </c:pt>
                <c:pt idx="25">
                  <c:v>1.7482421128722159E-2</c:v>
                </c:pt>
                <c:pt idx="26">
                  <c:v>1.3551962799405638E-2</c:v>
                </c:pt>
                <c:pt idx="27">
                  <c:v>1.9237532515667958E-2</c:v>
                </c:pt>
                <c:pt idx="28">
                  <c:v>2.1180899959441262E-2</c:v>
                </c:pt>
                <c:pt idx="29">
                  <c:v>3.0440882183257384E-2</c:v>
                </c:pt>
                <c:pt idx="30">
                  <c:v>2.4460665520909239E-2</c:v>
                </c:pt>
                <c:pt idx="31">
                  <c:v>2.3846423049777965E-2</c:v>
                </c:pt>
                <c:pt idx="32">
                  <c:v>2.3609453835388615E-2</c:v>
                </c:pt>
                <c:pt idx="33">
                  <c:v>6.3066350317388692E-2</c:v>
                </c:pt>
                <c:pt idx="34">
                  <c:v>5.6190268241754902E-2</c:v>
                </c:pt>
                <c:pt idx="35">
                  <c:v>7.2910636717584548E-2</c:v>
                </c:pt>
                <c:pt idx="36">
                  <c:v>8.362507880901951E-2</c:v>
                </c:pt>
                <c:pt idx="37">
                  <c:v>5.0364056197323606E-2</c:v>
                </c:pt>
                <c:pt idx="38">
                  <c:v>3.8098235351870742E-2</c:v>
                </c:pt>
                <c:pt idx="39">
                  <c:v>8.2580621350879443E-2</c:v>
                </c:pt>
                <c:pt idx="40">
                  <c:v>7.7192574010142373E-2</c:v>
                </c:pt>
                <c:pt idx="41">
                  <c:v>8.0687658493749995E-2</c:v>
                </c:pt>
                <c:pt idx="42">
                  <c:v>7.6485810368225243E-2</c:v>
                </c:pt>
                <c:pt idx="43">
                  <c:v>9.0181988216878339E-2</c:v>
                </c:pt>
                <c:pt idx="44">
                  <c:v>9.9846813991473118E-2</c:v>
                </c:pt>
                <c:pt idx="45">
                  <c:v>0.10143083732677378</c:v>
                </c:pt>
                <c:pt idx="46">
                  <c:v>0.10253195765916112</c:v>
                </c:pt>
                <c:pt idx="47">
                  <c:v>0.13922920302241074</c:v>
                </c:pt>
                <c:pt idx="48">
                  <c:v>0.11010363994477076</c:v>
                </c:pt>
                <c:pt idx="49">
                  <c:v>0.15742813423027782</c:v>
                </c:pt>
                <c:pt idx="50">
                  <c:v>0.16251849005258145</c:v>
                </c:pt>
                <c:pt idx="51">
                  <c:v>0.14400157017729681</c:v>
                </c:pt>
                <c:pt idx="52">
                  <c:v>0.12544743886220802</c:v>
                </c:pt>
                <c:pt idx="53">
                  <c:v>0.209737270020463</c:v>
                </c:pt>
                <c:pt idx="54">
                  <c:v>0.24801684728993126</c:v>
                </c:pt>
                <c:pt idx="55">
                  <c:v>0.24523698359365084</c:v>
                </c:pt>
                <c:pt idx="56">
                  <c:v>0.32427746459589335</c:v>
                </c:pt>
                <c:pt idx="57">
                  <c:v>0.42375210033787686</c:v>
                </c:pt>
                <c:pt idx="58">
                  <c:v>0.474195589850607</c:v>
                </c:pt>
                <c:pt idx="59">
                  <c:v>0.45065512560175802</c:v>
                </c:pt>
                <c:pt idx="60">
                  <c:v>0.48588251909274255</c:v>
                </c:pt>
                <c:pt idx="61">
                  <c:v>0.5337313563936722</c:v>
                </c:pt>
                <c:pt idx="62">
                  <c:v>0.57756051248120932</c:v>
                </c:pt>
                <c:pt idx="63">
                  <c:v>0.7233989107901192</c:v>
                </c:pt>
                <c:pt idx="64">
                  <c:v>0.68016090916674399</c:v>
                </c:pt>
                <c:pt idx="65">
                  <c:v>0.73564824020202246</c:v>
                </c:pt>
                <c:pt idx="66">
                  <c:v>0.78565111243888952</c:v>
                </c:pt>
                <c:pt idx="67">
                  <c:v>0.81279178348879288</c:v>
                </c:pt>
                <c:pt idx="68">
                  <c:v>0.9284694641218737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B-4054-82F0-6B28B1B5ADDB}"/>
            </c:ext>
          </c:extLst>
        </c:ser>
        <c:ser>
          <c:idx val="1"/>
          <c:order val="1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0.72875287681158085</c:v>
                </c:pt>
                <c:pt idx="1">
                  <c:v>0.31750231277835245</c:v>
                </c:pt>
                <c:pt idx="2">
                  <c:v>0.22432654244941974</c:v>
                </c:pt>
                <c:pt idx="3">
                  <c:v>0.2089475666002503</c:v>
                </c:pt>
                <c:pt idx="4">
                  <c:v>0.23034728257583123</c:v>
                </c:pt>
                <c:pt idx="5">
                  <c:v>0.28440315448661818</c:v>
                </c:pt>
                <c:pt idx="6">
                  <c:v>0.19635241840608547</c:v>
                </c:pt>
                <c:pt idx="7">
                  <c:v>0.15403934208554076</c:v>
                </c:pt>
                <c:pt idx="8">
                  <c:v>6.3854205845332607E-2</c:v>
                </c:pt>
                <c:pt idx="9">
                  <c:v>0.72658203209221439</c:v>
                </c:pt>
                <c:pt idx="10">
                  <c:v>0.24596489781125194</c:v>
                </c:pt>
                <c:pt idx="11">
                  <c:v>3.44829187079225E-2</c:v>
                </c:pt>
                <c:pt idx="12">
                  <c:v>0.14576899562942353</c:v>
                </c:pt>
                <c:pt idx="13">
                  <c:v>0.41119011150713525</c:v>
                </c:pt>
                <c:pt idx="14">
                  <c:v>5.0193494492065758E-3</c:v>
                </c:pt>
                <c:pt idx="15">
                  <c:v>6.4925401238597011E-2</c:v>
                </c:pt>
                <c:pt idx="16">
                  <c:v>0.15392299037482934</c:v>
                </c:pt>
                <c:pt idx="17">
                  <c:v>3.0383773557204848E-2</c:v>
                </c:pt>
                <c:pt idx="18">
                  <c:v>4.6105125583850409E-2</c:v>
                </c:pt>
                <c:pt idx="19">
                  <c:v>2.0329560952391818E-2</c:v>
                </c:pt>
                <c:pt idx="20">
                  <c:v>0.10446071621678012</c:v>
                </c:pt>
                <c:pt idx="21">
                  <c:v>0.51528491986035463</c:v>
                </c:pt>
                <c:pt idx="22">
                  <c:v>0.30025546703543432</c:v>
                </c:pt>
                <c:pt idx="23">
                  <c:v>0.10530394821664978</c:v>
                </c:pt>
                <c:pt idx="24">
                  <c:v>0.10528951116258238</c:v>
                </c:pt>
                <c:pt idx="25">
                  <c:v>6.8450487308634803E-2</c:v>
                </c:pt>
                <c:pt idx="26">
                  <c:v>8.3242262806438233E-2</c:v>
                </c:pt>
                <c:pt idx="27">
                  <c:v>0</c:v>
                </c:pt>
                <c:pt idx="28">
                  <c:v>0.20531176850668872</c:v>
                </c:pt>
                <c:pt idx="29">
                  <c:v>0.2135662079168055</c:v>
                </c:pt>
                <c:pt idx="30">
                  <c:v>5.8023741167103536E-2</c:v>
                </c:pt>
                <c:pt idx="31">
                  <c:v>0.57698966358431469</c:v>
                </c:pt>
                <c:pt idx="32">
                  <c:v>0.77029824260118496</c:v>
                </c:pt>
                <c:pt idx="33">
                  <c:v>0.45457707437091582</c:v>
                </c:pt>
                <c:pt idx="34">
                  <c:v>0.26130308828435528</c:v>
                </c:pt>
                <c:pt idx="35">
                  <c:v>0.27552975648914318</c:v>
                </c:pt>
                <c:pt idx="36">
                  <c:v>0.18364475650903997</c:v>
                </c:pt>
                <c:pt idx="37">
                  <c:v>0.26821656523989829</c:v>
                </c:pt>
                <c:pt idx="38">
                  <c:v>1</c:v>
                </c:pt>
                <c:pt idx="39">
                  <c:v>0.18204942305948554</c:v>
                </c:pt>
                <c:pt idx="40">
                  <c:v>0.26394720394714954</c:v>
                </c:pt>
                <c:pt idx="41">
                  <c:v>0.39460656516774784</c:v>
                </c:pt>
                <c:pt idx="42">
                  <c:v>0.71037620620749675</c:v>
                </c:pt>
                <c:pt idx="43">
                  <c:v>0.14943746832650359</c:v>
                </c:pt>
                <c:pt idx="44">
                  <c:v>0.28880797925662544</c:v>
                </c:pt>
                <c:pt idx="45">
                  <c:v>0.68369131108237235</c:v>
                </c:pt>
                <c:pt idx="46">
                  <c:v>0.49540240248088763</c:v>
                </c:pt>
                <c:pt idx="47">
                  <c:v>0.25253120776545301</c:v>
                </c:pt>
                <c:pt idx="48">
                  <c:v>0.33034317320444828</c:v>
                </c:pt>
                <c:pt idx="49">
                  <c:v>0.36327999319001797</c:v>
                </c:pt>
                <c:pt idx="50">
                  <c:v>0.38821379216640456</c:v>
                </c:pt>
                <c:pt idx="51">
                  <c:v>0.3294229695589147</c:v>
                </c:pt>
                <c:pt idx="52">
                  <c:v>0.66862611901959945</c:v>
                </c:pt>
                <c:pt idx="53">
                  <c:v>0.50996481692699769</c:v>
                </c:pt>
                <c:pt idx="54">
                  <c:v>0.39119098989699269</c:v>
                </c:pt>
                <c:pt idx="55">
                  <c:v>0.36019592488349134</c:v>
                </c:pt>
                <c:pt idx="56">
                  <c:v>0.44005881654308843</c:v>
                </c:pt>
                <c:pt idx="57">
                  <c:v>0.29945869596032892</c:v>
                </c:pt>
                <c:pt idx="58">
                  <c:v>0.4319518975006082</c:v>
                </c:pt>
                <c:pt idx="59">
                  <c:v>0.4628871525836184</c:v>
                </c:pt>
                <c:pt idx="60">
                  <c:v>0.41986148145494279</c:v>
                </c:pt>
                <c:pt idx="61">
                  <c:v>0.43137704607268612</c:v>
                </c:pt>
                <c:pt idx="62">
                  <c:v>0.34798816761157025</c:v>
                </c:pt>
                <c:pt idx="63">
                  <c:v>0.3541243308478626</c:v>
                </c:pt>
                <c:pt idx="64">
                  <c:v>0.74852919997584055</c:v>
                </c:pt>
                <c:pt idx="65">
                  <c:v>0.44113449826289625</c:v>
                </c:pt>
                <c:pt idx="66">
                  <c:v>0.38332555115257372</c:v>
                </c:pt>
                <c:pt idx="67">
                  <c:v>0.444708080846757</c:v>
                </c:pt>
                <c:pt idx="68">
                  <c:v>0.4308078915586499</c:v>
                </c:pt>
                <c:pt idx="69">
                  <c:v>0.29529168771721376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B-4054-82F0-6B28B1B5ADDB}"/>
            </c:ext>
          </c:extLst>
        </c:ser>
        <c:ser>
          <c:idx val="3"/>
          <c:order val="3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9.7649411151857751E-6</c:v>
                </c:pt>
                <c:pt idx="2">
                  <c:v>2.2150093702628139E-5</c:v>
                </c:pt>
                <c:pt idx="3">
                  <c:v>3.6697278707069099E-5</c:v>
                </c:pt>
                <c:pt idx="4">
                  <c:v>4.9583564636199873E-5</c:v>
                </c:pt>
                <c:pt idx="5">
                  <c:v>9.6446691131805491E-5</c:v>
                </c:pt>
                <c:pt idx="6">
                  <c:v>1.0850252752328117E-4</c:v>
                </c:pt>
                <c:pt idx="7">
                  <c:v>9.2766940594264815E-5</c:v>
                </c:pt>
                <c:pt idx="8">
                  <c:v>1.1183864376937836E-4</c:v>
                </c:pt>
                <c:pt idx="9">
                  <c:v>1.2614242115071352E-4</c:v>
                </c:pt>
                <c:pt idx="10">
                  <c:v>2.879655362296425E-4</c:v>
                </c:pt>
                <c:pt idx="11">
                  <c:v>4.6549560204663424E-4</c:v>
                </c:pt>
                <c:pt idx="12">
                  <c:v>5.7180746096196318E-4</c:v>
                </c:pt>
                <c:pt idx="13">
                  <c:v>8.5955822575945352E-4</c:v>
                </c:pt>
                <c:pt idx="14">
                  <c:v>8.4214742165965013E-4</c:v>
                </c:pt>
                <c:pt idx="15">
                  <c:v>1.0362148877523596E-3</c:v>
                </c:pt>
                <c:pt idx="16">
                  <c:v>1.1422547028536291E-3</c:v>
                </c:pt>
                <c:pt idx="17">
                  <c:v>1.2859940633453445E-3</c:v>
                </c:pt>
                <c:pt idx="18">
                  <c:v>1.6669126754104504E-3</c:v>
                </c:pt>
                <c:pt idx="19">
                  <c:v>3.0434686926466307E-3</c:v>
                </c:pt>
                <c:pt idx="20">
                  <c:v>4.7027927774543708E-3</c:v>
                </c:pt>
                <c:pt idx="21">
                  <c:v>7.8307239153187162E-3</c:v>
                </c:pt>
                <c:pt idx="22">
                  <c:v>1.0808315050676535E-2</c:v>
                </c:pt>
                <c:pt idx="23">
                  <c:v>1.2210629321675499E-2</c:v>
                </c:pt>
                <c:pt idx="24">
                  <c:v>1.3679093193777336E-2</c:v>
                </c:pt>
                <c:pt idx="25">
                  <c:v>1.6506630688538165E-2</c:v>
                </c:pt>
                <c:pt idx="26">
                  <c:v>1.7971658217725568E-2</c:v>
                </c:pt>
                <c:pt idx="27">
                  <c:v>2.0719300739725784E-2</c:v>
                </c:pt>
                <c:pt idx="28">
                  <c:v>2.6058804904938507E-2</c:v>
                </c:pt>
                <c:pt idx="29">
                  <c:v>3.0712758658721473E-2</c:v>
                </c:pt>
                <c:pt idx="30">
                  <c:v>3.4779956859864687E-2</c:v>
                </c:pt>
                <c:pt idx="31">
                  <c:v>4.0584226404254721E-2</c:v>
                </c:pt>
                <c:pt idx="32">
                  <c:v>4.5412288199035721E-2</c:v>
                </c:pt>
                <c:pt idx="33">
                  <c:v>5.0387540015318345E-2</c:v>
                </c:pt>
                <c:pt idx="34">
                  <c:v>6.0078599757843763E-2</c:v>
                </c:pt>
                <c:pt idx="35">
                  <c:v>6.189642515957982E-2</c:v>
                </c:pt>
                <c:pt idx="36">
                  <c:v>6.6682678115568522E-2</c:v>
                </c:pt>
                <c:pt idx="37">
                  <c:v>7.259376065221558E-2</c:v>
                </c:pt>
                <c:pt idx="38">
                  <c:v>7.6861698551943691E-2</c:v>
                </c:pt>
                <c:pt idx="39">
                  <c:v>8.1668283203509481E-2</c:v>
                </c:pt>
                <c:pt idx="40">
                  <c:v>8.8301284114097406E-2</c:v>
                </c:pt>
                <c:pt idx="41">
                  <c:v>9.2586690090307219E-2</c:v>
                </c:pt>
                <c:pt idx="42">
                  <c:v>9.7290184454439946E-2</c:v>
                </c:pt>
                <c:pt idx="43">
                  <c:v>0.1030265862262699</c:v>
                </c:pt>
                <c:pt idx="44">
                  <c:v>0.11440030854923028</c:v>
                </c:pt>
                <c:pt idx="45">
                  <c:v>0.12279099886055163</c:v>
                </c:pt>
                <c:pt idx="46">
                  <c:v>0.13260147151935367</c:v>
                </c:pt>
                <c:pt idx="47">
                  <c:v>0.14350298305348877</c:v>
                </c:pt>
                <c:pt idx="48">
                  <c:v>0.15083957517580723</c:v>
                </c:pt>
                <c:pt idx="49">
                  <c:v>0.16274507156477638</c:v>
                </c:pt>
                <c:pt idx="50">
                  <c:v>0.17204037914832274</c:v>
                </c:pt>
                <c:pt idx="51">
                  <c:v>0.18349628733932</c:v>
                </c:pt>
                <c:pt idx="52">
                  <c:v>0.19325693302586272</c:v>
                </c:pt>
                <c:pt idx="53">
                  <c:v>0.20563635837511435</c:v>
                </c:pt>
                <c:pt idx="54">
                  <c:v>0.25759672686046498</c:v>
                </c:pt>
                <c:pt idx="55">
                  <c:v>0.30256556932448836</c:v>
                </c:pt>
                <c:pt idx="56">
                  <c:v>0.3555940677324092</c:v>
                </c:pt>
                <c:pt idx="57">
                  <c:v>0.40400211672996283</c:v>
                </c:pt>
                <c:pt idx="58">
                  <c:v>0.45036124626478469</c:v>
                </c:pt>
                <c:pt idx="59">
                  <c:v>0.50585388890426475</c:v>
                </c:pt>
                <c:pt idx="60">
                  <c:v>0.55946513379809193</c:v>
                </c:pt>
                <c:pt idx="61">
                  <c:v>0.60857333766446164</c:v>
                </c:pt>
                <c:pt idx="62">
                  <c:v>0.64928254672413344</c:v>
                </c:pt>
                <c:pt idx="63">
                  <c:v>0.70448310021588678</c:v>
                </c:pt>
                <c:pt idx="64">
                  <c:v>0.76077326077342522</c:v>
                </c:pt>
                <c:pt idx="65">
                  <c:v>0.81203204258041217</c:v>
                </c:pt>
                <c:pt idx="66">
                  <c:v>0.85988741309256078</c:v>
                </c:pt>
                <c:pt idx="67">
                  <c:v>0.89981914956784181</c:v>
                </c:pt>
                <c:pt idx="68">
                  <c:v>0.96500514284512373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DB-4054-82F0-6B28B1B5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36752"/>
        <c:axId val="16393714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'quick select'!$M$13</c15:sqref>
                        </c15:formulaRef>
                      </c:ext>
                    </c:extLst>
                    <c:strCache>
                      <c:ptCount val="1"/>
                      <c:pt idx="0">
                        <c:v>n° rip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'quick select'!$J$14:$J$83</c15:sqref>
                        </c15:formulaRef>
                      </c:ext>
                    </c:extLst>
                    <c:numCache>
                      <c:formatCode>0.00%</c:formatCode>
                      <c:ptCount val="70"/>
                      <c:pt idx="0">
                        <c:v>0</c:v>
                      </c:pt>
                      <c:pt idx="1">
                        <c:v>2.0000400008000161E-5</c:v>
                      </c:pt>
                      <c:pt idx="2">
                        <c:v>4.0000800016000322E-5</c:v>
                      </c:pt>
                      <c:pt idx="3">
                        <c:v>6.0001200024000479E-5</c:v>
                      </c:pt>
                      <c:pt idx="4">
                        <c:v>8.0001600032000644E-5</c:v>
                      </c:pt>
                      <c:pt idx="5">
                        <c:v>1.0000200004000079E-4</c:v>
                      </c:pt>
                      <c:pt idx="6">
                        <c:v>1.2000240004800096E-4</c:v>
                      </c:pt>
                      <c:pt idx="7">
                        <c:v>1.4000280005600112E-4</c:v>
                      </c:pt>
                      <c:pt idx="8">
                        <c:v>1.6000320006400129E-4</c:v>
                      </c:pt>
                      <c:pt idx="9">
                        <c:v>1.8000360007200145E-4</c:v>
                      </c:pt>
                      <c:pt idx="10">
                        <c:v>3.8000760015200304E-4</c:v>
                      </c:pt>
                      <c:pt idx="11">
                        <c:v>5.8001160023200468E-4</c:v>
                      </c:pt>
                      <c:pt idx="12">
                        <c:v>7.8001560031200627E-4</c:v>
                      </c:pt>
                      <c:pt idx="13">
                        <c:v>9.8001960039200775E-4</c:v>
                      </c:pt>
                      <c:pt idx="14">
                        <c:v>1.1800236004720095E-3</c:v>
                      </c:pt>
                      <c:pt idx="15">
                        <c:v>1.3800276005520109E-3</c:v>
                      </c:pt>
                      <c:pt idx="16">
                        <c:v>1.5800316006320126E-3</c:v>
                      </c:pt>
                      <c:pt idx="17">
                        <c:v>1.7800356007120143E-3</c:v>
                      </c:pt>
                      <c:pt idx="18">
                        <c:v>1.9800396007920158E-3</c:v>
                      </c:pt>
                      <c:pt idx="19">
                        <c:v>3.9800796015920315E-3</c:v>
                      </c:pt>
                      <c:pt idx="20">
                        <c:v>5.9801196023920476E-3</c:v>
                      </c:pt>
                      <c:pt idx="21">
                        <c:v>7.9801596031920646E-3</c:v>
                      </c:pt>
                      <c:pt idx="22">
                        <c:v>9.9801996039920807E-3</c:v>
                      </c:pt>
                      <c:pt idx="23">
                        <c:v>1.1980239604792095E-2</c:v>
                      </c:pt>
                      <c:pt idx="24">
                        <c:v>1.3980279605592111E-2</c:v>
                      </c:pt>
                      <c:pt idx="25">
                        <c:v>1.5980319606392127E-2</c:v>
                      </c:pt>
                      <c:pt idx="26">
                        <c:v>1.7980359607192145E-2</c:v>
                      </c:pt>
                      <c:pt idx="27">
                        <c:v>1.9980399607992159E-2</c:v>
                      </c:pt>
                      <c:pt idx="28">
                        <c:v>2.4980499609992199E-2</c:v>
                      </c:pt>
                      <c:pt idx="29">
                        <c:v>2.9980599611992238E-2</c:v>
                      </c:pt>
                      <c:pt idx="30">
                        <c:v>3.4980699613992278E-2</c:v>
                      </c:pt>
                      <c:pt idx="31">
                        <c:v>3.9980799615992317E-2</c:v>
                      </c:pt>
                      <c:pt idx="32">
                        <c:v>4.4980899617992356E-2</c:v>
                      </c:pt>
                      <c:pt idx="33">
                        <c:v>4.9980999619992403E-2</c:v>
                      </c:pt>
                      <c:pt idx="34">
                        <c:v>5.4981099621992442E-2</c:v>
                      </c:pt>
                      <c:pt idx="35">
                        <c:v>5.9981199623992482E-2</c:v>
                      </c:pt>
                      <c:pt idx="36">
                        <c:v>6.4981299625992514E-2</c:v>
                      </c:pt>
                      <c:pt idx="37">
                        <c:v>6.998139962799256E-2</c:v>
                      </c:pt>
                      <c:pt idx="38">
                        <c:v>7.4981499629992607E-2</c:v>
                      </c:pt>
                      <c:pt idx="39">
                        <c:v>7.9981599631992639E-2</c:v>
                      </c:pt>
                      <c:pt idx="40">
                        <c:v>8.4981699633992686E-2</c:v>
                      </c:pt>
                      <c:pt idx="41">
                        <c:v>8.9981799635992718E-2</c:v>
                      </c:pt>
                      <c:pt idx="42">
                        <c:v>9.4981899637992764E-2</c:v>
                      </c:pt>
                      <c:pt idx="43">
                        <c:v>9.9981999639992797E-2</c:v>
                      </c:pt>
                      <c:pt idx="44">
                        <c:v>0.10998219964399288</c:v>
                      </c:pt>
                      <c:pt idx="45">
                        <c:v>0.11998239964799295</c:v>
                      </c:pt>
                      <c:pt idx="46">
                        <c:v>0.12998259965199305</c:v>
                      </c:pt>
                      <c:pt idx="47">
                        <c:v>0.13998279965599311</c:v>
                      </c:pt>
                      <c:pt idx="48">
                        <c:v>0.1499829996599932</c:v>
                      </c:pt>
                      <c:pt idx="49">
                        <c:v>0.15998319966399327</c:v>
                      </c:pt>
                      <c:pt idx="50">
                        <c:v>0.16998339966799336</c:v>
                      </c:pt>
                      <c:pt idx="51">
                        <c:v>0.17998359967199343</c:v>
                      </c:pt>
                      <c:pt idx="52">
                        <c:v>0.18998379967599352</c:v>
                      </c:pt>
                      <c:pt idx="53">
                        <c:v>0.19998399967999361</c:v>
                      </c:pt>
                      <c:pt idx="54">
                        <c:v>0.24998499969999399</c:v>
                      </c:pt>
                      <c:pt idx="55">
                        <c:v>0.2999859997199944</c:v>
                      </c:pt>
                      <c:pt idx="56">
                        <c:v>0.34998699973999481</c:v>
                      </c:pt>
                      <c:pt idx="57">
                        <c:v>0.39998799975999522</c:v>
                      </c:pt>
                      <c:pt idx="58">
                        <c:v>0.44998899977999562</c:v>
                      </c:pt>
                      <c:pt idx="59">
                        <c:v>0.49998999979999598</c:v>
                      </c:pt>
                      <c:pt idx="60">
                        <c:v>0.54999099981999644</c:v>
                      </c:pt>
                      <c:pt idx="61">
                        <c:v>0.59999199983999685</c:v>
                      </c:pt>
                      <c:pt idx="62">
                        <c:v>0.64999299985999714</c:v>
                      </c:pt>
                      <c:pt idx="63">
                        <c:v>0.69999399987999755</c:v>
                      </c:pt>
                      <c:pt idx="64">
                        <c:v>0.74999499989999796</c:v>
                      </c:pt>
                      <c:pt idx="65">
                        <c:v>0.79999599991999837</c:v>
                      </c:pt>
                      <c:pt idx="66">
                        <c:v>0.84999699993999878</c:v>
                      </c:pt>
                      <c:pt idx="67">
                        <c:v>0.89999799995999918</c:v>
                      </c:pt>
                      <c:pt idx="68">
                        <c:v>0.94999899997999959</c:v>
                      </c:pt>
                      <c:pt idx="69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'quick select'!$M$14:$M$83</c15:sqref>
                        </c15:formulaRef>
                      </c:ext>
                    </c:extLst>
                    <c:numCache>
                      <c:formatCode>0.00%</c:formatCode>
                      <c:ptCount val="70"/>
                      <c:pt idx="0">
                        <c:v>1</c:v>
                      </c:pt>
                      <c:pt idx="1">
                        <c:v>0.9517241379310345</c:v>
                      </c:pt>
                      <c:pt idx="2">
                        <c:v>0.90344827586206899</c:v>
                      </c:pt>
                      <c:pt idx="3">
                        <c:v>0.85517241379310349</c:v>
                      </c:pt>
                      <c:pt idx="4">
                        <c:v>0.80689655172413788</c:v>
                      </c:pt>
                      <c:pt idx="5">
                        <c:v>0.75862068965517238</c:v>
                      </c:pt>
                      <c:pt idx="6">
                        <c:v>0.71034482758620687</c:v>
                      </c:pt>
                      <c:pt idx="7">
                        <c:v>0.66206896551724137</c:v>
                      </c:pt>
                      <c:pt idx="8">
                        <c:v>0.61379310344827587</c:v>
                      </c:pt>
                      <c:pt idx="9">
                        <c:v>0.56551724137931036</c:v>
                      </c:pt>
                      <c:pt idx="10">
                        <c:v>0.51724137931034486</c:v>
                      </c:pt>
                      <c:pt idx="11">
                        <c:v>0.4689655172413793</c:v>
                      </c:pt>
                      <c:pt idx="12">
                        <c:v>0.4206896551724138</c:v>
                      </c:pt>
                      <c:pt idx="13">
                        <c:v>0.3724137931034483</c:v>
                      </c:pt>
                      <c:pt idx="14">
                        <c:v>0.32413793103448274</c:v>
                      </c:pt>
                      <c:pt idx="15">
                        <c:v>0.27586206896551724</c:v>
                      </c:pt>
                      <c:pt idx="16">
                        <c:v>0.22758620689655173</c:v>
                      </c:pt>
                      <c:pt idx="17">
                        <c:v>0.1793103448275862</c:v>
                      </c:pt>
                      <c:pt idx="18">
                        <c:v>0.1310344827586207</c:v>
                      </c:pt>
                      <c:pt idx="19">
                        <c:v>8.2758620689655171E-2</c:v>
                      </c:pt>
                      <c:pt idx="20">
                        <c:v>3.4482758620689655E-2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1DB-4054-82F0-6B28B1B5ADDB}"/>
                  </c:ext>
                </c:extLst>
              </c15:ser>
            </c15:filteredScatterSeries>
          </c:ext>
        </c:extLst>
      </c:scatterChart>
      <c:valAx>
        <c:axId val="1639367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37144"/>
        <c:crosses val="autoZero"/>
        <c:crossBetween val="midCat"/>
      </c:valAx>
      <c:valAx>
        <c:axId val="16393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3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'quick select'!$I$14:$I$83</c:f>
              <c:numCache>
                <c:formatCode>0.00%</c:formatCode>
                <c:ptCount val="70"/>
                <c:pt idx="0">
                  <c:v>0</c:v>
                </c:pt>
                <c:pt idx="1">
                  <c:v>3.515877720416075E-4</c:v>
                </c:pt>
                <c:pt idx="2">
                  <c:v>1.0595860937275237E-3</c:v>
                </c:pt>
                <c:pt idx="3">
                  <c:v>9.7581354737866276E-4</c:v>
                </c:pt>
                <c:pt idx="4">
                  <c:v>1.4904960817882704E-3</c:v>
                </c:pt>
                <c:pt idx="5">
                  <c:v>1.1290436181403023E-3</c:v>
                </c:pt>
                <c:pt idx="6">
                  <c:v>1.809762249992388E-3</c:v>
                </c:pt>
                <c:pt idx="7">
                  <c:v>1.9789172760636339E-3</c:v>
                </c:pt>
                <c:pt idx="8">
                  <c:v>4.2780503678079692E-3</c:v>
                </c:pt>
                <c:pt idx="9">
                  <c:v>1.8878000221107779E-3</c:v>
                </c:pt>
                <c:pt idx="10">
                  <c:v>7.6614087763950903E-3</c:v>
                </c:pt>
                <c:pt idx="11">
                  <c:v>8.3440355871084899E-3</c:v>
                </c:pt>
                <c:pt idx="12">
                  <c:v>1.1127493460777313E-2</c:v>
                </c:pt>
                <c:pt idx="13">
                  <c:v>1.0516449797565981E-2</c:v>
                </c:pt>
                <c:pt idx="14">
                  <c:v>1.170997324408001E-2</c:v>
                </c:pt>
                <c:pt idx="15">
                  <c:v>1.189719018610912E-2</c:v>
                </c:pt>
                <c:pt idx="16">
                  <c:v>1.0513698324299901E-2</c:v>
                </c:pt>
                <c:pt idx="17">
                  <c:v>9.6463767553846315E-3</c:v>
                </c:pt>
                <c:pt idx="18">
                  <c:v>1.1059589943421056E-2</c:v>
                </c:pt>
                <c:pt idx="19">
                  <c:v>1.9330730102881197E-2</c:v>
                </c:pt>
                <c:pt idx="20">
                  <c:v>1.5705704686971834E-2</c:v>
                </c:pt>
                <c:pt idx="21">
                  <c:v>5.0349803248720829E-3</c:v>
                </c:pt>
                <c:pt idx="22">
                  <c:v>7.3670908220924503E-3</c:v>
                </c:pt>
                <c:pt idx="23">
                  <c:v>9.2658865842296691E-3</c:v>
                </c:pt>
                <c:pt idx="24">
                  <c:v>1.0076014398581438E-2</c:v>
                </c:pt>
                <c:pt idx="25">
                  <c:v>1.7050305337173225E-2</c:v>
                </c:pt>
                <c:pt idx="26">
                  <c:v>1.3118118374040226E-2</c:v>
                </c:pt>
                <c:pt idx="27">
                  <c:v>1.8806188630253361E-2</c:v>
                </c:pt>
                <c:pt idx="28">
                  <c:v>2.075041077604859E-2</c:v>
                </c:pt>
                <c:pt idx="29">
                  <c:v>3.0014465583027013E-2</c:v>
                </c:pt>
                <c:pt idx="30">
                  <c:v>2.4031618793633552E-2</c:v>
                </c:pt>
                <c:pt idx="31">
                  <c:v>2.3417106175812465E-2</c:v>
                </c:pt>
                <c:pt idx="32">
                  <c:v>2.3180032741262735E-2</c:v>
                </c:pt>
                <c:pt idx="33">
                  <c:v>6.2654282549475013E-2</c:v>
                </c:pt>
                <c:pt idx="34">
                  <c:v>5.5775176341028999E-2</c:v>
                </c:pt>
                <c:pt idx="35">
                  <c:v>7.2502898512522007E-2</c:v>
                </c:pt>
                <c:pt idx="36">
                  <c:v>8.3222052865319918E-2</c:v>
                </c:pt>
                <c:pt idx="37">
                  <c:v>4.9946401901498162E-2</c:v>
                </c:pt>
                <c:pt idx="38">
                  <c:v>3.7675186491105586E-2</c:v>
                </c:pt>
                <c:pt idx="39">
                  <c:v>8.217713604994191E-2</c:v>
                </c:pt>
                <c:pt idx="40">
                  <c:v>7.6786719020975724E-2</c:v>
                </c:pt>
                <c:pt idx="41">
                  <c:v>8.0283340658961685E-2</c:v>
                </c:pt>
                <c:pt idx="42">
                  <c:v>7.6079644541128436E-2</c:v>
                </c:pt>
                <c:pt idx="43">
                  <c:v>8.9781846032370258E-2</c:v>
                </c:pt>
                <c:pt idx="44">
                  <c:v>9.9450922442200065E-2</c:v>
                </c:pt>
                <c:pt idx="45">
                  <c:v>0.10103564243831585</c:v>
                </c:pt>
                <c:pt idx="46">
                  <c:v>0.10213724704853622</c:v>
                </c:pt>
                <c:pt idx="47">
                  <c:v>0.13885063203062706</c:v>
                </c:pt>
                <c:pt idx="48">
                  <c:v>0.10971225939515909</c:v>
                </c:pt>
                <c:pt idx="49">
                  <c:v>0.15705756721290981</c:v>
                </c:pt>
                <c:pt idx="50">
                  <c:v>0.16215016179733102</c:v>
                </c:pt>
                <c:pt idx="51">
                  <c:v>0.14362509809473886</c:v>
                </c:pt>
                <c:pt idx="52">
                  <c:v>0.12506280658657856</c:v>
                </c:pt>
                <c:pt idx="53">
                  <c:v>0.20938970880380869</c:v>
                </c:pt>
                <c:pt idx="54">
                  <c:v>0.24768612160903503</c:v>
                </c:pt>
                <c:pt idx="55">
                  <c:v>0.24490503531579821</c:v>
                </c:pt>
                <c:pt idx="56">
                  <c:v>0.32398027868845242</c:v>
                </c:pt>
                <c:pt idx="57">
                  <c:v>0.4234986638369474</c:v>
                </c:pt>
                <c:pt idx="58">
                  <c:v>0.47396433863049897</c:v>
                </c:pt>
                <c:pt idx="59">
                  <c:v>0.45041352117621014</c:v>
                </c:pt>
                <c:pt idx="60">
                  <c:v>0.48565640783836012</c:v>
                </c:pt>
                <c:pt idx="61">
                  <c:v>0.53352628928002532</c:v>
                </c:pt>
                <c:pt idx="62">
                  <c:v>0.57737472163384307</c:v>
                </c:pt>
                <c:pt idx="63">
                  <c:v>0.72327726034723905</c:v>
                </c:pt>
                <c:pt idx="64">
                  <c:v>0.68002024245006043</c:v>
                </c:pt>
                <c:pt idx="65">
                  <c:v>0.73553197707107298</c:v>
                </c:pt>
                <c:pt idx="66">
                  <c:v>0.78555684080323851</c:v>
                </c:pt>
                <c:pt idx="67">
                  <c:v>0.81270944844624315</c:v>
                </c:pt>
                <c:pt idx="68">
                  <c:v>0.92843800466018511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62C-4EAA-90F3-9BA245F6AFA8}"/>
            </c:ext>
          </c:extLst>
        </c:ser>
        <c:ser>
          <c:idx val="1"/>
          <c:order val="1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'quick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1.3029923933250066E-5</c:v>
                </c:pt>
                <c:pt idx="2">
                  <c:v>4.0498732225063017E-5</c:v>
                </c:pt>
                <c:pt idx="3">
                  <c:v>4.0273349299885422E-5</c:v>
                </c:pt>
                <c:pt idx="4">
                  <c:v>6.4538168053104376E-5</c:v>
                </c:pt>
                <c:pt idx="5">
                  <c:v>5.3680884775693819E-5</c:v>
                </c:pt>
                <c:pt idx="6">
                  <c:v>8.9643627060081386E-5</c:v>
                </c:pt>
                <c:pt idx="7">
                  <c:v>1.0527750606508304E-4</c:v>
                </c:pt>
                <c:pt idx="8">
                  <c:v>2.3648673424370411E-4</c:v>
                </c:pt>
                <c:pt idx="9">
                  <c:v>1.1942377319245852E-4</c:v>
                </c:pt>
                <c:pt idx="10">
                  <c:v>4.9189167991239922E-4</c:v>
                </c:pt>
                <c:pt idx="11">
                  <c:v>5.8724768583969281E-4</c:v>
                </c:pt>
                <c:pt idx="12">
                  <c:v>8.619146258942973E-4</c:v>
                </c:pt>
                <c:pt idx="13">
                  <c:v>9.1421361310999028E-4</c:v>
                </c:pt>
                <c:pt idx="14">
                  <c:v>1.1540328855025213E-3</c:v>
                </c:pt>
                <c:pt idx="15">
                  <c:v>1.3566999181087421E-3</c:v>
                </c:pt>
                <c:pt idx="16">
                  <c:v>1.4274523966091445E-3</c:v>
                </c:pt>
                <c:pt idx="17">
                  <c:v>1.6133742813034845E-3</c:v>
                </c:pt>
                <c:pt idx="18">
                  <c:v>2.3826531420916277E-3</c:v>
                </c:pt>
                <c:pt idx="19">
                  <c:v>5.8016064027180559E-3</c:v>
                </c:pt>
                <c:pt idx="20">
                  <c:v>8.0616262849341151E-3</c:v>
                </c:pt>
                <c:pt idx="21">
                  <c:v>5.472378189050572E-3</c:v>
                </c:pt>
                <c:pt idx="22">
                  <c:v>7.8034634641472051E-3</c:v>
                </c:pt>
                <c:pt idx="23">
                  <c:v>9.7014244942140032E-3</c:v>
                </c:pt>
                <c:pt idx="24">
                  <c:v>1.0511196167225421E-2</c:v>
                </c:pt>
                <c:pt idx="25">
                  <c:v>1.7482421128722159E-2</c:v>
                </c:pt>
                <c:pt idx="26">
                  <c:v>1.3551962799405638E-2</c:v>
                </c:pt>
                <c:pt idx="27">
                  <c:v>1.9237532515667958E-2</c:v>
                </c:pt>
                <c:pt idx="28">
                  <c:v>2.1180899959441262E-2</c:v>
                </c:pt>
                <c:pt idx="29">
                  <c:v>3.0440882183257384E-2</c:v>
                </c:pt>
                <c:pt idx="30">
                  <c:v>2.4460665520909239E-2</c:v>
                </c:pt>
                <c:pt idx="31">
                  <c:v>2.3846423049777965E-2</c:v>
                </c:pt>
                <c:pt idx="32">
                  <c:v>2.3609453835388615E-2</c:v>
                </c:pt>
                <c:pt idx="33">
                  <c:v>6.3066350317388692E-2</c:v>
                </c:pt>
                <c:pt idx="34">
                  <c:v>5.6190268241754902E-2</c:v>
                </c:pt>
                <c:pt idx="35">
                  <c:v>7.2910636717584548E-2</c:v>
                </c:pt>
                <c:pt idx="36">
                  <c:v>8.362507880901951E-2</c:v>
                </c:pt>
                <c:pt idx="37">
                  <c:v>5.0364056197323606E-2</c:v>
                </c:pt>
                <c:pt idx="38">
                  <c:v>3.8098235351870742E-2</c:v>
                </c:pt>
                <c:pt idx="39">
                  <c:v>8.2580621350879443E-2</c:v>
                </c:pt>
                <c:pt idx="40">
                  <c:v>7.7192574010142373E-2</c:v>
                </c:pt>
                <c:pt idx="41">
                  <c:v>8.0687658493749995E-2</c:v>
                </c:pt>
                <c:pt idx="42">
                  <c:v>7.6485810368225243E-2</c:v>
                </c:pt>
                <c:pt idx="43">
                  <c:v>9.0181988216878339E-2</c:v>
                </c:pt>
                <c:pt idx="44">
                  <c:v>9.9846813991473118E-2</c:v>
                </c:pt>
                <c:pt idx="45">
                  <c:v>0.10143083732677378</c:v>
                </c:pt>
                <c:pt idx="46">
                  <c:v>0.10253195765916112</c:v>
                </c:pt>
                <c:pt idx="47">
                  <c:v>0.13922920302241074</c:v>
                </c:pt>
                <c:pt idx="48">
                  <c:v>0.11010363994477076</c:v>
                </c:pt>
                <c:pt idx="49">
                  <c:v>0.15742813423027782</c:v>
                </c:pt>
                <c:pt idx="50">
                  <c:v>0.16251849005258145</c:v>
                </c:pt>
                <c:pt idx="51">
                  <c:v>0.14400157017729681</c:v>
                </c:pt>
                <c:pt idx="52">
                  <c:v>0.12544743886220802</c:v>
                </c:pt>
                <c:pt idx="53">
                  <c:v>0.209737270020463</c:v>
                </c:pt>
                <c:pt idx="54">
                  <c:v>0.24801684728993126</c:v>
                </c:pt>
                <c:pt idx="55">
                  <c:v>0.24523698359365084</c:v>
                </c:pt>
                <c:pt idx="56">
                  <c:v>0.32427746459589335</c:v>
                </c:pt>
                <c:pt idx="57">
                  <c:v>0.42375210033787686</c:v>
                </c:pt>
                <c:pt idx="58">
                  <c:v>0.474195589850607</c:v>
                </c:pt>
                <c:pt idx="59">
                  <c:v>0.45065512560175802</c:v>
                </c:pt>
                <c:pt idx="60">
                  <c:v>0.48588251909274255</c:v>
                </c:pt>
                <c:pt idx="61">
                  <c:v>0.5337313563936722</c:v>
                </c:pt>
                <c:pt idx="62">
                  <c:v>0.57756051248120932</c:v>
                </c:pt>
                <c:pt idx="63">
                  <c:v>0.7233989107901192</c:v>
                </c:pt>
                <c:pt idx="64">
                  <c:v>0.68016090916674399</c:v>
                </c:pt>
                <c:pt idx="65">
                  <c:v>0.73564824020202246</c:v>
                </c:pt>
                <c:pt idx="66">
                  <c:v>0.78565111243888952</c:v>
                </c:pt>
                <c:pt idx="67">
                  <c:v>0.81279178348879288</c:v>
                </c:pt>
                <c:pt idx="68">
                  <c:v>0.9284694641218737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62C-4EAA-90F3-9BA245F6AFA8}"/>
            </c:ext>
          </c:extLst>
        </c:ser>
        <c:ser>
          <c:idx val="2"/>
          <c:order val="2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'quick select'!$L$14:$L$83</c:f>
              <c:numCache>
                <c:formatCode>0.00%</c:formatCode>
                <c:ptCount val="70"/>
                <c:pt idx="0">
                  <c:v>0.72875287681158085</c:v>
                </c:pt>
                <c:pt idx="1">
                  <c:v>0.31750231277835245</c:v>
                </c:pt>
                <c:pt idx="2">
                  <c:v>0.22432654244941974</c:v>
                </c:pt>
                <c:pt idx="3">
                  <c:v>0.2089475666002503</c:v>
                </c:pt>
                <c:pt idx="4">
                  <c:v>0.23034728257583123</c:v>
                </c:pt>
                <c:pt idx="5">
                  <c:v>0.28440315448661818</c:v>
                </c:pt>
                <c:pt idx="6">
                  <c:v>0.19635241840608547</c:v>
                </c:pt>
                <c:pt idx="7">
                  <c:v>0.15403934208554076</c:v>
                </c:pt>
                <c:pt idx="8">
                  <c:v>6.3854205845332607E-2</c:v>
                </c:pt>
                <c:pt idx="9">
                  <c:v>0.72658203209221439</c:v>
                </c:pt>
                <c:pt idx="10">
                  <c:v>0.24596489781125194</c:v>
                </c:pt>
                <c:pt idx="11">
                  <c:v>3.44829187079225E-2</c:v>
                </c:pt>
                <c:pt idx="12">
                  <c:v>0.14576899562942353</c:v>
                </c:pt>
                <c:pt idx="13">
                  <c:v>0.41119011150713525</c:v>
                </c:pt>
                <c:pt idx="14">
                  <c:v>5.0193494492065758E-3</c:v>
                </c:pt>
                <c:pt idx="15">
                  <c:v>6.4925401238597011E-2</c:v>
                </c:pt>
                <c:pt idx="16">
                  <c:v>0.15392299037482934</c:v>
                </c:pt>
                <c:pt idx="17">
                  <c:v>3.0383773557204848E-2</c:v>
                </c:pt>
                <c:pt idx="18">
                  <c:v>4.6105125583850409E-2</c:v>
                </c:pt>
                <c:pt idx="19">
                  <c:v>2.0329560952391818E-2</c:v>
                </c:pt>
                <c:pt idx="20">
                  <c:v>0.10446071621678012</c:v>
                </c:pt>
                <c:pt idx="21">
                  <c:v>0.51528491986035463</c:v>
                </c:pt>
                <c:pt idx="22">
                  <c:v>0.30025546703543432</c:v>
                </c:pt>
                <c:pt idx="23">
                  <c:v>0.10530394821664978</c:v>
                </c:pt>
                <c:pt idx="24">
                  <c:v>0.10528951116258238</c:v>
                </c:pt>
                <c:pt idx="25">
                  <c:v>6.8450487308634803E-2</c:v>
                </c:pt>
                <c:pt idx="26">
                  <c:v>8.3242262806438233E-2</c:v>
                </c:pt>
                <c:pt idx="27">
                  <c:v>0</c:v>
                </c:pt>
                <c:pt idx="28">
                  <c:v>0.20531176850668872</c:v>
                </c:pt>
                <c:pt idx="29">
                  <c:v>0.2135662079168055</c:v>
                </c:pt>
                <c:pt idx="30">
                  <c:v>5.8023741167103536E-2</c:v>
                </c:pt>
                <c:pt idx="31">
                  <c:v>0.57698966358431469</c:v>
                </c:pt>
                <c:pt idx="32">
                  <c:v>0.77029824260118496</c:v>
                </c:pt>
                <c:pt idx="33">
                  <c:v>0.45457707437091582</c:v>
                </c:pt>
                <c:pt idx="34">
                  <c:v>0.26130308828435528</c:v>
                </c:pt>
                <c:pt idx="35">
                  <c:v>0.27552975648914318</c:v>
                </c:pt>
                <c:pt idx="36">
                  <c:v>0.18364475650903997</c:v>
                </c:pt>
                <c:pt idx="37">
                  <c:v>0.26821656523989829</c:v>
                </c:pt>
                <c:pt idx="38">
                  <c:v>1</c:v>
                </c:pt>
                <c:pt idx="39">
                  <c:v>0.18204942305948554</c:v>
                </c:pt>
                <c:pt idx="40">
                  <c:v>0.26394720394714954</c:v>
                </c:pt>
                <c:pt idx="41">
                  <c:v>0.39460656516774784</c:v>
                </c:pt>
                <c:pt idx="42">
                  <c:v>0.71037620620749675</c:v>
                </c:pt>
                <c:pt idx="43">
                  <c:v>0.14943746832650359</c:v>
                </c:pt>
                <c:pt idx="44">
                  <c:v>0.28880797925662544</c:v>
                </c:pt>
                <c:pt idx="45">
                  <c:v>0.68369131108237235</c:v>
                </c:pt>
                <c:pt idx="46">
                  <c:v>0.49540240248088763</c:v>
                </c:pt>
                <c:pt idx="47">
                  <c:v>0.25253120776545301</c:v>
                </c:pt>
                <c:pt idx="48">
                  <c:v>0.33034317320444828</c:v>
                </c:pt>
                <c:pt idx="49">
                  <c:v>0.36327999319001797</c:v>
                </c:pt>
                <c:pt idx="50">
                  <c:v>0.38821379216640456</c:v>
                </c:pt>
                <c:pt idx="51">
                  <c:v>0.3294229695589147</c:v>
                </c:pt>
                <c:pt idx="52">
                  <c:v>0.66862611901959945</c:v>
                </c:pt>
                <c:pt idx="53">
                  <c:v>0.50996481692699769</c:v>
                </c:pt>
                <c:pt idx="54">
                  <c:v>0.39119098989699269</c:v>
                </c:pt>
                <c:pt idx="55">
                  <c:v>0.36019592488349134</c:v>
                </c:pt>
                <c:pt idx="56">
                  <c:v>0.44005881654308843</c:v>
                </c:pt>
                <c:pt idx="57">
                  <c:v>0.29945869596032892</c:v>
                </c:pt>
                <c:pt idx="58">
                  <c:v>0.4319518975006082</c:v>
                </c:pt>
                <c:pt idx="59">
                  <c:v>0.4628871525836184</c:v>
                </c:pt>
                <c:pt idx="60">
                  <c:v>0.41986148145494279</c:v>
                </c:pt>
                <c:pt idx="61">
                  <c:v>0.43137704607268612</c:v>
                </c:pt>
                <c:pt idx="62">
                  <c:v>0.34798816761157025</c:v>
                </c:pt>
                <c:pt idx="63">
                  <c:v>0.3541243308478626</c:v>
                </c:pt>
                <c:pt idx="64">
                  <c:v>0.74852919997584055</c:v>
                </c:pt>
                <c:pt idx="65">
                  <c:v>0.44113449826289625</c:v>
                </c:pt>
                <c:pt idx="66">
                  <c:v>0.38332555115257372</c:v>
                </c:pt>
                <c:pt idx="67">
                  <c:v>0.444708080846757</c:v>
                </c:pt>
                <c:pt idx="68">
                  <c:v>0.4308078915586499</c:v>
                </c:pt>
                <c:pt idx="69">
                  <c:v>0.29529168771721376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62C-4EAA-90F3-9BA245F6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37928"/>
        <c:axId val="154693464"/>
      </c:lineChart>
      <c:catAx>
        <c:axId val="16393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693464"/>
        <c:crosses val="autoZero"/>
        <c:auto val="1"/>
        <c:lblAlgn val="ctr"/>
        <c:lblOffset val="100"/>
        <c:noMultiLvlLbl val="0"/>
      </c:catAx>
      <c:valAx>
        <c:axId val="15469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3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'quick select'!$G$14:$G$83</c:f>
              <c:numCache>
                <c:formatCode>0.00%</c:formatCode>
                <c:ptCount val="70"/>
                <c:pt idx="0">
                  <c:v>2.4039722167982367</c:v>
                </c:pt>
                <c:pt idx="1">
                  <c:v>1.4973823560295816</c:v>
                </c:pt>
                <c:pt idx="2">
                  <c:v>0.88981409024258684</c:v>
                </c:pt>
                <c:pt idx="3">
                  <c:v>1.0484400030513388</c:v>
                </c:pt>
                <c:pt idx="4">
                  <c:v>0.82473351620656532</c:v>
                </c:pt>
                <c:pt idx="5">
                  <c:v>1.3569046112643355</c:v>
                </c:pt>
                <c:pt idx="6">
                  <c:v>0.95923242039347334</c:v>
                </c:pt>
                <c:pt idx="7">
                  <c:v>0.75754171113982371</c:v>
                </c:pt>
                <c:pt idx="8">
                  <c:v>0.40732102408302356</c:v>
                </c:pt>
                <c:pt idx="9">
                  <c:v>0.82439438212838156</c:v>
                </c:pt>
                <c:pt idx="10">
                  <c:v>0.40732012015618302</c:v>
                </c:pt>
                <c:pt idx="11">
                  <c:v>0.51691340086058646</c:v>
                </c:pt>
                <c:pt idx="12">
                  <c:v>0.4266305395919312</c:v>
                </c:pt>
                <c:pt idx="13">
                  <c:v>0.58550212936337498</c:v>
                </c:pt>
                <c:pt idx="14">
                  <c:v>0.4566108977280125</c:v>
                </c:pt>
                <c:pt idx="15">
                  <c:v>0.4727118048491798</c:v>
                </c:pt>
                <c:pt idx="16">
                  <c:v>0.49294461803621781</c:v>
                </c:pt>
                <c:pt idx="17">
                  <c:v>0.48880106770251813</c:v>
                </c:pt>
                <c:pt idx="18">
                  <c:v>0.42581430208976279</c:v>
                </c:pt>
                <c:pt idx="19">
                  <c:v>0.31531289210561897</c:v>
                </c:pt>
                <c:pt idx="20">
                  <c:v>0.34843066935420536</c:v>
                </c:pt>
                <c:pt idx="21">
                  <c:v>0.84951546086699226</c:v>
                </c:pt>
                <c:pt idx="22">
                  <c:v>0.82117990392634288</c:v>
                </c:pt>
                <c:pt idx="23">
                  <c:v>0.74602235142568663</c:v>
                </c:pt>
                <c:pt idx="24">
                  <c:v>0.77103167907959536</c:v>
                </c:pt>
                <c:pt idx="25">
                  <c:v>0.55929278819895889</c:v>
                </c:pt>
                <c:pt idx="26">
                  <c:v>0.78510428744187211</c:v>
                </c:pt>
                <c:pt idx="27">
                  <c:v>0.63754886887766304</c:v>
                </c:pt>
                <c:pt idx="28">
                  <c:v>0.72788863220138134</c:v>
                </c:pt>
                <c:pt idx="29">
                  <c:v>0.59683662758731759</c:v>
                </c:pt>
                <c:pt idx="30">
                  <c:v>0.84081407000449193</c:v>
                </c:pt>
                <c:pt idx="31">
                  <c:v>1.0061350997884082</c:v>
                </c:pt>
                <c:pt idx="32">
                  <c:v>1.1369381947054717</c:v>
                </c:pt>
                <c:pt idx="33">
                  <c:v>0.47237952744082284</c:v>
                </c:pt>
                <c:pt idx="34">
                  <c:v>0.63201277176489001</c:v>
                </c:pt>
                <c:pt idx="35">
                  <c:v>0.50182883411535228</c:v>
                </c:pt>
                <c:pt idx="36">
                  <c:v>0.47134396843645376</c:v>
                </c:pt>
                <c:pt idx="37">
                  <c:v>0.85183481618264234</c:v>
                </c:pt>
                <c:pt idx="38">
                  <c:v>1.1921183140470193</c:v>
                </c:pt>
                <c:pt idx="39">
                  <c:v>0.58446979897382767</c:v>
                </c:pt>
                <c:pt idx="40">
                  <c:v>0.67600218636936726</c:v>
                </c:pt>
                <c:pt idx="41">
                  <c:v>0.67809057527539784</c:v>
                </c:pt>
                <c:pt idx="42">
                  <c:v>0.75165050432690816</c:v>
                </c:pt>
                <c:pt idx="43">
                  <c:v>0.6750796984585381</c:v>
                </c:pt>
                <c:pt idx="44">
                  <c:v>0.67701727642276421</c:v>
                </c:pt>
                <c:pt idx="45">
                  <c:v>0.71530015922903134</c:v>
                </c:pt>
                <c:pt idx="46">
                  <c:v>0.76412684013030385</c:v>
                </c:pt>
                <c:pt idx="47">
                  <c:v>0.60898771310743605</c:v>
                </c:pt>
                <c:pt idx="48">
                  <c:v>0.80941263209633818</c:v>
                </c:pt>
                <c:pt idx="49">
                  <c:v>0.61078284971477059</c:v>
                </c:pt>
                <c:pt idx="50">
                  <c:v>0.62543382678148662</c:v>
                </c:pt>
                <c:pt idx="51">
                  <c:v>0.75283340184391334</c:v>
                </c:pt>
                <c:pt idx="52">
                  <c:v>0.91011857014782505</c:v>
                </c:pt>
                <c:pt idx="53">
                  <c:v>0.57924424840132571</c:v>
                </c:pt>
                <c:pt idx="54">
                  <c:v>0.61358560561372877</c:v>
                </c:pt>
                <c:pt idx="55">
                  <c:v>0.72884266571032497</c:v>
                </c:pt>
                <c:pt idx="56">
                  <c:v>0.64778565355948825</c:v>
                </c:pt>
                <c:pt idx="57">
                  <c:v>0.56319799790850089</c:v>
                </c:pt>
                <c:pt idx="58">
                  <c:v>0.56103202656574913</c:v>
                </c:pt>
                <c:pt idx="59">
                  <c:v>0.66306740453416946</c:v>
                </c:pt>
                <c:pt idx="60">
                  <c:v>0.68016555824562563</c:v>
                </c:pt>
                <c:pt idx="61">
                  <c:v>0.67353541883543355</c:v>
                </c:pt>
                <c:pt idx="62">
                  <c:v>0.66405591087995497</c:v>
                </c:pt>
                <c:pt idx="63">
                  <c:v>0.57525473820067619</c:v>
                </c:pt>
                <c:pt idx="64">
                  <c:v>0.66070509361377261</c:v>
                </c:pt>
                <c:pt idx="65">
                  <c:v>0.65202696488678791</c:v>
                </c:pt>
                <c:pt idx="66">
                  <c:v>0.64650693166931639</c:v>
                </c:pt>
                <c:pt idx="67">
                  <c:v>0.65393735647791196</c:v>
                </c:pt>
                <c:pt idx="68">
                  <c:v>0.61393334365635277</c:v>
                </c:pt>
                <c:pt idx="69">
                  <c:v>0.59068882405175693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0-4B92-9BC5-0F25E5D22E7B}"/>
            </c:ext>
          </c:extLst>
        </c:ser>
        <c:ser>
          <c:idx val="1"/>
          <c:order val="1"/>
          <c:tx>
            <c:strRef>
              <c:f>'quick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'quick select'!$H$14:$H$83</c:f>
              <c:numCache>
                <c:formatCode>0.00%</c:formatCode>
                <c:ptCount val="70"/>
                <c:pt idx="0">
                  <c:v>0.34843036067951683</c:v>
                </c:pt>
                <c:pt idx="1">
                  <c:v>0.15609438519118549</c:v>
                </c:pt>
                <c:pt idx="2">
                  <c:v>0.11251741716873191</c:v>
                </c:pt>
                <c:pt idx="3">
                  <c:v>0.10532489129605616</c:v>
                </c:pt>
                <c:pt idx="4">
                  <c:v>0.11533323075453779</c:v>
                </c:pt>
                <c:pt idx="5">
                  <c:v>0.14061438478596044</c:v>
                </c:pt>
                <c:pt idx="6">
                  <c:v>9.9434321589386879E-2</c:v>
                </c:pt>
                <c:pt idx="7">
                  <c:v>7.9645104207628784E-2</c:v>
                </c:pt>
                <c:pt idx="8">
                  <c:v>3.7466812746593893E-2</c:v>
                </c:pt>
                <c:pt idx="9">
                  <c:v>0.34741508781851888</c:v>
                </c:pt>
                <c:pt idx="10">
                  <c:v>0.12263736483680342</c:v>
                </c:pt>
                <c:pt idx="11">
                  <c:v>2.3730284077747594E-2</c:v>
                </c:pt>
                <c:pt idx="12">
                  <c:v>7.5777182088170622E-2</c:v>
                </c:pt>
                <c:pt idx="13">
                  <c:v>0.1999108215338696</c:v>
                </c:pt>
                <c:pt idx="14">
                  <c:v>9.950596387677306E-3</c:v>
                </c:pt>
                <c:pt idx="15">
                  <c:v>3.7967795429466197E-2</c:v>
                </c:pt>
                <c:pt idx="16">
                  <c:v>7.9590688185532804E-2</c:v>
                </c:pt>
                <c:pt idx="17">
                  <c:v>2.1813172831748572E-2</c:v>
                </c:pt>
                <c:pt idx="18">
                  <c:v>2.9165823119654349E-2</c:v>
                </c:pt>
                <c:pt idx="19">
                  <c:v>1.7110962164488444E-2</c:v>
                </c:pt>
                <c:pt idx="20">
                  <c:v>5.6457893772414336E-2</c:v>
                </c:pt>
                <c:pt idx="21">
                  <c:v>0.24859446663707649</c:v>
                </c:pt>
                <c:pt idx="22">
                  <c:v>0.14802828342702373</c:v>
                </c:pt>
                <c:pt idx="23">
                  <c:v>5.685226125404727E-2</c:v>
                </c:pt>
                <c:pt idx="24">
                  <c:v>5.6845509251448177E-2</c:v>
                </c:pt>
                <c:pt idx="25">
                  <c:v>3.9616427497740428E-2</c:v>
                </c:pt>
                <c:pt idx="26">
                  <c:v>4.6534328209347844E-2</c:v>
                </c:pt>
                <c:pt idx="27">
                  <c:v>7.6031188227542275E-3</c:v>
                </c:pt>
                <c:pt idx="28">
                  <c:v>0.10362448080629137</c:v>
                </c:pt>
                <c:pt idx="29">
                  <c:v>0.10748496342906015</c:v>
                </c:pt>
                <c:pt idx="30">
                  <c:v>3.4739988251960882E-2</c:v>
                </c:pt>
                <c:pt idx="31">
                  <c:v>0.27745288803354279</c:v>
                </c:pt>
                <c:pt idx="32">
                  <c:v>0.36786053088474829</c:v>
                </c:pt>
                <c:pt idx="33">
                  <c:v>0.220202280210646</c:v>
                </c:pt>
                <c:pt idx="34">
                  <c:v>0.12981081597553984</c:v>
                </c:pt>
                <c:pt idx="35">
                  <c:v>0.13646442413179666</c:v>
                </c:pt>
                <c:pt idx="36">
                  <c:v>9.3491130841697925E-2</c:v>
                </c:pt>
                <c:pt idx="37">
                  <c:v>0.13304414973980191</c:v>
                </c:pt>
                <c:pt idx="38">
                  <c:v>0.4752887399731508</c:v>
                </c:pt>
                <c:pt idx="39">
                  <c:v>9.2745016326401059E-2</c:v>
                </c:pt>
                <c:pt idx="40">
                  <c:v>0.13104743085168727</c:v>
                </c:pt>
                <c:pt idx="41">
                  <c:v>0.19215493536325681</c:v>
                </c:pt>
                <c:pt idx="42">
                  <c:v>0.33983585607336952</c:v>
                </c:pt>
                <c:pt idx="43">
                  <c:v>7.7492874020177779E-2</c:v>
                </c:pt>
                <c:pt idx="44">
                  <c:v>0.14267445799457992</c:v>
                </c:pt>
                <c:pt idx="45">
                  <c:v>0.32735571432144256</c:v>
                </c:pt>
                <c:pt idx="46">
                  <c:v>0.23929569914642693</c:v>
                </c:pt>
                <c:pt idx="47">
                  <c:v>0.12570833358639999</c:v>
                </c:pt>
                <c:pt idx="48">
                  <c:v>0.16209987097566966</c:v>
                </c:pt>
                <c:pt idx="49">
                  <c:v>0.17750394808933961</c:v>
                </c:pt>
                <c:pt idx="50">
                  <c:v>0.1891651273512501</c:v>
                </c:pt>
                <c:pt idx="51">
                  <c:v>0.16166950496212343</c:v>
                </c:pt>
                <c:pt idx="52">
                  <c:v>0.32030994061381457</c:v>
                </c:pt>
                <c:pt idx="53">
                  <c:v>0.24610633099210541</c:v>
                </c:pt>
                <c:pt idx="54">
                  <c:v>0.19055751992116776</c:v>
                </c:pt>
                <c:pt idx="55">
                  <c:v>0.17606157368773145</c:v>
                </c:pt>
                <c:pt idx="56">
                  <c:v>0.21341229978041695</c:v>
                </c:pt>
                <c:pt idx="57">
                  <c:v>0.14765564505184842</c:v>
                </c:pt>
                <c:pt idx="58">
                  <c:v>0.20962081031241861</c:v>
                </c:pt>
                <c:pt idx="59">
                  <c:v>0.2240887843013622</c:v>
                </c:pt>
                <c:pt idx="60">
                  <c:v>0.20396629657413484</c:v>
                </c:pt>
                <c:pt idx="61">
                  <c:v>0.20935196056528166</c:v>
                </c:pt>
                <c:pt idx="62">
                  <c:v>0.17035218114515976</c:v>
                </c:pt>
                <c:pt idx="63">
                  <c:v>0.17322197645980539</c:v>
                </c:pt>
                <c:pt idx="64">
                  <c:v>0.35767946266266465</c:v>
                </c:pt>
                <c:pt idx="65">
                  <c:v>0.21391538065370538</c:v>
                </c:pt>
                <c:pt idx="66">
                  <c:v>0.18687896731636378</c:v>
                </c:pt>
                <c:pt idx="67">
                  <c:v>0.21558669384417053</c:v>
                </c:pt>
                <c:pt idx="68">
                  <c:v>0.20908577518285409</c:v>
                </c:pt>
                <c:pt idx="69">
                  <c:v>0.14570679521332827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0-4B92-9BC5-0F25E5D2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94248"/>
        <c:axId val="154694640"/>
      </c:lineChart>
      <c:catAx>
        <c:axId val="15469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694640"/>
        <c:crosses val="autoZero"/>
        <c:auto val="1"/>
        <c:lblAlgn val="ctr"/>
        <c:lblOffset val="100"/>
        <c:noMultiLvlLbl val="0"/>
      </c:catAx>
      <c:valAx>
        <c:axId val="15469464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69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4.3089999999999997E-6</c:v>
                </c:pt>
                <c:pt idx="1">
                  <c:v>4.9910000000000002E-6</c:v>
                </c:pt>
                <c:pt idx="2">
                  <c:v>5.8560000000000003E-6</c:v>
                </c:pt>
                <c:pt idx="3">
                  <c:v>6.8719999999999996E-6</c:v>
                </c:pt>
                <c:pt idx="4">
                  <c:v>7.7719999999999994E-6</c:v>
                </c:pt>
                <c:pt idx="5">
                  <c:v>1.1045E-5</c:v>
                </c:pt>
                <c:pt idx="6">
                  <c:v>1.1887E-5</c:v>
                </c:pt>
                <c:pt idx="7">
                  <c:v>1.0788000000000001E-5</c:v>
                </c:pt>
                <c:pt idx="8">
                  <c:v>1.2119999999999999E-5</c:v>
                </c:pt>
                <c:pt idx="9">
                  <c:v>1.3118999999999999E-5</c:v>
                </c:pt>
                <c:pt idx="10">
                  <c:v>2.4420999999999999E-5</c:v>
                </c:pt>
                <c:pt idx="11">
                  <c:v>3.6820000000000003E-5</c:v>
                </c:pt>
                <c:pt idx="12">
                  <c:v>4.4245000000000001E-5</c:v>
                </c:pt>
                <c:pt idx="13">
                  <c:v>6.4342000000000002E-5</c:v>
                </c:pt>
                <c:pt idx="14">
                  <c:v>6.3126000000000005E-5</c:v>
                </c:pt>
                <c:pt idx="15">
                  <c:v>7.6680000000000004E-5</c:v>
                </c:pt>
                <c:pt idx="16">
                  <c:v>8.4085999999999994E-5</c:v>
                </c:pt>
                <c:pt idx="17">
                  <c:v>9.4124999999999998E-5</c:v>
                </c:pt>
                <c:pt idx="18">
                  <c:v>1.20729E-4</c:v>
                </c:pt>
                <c:pt idx="19">
                  <c:v>2.1687E-4</c:v>
                </c:pt>
                <c:pt idx="20">
                  <c:v>3.3275999999999998E-4</c:v>
                </c:pt>
                <c:pt idx="21">
                  <c:v>5.5122000000000005E-4</c:v>
                </c:pt>
                <c:pt idx="22">
                  <c:v>7.5918000000000003E-4</c:v>
                </c:pt>
                <c:pt idx="23">
                  <c:v>8.5711999999999995E-4</c:v>
                </c:pt>
                <c:pt idx="24">
                  <c:v>9.5967999999999997E-4</c:v>
                </c:pt>
                <c:pt idx="25">
                  <c:v>1.15716E-3</c:v>
                </c:pt>
                <c:pt idx="26">
                  <c:v>1.2594800000000001E-3</c:v>
                </c:pt>
                <c:pt idx="27">
                  <c:v>1.4513799999999999E-3</c:v>
                </c:pt>
                <c:pt idx="28">
                  <c:v>1.8243000000000001E-3</c:v>
                </c:pt>
                <c:pt idx="29">
                  <c:v>2.14934E-3</c:v>
                </c:pt>
                <c:pt idx="30">
                  <c:v>2.4334000000000001E-3</c:v>
                </c:pt>
                <c:pt idx="31">
                  <c:v>2.8387799999999999E-3</c:v>
                </c:pt>
                <c:pt idx="32">
                  <c:v>3.1759800000000001E-3</c:v>
                </c:pt>
                <c:pt idx="33">
                  <c:v>3.52346E-3</c:v>
                </c:pt>
                <c:pt idx="34">
                  <c:v>4.2002999999999997E-3</c:v>
                </c:pt>
                <c:pt idx="35">
                  <c:v>4.3272600000000003E-3</c:v>
                </c:pt>
                <c:pt idx="36">
                  <c:v>4.6615399999999996E-3</c:v>
                </c:pt>
                <c:pt idx="37">
                  <c:v>5.0743799999999999E-3</c:v>
                </c:pt>
                <c:pt idx="38">
                  <c:v>5.3724599999999999E-3</c:v>
                </c:pt>
                <c:pt idx="39">
                  <c:v>5.7081600000000003E-3</c:v>
                </c:pt>
                <c:pt idx="40">
                  <c:v>6.1714200000000004E-3</c:v>
                </c:pt>
                <c:pt idx="41">
                  <c:v>6.4707200000000001E-3</c:v>
                </c:pt>
                <c:pt idx="42">
                  <c:v>6.7992199999999999E-3</c:v>
                </c:pt>
                <c:pt idx="43">
                  <c:v>7.1998599999999998E-3</c:v>
                </c:pt>
                <c:pt idx="44">
                  <c:v>7.9942199999999998E-3</c:v>
                </c:pt>
                <c:pt idx="45">
                  <c:v>8.5802399999999994E-3</c:v>
                </c:pt>
                <c:pt idx="46">
                  <c:v>9.2654199999999999E-3</c:v>
                </c:pt>
                <c:pt idx="47">
                  <c:v>1.0026800000000001E-2</c:v>
                </c:pt>
                <c:pt idx="48">
                  <c:v>1.05392E-2</c:v>
                </c:pt>
                <c:pt idx="49">
                  <c:v>1.1370699999999999E-2</c:v>
                </c:pt>
                <c:pt idx="50">
                  <c:v>1.20199E-2</c:v>
                </c:pt>
                <c:pt idx="51">
                  <c:v>1.282E-2</c:v>
                </c:pt>
                <c:pt idx="52">
                  <c:v>1.35017E-2</c:v>
                </c:pt>
                <c:pt idx="53">
                  <c:v>1.43663E-2</c:v>
                </c:pt>
                <c:pt idx="54">
                  <c:v>1.7995299999999999E-2</c:v>
                </c:pt>
                <c:pt idx="55">
                  <c:v>2.1135999999999999E-2</c:v>
                </c:pt>
                <c:pt idx="56">
                  <c:v>2.48396E-2</c:v>
                </c:pt>
                <c:pt idx="57">
                  <c:v>2.8220499999999999E-2</c:v>
                </c:pt>
                <c:pt idx="58">
                  <c:v>3.1458300000000002E-2</c:v>
                </c:pt>
                <c:pt idx="59">
                  <c:v>3.5333999999999997E-2</c:v>
                </c:pt>
                <c:pt idx="60">
                  <c:v>3.9078300000000003E-2</c:v>
                </c:pt>
                <c:pt idx="61">
                  <c:v>4.25081E-2</c:v>
                </c:pt>
                <c:pt idx="62">
                  <c:v>4.5351299999999997E-2</c:v>
                </c:pt>
                <c:pt idx="63">
                  <c:v>4.9206600000000003E-2</c:v>
                </c:pt>
                <c:pt idx="64">
                  <c:v>5.3137999999999998E-2</c:v>
                </c:pt>
                <c:pt idx="65">
                  <c:v>5.6717999999999998E-2</c:v>
                </c:pt>
                <c:pt idx="66">
                  <c:v>6.0060299999999997E-2</c:v>
                </c:pt>
                <c:pt idx="67">
                  <c:v>6.2849199999999994E-2</c:v>
                </c:pt>
                <c:pt idx="68">
                  <c:v>6.7401900000000001E-2</c:v>
                </c:pt>
                <c:pt idx="69">
                  <c:v>6.9846000000000005E-2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9-4D8E-A6EB-B256B097223F}"/>
            </c:ext>
          </c:extLst>
        </c:ser>
        <c:ser>
          <c:idx val="0"/>
          <c:order val="1"/>
          <c:tx>
            <c:strRef>
              <c:f>'quick select'!$D$13</c:f>
              <c:strCache>
                <c:ptCount val="1"/>
                <c:pt idx="0">
                  <c:v>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1.7924500000000001E-6</c:v>
                </c:pt>
                <c:pt idx="1">
                  <c:v>3.33315E-6</c:v>
                </c:pt>
                <c:pt idx="2">
                  <c:v>6.5811499999999997E-6</c:v>
                </c:pt>
                <c:pt idx="3">
                  <c:v>6.5544999999999997E-6</c:v>
                </c:pt>
                <c:pt idx="4">
                  <c:v>9.4236500000000008E-6</c:v>
                </c:pt>
                <c:pt idx="5">
                  <c:v>8.1398499999999997E-6</c:v>
                </c:pt>
                <c:pt idx="6">
                  <c:v>1.23922E-5</c:v>
                </c:pt>
                <c:pt idx="7">
                  <c:v>1.4240799999999999E-5</c:v>
                </c:pt>
                <c:pt idx="8">
                  <c:v>2.97554E-5</c:v>
                </c:pt>
                <c:pt idx="9">
                  <c:v>1.5913499999999999E-5</c:v>
                </c:pt>
                <c:pt idx="10">
                  <c:v>5.9955299999999998E-5</c:v>
                </c:pt>
                <c:pt idx="11">
                  <c:v>7.1230500000000002E-5</c:v>
                </c:pt>
                <c:pt idx="12">
                  <c:v>1.03708E-4</c:v>
                </c:pt>
                <c:pt idx="13">
                  <c:v>1.09892E-4</c:v>
                </c:pt>
                <c:pt idx="14">
                  <c:v>1.3824900000000001E-4</c:v>
                </c:pt>
                <c:pt idx="15">
                  <c:v>1.62213E-4</c:v>
                </c:pt>
                <c:pt idx="16">
                  <c:v>1.7057899999999999E-4</c:v>
                </c:pt>
                <c:pt idx="17">
                  <c:v>1.9256300000000001E-4</c:v>
                </c:pt>
                <c:pt idx="18">
                  <c:v>2.8352500000000002E-4</c:v>
                </c:pt>
                <c:pt idx="19">
                  <c:v>6.8779300000000002E-4</c:v>
                </c:pt>
                <c:pt idx="20">
                  <c:v>9.5502499999999997E-4</c:v>
                </c:pt>
                <c:pt idx="21">
                  <c:v>6.4886399999999997E-4</c:v>
                </c:pt>
                <c:pt idx="22">
                  <c:v>9.2449899999999996E-4</c:v>
                </c:pt>
                <c:pt idx="23">
                  <c:v>1.1489200000000001E-3</c:v>
                </c:pt>
                <c:pt idx="24">
                  <c:v>1.24467E-3</c:v>
                </c:pt>
                <c:pt idx="25">
                  <c:v>2.0689699999999998E-3</c:v>
                </c:pt>
                <c:pt idx="26">
                  <c:v>1.60422E-3</c:v>
                </c:pt>
                <c:pt idx="27">
                  <c:v>2.2764999999999999E-3</c:v>
                </c:pt>
                <c:pt idx="28">
                  <c:v>2.50629E-3</c:v>
                </c:pt>
                <c:pt idx="29">
                  <c:v>3.60122E-3</c:v>
                </c:pt>
                <c:pt idx="30">
                  <c:v>2.8941000000000001E-3</c:v>
                </c:pt>
                <c:pt idx="31">
                  <c:v>2.82147E-3</c:v>
                </c:pt>
                <c:pt idx="32">
                  <c:v>2.7934499999999998E-3</c:v>
                </c:pt>
                <c:pt idx="33">
                  <c:v>7.4589599999999997E-3</c:v>
                </c:pt>
                <c:pt idx="34">
                  <c:v>6.6459099999999997E-3</c:v>
                </c:pt>
                <c:pt idx="35">
                  <c:v>8.6229800000000006E-3</c:v>
                </c:pt>
                <c:pt idx="36">
                  <c:v>9.8898900000000001E-3</c:v>
                </c:pt>
                <c:pt idx="37">
                  <c:v>5.9569999999999996E-3</c:v>
                </c:pt>
                <c:pt idx="38">
                  <c:v>4.5066500000000001E-3</c:v>
                </c:pt>
                <c:pt idx="39">
                  <c:v>9.7663899999999998E-3</c:v>
                </c:pt>
                <c:pt idx="40">
                  <c:v>9.12929E-3</c:v>
                </c:pt>
                <c:pt idx="41">
                  <c:v>9.5425600000000003E-3</c:v>
                </c:pt>
                <c:pt idx="42">
                  <c:v>9.0457200000000001E-3</c:v>
                </c:pt>
                <c:pt idx="43">
                  <c:v>1.06652E-2</c:v>
                </c:pt>
                <c:pt idx="44">
                  <c:v>1.1808000000000001E-2</c:v>
                </c:pt>
                <c:pt idx="45">
                  <c:v>1.19953E-2</c:v>
                </c:pt>
                <c:pt idx="46">
                  <c:v>1.2125500000000001E-2</c:v>
                </c:pt>
                <c:pt idx="47">
                  <c:v>1.6464699999999999E-2</c:v>
                </c:pt>
                <c:pt idx="48">
                  <c:v>1.3020800000000001E-2</c:v>
                </c:pt>
                <c:pt idx="49">
                  <c:v>1.8616600000000001E-2</c:v>
                </c:pt>
                <c:pt idx="50">
                  <c:v>1.9218499999999999E-2</c:v>
                </c:pt>
                <c:pt idx="51">
                  <c:v>1.7028999999999999E-2</c:v>
                </c:pt>
                <c:pt idx="52">
                  <c:v>1.48351E-2</c:v>
                </c:pt>
                <c:pt idx="53">
                  <c:v>2.4801799999999999E-2</c:v>
                </c:pt>
                <c:pt idx="54">
                  <c:v>2.9328099999999999E-2</c:v>
                </c:pt>
                <c:pt idx="55">
                  <c:v>2.8999400000000002E-2</c:v>
                </c:pt>
                <c:pt idx="56">
                  <c:v>3.8345400000000002E-2</c:v>
                </c:pt>
                <c:pt idx="57">
                  <c:v>5.0107600000000002E-2</c:v>
                </c:pt>
                <c:pt idx="58">
                  <c:v>5.6072200000000003E-2</c:v>
                </c:pt>
                <c:pt idx="59">
                  <c:v>5.3288700000000001E-2</c:v>
                </c:pt>
                <c:pt idx="60">
                  <c:v>5.7454100000000001E-2</c:v>
                </c:pt>
                <c:pt idx="61">
                  <c:v>6.3111899999999999E-2</c:v>
                </c:pt>
                <c:pt idx="62">
                  <c:v>6.8294400000000005E-2</c:v>
                </c:pt>
                <c:pt idx="63">
                  <c:v>8.5538799999999998E-2</c:v>
                </c:pt>
                <c:pt idx="64">
                  <c:v>8.0426200000000003E-2</c:v>
                </c:pt>
                <c:pt idx="65">
                  <c:v>8.6987200000000001E-2</c:v>
                </c:pt>
                <c:pt idx="66">
                  <c:v>9.2899700000000002E-2</c:v>
                </c:pt>
                <c:pt idx="67">
                  <c:v>9.6108899999999997E-2</c:v>
                </c:pt>
                <c:pt idx="68">
                  <c:v>0.109787</c:v>
                </c:pt>
                <c:pt idx="69">
                  <c:v>0.118245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9-4D8E-A6EB-B256B097223F}"/>
            </c:ext>
          </c:extLst>
        </c:ser>
        <c:ser>
          <c:idx val="1"/>
          <c:order val="2"/>
          <c:tx>
            <c:strRef>
              <c:f>'quick select'!$E$13</c:f>
              <c:strCache>
                <c:ptCount val="1"/>
                <c:pt idx="0">
                  <c:v>std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select'!$E$14:$E$83</c:f>
              <c:numCache>
                <c:formatCode>0.00E+00</c:formatCode>
                <c:ptCount val="70"/>
                <c:pt idx="0">
                  <c:v>6.2454399999999996E-7</c:v>
                </c:pt>
                <c:pt idx="1">
                  <c:v>5.2028599999999995E-7</c:v>
                </c:pt>
                <c:pt idx="2">
                  <c:v>7.4049399999999999E-7</c:v>
                </c:pt>
                <c:pt idx="3">
                  <c:v>6.9035200000000004E-7</c:v>
                </c:pt>
                <c:pt idx="4">
                  <c:v>1.0868600000000001E-6</c:v>
                </c:pt>
                <c:pt idx="5">
                  <c:v>1.1445800000000001E-6</c:v>
                </c:pt>
                <c:pt idx="6">
                  <c:v>1.2322100000000001E-6</c:v>
                </c:pt>
                <c:pt idx="7">
                  <c:v>1.1342099999999999E-6</c:v>
                </c:pt>
                <c:pt idx="8">
                  <c:v>1.1148399999999999E-6</c:v>
                </c:pt>
                <c:pt idx="9">
                  <c:v>5.52859E-6</c:v>
                </c:pt>
                <c:pt idx="10">
                  <c:v>7.3527599999999999E-6</c:v>
                </c:pt>
                <c:pt idx="11">
                  <c:v>1.6903200000000001E-6</c:v>
                </c:pt>
                <c:pt idx="12">
                  <c:v>7.8586999999999998E-6</c:v>
                </c:pt>
                <c:pt idx="13">
                  <c:v>2.1968599999999998E-5</c:v>
                </c:pt>
                <c:pt idx="14">
                  <c:v>1.37566E-6</c:v>
                </c:pt>
                <c:pt idx="15">
                  <c:v>6.15887E-6</c:v>
                </c:pt>
                <c:pt idx="16">
                  <c:v>1.35765E-5</c:v>
                </c:pt>
                <c:pt idx="17">
                  <c:v>4.2004100000000003E-6</c:v>
                </c:pt>
                <c:pt idx="18">
                  <c:v>8.2692399999999998E-6</c:v>
                </c:pt>
                <c:pt idx="19">
                  <c:v>1.17688E-5</c:v>
                </c:pt>
                <c:pt idx="20">
                  <c:v>5.3918700000000003E-5</c:v>
                </c:pt>
                <c:pt idx="21">
                  <c:v>1.61304E-4</c:v>
                </c:pt>
                <c:pt idx="22">
                  <c:v>1.36852E-4</c:v>
                </c:pt>
                <c:pt idx="23">
                  <c:v>6.5318699999999995E-5</c:v>
                </c:pt>
                <c:pt idx="24">
                  <c:v>7.07539E-5</c:v>
                </c:pt>
                <c:pt idx="25">
                  <c:v>8.1965200000000006E-5</c:v>
                </c:pt>
                <c:pt idx="26">
                  <c:v>7.4651299999999995E-5</c:v>
                </c:pt>
                <c:pt idx="27">
                  <c:v>1.7308499999999999E-5</c:v>
                </c:pt>
                <c:pt idx="28">
                  <c:v>2.5971300000000001E-4</c:v>
                </c:pt>
                <c:pt idx="29">
                  <c:v>3.8707699999999999E-4</c:v>
                </c:pt>
                <c:pt idx="30">
                  <c:v>1.00541E-4</c:v>
                </c:pt>
                <c:pt idx="31">
                  <c:v>7.8282500000000001E-4</c:v>
                </c:pt>
                <c:pt idx="32">
                  <c:v>1.0276E-3</c:v>
                </c:pt>
                <c:pt idx="33">
                  <c:v>1.64248E-3</c:v>
                </c:pt>
                <c:pt idx="34">
                  <c:v>8.6271099999999995E-4</c:v>
                </c:pt>
                <c:pt idx="35">
                  <c:v>1.17673E-3</c:v>
                </c:pt>
                <c:pt idx="36">
                  <c:v>9.2461699999999997E-4</c:v>
                </c:pt>
                <c:pt idx="37">
                  <c:v>7.9254399999999995E-4</c:v>
                </c:pt>
                <c:pt idx="38">
                  <c:v>2.14196E-3</c:v>
                </c:pt>
                <c:pt idx="39">
                  <c:v>9.0578399999999997E-4</c:v>
                </c:pt>
                <c:pt idx="40">
                  <c:v>1.19637E-3</c:v>
                </c:pt>
                <c:pt idx="41">
                  <c:v>1.83365E-3</c:v>
                </c:pt>
                <c:pt idx="42">
                  <c:v>3.07406E-3</c:v>
                </c:pt>
                <c:pt idx="43">
                  <c:v>8.2647700000000005E-4</c:v>
                </c:pt>
                <c:pt idx="44">
                  <c:v>1.6846999999999999E-3</c:v>
                </c:pt>
                <c:pt idx="45">
                  <c:v>3.9267299999999998E-3</c:v>
                </c:pt>
                <c:pt idx="46">
                  <c:v>2.90158E-3</c:v>
                </c:pt>
                <c:pt idx="47">
                  <c:v>2.06975E-3</c:v>
                </c:pt>
                <c:pt idx="48">
                  <c:v>2.1106699999999998E-3</c:v>
                </c:pt>
                <c:pt idx="49">
                  <c:v>3.30452E-3</c:v>
                </c:pt>
                <c:pt idx="50">
                  <c:v>3.63547E-3</c:v>
                </c:pt>
                <c:pt idx="51">
                  <c:v>2.7530699999999998E-3</c:v>
                </c:pt>
                <c:pt idx="52">
                  <c:v>4.7518300000000003E-3</c:v>
                </c:pt>
                <c:pt idx="53">
                  <c:v>6.1038799999999999E-3</c:v>
                </c:pt>
                <c:pt idx="54">
                  <c:v>5.5886900000000003E-3</c:v>
                </c:pt>
                <c:pt idx="55">
                  <c:v>5.1056799999999996E-3</c:v>
                </c:pt>
                <c:pt idx="56">
                  <c:v>8.1833800000000005E-3</c:v>
                </c:pt>
                <c:pt idx="57">
                  <c:v>7.3986700000000004E-3</c:v>
                </c:pt>
                <c:pt idx="58">
                  <c:v>1.1753899999999999E-2</c:v>
                </c:pt>
                <c:pt idx="59">
                  <c:v>1.19414E-2</c:v>
                </c:pt>
                <c:pt idx="60">
                  <c:v>1.17187E-2</c:v>
                </c:pt>
                <c:pt idx="61">
                  <c:v>1.32126E-2</c:v>
                </c:pt>
                <c:pt idx="62">
                  <c:v>1.16341E-2</c:v>
                </c:pt>
                <c:pt idx="63">
                  <c:v>1.4817200000000001E-2</c:v>
                </c:pt>
                <c:pt idx="64">
                  <c:v>2.8766799999999999E-2</c:v>
                </c:pt>
                <c:pt idx="65">
                  <c:v>1.86079E-2</c:v>
                </c:pt>
                <c:pt idx="66">
                  <c:v>1.7361000000000001E-2</c:v>
                </c:pt>
                <c:pt idx="67">
                  <c:v>2.07198E-2</c:v>
                </c:pt>
                <c:pt idx="68">
                  <c:v>2.29549E-2</c:v>
                </c:pt>
                <c:pt idx="69">
                  <c:v>1.7229100000000001E-2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99-4D8E-A6EB-B256B0972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96816"/>
        <c:axId val="140497208"/>
      </c:scatterChart>
      <c:valAx>
        <c:axId val="14049681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97208"/>
        <c:crosses val="autoZero"/>
        <c:crossBetween val="midCat"/>
      </c:valAx>
      <c:valAx>
        <c:axId val="140497208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9681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20587647472202744"/>
          <c:y val="3.2520343708451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9.7649411151857751E-6</c:v>
                </c:pt>
                <c:pt idx="3">
                  <c:v>2.2150093702628139E-5</c:v>
                </c:pt>
                <c:pt idx="4">
                  <c:v>3.6697278707069099E-5</c:v>
                </c:pt>
                <c:pt idx="5">
                  <c:v>4.9583564636199873E-5</c:v>
                </c:pt>
                <c:pt idx="6">
                  <c:v>9.6446691131805491E-5</c:v>
                </c:pt>
                <c:pt idx="7">
                  <c:v>1.0850252752328117E-4</c:v>
                </c:pt>
                <c:pt idx="8">
                  <c:v>9.2766940594264815E-5</c:v>
                </c:pt>
                <c:pt idx="9">
                  <c:v>1.1183864376937836E-4</c:v>
                </c:pt>
                <c:pt idx="10">
                  <c:v>1.2614242115071352E-4</c:v>
                </c:pt>
                <c:pt idx="11">
                  <c:v>2.879655362296425E-4</c:v>
                </c:pt>
                <c:pt idx="12">
                  <c:v>4.6549560204663424E-4</c:v>
                </c:pt>
                <c:pt idx="13">
                  <c:v>5.7180746096196318E-4</c:v>
                </c:pt>
                <c:pt idx="14">
                  <c:v>8.5955822575945352E-4</c:v>
                </c:pt>
                <c:pt idx="15">
                  <c:v>8.4214742165965013E-4</c:v>
                </c:pt>
                <c:pt idx="16">
                  <c:v>1.0362148877523596E-3</c:v>
                </c:pt>
                <c:pt idx="17">
                  <c:v>1.1422547028536291E-3</c:v>
                </c:pt>
                <c:pt idx="18">
                  <c:v>1.2859940633453445E-3</c:v>
                </c:pt>
                <c:pt idx="19">
                  <c:v>1.6669126754104504E-3</c:v>
                </c:pt>
                <c:pt idx="20">
                  <c:v>3.0434686926466307E-3</c:v>
                </c:pt>
                <c:pt idx="21">
                  <c:v>4.7027927774543708E-3</c:v>
                </c:pt>
                <c:pt idx="22">
                  <c:v>7.8307239153187162E-3</c:v>
                </c:pt>
                <c:pt idx="23">
                  <c:v>1.0808315050676535E-2</c:v>
                </c:pt>
                <c:pt idx="24">
                  <c:v>1.2210629321675499E-2</c:v>
                </c:pt>
                <c:pt idx="25">
                  <c:v>1.3679093193777336E-2</c:v>
                </c:pt>
                <c:pt idx="26">
                  <c:v>1.6506630688538165E-2</c:v>
                </c:pt>
                <c:pt idx="27">
                  <c:v>1.7971658217725568E-2</c:v>
                </c:pt>
                <c:pt idx="28">
                  <c:v>2.0719300739725784E-2</c:v>
                </c:pt>
                <c:pt idx="29">
                  <c:v>2.6058804904938507E-2</c:v>
                </c:pt>
                <c:pt idx="30">
                  <c:v>3.0712758658721473E-2</c:v>
                </c:pt>
                <c:pt idx="31">
                  <c:v>3.4779956859864687E-2</c:v>
                </c:pt>
                <c:pt idx="32">
                  <c:v>4.0584226404254721E-2</c:v>
                </c:pt>
                <c:pt idx="33">
                  <c:v>4.5412288199035721E-2</c:v>
                </c:pt>
                <c:pt idx="34">
                  <c:v>5.0387540015318345E-2</c:v>
                </c:pt>
                <c:pt idx="35">
                  <c:v>6.0078599757843763E-2</c:v>
                </c:pt>
                <c:pt idx="36">
                  <c:v>6.189642515957982E-2</c:v>
                </c:pt>
                <c:pt idx="37">
                  <c:v>6.6682678115568522E-2</c:v>
                </c:pt>
                <c:pt idx="38">
                  <c:v>7.259376065221558E-2</c:v>
                </c:pt>
                <c:pt idx="39">
                  <c:v>7.6861698551943691E-2</c:v>
                </c:pt>
                <c:pt idx="40">
                  <c:v>8.1668283203509481E-2</c:v>
                </c:pt>
                <c:pt idx="41">
                  <c:v>8.8301284114097406E-2</c:v>
                </c:pt>
                <c:pt idx="42">
                  <c:v>9.2586690090307219E-2</c:v>
                </c:pt>
                <c:pt idx="43">
                  <c:v>9.7290184454439946E-2</c:v>
                </c:pt>
                <c:pt idx="44">
                  <c:v>0.1030265862262699</c:v>
                </c:pt>
                <c:pt idx="45">
                  <c:v>0.11440030854923028</c:v>
                </c:pt>
                <c:pt idx="46">
                  <c:v>0.12279099886055163</c:v>
                </c:pt>
                <c:pt idx="47">
                  <c:v>0.13260147151935367</c:v>
                </c:pt>
                <c:pt idx="48">
                  <c:v>0.14350298305348877</c:v>
                </c:pt>
                <c:pt idx="49">
                  <c:v>0.15083957517580723</c:v>
                </c:pt>
                <c:pt idx="50">
                  <c:v>0.16274507156477638</c:v>
                </c:pt>
                <c:pt idx="51">
                  <c:v>0.17204037914832274</c:v>
                </c:pt>
                <c:pt idx="52">
                  <c:v>0.18349628733932</c:v>
                </c:pt>
                <c:pt idx="53">
                  <c:v>0.19325693302586272</c:v>
                </c:pt>
                <c:pt idx="54">
                  <c:v>0.20563635837511435</c:v>
                </c:pt>
                <c:pt idx="55">
                  <c:v>0.25759672686046498</c:v>
                </c:pt>
                <c:pt idx="56">
                  <c:v>0.30256556932448836</c:v>
                </c:pt>
                <c:pt idx="57">
                  <c:v>0.3555940677324092</c:v>
                </c:pt>
                <c:pt idx="58">
                  <c:v>0.40400211672996283</c:v>
                </c:pt>
                <c:pt idx="59">
                  <c:v>0.45036124626478469</c:v>
                </c:pt>
                <c:pt idx="60">
                  <c:v>0.50585388890426475</c:v>
                </c:pt>
                <c:pt idx="61">
                  <c:v>0.55946513379809193</c:v>
                </c:pt>
                <c:pt idx="62">
                  <c:v>0.60857333766446164</c:v>
                </c:pt>
                <c:pt idx="63">
                  <c:v>0.64928254672413344</c:v>
                </c:pt>
                <c:pt idx="64">
                  <c:v>0.70448310021588678</c:v>
                </c:pt>
                <c:pt idx="65">
                  <c:v>0.76077326077342522</c:v>
                </c:pt>
                <c:pt idx="66">
                  <c:v>0.81203204258041217</c:v>
                </c:pt>
                <c:pt idx="67">
                  <c:v>0.85988741309256078</c:v>
                </c:pt>
                <c:pt idx="68">
                  <c:v>0.89981914956784181</c:v>
                </c:pt>
                <c:pt idx="69">
                  <c:v>0.96500514284512373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8-48FF-AA36-F2E1F66493F0}"/>
            </c:ext>
          </c:extLst>
        </c:ser>
        <c:ser>
          <c:idx val="0"/>
          <c:order val="1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1.3029923933250066E-5</c:v>
                </c:pt>
                <c:pt idx="2">
                  <c:v>4.0498732225063017E-5</c:v>
                </c:pt>
                <c:pt idx="3">
                  <c:v>4.0273349299885422E-5</c:v>
                </c:pt>
                <c:pt idx="4">
                  <c:v>6.4538168053104376E-5</c:v>
                </c:pt>
                <c:pt idx="5">
                  <c:v>5.3680884775693819E-5</c:v>
                </c:pt>
                <c:pt idx="6">
                  <c:v>8.9643627060081386E-5</c:v>
                </c:pt>
                <c:pt idx="7">
                  <c:v>1.0527750606508304E-4</c:v>
                </c:pt>
                <c:pt idx="8">
                  <c:v>2.3648673424370411E-4</c:v>
                </c:pt>
                <c:pt idx="9">
                  <c:v>1.1942377319245852E-4</c:v>
                </c:pt>
                <c:pt idx="10">
                  <c:v>4.9189167991239922E-4</c:v>
                </c:pt>
                <c:pt idx="11">
                  <c:v>5.8724768583969281E-4</c:v>
                </c:pt>
                <c:pt idx="12">
                  <c:v>8.619146258942973E-4</c:v>
                </c:pt>
                <c:pt idx="13">
                  <c:v>9.1421361310999028E-4</c:v>
                </c:pt>
                <c:pt idx="14">
                  <c:v>1.1540328855025213E-3</c:v>
                </c:pt>
                <c:pt idx="15">
                  <c:v>1.3566999181087421E-3</c:v>
                </c:pt>
                <c:pt idx="16">
                  <c:v>1.4274523966091445E-3</c:v>
                </c:pt>
                <c:pt idx="17">
                  <c:v>1.6133742813034845E-3</c:v>
                </c:pt>
                <c:pt idx="18">
                  <c:v>2.3826531420916277E-3</c:v>
                </c:pt>
                <c:pt idx="19">
                  <c:v>5.8016064027180559E-3</c:v>
                </c:pt>
                <c:pt idx="20">
                  <c:v>8.0616262849341151E-3</c:v>
                </c:pt>
                <c:pt idx="21">
                  <c:v>5.472378189050572E-3</c:v>
                </c:pt>
                <c:pt idx="22">
                  <c:v>7.8034634641472051E-3</c:v>
                </c:pt>
                <c:pt idx="23">
                  <c:v>9.7014244942140032E-3</c:v>
                </c:pt>
                <c:pt idx="24">
                  <c:v>1.0511196167225421E-2</c:v>
                </c:pt>
                <c:pt idx="25">
                  <c:v>1.7482421128722159E-2</c:v>
                </c:pt>
                <c:pt idx="26">
                  <c:v>1.3551962799405638E-2</c:v>
                </c:pt>
                <c:pt idx="27">
                  <c:v>1.9237532515667958E-2</c:v>
                </c:pt>
                <c:pt idx="28">
                  <c:v>2.1180899959441262E-2</c:v>
                </c:pt>
                <c:pt idx="29">
                  <c:v>3.0440882183257384E-2</c:v>
                </c:pt>
                <c:pt idx="30">
                  <c:v>2.4460665520909239E-2</c:v>
                </c:pt>
                <c:pt idx="31">
                  <c:v>2.3846423049777965E-2</c:v>
                </c:pt>
                <c:pt idx="32">
                  <c:v>2.3609453835388615E-2</c:v>
                </c:pt>
                <c:pt idx="33">
                  <c:v>6.3066350317388692E-2</c:v>
                </c:pt>
                <c:pt idx="34">
                  <c:v>5.6190268241754902E-2</c:v>
                </c:pt>
                <c:pt idx="35">
                  <c:v>7.2910636717584548E-2</c:v>
                </c:pt>
                <c:pt idx="36">
                  <c:v>8.362507880901951E-2</c:v>
                </c:pt>
                <c:pt idx="37">
                  <c:v>5.0364056197323606E-2</c:v>
                </c:pt>
                <c:pt idx="38">
                  <c:v>3.8098235351870742E-2</c:v>
                </c:pt>
                <c:pt idx="39">
                  <c:v>8.2580621350879443E-2</c:v>
                </c:pt>
                <c:pt idx="40">
                  <c:v>7.7192574010142373E-2</c:v>
                </c:pt>
                <c:pt idx="41">
                  <c:v>8.0687658493749995E-2</c:v>
                </c:pt>
                <c:pt idx="42">
                  <c:v>7.6485810368225243E-2</c:v>
                </c:pt>
                <c:pt idx="43">
                  <c:v>9.0181988216878339E-2</c:v>
                </c:pt>
                <c:pt idx="44">
                  <c:v>9.9846813991473118E-2</c:v>
                </c:pt>
                <c:pt idx="45">
                  <c:v>0.10143083732677378</c:v>
                </c:pt>
                <c:pt idx="46">
                  <c:v>0.10253195765916112</c:v>
                </c:pt>
                <c:pt idx="47">
                  <c:v>0.13922920302241074</c:v>
                </c:pt>
                <c:pt idx="48">
                  <c:v>0.11010363994477076</c:v>
                </c:pt>
                <c:pt idx="49">
                  <c:v>0.15742813423027782</c:v>
                </c:pt>
                <c:pt idx="50">
                  <c:v>0.16251849005258145</c:v>
                </c:pt>
                <c:pt idx="51">
                  <c:v>0.14400157017729681</c:v>
                </c:pt>
                <c:pt idx="52">
                  <c:v>0.12544743886220802</c:v>
                </c:pt>
                <c:pt idx="53">
                  <c:v>0.209737270020463</c:v>
                </c:pt>
                <c:pt idx="54">
                  <c:v>0.24801684728993126</c:v>
                </c:pt>
                <c:pt idx="55">
                  <c:v>0.24523698359365084</c:v>
                </c:pt>
                <c:pt idx="56">
                  <c:v>0.32427746459589335</c:v>
                </c:pt>
                <c:pt idx="57">
                  <c:v>0.42375210033787686</c:v>
                </c:pt>
                <c:pt idx="58">
                  <c:v>0.474195589850607</c:v>
                </c:pt>
                <c:pt idx="59">
                  <c:v>0.45065512560175802</c:v>
                </c:pt>
                <c:pt idx="60">
                  <c:v>0.48588251909274255</c:v>
                </c:pt>
                <c:pt idx="61">
                  <c:v>0.5337313563936722</c:v>
                </c:pt>
                <c:pt idx="62">
                  <c:v>0.57756051248120932</c:v>
                </c:pt>
                <c:pt idx="63">
                  <c:v>0.7233989107901192</c:v>
                </c:pt>
                <c:pt idx="64">
                  <c:v>0.68016090916674399</c:v>
                </c:pt>
                <c:pt idx="65">
                  <c:v>0.73564824020202246</c:v>
                </c:pt>
                <c:pt idx="66">
                  <c:v>0.78565111243888952</c:v>
                </c:pt>
                <c:pt idx="67">
                  <c:v>0.81279178348879288</c:v>
                </c:pt>
                <c:pt idx="68">
                  <c:v>0.9284694641218737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8-48FF-AA36-F2E1F66493F0}"/>
            </c:ext>
          </c:extLst>
        </c:ser>
        <c:ser>
          <c:idx val="1"/>
          <c:order val="2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0.72875287681158085</c:v>
                </c:pt>
                <c:pt idx="1">
                  <c:v>0.31750231277835245</c:v>
                </c:pt>
                <c:pt idx="2">
                  <c:v>0.22432654244941974</c:v>
                </c:pt>
                <c:pt idx="3">
                  <c:v>0.2089475666002503</c:v>
                </c:pt>
                <c:pt idx="4">
                  <c:v>0.23034728257583123</c:v>
                </c:pt>
                <c:pt idx="5">
                  <c:v>0.28440315448661818</c:v>
                </c:pt>
                <c:pt idx="6">
                  <c:v>0.19635241840608547</c:v>
                </c:pt>
                <c:pt idx="7">
                  <c:v>0.15403934208554076</c:v>
                </c:pt>
                <c:pt idx="8">
                  <c:v>6.3854205845332607E-2</c:v>
                </c:pt>
                <c:pt idx="9">
                  <c:v>0.72658203209221439</c:v>
                </c:pt>
                <c:pt idx="10">
                  <c:v>0.24596489781125194</c:v>
                </c:pt>
                <c:pt idx="11">
                  <c:v>3.44829187079225E-2</c:v>
                </c:pt>
                <c:pt idx="12">
                  <c:v>0.14576899562942353</c:v>
                </c:pt>
                <c:pt idx="13">
                  <c:v>0.41119011150713525</c:v>
                </c:pt>
                <c:pt idx="14">
                  <c:v>5.0193494492065758E-3</c:v>
                </c:pt>
                <c:pt idx="15">
                  <c:v>6.4925401238597011E-2</c:v>
                </c:pt>
                <c:pt idx="16">
                  <c:v>0.15392299037482934</c:v>
                </c:pt>
                <c:pt idx="17">
                  <c:v>3.0383773557204848E-2</c:v>
                </c:pt>
                <c:pt idx="18">
                  <c:v>4.6105125583850409E-2</c:v>
                </c:pt>
                <c:pt idx="19">
                  <c:v>2.0329560952391818E-2</c:v>
                </c:pt>
                <c:pt idx="20">
                  <c:v>0.10446071621678012</c:v>
                </c:pt>
                <c:pt idx="21">
                  <c:v>0.51528491986035463</c:v>
                </c:pt>
                <c:pt idx="22">
                  <c:v>0.30025546703543432</c:v>
                </c:pt>
                <c:pt idx="23">
                  <c:v>0.10530394821664978</c:v>
                </c:pt>
                <c:pt idx="24">
                  <c:v>0.10528951116258238</c:v>
                </c:pt>
                <c:pt idx="25">
                  <c:v>6.8450487308634803E-2</c:v>
                </c:pt>
                <c:pt idx="26">
                  <c:v>8.3242262806438233E-2</c:v>
                </c:pt>
                <c:pt idx="27">
                  <c:v>0</c:v>
                </c:pt>
                <c:pt idx="28">
                  <c:v>0.20531176850668872</c:v>
                </c:pt>
                <c:pt idx="29">
                  <c:v>0.2135662079168055</c:v>
                </c:pt>
                <c:pt idx="30">
                  <c:v>5.8023741167103536E-2</c:v>
                </c:pt>
                <c:pt idx="31">
                  <c:v>0.57698966358431469</c:v>
                </c:pt>
                <c:pt idx="32">
                  <c:v>0.77029824260118496</c:v>
                </c:pt>
                <c:pt idx="33">
                  <c:v>0.45457707437091582</c:v>
                </c:pt>
                <c:pt idx="34">
                  <c:v>0.26130308828435528</c:v>
                </c:pt>
                <c:pt idx="35">
                  <c:v>0.27552975648914318</c:v>
                </c:pt>
                <c:pt idx="36">
                  <c:v>0.18364475650903997</c:v>
                </c:pt>
                <c:pt idx="37">
                  <c:v>0.26821656523989829</c:v>
                </c:pt>
                <c:pt idx="38">
                  <c:v>1</c:v>
                </c:pt>
                <c:pt idx="39">
                  <c:v>0.18204942305948554</c:v>
                </c:pt>
                <c:pt idx="40">
                  <c:v>0.26394720394714954</c:v>
                </c:pt>
                <c:pt idx="41">
                  <c:v>0.39460656516774784</c:v>
                </c:pt>
                <c:pt idx="42">
                  <c:v>0.71037620620749675</c:v>
                </c:pt>
                <c:pt idx="43">
                  <c:v>0.14943746832650359</c:v>
                </c:pt>
                <c:pt idx="44">
                  <c:v>0.28880797925662544</c:v>
                </c:pt>
                <c:pt idx="45">
                  <c:v>0.68369131108237235</c:v>
                </c:pt>
                <c:pt idx="46">
                  <c:v>0.49540240248088763</c:v>
                </c:pt>
                <c:pt idx="47">
                  <c:v>0.25253120776545301</c:v>
                </c:pt>
                <c:pt idx="48">
                  <c:v>0.33034317320444828</c:v>
                </c:pt>
                <c:pt idx="49">
                  <c:v>0.36327999319001797</c:v>
                </c:pt>
                <c:pt idx="50">
                  <c:v>0.38821379216640456</c:v>
                </c:pt>
                <c:pt idx="51">
                  <c:v>0.3294229695589147</c:v>
                </c:pt>
                <c:pt idx="52">
                  <c:v>0.66862611901959945</c:v>
                </c:pt>
                <c:pt idx="53">
                  <c:v>0.50996481692699769</c:v>
                </c:pt>
                <c:pt idx="54">
                  <c:v>0.39119098989699269</c:v>
                </c:pt>
                <c:pt idx="55">
                  <c:v>0.36019592488349134</c:v>
                </c:pt>
                <c:pt idx="56">
                  <c:v>0.44005881654308843</c:v>
                </c:pt>
                <c:pt idx="57">
                  <c:v>0.29945869596032892</c:v>
                </c:pt>
                <c:pt idx="58">
                  <c:v>0.4319518975006082</c:v>
                </c:pt>
                <c:pt idx="59">
                  <c:v>0.4628871525836184</c:v>
                </c:pt>
                <c:pt idx="60">
                  <c:v>0.41986148145494279</c:v>
                </c:pt>
                <c:pt idx="61">
                  <c:v>0.43137704607268612</c:v>
                </c:pt>
                <c:pt idx="62">
                  <c:v>0.34798816761157025</c:v>
                </c:pt>
                <c:pt idx="63">
                  <c:v>0.3541243308478626</c:v>
                </c:pt>
                <c:pt idx="64">
                  <c:v>0.74852919997584055</c:v>
                </c:pt>
                <c:pt idx="65">
                  <c:v>0.44113449826289625</c:v>
                </c:pt>
                <c:pt idx="66">
                  <c:v>0.38332555115257372</c:v>
                </c:pt>
                <c:pt idx="67">
                  <c:v>0.444708080846757</c:v>
                </c:pt>
                <c:pt idx="68">
                  <c:v>0.4308078915586499</c:v>
                </c:pt>
                <c:pt idx="69">
                  <c:v>0.29529168771721376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28-48FF-AA36-F2E1F664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97992"/>
        <c:axId val="140498384"/>
      </c:scatterChart>
      <c:valAx>
        <c:axId val="140497992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98384"/>
        <c:crosses val="autoZero"/>
        <c:crossBetween val="midCat"/>
      </c:valAx>
      <c:valAx>
        <c:axId val="140498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9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'quick select'!$F$13:$F$83</c:f>
              <c:strCache>
                <c:ptCount val="71"/>
                <c:pt idx="0">
                  <c:v>n° rip</c:v>
                </c:pt>
                <c:pt idx="1">
                  <c:v>150</c:v>
                </c:pt>
                <c:pt idx="2">
                  <c:v>143</c:v>
                </c:pt>
                <c:pt idx="3">
                  <c:v>136</c:v>
                </c:pt>
                <c:pt idx="4">
                  <c:v>129</c:v>
                </c:pt>
                <c:pt idx="5">
                  <c:v>122</c:v>
                </c:pt>
                <c:pt idx="6">
                  <c:v>115</c:v>
                </c:pt>
                <c:pt idx="7">
                  <c:v>108</c:v>
                </c:pt>
                <c:pt idx="8">
                  <c:v>101</c:v>
                </c:pt>
                <c:pt idx="9">
                  <c:v>94</c:v>
                </c:pt>
                <c:pt idx="10">
                  <c:v>87</c:v>
                </c:pt>
                <c:pt idx="11">
                  <c:v>80</c:v>
                </c:pt>
                <c:pt idx="12">
                  <c:v>73</c:v>
                </c:pt>
                <c:pt idx="13">
                  <c:v>66</c:v>
                </c:pt>
                <c:pt idx="14">
                  <c:v>59</c:v>
                </c:pt>
                <c:pt idx="15">
                  <c:v>52</c:v>
                </c:pt>
                <c:pt idx="16">
                  <c:v>45</c:v>
                </c:pt>
                <c:pt idx="17">
                  <c:v>38</c:v>
                </c:pt>
                <c:pt idx="18">
                  <c:v>31</c:v>
                </c:pt>
                <c:pt idx="19">
                  <c:v>24</c:v>
                </c:pt>
                <c:pt idx="20">
                  <c:v>17</c:v>
                </c:pt>
                <c:pt idx="21">
                  <c:v>10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</c:strCache>
            </c:strRef>
          </c:cat>
          <c:val>
            <c:numRef>
              <c:f>'quick select'!$B$14:$B$83</c:f>
              <c:numCache>
                <c:formatCode>0.00E+00</c:formatCode>
                <c:ptCount val="70"/>
                <c:pt idx="0">
                  <c:v>2.6886750000000001E-4</c:v>
                </c:pt>
                <c:pt idx="1">
                  <c:v>4.7664045000000001E-4</c:v>
                </c:pt>
                <c:pt idx="2">
                  <c:v>8.9503639999999991E-4</c:v>
                </c:pt>
                <c:pt idx="3">
                  <c:v>8.455305E-4</c:v>
                </c:pt>
                <c:pt idx="4">
                  <c:v>1.1496853E-3</c:v>
                </c:pt>
                <c:pt idx="5">
                  <c:v>9.3608275000000001E-4</c:v>
                </c:pt>
                <c:pt idx="6">
                  <c:v>1.3383575999999999E-3</c:v>
                </c:pt>
                <c:pt idx="7">
                  <c:v>1.4383207999999999E-3</c:v>
                </c:pt>
                <c:pt idx="8">
                  <c:v>2.7970076E-3</c:v>
                </c:pt>
                <c:pt idx="9">
                  <c:v>1.3844744999999999E-3</c:v>
                </c:pt>
                <c:pt idx="10">
                  <c:v>4.7964239999999997E-3</c:v>
                </c:pt>
                <c:pt idx="11">
                  <c:v>5.1998265E-3</c:v>
                </c:pt>
                <c:pt idx="12">
                  <c:v>6.8447280000000004E-3</c:v>
                </c:pt>
                <c:pt idx="13">
                  <c:v>6.483628E-3</c:v>
                </c:pt>
                <c:pt idx="14">
                  <c:v>7.1889480000000006E-3</c:v>
                </c:pt>
                <c:pt idx="15">
                  <c:v>7.2995849999999999E-3</c:v>
                </c:pt>
                <c:pt idx="16">
                  <c:v>6.4820019999999997E-3</c:v>
                </c:pt>
                <c:pt idx="17">
                  <c:v>5.9694530000000004E-3</c:v>
                </c:pt>
                <c:pt idx="18">
                  <c:v>6.8046000000000009E-3</c:v>
                </c:pt>
                <c:pt idx="19">
                  <c:v>1.1692481000000001E-2</c:v>
                </c:pt>
                <c:pt idx="20">
                  <c:v>9.5502499999999997E-3</c:v>
                </c:pt>
                <c:pt idx="21">
                  <c:v>3.2443199999999998E-3</c:v>
                </c:pt>
                <c:pt idx="22">
                  <c:v>4.6224949999999999E-3</c:v>
                </c:pt>
                <c:pt idx="23">
                  <c:v>5.7446000000000007E-3</c:v>
                </c:pt>
                <c:pt idx="24">
                  <c:v>6.2233499999999999E-3</c:v>
                </c:pt>
                <c:pt idx="25">
                  <c:v>1.0344849999999999E-2</c:v>
                </c:pt>
                <c:pt idx="26">
                  <c:v>8.0210999999999998E-3</c:v>
                </c:pt>
                <c:pt idx="27">
                  <c:v>1.13825E-2</c:v>
                </c:pt>
                <c:pt idx="28">
                  <c:v>1.253145E-2</c:v>
                </c:pt>
                <c:pt idx="29">
                  <c:v>1.8006100000000001E-2</c:v>
                </c:pt>
                <c:pt idx="30">
                  <c:v>1.4470500000000001E-2</c:v>
                </c:pt>
                <c:pt idx="31">
                  <c:v>1.4107349999999999E-2</c:v>
                </c:pt>
                <c:pt idx="32">
                  <c:v>1.3967249999999999E-2</c:v>
                </c:pt>
                <c:pt idx="33">
                  <c:v>3.7294799999999996E-2</c:v>
                </c:pt>
                <c:pt idx="34">
                  <c:v>3.3229549999999997E-2</c:v>
                </c:pt>
                <c:pt idx="35">
                  <c:v>4.3114900000000005E-2</c:v>
                </c:pt>
                <c:pt idx="36">
                  <c:v>4.9449449999999999E-2</c:v>
                </c:pt>
                <c:pt idx="37">
                  <c:v>2.9784999999999999E-2</c:v>
                </c:pt>
                <c:pt idx="38">
                  <c:v>2.2533250000000001E-2</c:v>
                </c:pt>
                <c:pt idx="39">
                  <c:v>4.8831949999999999E-2</c:v>
                </c:pt>
                <c:pt idx="40">
                  <c:v>4.5646449999999998E-2</c:v>
                </c:pt>
                <c:pt idx="41">
                  <c:v>4.77128E-2</c:v>
                </c:pt>
                <c:pt idx="42">
                  <c:v>4.5228600000000001E-2</c:v>
                </c:pt>
                <c:pt idx="43">
                  <c:v>5.3325999999999998E-2</c:v>
                </c:pt>
                <c:pt idx="44">
                  <c:v>5.9040000000000002E-2</c:v>
                </c:pt>
                <c:pt idx="45">
                  <c:v>5.9976500000000002E-2</c:v>
                </c:pt>
                <c:pt idx="46">
                  <c:v>6.0627500000000001E-2</c:v>
                </c:pt>
                <c:pt idx="47">
                  <c:v>8.2323499999999994E-2</c:v>
                </c:pt>
                <c:pt idx="48">
                  <c:v>6.5104000000000009E-2</c:v>
                </c:pt>
                <c:pt idx="49">
                  <c:v>9.3082999999999999E-2</c:v>
                </c:pt>
                <c:pt idx="50">
                  <c:v>9.6092499999999997E-2</c:v>
                </c:pt>
                <c:pt idx="51">
                  <c:v>8.5144999999999998E-2</c:v>
                </c:pt>
                <c:pt idx="52">
                  <c:v>7.4175500000000005E-2</c:v>
                </c:pt>
                <c:pt idx="53">
                  <c:v>0.12400899999999999</c:v>
                </c:pt>
                <c:pt idx="54">
                  <c:v>0.14664050000000001</c:v>
                </c:pt>
                <c:pt idx="55">
                  <c:v>0.14499700000000001</c:v>
                </c:pt>
                <c:pt idx="56">
                  <c:v>0.19172700000000001</c:v>
                </c:pt>
                <c:pt idx="57">
                  <c:v>0.25053800000000004</c:v>
                </c:pt>
                <c:pt idx="58">
                  <c:v>0.28036100000000003</c:v>
                </c:pt>
                <c:pt idx="59">
                  <c:v>0.2664435</c:v>
                </c:pt>
                <c:pt idx="60">
                  <c:v>0.28727049999999998</c:v>
                </c:pt>
                <c:pt idx="61">
                  <c:v>0.31555949999999999</c:v>
                </c:pt>
                <c:pt idx="62">
                  <c:v>0.341472</c:v>
                </c:pt>
                <c:pt idx="63">
                  <c:v>0.42769400000000002</c:v>
                </c:pt>
                <c:pt idx="64">
                  <c:v>0.40213100000000002</c:v>
                </c:pt>
                <c:pt idx="65">
                  <c:v>0.43493599999999999</c:v>
                </c:pt>
                <c:pt idx="66">
                  <c:v>0.46449850000000004</c:v>
                </c:pt>
                <c:pt idx="67">
                  <c:v>0.48054449999999999</c:v>
                </c:pt>
                <c:pt idx="68">
                  <c:v>0.54893499999999995</c:v>
                </c:pt>
                <c:pt idx="69">
                  <c:v>0.591225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C-4E9D-8C2D-CE47052B0303}"/>
            </c:ext>
          </c:extLst>
        </c:ser>
        <c:ser>
          <c:idx val="1"/>
          <c:order val="1"/>
          <c:tx>
            <c:strRef>
              <c:f>'quick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'quick select'!$F$13:$F$83</c:f>
              <c:strCache>
                <c:ptCount val="71"/>
                <c:pt idx="0">
                  <c:v>n° rip</c:v>
                </c:pt>
                <c:pt idx="1">
                  <c:v>150</c:v>
                </c:pt>
                <c:pt idx="2">
                  <c:v>143</c:v>
                </c:pt>
                <c:pt idx="3">
                  <c:v>136</c:v>
                </c:pt>
                <c:pt idx="4">
                  <c:v>129</c:v>
                </c:pt>
                <c:pt idx="5">
                  <c:v>122</c:v>
                </c:pt>
                <c:pt idx="6">
                  <c:v>115</c:v>
                </c:pt>
                <c:pt idx="7">
                  <c:v>108</c:v>
                </c:pt>
                <c:pt idx="8">
                  <c:v>101</c:v>
                </c:pt>
                <c:pt idx="9">
                  <c:v>94</c:v>
                </c:pt>
                <c:pt idx="10">
                  <c:v>87</c:v>
                </c:pt>
                <c:pt idx="11">
                  <c:v>80</c:v>
                </c:pt>
                <c:pt idx="12">
                  <c:v>73</c:v>
                </c:pt>
                <c:pt idx="13">
                  <c:v>66</c:v>
                </c:pt>
                <c:pt idx="14">
                  <c:v>59</c:v>
                </c:pt>
                <c:pt idx="15">
                  <c:v>52</c:v>
                </c:pt>
                <c:pt idx="16">
                  <c:v>45</c:v>
                </c:pt>
                <c:pt idx="17">
                  <c:v>38</c:v>
                </c:pt>
                <c:pt idx="18">
                  <c:v>31</c:v>
                </c:pt>
                <c:pt idx="19">
                  <c:v>24</c:v>
                </c:pt>
                <c:pt idx="20">
                  <c:v>17</c:v>
                </c:pt>
                <c:pt idx="21">
                  <c:v>10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</c:strCache>
            </c:strRef>
          </c:cat>
          <c:val>
            <c:numRef>
              <c:f>'quick select'!$S$14:$S$83</c:f>
              <c:numCache>
                <c:formatCode>0.00E+00</c:formatCode>
                <c:ptCount val="70"/>
                <c:pt idx="0">
                  <c:v>1.4139999999999999E-4</c:v>
                </c:pt>
                <c:pt idx="1">
                  <c:v>1.4139999999999999E-4</c:v>
                </c:pt>
                <c:pt idx="2">
                  <c:v>1.4139999999999999E-4</c:v>
                </c:pt>
                <c:pt idx="3">
                  <c:v>1.4139999999999999E-4</c:v>
                </c:pt>
                <c:pt idx="4">
                  <c:v>1.4139999999999999E-4</c:v>
                </c:pt>
                <c:pt idx="5">
                  <c:v>1.4139999999999999E-4</c:v>
                </c:pt>
                <c:pt idx="6">
                  <c:v>1.4139999999999999E-4</c:v>
                </c:pt>
                <c:pt idx="7">
                  <c:v>1.4139999999999999E-4</c:v>
                </c:pt>
                <c:pt idx="8">
                  <c:v>1.4139999999999999E-4</c:v>
                </c:pt>
                <c:pt idx="9">
                  <c:v>1.4139999999999999E-4</c:v>
                </c:pt>
                <c:pt idx="10">
                  <c:v>1.4139999999999999E-4</c:v>
                </c:pt>
                <c:pt idx="11">
                  <c:v>1.4139999999999999E-4</c:v>
                </c:pt>
                <c:pt idx="12">
                  <c:v>1.4139999999999999E-4</c:v>
                </c:pt>
                <c:pt idx="13">
                  <c:v>1.4139999999999999E-4</c:v>
                </c:pt>
                <c:pt idx="14">
                  <c:v>1.4139999999999999E-4</c:v>
                </c:pt>
                <c:pt idx="15">
                  <c:v>1.4139999999999999E-4</c:v>
                </c:pt>
                <c:pt idx="16">
                  <c:v>1.4139999999999999E-4</c:v>
                </c:pt>
                <c:pt idx="17">
                  <c:v>1.4139999999999999E-4</c:v>
                </c:pt>
                <c:pt idx="18">
                  <c:v>1.4139999999999999E-4</c:v>
                </c:pt>
                <c:pt idx="19">
                  <c:v>1.4139999999999999E-4</c:v>
                </c:pt>
                <c:pt idx="20">
                  <c:v>1.4139999999999999E-4</c:v>
                </c:pt>
                <c:pt idx="21">
                  <c:v>1.4139999999999999E-4</c:v>
                </c:pt>
                <c:pt idx="22">
                  <c:v>1.4139999999999999E-4</c:v>
                </c:pt>
                <c:pt idx="23">
                  <c:v>1.4139999999999999E-4</c:v>
                </c:pt>
                <c:pt idx="24">
                  <c:v>1.4139999999999999E-4</c:v>
                </c:pt>
                <c:pt idx="25">
                  <c:v>1.4139999999999999E-4</c:v>
                </c:pt>
                <c:pt idx="26">
                  <c:v>1.4139999999999999E-4</c:v>
                </c:pt>
                <c:pt idx="27">
                  <c:v>1.4139999999999999E-4</c:v>
                </c:pt>
                <c:pt idx="28">
                  <c:v>1.4139999999999999E-4</c:v>
                </c:pt>
                <c:pt idx="29">
                  <c:v>1.4139999999999999E-4</c:v>
                </c:pt>
                <c:pt idx="30">
                  <c:v>1.4139999999999999E-4</c:v>
                </c:pt>
                <c:pt idx="31">
                  <c:v>1.4139999999999999E-4</c:v>
                </c:pt>
                <c:pt idx="32">
                  <c:v>1.4139999999999999E-4</c:v>
                </c:pt>
                <c:pt idx="33">
                  <c:v>1.4139999999999999E-4</c:v>
                </c:pt>
                <c:pt idx="34">
                  <c:v>1.4139999999999999E-4</c:v>
                </c:pt>
                <c:pt idx="35">
                  <c:v>1.4139999999999999E-4</c:v>
                </c:pt>
                <c:pt idx="36">
                  <c:v>1.4139999999999999E-4</c:v>
                </c:pt>
                <c:pt idx="37">
                  <c:v>1.4139999999999999E-4</c:v>
                </c:pt>
                <c:pt idx="38">
                  <c:v>1.4139999999999999E-4</c:v>
                </c:pt>
                <c:pt idx="39">
                  <c:v>1.4139999999999999E-4</c:v>
                </c:pt>
                <c:pt idx="40">
                  <c:v>1.4139999999999999E-4</c:v>
                </c:pt>
                <c:pt idx="41">
                  <c:v>1.4139999999999999E-4</c:v>
                </c:pt>
                <c:pt idx="42">
                  <c:v>1.4139999999999999E-4</c:v>
                </c:pt>
                <c:pt idx="43">
                  <c:v>1.4139999999999999E-4</c:v>
                </c:pt>
                <c:pt idx="44">
                  <c:v>1.4139999999999999E-4</c:v>
                </c:pt>
                <c:pt idx="45">
                  <c:v>1.4139999999999999E-4</c:v>
                </c:pt>
                <c:pt idx="46">
                  <c:v>1.4139999999999999E-4</c:v>
                </c:pt>
                <c:pt idx="47">
                  <c:v>1.4139999999999999E-4</c:v>
                </c:pt>
                <c:pt idx="48">
                  <c:v>1.4139999999999999E-4</c:v>
                </c:pt>
                <c:pt idx="49">
                  <c:v>1.4139999999999999E-4</c:v>
                </c:pt>
                <c:pt idx="50">
                  <c:v>1.4139999999999999E-4</c:v>
                </c:pt>
                <c:pt idx="51">
                  <c:v>1.4139999999999999E-4</c:v>
                </c:pt>
                <c:pt idx="52">
                  <c:v>1.4139999999999999E-4</c:v>
                </c:pt>
                <c:pt idx="53">
                  <c:v>1.4139999999999999E-4</c:v>
                </c:pt>
                <c:pt idx="54">
                  <c:v>1.4139999999999999E-4</c:v>
                </c:pt>
                <c:pt idx="55">
                  <c:v>1.4139999999999999E-4</c:v>
                </c:pt>
                <c:pt idx="56">
                  <c:v>1.4139999999999999E-4</c:v>
                </c:pt>
                <c:pt idx="57">
                  <c:v>1.4139999999999999E-4</c:v>
                </c:pt>
                <c:pt idx="58">
                  <c:v>1.4139999999999999E-4</c:v>
                </c:pt>
                <c:pt idx="59">
                  <c:v>1.4139999999999999E-4</c:v>
                </c:pt>
                <c:pt idx="60">
                  <c:v>1.4139999999999999E-4</c:v>
                </c:pt>
                <c:pt idx="61">
                  <c:v>1.4139999999999999E-4</c:v>
                </c:pt>
                <c:pt idx="62">
                  <c:v>1.4139999999999999E-4</c:v>
                </c:pt>
                <c:pt idx="63">
                  <c:v>1.4139999999999999E-4</c:v>
                </c:pt>
                <c:pt idx="64">
                  <c:v>1.4139999999999999E-4</c:v>
                </c:pt>
                <c:pt idx="65">
                  <c:v>1.4139999999999999E-4</c:v>
                </c:pt>
                <c:pt idx="66">
                  <c:v>1.4139999999999999E-4</c:v>
                </c:pt>
                <c:pt idx="67">
                  <c:v>1.4139999999999999E-4</c:v>
                </c:pt>
                <c:pt idx="68">
                  <c:v>1.4139999999999999E-4</c:v>
                </c:pt>
                <c:pt idx="69">
                  <c:v>1.4139999999999999E-4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D-4590-87AD-8D1B88296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99168"/>
        <c:axId val="140499560"/>
      </c:lineChart>
      <c:catAx>
        <c:axId val="1404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99560"/>
        <c:crosses val="autoZero"/>
        <c:auto val="1"/>
        <c:lblAlgn val="ctr"/>
        <c:lblOffset val="100"/>
        <c:noMultiLvlLbl val="0"/>
      </c:catAx>
      <c:valAx>
        <c:axId val="14049956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Standard Deviation 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select'!$H$14:$H$83</c:f>
              <c:numCache>
                <c:formatCode>0.00%</c:formatCode>
                <c:ptCount val="70"/>
                <c:pt idx="0">
                  <c:v>5.6779661016949153E-2</c:v>
                </c:pt>
                <c:pt idx="1">
                  <c:v>3.8185483870967742E-2</c:v>
                </c:pt>
                <c:pt idx="2">
                  <c:v>2.6634382566585957E-2</c:v>
                </c:pt>
                <c:pt idx="3">
                  <c:v>1.8647166361974405E-2</c:v>
                </c:pt>
                <c:pt idx="4">
                  <c:v>2.536023054755043E-2</c:v>
                </c:pt>
                <c:pt idx="5">
                  <c:v>1.9008264462809919E-2</c:v>
                </c:pt>
                <c:pt idx="6">
                  <c:v>2.2219786570480564E-2</c:v>
                </c:pt>
                <c:pt idx="7">
                  <c:v>1.7173925791885529E-2</c:v>
                </c:pt>
                <c:pt idx="8">
                  <c:v>1.3489009774003803E-2</c:v>
                </c:pt>
                <c:pt idx="9">
                  <c:v>2.3279278803985833E-2</c:v>
                </c:pt>
                <c:pt idx="10">
                  <c:v>1.3399535605135878E-2</c:v>
                </c:pt>
                <c:pt idx="11">
                  <c:v>1.8236856785085957E-2</c:v>
                </c:pt>
                <c:pt idx="12">
                  <c:v>7.3929679741349414E-3</c:v>
                </c:pt>
                <c:pt idx="13">
                  <c:v>6.4864571152359295E-3</c:v>
                </c:pt>
                <c:pt idx="14">
                  <c:v>5.4715851696659056E-3</c:v>
                </c:pt>
                <c:pt idx="15">
                  <c:v>6.0014045840515867E-3</c:v>
                </c:pt>
                <c:pt idx="16">
                  <c:v>5.7008834985713209E-3</c:v>
                </c:pt>
                <c:pt idx="17">
                  <c:v>8.1176098414081667E-3</c:v>
                </c:pt>
                <c:pt idx="18">
                  <c:v>1.1829737809992901E-2</c:v>
                </c:pt>
                <c:pt idx="19">
                  <c:v>1.4447553089024448E-2</c:v>
                </c:pt>
                <c:pt idx="20">
                  <c:v>5.9609086321408137E-3</c:v>
                </c:pt>
                <c:pt idx="21">
                  <c:v>1.3181004094756582E-2</c:v>
                </c:pt>
                <c:pt idx="22">
                  <c:v>7.5045966903829232E-3</c:v>
                </c:pt>
                <c:pt idx="23">
                  <c:v>6.4215312116284468E-3</c:v>
                </c:pt>
                <c:pt idx="24">
                  <c:v>8.3311195122781918E-3</c:v>
                </c:pt>
                <c:pt idx="25">
                  <c:v>5.7248030978475214E-3</c:v>
                </c:pt>
                <c:pt idx="26">
                  <c:v>7.2266203666831279E-3</c:v>
                </c:pt>
                <c:pt idx="27">
                  <c:v>4.5559060504712671E-3</c:v>
                </c:pt>
                <c:pt idx="28">
                  <c:v>9.3681928770113446E-3</c:v>
                </c:pt>
                <c:pt idx="29">
                  <c:v>6.0520884850927157E-3</c:v>
                </c:pt>
                <c:pt idx="30">
                  <c:v>6.5533468728411672E-3</c:v>
                </c:pt>
                <c:pt idx="31">
                  <c:v>5.1750736301603706E-3</c:v>
                </c:pt>
                <c:pt idx="32">
                  <c:v>6.61359768703902E-3</c:v>
                </c:pt>
                <c:pt idx="33">
                  <c:v>6.0668862947399135E-3</c:v>
                </c:pt>
                <c:pt idx="34">
                  <c:v>2.4772683351440714E-2</c:v>
                </c:pt>
                <c:pt idx="35">
                  <c:v>5.1686016147996304E-2</c:v>
                </c:pt>
                <c:pt idx="36">
                  <c:v>1.4227858452296328E-2</c:v>
                </c:pt>
                <c:pt idx="37">
                  <c:v>6.2944257828098944E-3</c:v>
                </c:pt>
                <c:pt idx="38">
                  <c:v>6.9406925287090844E-3</c:v>
                </c:pt>
                <c:pt idx="39">
                  <c:v>2.8760182439989258E-3</c:v>
                </c:pt>
                <c:pt idx="40">
                  <c:v>6.7211251352031895E-3</c:v>
                </c:pt>
                <c:pt idx="41">
                  <c:v>4.8930703471990076E-3</c:v>
                </c:pt>
                <c:pt idx="42">
                  <c:v>4.0067103579727932E-2</c:v>
                </c:pt>
                <c:pt idx="43">
                  <c:v>6.3325901594703613E-3</c:v>
                </c:pt>
                <c:pt idx="44">
                  <c:v>8.5012595428668267E-3</c:v>
                </c:pt>
                <c:pt idx="45">
                  <c:v>4.1383513878552334E-3</c:v>
                </c:pt>
                <c:pt idx="46">
                  <c:v>4.5993316738420102E-2</c:v>
                </c:pt>
                <c:pt idx="47">
                  <c:v>5.6333180168716725E-3</c:v>
                </c:pt>
                <c:pt idx="48">
                  <c:v>6.811009194383824E-3</c:v>
                </c:pt>
                <c:pt idx="49">
                  <c:v>4.3217574242331849E-3</c:v>
                </c:pt>
                <c:pt idx="50">
                  <c:v>3.4246985259175959E-2</c:v>
                </c:pt>
                <c:pt idx="51">
                  <c:v>4.232749905219259E-3</c:v>
                </c:pt>
                <c:pt idx="52">
                  <c:v>2.7758468285957169E-2</c:v>
                </c:pt>
                <c:pt idx="53">
                  <c:v>2.6845685356324506E-2</c:v>
                </c:pt>
                <c:pt idx="54">
                  <c:v>4.0856423487378351E-3</c:v>
                </c:pt>
                <c:pt idx="55">
                  <c:v>2.866736860799959E-2</c:v>
                </c:pt>
                <c:pt idx="56">
                  <c:v>2.5751335683848499E-2</c:v>
                </c:pt>
                <c:pt idx="57">
                  <c:v>2.1106079601803857E-2</c:v>
                </c:pt>
                <c:pt idx="58">
                  <c:v>2.3727898480577107E-2</c:v>
                </c:pt>
                <c:pt idx="59">
                  <c:v>2.1075121505692011E-2</c:v>
                </c:pt>
                <c:pt idx="60">
                  <c:v>1.6788736801741089E-2</c:v>
                </c:pt>
                <c:pt idx="61">
                  <c:v>1.5788967967554159E-2</c:v>
                </c:pt>
                <c:pt idx="62">
                  <c:v>1.839565828338734E-2</c:v>
                </c:pt>
                <c:pt idx="63">
                  <c:v>2.3005543299960407E-2</c:v>
                </c:pt>
                <c:pt idx="64">
                  <c:v>2.3703279104569042E-2</c:v>
                </c:pt>
                <c:pt idx="65">
                  <c:v>1.9761247877758913E-2</c:v>
                </c:pt>
                <c:pt idx="66">
                  <c:v>1.7244223031232034E-2</c:v>
                </c:pt>
                <c:pt idx="67">
                  <c:v>1.7314243905211118E-2</c:v>
                </c:pt>
                <c:pt idx="68">
                  <c:v>1.619538190664355E-2</c:v>
                </c:pt>
                <c:pt idx="69">
                  <c:v>1.7181066193868347E-2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4-4504-84CB-1FA3CE2B967D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select'!$H$14:$H$83</c:f>
              <c:numCache>
                <c:formatCode>0.00%</c:formatCode>
                <c:ptCount val="70"/>
                <c:pt idx="0">
                  <c:v>0.25494261788828088</c:v>
                </c:pt>
                <c:pt idx="1">
                  <c:v>9.5052655135192066E-2</c:v>
                </c:pt>
                <c:pt idx="2">
                  <c:v>7.0925378002469536E-2</c:v>
                </c:pt>
                <c:pt idx="3">
                  <c:v>9.5117754341447952E-2</c:v>
                </c:pt>
                <c:pt idx="4">
                  <c:v>4.12696559012957E-2</c:v>
                </c:pt>
                <c:pt idx="5">
                  <c:v>9.9925635515602879E-2</c:v>
                </c:pt>
                <c:pt idx="6">
                  <c:v>4.4132439228834863E-2</c:v>
                </c:pt>
                <c:pt idx="7">
                  <c:v>5.2361066999172659E-2</c:v>
                </c:pt>
                <c:pt idx="8">
                  <c:v>4.0167814113597246E-2</c:v>
                </c:pt>
                <c:pt idx="9">
                  <c:v>5.3478551130187013E-2</c:v>
                </c:pt>
                <c:pt idx="10">
                  <c:v>6.7407322623343188E-2</c:v>
                </c:pt>
                <c:pt idx="11">
                  <c:v>2.16210593232583E-2</c:v>
                </c:pt>
                <c:pt idx="12">
                  <c:v>1.9863876371879578E-2</c:v>
                </c:pt>
                <c:pt idx="13">
                  <c:v>1.4264029257933856E-2</c:v>
                </c:pt>
                <c:pt idx="14">
                  <c:v>1.8475620975160995E-2</c:v>
                </c:pt>
                <c:pt idx="15">
                  <c:v>1.8825892199333984E-2</c:v>
                </c:pt>
                <c:pt idx="16">
                  <c:v>2.6679156718037771E-2</c:v>
                </c:pt>
                <c:pt idx="17">
                  <c:v>1.4065058651499845E-2</c:v>
                </c:pt>
                <c:pt idx="18">
                  <c:v>1.6384131888597307E-2</c:v>
                </c:pt>
                <c:pt idx="19">
                  <c:v>9.6081254131724581E-2</c:v>
                </c:pt>
                <c:pt idx="20">
                  <c:v>6.3802937847226737E-2</c:v>
                </c:pt>
                <c:pt idx="21">
                  <c:v>1.6276919373194431E-2</c:v>
                </c:pt>
                <c:pt idx="22">
                  <c:v>2.3558526498923111E-2</c:v>
                </c:pt>
                <c:pt idx="23">
                  <c:v>2.5022763904697157E-2</c:v>
                </c:pt>
                <c:pt idx="24">
                  <c:v>1.7333810414707797E-2</c:v>
                </c:pt>
                <c:pt idx="25">
                  <c:v>2.2582625104475125E-2</c:v>
                </c:pt>
                <c:pt idx="26">
                  <c:v>1.7577362254314756E-2</c:v>
                </c:pt>
                <c:pt idx="27">
                  <c:v>3.8716300414304301E-2</c:v>
                </c:pt>
                <c:pt idx="28">
                  <c:v>1.006046385369681E-2</c:v>
                </c:pt>
                <c:pt idx="29">
                  <c:v>1.5631465368281201E-2</c:v>
                </c:pt>
                <c:pt idx="30">
                  <c:v>1.0855097030857075E-2</c:v>
                </c:pt>
                <c:pt idx="31">
                  <c:v>1.0839170240511944E-2</c:v>
                </c:pt>
                <c:pt idx="32">
                  <c:v>3.6684983466739408E-2</c:v>
                </c:pt>
                <c:pt idx="33">
                  <c:v>6.0641927142403487E-3</c:v>
                </c:pt>
                <c:pt idx="34">
                  <c:v>1.047961774697183E-2</c:v>
                </c:pt>
                <c:pt idx="35">
                  <c:v>1.0613780718189523E-2</c:v>
                </c:pt>
                <c:pt idx="36">
                  <c:v>7.2076225276709645E-3</c:v>
                </c:pt>
                <c:pt idx="37">
                  <c:v>1.4496888552396513E-2</c:v>
                </c:pt>
                <c:pt idx="38">
                  <c:v>9.2562930471531898E-3</c:v>
                </c:pt>
                <c:pt idx="39">
                  <c:v>1.2502070217231012E-2</c:v>
                </c:pt>
                <c:pt idx="40">
                  <c:v>8.9083035291075974E-3</c:v>
                </c:pt>
                <c:pt idx="41">
                  <c:v>9.1971136327477464E-3</c:v>
                </c:pt>
                <c:pt idx="42">
                  <c:v>2.2108135873113405E-2</c:v>
                </c:pt>
                <c:pt idx="43">
                  <c:v>1.2008794281876971E-2</c:v>
                </c:pt>
                <c:pt idx="44">
                  <c:v>6.5946949771252775E-2</c:v>
                </c:pt>
                <c:pt idx="45">
                  <c:v>5.3702164652699294E-2</c:v>
                </c:pt>
                <c:pt idx="46">
                  <c:v>1.1285378952235303E-2</c:v>
                </c:pt>
                <c:pt idx="47">
                  <c:v>8.2469684267504565E-3</c:v>
                </c:pt>
                <c:pt idx="48">
                  <c:v>6.4000423645469264E-3</c:v>
                </c:pt>
                <c:pt idx="49">
                  <c:v>1.6208852530691611E-2</c:v>
                </c:pt>
                <c:pt idx="50">
                  <c:v>4.6582883923985616E-3</c:v>
                </c:pt>
                <c:pt idx="51">
                  <c:v>1.2415180388031969E-2</c:v>
                </c:pt>
                <c:pt idx="52">
                  <c:v>1.3198406498226475E-2</c:v>
                </c:pt>
                <c:pt idx="53">
                  <c:v>6.8520789686281308E-2</c:v>
                </c:pt>
                <c:pt idx="54">
                  <c:v>1.1374952768024183E-2</c:v>
                </c:pt>
                <c:pt idx="55">
                  <c:v>8.2901504583347326E-3</c:v>
                </c:pt>
                <c:pt idx="56">
                  <c:v>6.4242698653048699E-2</c:v>
                </c:pt>
                <c:pt idx="57">
                  <c:v>2.0001471761982123E-2</c:v>
                </c:pt>
                <c:pt idx="58">
                  <c:v>9.6082039668778669E-3</c:v>
                </c:pt>
                <c:pt idx="59">
                  <c:v>9.8588057279845407E-3</c:v>
                </c:pt>
                <c:pt idx="60">
                  <c:v>8.8675998736513096E-3</c:v>
                </c:pt>
                <c:pt idx="61">
                  <c:v>5.2873168819836266E-2</c:v>
                </c:pt>
                <c:pt idx="62">
                  <c:v>2.3430969641573807E-2</c:v>
                </c:pt>
                <c:pt idx="63">
                  <c:v>8.6305331011358611E-3</c:v>
                </c:pt>
                <c:pt idx="64">
                  <c:v>4.5808345789884283E-2</c:v>
                </c:pt>
                <c:pt idx="65">
                  <c:v>9.1671252350162789E-3</c:v>
                </c:pt>
                <c:pt idx="66">
                  <c:v>7.5663110082701285E-3</c:v>
                </c:pt>
                <c:pt idx="67">
                  <c:v>4.3427345733074059E-2</c:v>
                </c:pt>
                <c:pt idx="68">
                  <c:v>1.662416595726467E-2</c:v>
                </c:pt>
                <c:pt idx="69">
                  <c:v>3.3719290293059874E-2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94-4504-84CB-1FA3CE2B967D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select'!$H$14:$H$83</c:f>
              <c:numCache>
                <c:formatCode>0.00%</c:formatCode>
                <c:ptCount val="70"/>
                <c:pt idx="0">
                  <c:v>0.34843036067951683</c:v>
                </c:pt>
                <c:pt idx="1">
                  <c:v>0.15609438519118549</c:v>
                </c:pt>
                <c:pt idx="2">
                  <c:v>0.11251741716873191</c:v>
                </c:pt>
                <c:pt idx="3">
                  <c:v>0.10532489129605616</c:v>
                </c:pt>
                <c:pt idx="4">
                  <c:v>0.11533323075453779</c:v>
                </c:pt>
                <c:pt idx="5">
                  <c:v>0.14061438478596044</c:v>
                </c:pt>
                <c:pt idx="6">
                  <c:v>9.9434321589386879E-2</c:v>
                </c:pt>
                <c:pt idx="7">
                  <c:v>7.9645104207628784E-2</c:v>
                </c:pt>
                <c:pt idx="8">
                  <c:v>3.7466812746593893E-2</c:v>
                </c:pt>
                <c:pt idx="9">
                  <c:v>0.34741508781851888</c:v>
                </c:pt>
                <c:pt idx="10">
                  <c:v>0.12263736483680342</c:v>
                </c:pt>
                <c:pt idx="11">
                  <c:v>2.3730284077747594E-2</c:v>
                </c:pt>
                <c:pt idx="12">
                  <c:v>7.5777182088170622E-2</c:v>
                </c:pt>
                <c:pt idx="13">
                  <c:v>0.1999108215338696</c:v>
                </c:pt>
                <c:pt idx="14">
                  <c:v>9.950596387677306E-3</c:v>
                </c:pt>
                <c:pt idx="15">
                  <c:v>3.7967795429466197E-2</c:v>
                </c:pt>
                <c:pt idx="16">
                  <c:v>7.9590688185532804E-2</c:v>
                </c:pt>
                <c:pt idx="17">
                  <c:v>2.1813172831748572E-2</c:v>
                </c:pt>
                <c:pt idx="18">
                  <c:v>2.9165823119654349E-2</c:v>
                </c:pt>
                <c:pt idx="19">
                  <c:v>1.7110962164488444E-2</c:v>
                </c:pt>
                <c:pt idx="20">
                  <c:v>5.6457893772414336E-2</c:v>
                </c:pt>
                <c:pt idx="21">
                  <c:v>0.24859446663707649</c:v>
                </c:pt>
                <c:pt idx="22">
                  <c:v>0.14802828342702373</c:v>
                </c:pt>
                <c:pt idx="23">
                  <c:v>5.685226125404727E-2</c:v>
                </c:pt>
                <c:pt idx="24">
                  <c:v>5.6845509251448177E-2</c:v>
                </c:pt>
                <c:pt idx="25">
                  <c:v>3.9616427497740428E-2</c:v>
                </c:pt>
                <c:pt idx="26">
                  <c:v>4.6534328209347844E-2</c:v>
                </c:pt>
                <c:pt idx="27">
                  <c:v>7.6031188227542275E-3</c:v>
                </c:pt>
                <c:pt idx="28">
                  <c:v>0.10362448080629137</c:v>
                </c:pt>
                <c:pt idx="29">
                  <c:v>0.10748496342906015</c:v>
                </c:pt>
                <c:pt idx="30">
                  <c:v>3.4739988251960882E-2</c:v>
                </c:pt>
                <c:pt idx="31">
                  <c:v>0.27745288803354279</c:v>
                </c:pt>
                <c:pt idx="32">
                  <c:v>0.36786053088474829</c:v>
                </c:pt>
                <c:pt idx="33">
                  <c:v>0.220202280210646</c:v>
                </c:pt>
                <c:pt idx="34">
                  <c:v>0.12981081597553984</c:v>
                </c:pt>
                <c:pt idx="35">
                  <c:v>0.13646442413179666</c:v>
                </c:pt>
                <c:pt idx="36">
                  <c:v>9.3491130841697925E-2</c:v>
                </c:pt>
                <c:pt idx="37">
                  <c:v>0.13304414973980191</c:v>
                </c:pt>
                <c:pt idx="38">
                  <c:v>0.4752887399731508</c:v>
                </c:pt>
                <c:pt idx="39">
                  <c:v>9.2745016326401059E-2</c:v>
                </c:pt>
                <c:pt idx="40">
                  <c:v>0.13104743085168727</c:v>
                </c:pt>
                <c:pt idx="41">
                  <c:v>0.19215493536325681</c:v>
                </c:pt>
                <c:pt idx="42">
                  <c:v>0.33983585607336952</c:v>
                </c:pt>
                <c:pt idx="43">
                  <c:v>7.7492874020177779E-2</c:v>
                </c:pt>
                <c:pt idx="44">
                  <c:v>0.14267445799457992</c:v>
                </c:pt>
                <c:pt idx="45">
                  <c:v>0.32735571432144256</c:v>
                </c:pt>
                <c:pt idx="46">
                  <c:v>0.23929569914642693</c:v>
                </c:pt>
                <c:pt idx="47">
                  <c:v>0.12570833358639999</c:v>
                </c:pt>
                <c:pt idx="48">
                  <c:v>0.16209987097566966</c:v>
                </c:pt>
                <c:pt idx="49">
                  <c:v>0.17750394808933961</c:v>
                </c:pt>
                <c:pt idx="50">
                  <c:v>0.1891651273512501</c:v>
                </c:pt>
                <c:pt idx="51">
                  <c:v>0.16166950496212343</c:v>
                </c:pt>
                <c:pt idx="52">
                  <c:v>0.32030994061381457</c:v>
                </c:pt>
                <c:pt idx="53">
                  <c:v>0.24610633099210541</c:v>
                </c:pt>
                <c:pt idx="54">
                  <c:v>0.19055751992116776</c:v>
                </c:pt>
                <c:pt idx="55">
                  <c:v>0.17606157368773145</c:v>
                </c:pt>
                <c:pt idx="56">
                  <c:v>0.21341229978041695</c:v>
                </c:pt>
                <c:pt idx="57">
                  <c:v>0.14765564505184842</c:v>
                </c:pt>
                <c:pt idx="58">
                  <c:v>0.20962081031241861</c:v>
                </c:pt>
                <c:pt idx="59">
                  <c:v>0.2240887843013622</c:v>
                </c:pt>
                <c:pt idx="60">
                  <c:v>0.20396629657413484</c:v>
                </c:pt>
                <c:pt idx="61">
                  <c:v>0.20935196056528166</c:v>
                </c:pt>
                <c:pt idx="62">
                  <c:v>0.17035218114515976</c:v>
                </c:pt>
                <c:pt idx="63">
                  <c:v>0.17322197645980539</c:v>
                </c:pt>
                <c:pt idx="64">
                  <c:v>0.35767946266266465</c:v>
                </c:pt>
                <c:pt idx="65">
                  <c:v>0.21391538065370538</c:v>
                </c:pt>
                <c:pt idx="66">
                  <c:v>0.18687896731636378</c:v>
                </c:pt>
                <c:pt idx="67">
                  <c:v>0.21558669384417053</c:v>
                </c:pt>
                <c:pt idx="68">
                  <c:v>0.20908577518285409</c:v>
                </c:pt>
                <c:pt idx="69">
                  <c:v>0.14570679521332827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94-4504-84CB-1FA3CE2B9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55560"/>
        <c:axId val="170770416"/>
        <c:extLst/>
      </c:scatterChart>
      <c:valAx>
        <c:axId val="168155560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0416"/>
        <c:crosses val="autoZero"/>
        <c:crossBetween val="midCat"/>
      </c:valAx>
      <c:valAx>
        <c:axId val="170770416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15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Standard Deviation % Execution Time (min-max 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0.65504785596211523</c:v>
                </c:pt>
                <c:pt idx="2">
                  <c:v>0.44075619198243471</c:v>
                </c:pt>
                <c:pt idx="3">
                  <c:v>0.29258037688483851</c:v>
                </c:pt>
                <c:pt idx="4">
                  <c:v>0.41711860547640889</c:v>
                </c:pt>
                <c:pt idx="5">
                  <c:v>0.29927933232197862</c:v>
                </c:pt>
                <c:pt idx="6">
                  <c:v>0.35885827620148658</c:v>
                </c:pt>
                <c:pt idx="7">
                  <c:v>0.26524937485415251</c:v>
                </c:pt>
                <c:pt idx="8">
                  <c:v>0.19688820614050706</c:v>
                </c:pt>
                <c:pt idx="9">
                  <c:v>0.3785135755282501</c:v>
                </c:pt>
                <c:pt idx="10">
                  <c:v>0.19522831518944825</c:v>
                </c:pt>
                <c:pt idx="11">
                  <c:v>0.28496846875060111</c:v>
                </c:pt>
                <c:pt idx="12">
                  <c:v>8.3796743555199907E-2</c:v>
                </c:pt>
                <c:pt idx="13">
                  <c:v>6.697949684856519E-2</c:v>
                </c:pt>
                <c:pt idx="14">
                  <c:v>4.8151976232847102E-2</c:v>
                </c:pt>
                <c:pt idx="15">
                  <c:v>5.7980985686203634E-2</c:v>
                </c:pt>
                <c:pt idx="16">
                  <c:v>5.2405832134038273E-2</c:v>
                </c:pt>
                <c:pt idx="17">
                  <c:v>9.7240025493037008E-2</c:v>
                </c:pt>
                <c:pt idx="18">
                  <c:v>0.16610602002740907</c:v>
                </c:pt>
                <c:pt idx="19">
                  <c:v>0.21467073929987374</c:v>
                </c:pt>
                <c:pt idx="20">
                  <c:v>5.7229720097691408E-2</c:v>
                </c:pt>
                <c:pt idx="21">
                  <c:v>0.19117420123466822</c:v>
                </c:pt>
                <c:pt idx="22">
                  <c:v>8.5867637292719248E-2</c:v>
                </c:pt>
                <c:pt idx="23">
                  <c:v>6.5775016033029973E-2</c:v>
                </c:pt>
                <c:pt idx="24">
                  <c:v>0.10120097617997589</c:v>
                </c:pt>
                <c:pt idx="25">
                  <c:v>5.2849579495917939E-2</c:v>
                </c:pt>
                <c:pt idx="26">
                  <c:v>8.0710725637032618E-2</c:v>
                </c:pt>
                <c:pt idx="27">
                  <c:v>3.1164643427685705E-2</c:v>
                </c:pt>
                <c:pt idx="28">
                  <c:v>0.12044036912975209</c:v>
                </c:pt>
                <c:pt idx="29">
                  <c:v>5.8921254254964688E-2</c:v>
                </c:pt>
                <c:pt idx="30">
                  <c:v>6.822041034094245E-2</c:v>
                </c:pt>
                <c:pt idx="31">
                  <c:v>4.2651206261613735E-2</c:v>
                </c:pt>
                <c:pt idx="32">
                  <c:v>6.9338160665380399E-2</c:v>
                </c:pt>
                <c:pt idx="33">
                  <c:v>5.9195777624554531E-2</c:v>
                </c:pt>
                <c:pt idx="34">
                  <c:v>0.40621865204312146</c:v>
                </c:pt>
                <c:pt idx="35">
                  <c:v>0.90550462627529638</c:v>
                </c:pt>
                <c:pt idx="36">
                  <c:v>0.21059504746484314</c:v>
                </c:pt>
                <c:pt idx="37">
                  <c:v>6.3417004175576497E-2</c:v>
                </c:pt>
                <c:pt idx="38">
                  <c:v>7.5406300494961762E-2</c:v>
                </c:pt>
                <c:pt idx="39">
                  <c:v>0</c:v>
                </c:pt>
                <c:pt idx="40">
                  <c:v>7.1332969228079787E-2</c:v>
                </c:pt>
                <c:pt idx="41">
                  <c:v>3.741958798028161E-2</c:v>
                </c:pt>
                <c:pt idx="42">
                  <c:v>0.68995495336712442</c:v>
                </c:pt>
                <c:pt idx="43">
                  <c:v>6.4125015261603108E-2</c:v>
                </c:pt>
                <c:pt idx="44">
                  <c:v>0.10435734969827945</c:v>
                </c:pt>
                <c:pt idx="45">
                  <c:v>2.3418327202364291E-2</c:v>
                </c:pt>
                <c:pt idx="46">
                  <c:v>0.79989581921276343</c:v>
                </c:pt>
                <c:pt idx="47">
                  <c:v>5.1152382863749742E-2</c:v>
                </c:pt>
                <c:pt idx="48">
                  <c:v>7.3000464309242286E-2</c:v>
                </c:pt>
                <c:pt idx="49">
                  <c:v>2.6820806644254399E-2</c:v>
                </c:pt>
                <c:pt idx="50">
                  <c:v>0.58198231884468343</c:v>
                </c:pt>
                <c:pt idx="51">
                  <c:v>2.516957280484881E-2</c:v>
                </c:pt>
                <c:pt idx="52">
                  <c:v>0.4616098052364781</c:v>
                </c:pt>
                <c:pt idx="53">
                  <c:v>0.44467620144503422</c:v>
                </c:pt>
                <c:pt idx="54">
                  <c:v>2.2440489037707845E-2</c:v>
                </c:pt>
                <c:pt idx="55">
                  <c:v>0.47847138035990411</c:v>
                </c:pt>
                <c:pt idx="56">
                  <c:v>0.4243742400899258</c:v>
                </c:pt>
                <c:pt idx="57">
                  <c:v>0.33819720560616895</c:v>
                </c:pt>
                <c:pt idx="58">
                  <c:v>0.38683619814729869</c:v>
                </c:pt>
                <c:pt idx="59">
                  <c:v>0.33762288271221824</c:v>
                </c:pt>
                <c:pt idx="60">
                  <c:v>0.25810349434720958</c:v>
                </c:pt>
                <c:pt idx="61">
                  <c:v>0.23955616094345247</c:v>
                </c:pt>
                <c:pt idx="62">
                  <c:v>0.2879144941049594</c:v>
                </c:pt>
                <c:pt idx="63">
                  <c:v>0.37343533795572759</c:v>
                </c:pt>
                <c:pt idx="64">
                  <c:v>0.38637946879207191</c:v>
                </c:pt>
                <c:pt idx="65">
                  <c:v>0.31324839593648551</c:v>
                </c:pt>
                <c:pt idx="66">
                  <c:v>0.26655350265944028</c:v>
                </c:pt>
                <c:pt idx="67">
                  <c:v>0.26785250343892419</c:v>
                </c:pt>
                <c:pt idx="68">
                  <c:v>0.24709579867816484</c:v>
                </c:pt>
                <c:pt idx="69">
                  <c:v>0.26538184089198402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6-4DF7-A954-3CD2D6577FE7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0.36116670558186376</c:v>
                </c:pt>
                <c:pt idx="2">
                  <c:v>0.26476723390371587</c:v>
                </c:pt>
                <c:pt idx="3">
                  <c:v>0.36142680658933396</c:v>
                </c:pt>
                <c:pt idx="4">
                  <c:v>0.14627910417979034</c:v>
                </c:pt>
                <c:pt idx="5">
                  <c:v>0.38063648377463299</c:v>
                </c:pt>
                <c:pt idx="6">
                  <c:v>0.15771722870522636</c:v>
                </c:pt>
                <c:pt idx="7">
                  <c:v>0.19059434804750294</c:v>
                </c:pt>
                <c:pt idx="8">
                  <c:v>0.14187674391249849</c:v>
                </c:pt>
                <c:pt idx="9">
                  <c:v>0.19505920660762602</c:v>
                </c:pt>
                <c:pt idx="10">
                  <c:v>0.25071099879617909</c:v>
                </c:pt>
                <c:pt idx="11">
                  <c:v>6.7774003130862459E-2</c:v>
                </c:pt>
                <c:pt idx="12">
                  <c:v>6.0753256147149957E-2</c:v>
                </c:pt>
                <c:pt idx="13">
                  <c:v>3.8379313978158303E-2</c:v>
                </c:pt>
                <c:pt idx="14">
                  <c:v>5.5206542936959049E-2</c:v>
                </c:pt>
                <c:pt idx="15">
                  <c:v>5.6606036164835116E-2</c:v>
                </c:pt>
                <c:pt idx="16">
                  <c:v>8.7983408190169962E-2</c:v>
                </c:pt>
                <c:pt idx="17">
                  <c:v>3.7584335695519624E-2</c:v>
                </c:pt>
                <c:pt idx="18">
                  <c:v>4.6850090534300351E-2</c:v>
                </c:pt>
                <c:pt idx="19">
                  <c:v>0.36527642750734063</c:v>
                </c:pt>
                <c:pt idx="20">
                  <c:v>0.23630983839042638</c:v>
                </c:pt>
                <c:pt idx="21">
                  <c:v>4.6421727657492119E-2</c:v>
                </c:pt>
                <c:pt idx="22">
                  <c:v>7.5515067781482884E-2</c:v>
                </c:pt>
                <c:pt idx="23">
                  <c:v>8.1365363757756284E-2</c:v>
                </c:pt>
                <c:pt idx="24">
                  <c:v>5.0644489200902108E-2</c:v>
                </c:pt>
                <c:pt idx="25">
                  <c:v>7.1615896800967943E-2</c:v>
                </c:pt>
                <c:pt idx="26">
                  <c:v>5.1617589834479588E-2</c:v>
                </c:pt>
                <c:pt idx="27">
                  <c:v>0.13607728494430596</c:v>
                </c:pt>
                <c:pt idx="28">
                  <c:v>2.1584153798918222E-2</c:v>
                </c:pt>
                <c:pt idx="29">
                  <c:v>4.3842844647863463E-2</c:v>
                </c:pt>
                <c:pt idx="30">
                  <c:v>2.4759075611885097E-2</c:v>
                </c:pt>
                <c:pt idx="31">
                  <c:v>2.469544082349379E-2</c:v>
                </c:pt>
                <c:pt idx="32">
                  <c:v>0.12796124766919437</c:v>
                </c:pt>
                <c:pt idx="33">
                  <c:v>5.6172287121352398E-3</c:v>
                </c:pt>
                <c:pt idx="34">
                  <c:v>2.3258864693201022E-2</c:v>
                </c:pt>
                <c:pt idx="35">
                  <c:v>2.3794906927598683E-2</c:v>
                </c:pt>
                <c:pt idx="36">
                  <c:v>1.0185752102048182E-2</c:v>
                </c:pt>
                <c:pt idx="37">
                  <c:v>3.9309693019194063E-2</c:v>
                </c:pt>
                <c:pt idx="38">
                  <c:v>1.8371124808396266E-2</c:v>
                </c:pt>
                <c:pt idx="39">
                  <c:v>3.1339484340195164E-2</c:v>
                </c:pt>
                <c:pt idx="40">
                  <c:v>1.6980748036720204E-2</c:v>
                </c:pt>
                <c:pt idx="41">
                  <c:v>1.8134676068178923E-2</c:v>
                </c:pt>
                <c:pt idx="42">
                  <c:v>6.9720096003860796E-2</c:v>
                </c:pt>
                <c:pt idx="43">
                  <c:v>2.9368622095852552E-2</c:v>
                </c:pt>
                <c:pt idx="44">
                  <c:v>0.24487614347370693</c:v>
                </c:pt>
                <c:pt idx="45">
                  <c:v>0.19595264457460812</c:v>
                </c:pt>
                <c:pt idx="46">
                  <c:v>2.6478248051665459E-2</c:v>
                </c:pt>
                <c:pt idx="47">
                  <c:v>1.4338412802671835E-2</c:v>
                </c:pt>
                <c:pt idx="48">
                  <c:v>6.9591011776748901E-3</c:v>
                </c:pt>
                <c:pt idx="49">
                  <c:v>4.6149769590281442E-2</c:v>
                </c:pt>
                <c:pt idx="50">
                  <c:v>0</c:v>
                </c:pt>
                <c:pt idx="51">
                  <c:v>3.0992319859805783E-2</c:v>
                </c:pt>
                <c:pt idx="52">
                  <c:v>3.4121665239806455E-2</c:v>
                </c:pt>
                <c:pt idx="53">
                  <c:v>0.25515980733797161</c:v>
                </c:pt>
                <c:pt idx="54">
                  <c:v>2.6836136282100412E-2</c:v>
                </c:pt>
                <c:pt idx="55">
                  <c:v>1.4510944705373265E-2</c:v>
                </c:pt>
                <c:pt idx="56">
                  <c:v>0.23806688329494646</c:v>
                </c:pt>
                <c:pt idx="57">
                  <c:v>6.130301245981918E-2</c:v>
                </c:pt>
                <c:pt idx="58">
                  <c:v>1.9777169367532224E-2</c:v>
                </c:pt>
                <c:pt idx="59">
                  <c:v>2.0778437651533185E-2</c:v>
                </c:pt>
                <c:pt idx="60">
                  <c:v>1.6818118376532239E-2</c:v>
                </c:pt>
                <c:pt idx="61">
                  <c:v>0.19264042828630604</c:v>
                </c:pt>
                <c:pt idx="62">
                  <c:v>7.5005419983691368E-2</c:v>
                </c:pt>
                <c:pt idx="63">
                  <c:v>1.5870928542502504E-2</c:v>
                </c:pt>
                <c:pt idx="64">
                  <c:v>0.1644132394559793</c:v>
                </c:pt>
                <c:pt idx="65">
                  <c:v>1.8014858747646433E-2</c:v>
                </c:pt>
                <c:pt idx="66">
                  <c:v>1.1618876106741673E-2</c:v>
                </c:pt>
                <c:pt idx="67">
                  <c:v>0.15490005874024698</c:v>
                </c:pt>
                <c:pt idx="68">
                  <c:v>4.7809136069235897E-2</c:v>
                </c:pt>
                <c:pt idx="69">
                  <c:v>0.1161119513922242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76-4DF7-A954-3CD2D6577FE7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0.72875287681158085</c:v>
                </c:pt>
                <c:pt idx="1">
                  <c:v>0.31750231277835245</c:v>
                </c:pt>
                <c:pt idx="2">
                  <c:v>0.22432654244941974</c:v>
                </c:pt>
                <c:pt idx="3">
                  <c:v>0.2089475666002503</c:v>
                </c:pt>
                <c:pt idx="4">
                  <c:v>0.23034728257583123</c:v>
                </c:pt>
                <c:pt idx="5">
                  <c:v>0.28440315448661818</c:v>
                </c:pt>
                <c:pt idx="6">
                  <c:v>0.19635241840608547</c:v>
                </c:pt>
                <c:pt idx="7">
                  <c:v>0.15403934208554076</c:v>
                </c:pt>
                <c:pt idx="8">
                  <c:v>6.3854205845332607E-2</c:v>
                </c:pt>
                <c:pt idx="9">
                  <c:v>0.72658203209221439</c:v>
                </c:pt>
                <c:pt idx="10">
                  <c:v>0.24596489781125194</c:v>
                </c:pt>
                <c:pt idx="11">
                  <c:v>3.44829187079225E-2</c:v>
                </c:pt>
                <c:pt idx="12">
                  <c:v>0.14576899562942353</c:v>
                </c:pt>
                <c:pt idx="13">
                  <c:v>0.41119011150713525</c:v>
                </c:pt>
                <c:pt idx="14">
                  <c:v>5.0193494492065758E-3</c:v>
                </c:pt>
                <c:pt idx="15">
                  <c:v>6.4925401238597011E-2</c:v>
                </c:pt>
                <c:pt idx="16">
                  <c:v>0.15392299037482934</c:v>
                </c:pt>
                <c:pt idx="17">
                  <c:v>3.0383773557204848E-2</c:v>
                </c:pt>
                <c:pt idx="18">
                  <c:v>4.6105125583850409E-2</c:v>
                </c:pt>
                <c:pt idx="19">
                  <c:v>2.0329560952391818E-2</c:v>
                </c:pt>
                <c:pt idx="20">
                  <c:v>0.10446071621678012</c:v>
                </c:pt>
                <c:pt idx="21">
                  <c:v>0.51528491986035463</c:v>
                </c:pt>
                <c:pt idx="22">
                  <c:v>0.30025546703543432</c:v>
                </c:pt>
                <c:pt idx="23">
                  <c:v>0.10530394821664978</c:v>
                </c:pt>
                <c:pt idx="24">
                  <c:v>0.10528951116258238</c:v>
                </c:pt>
                <c:pt idx="25">
                  <c:v>6.8450487308634803E-2</c:v>
                </c:pt>
                <c:pt idx="26">
                  <c:v>8.3242262806438233E-2</c:v>
                </c:pt>
                <c:pt idx="27">
                  <c:v>0</c:v>
                </c:pt>
                <c:pt idx="28">
                  <c:v>0.20531176850668872</c:v>
                </c:pt>
                <c:pt idx="29">
                  <c:v>0.2135662079168055</c:v>
                </c:pt>
                <c:pt idx="30">
                  <c:v>5.8023741167103536E-2</c:v>
                </c:pt>
                <c:pt idx="31">
                  <c:v>0.57698966358431469</c:v>
                </c:pt>
                <c:pt idx="32">
                  <c:v>0.77029824260118496</c:v>
                </c:pt>
                <c:pt idx="33">
                  <c:v>0.45457707437091582</c:v>
                </c:pt>
                <c:pt idx="34">
                  <c:v>0.26130308828435528</c:v>
                </c:pt>
                <c:pt idx="35">
                  <c:v>0.27552975648914318</c:v>
                </c:pt>
                <c:pt idx="36">
                  <c:v>0.18364475650903997</c:v>
                </c:pt>
                <c:pt idx="37">
                  <c:v>0.26821656523989829</c:v>
                </c:pt>
                <c:pt idx="38">
                  <c:v>1</c:v>
                </c:pt>
                <c:pt idx="39">
                  <c:v>0.18204942305948554</c:v>
                </c:pt>
                <c:pt idx="40">
                  <c:v>0.26394720394714954</c:v>
                </c:pt>
                <c:pt idx="41">
                  <c:v>0.39460656516774784</c:v>
                </c:pt>
                <c:pt idx="42">
                  <c:v>0.71037620620749675</c:v>
                </c:pt>
                <c:pt idx="43">
                  <c:v>0.14943746832650359</c:v>
                </c:pt>
                <c:pt idx="44">
                  <c:v>0.28880797925662544</c:v>
                </c:pt>
                <c:pt idx="45">
                  <c:v>0.68369131108237235</c:v>
                </c:pt>
                <c:pt idx="46">
                  <c:v>0.49540240248088763</c:v>
                </c:pt>
                <c:pt idx="47">
                  <c:v>0.25253120776545301</c:v>
                </c:pt>
                <c:pt idx="48">
                  <c:v>0.33034317320444828</c:v>
                </c:pt>
                <c:pt idx="49">
                  <c:v>0.36327999319001797</c:v>
                </c:pt>
                <c:pt idx="50">
                  <c:v>0.38821379216640456</c:v>
                </c:pt>
                <c:pt idx="51">
                  <c:v>0.3294229695589147</c:v>
                </c:pt>
                <c:pt idx="52">
                  <c:v>0.66862611901959945</c:v>
                </c:pt>
                <c:pt idx="53">
                  <c:v>0.50996481692699769</c:v>
                </c:pt>
                <c:pt idx="54">
                  <c:v>0.39119098989699269</c:v>
                </c:pt>
                <c:pt idx="55">
                  <c:v>0.36019592488349134</c:v>
                </c:pt>
                <c:pt idx="56">
                  <c:v>0.44005881654308843</c:v>
                </c:pt>
                <c:pt idx="57">
                  <c:v>0.29945869596032892</c:v>
                </c:pt>
                <c:pt idx="58">
                  <c:v>0.4319518975006082</c:v>
                </c:pt>
                <c:pt idx="59">
                  <c:v>0.4628871525836184</c:v>
                </c:pt>
                <c:pt idx="60">
                  <c:v>0.41986148145494279</c:v>
                </c:pt>
                <c:pt idx="61">
                  <c:v>0.43137704607268612</c:v>
                </c:pt>
                <c:pt idx="62">
                  <c:v>0.34798816761157025</c:v>
                </c:pt>
                <c:pt idx="63">
                  <c:v>0.3541243308478626</c:v>
                </c:pt>
                <c:pt idx="64">
                  <c:v>0.74852919997584055</c:v>
                </c:pt>
                <c:pt idx="65">
                  <c:v>0.44113449826289625</c:v>
                </c:pt>
                <c:pt idx="66">
                  <c:v>0.38332555115257372</c:v>
                </c:pt>
                <c:pt idx="67">
                  <c:v>0.444708080846757</c:v>
                </c:pt>
                <c:pt idx="68">
                  <c:v>0.4308078915586499</c:v>
                </c:pt>
                <c:pt idx="69">
                  <c:v>0.29529168771721376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76-4DF7-A954-3CD2D6577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71200"/>
        <c:axId val="170771592"/>
        <c:extLst/>
      </c:scatterChart>
      <c:valAx>
        <c:axId val="170771200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1592"/>
        <c:crosses val="autoZero"/>
        <c:crossBetween val="midCat"/>
      </c:valAx>
      <c:valAx>
        <c:axId val="170771592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</a:t>
            </a:r>
            <a:r>
              <a:rPr lang="it-IT"/>
              <a:t>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select'!$B$14:$B$83</c:f>
              <c:numCache>
                <c:formatCode>0.00E+00</c:formatCode>
                <c:ptCount val="70"/>
                <c:pt idx="0">
                  <c:v>1.7700000000000001E-3</c:v>
                </c:pt>
                <c:pt idx="1">
                  <c:v>3.5463999999999999E-3</c:v>
                </c:pt>
                <c:pt idx="2">
                  <c:v>5.6167999999999999E-3</c:v>
                </c:pt>
                <c:pt idx="3">
                  <c:v>7.0563000000000006E-3</c:v>
                </c:pt>
                <c:pt idx="4">
                  <c:v>8.4668E-3</c:v>
                </c:pt>
                <c:pt idx="5">
                  <c:v>9.7404999999999992E-3</c:v>
                </c:pt>
                <c:pt idx="6">
                  <c:v>1.0838987999999999E-2</c:v>
                </c:pt>
                <c:pt idx="7">
                  <c:v>1.2056067E-2</c:v>
                </c:pt>
                <c:pt idx="8">
                  <c:v>1.2752604000000001E-2</c:v>
                </c:pt>
                <c:pt idx="9">
                  <c:v>1.3192419E-2</c:v>
                </c:pt>
                <c:pt idx="10">
                  <c:v>2.6150159999999999E-2</c:v>
                </c:pt>
                <c:pt idx="11">
                  <c:v>3.7426953999999998E-2</c:v>
                </c:pt>
                <c:pt idx="12">
                  <c:v>4.4726286000000004E-2</c:v>
                </c:pt>
                <c:pt idx="13">
                  <c:v>5.2119361000000003E-2</c:v>
                </c:pt>
                <c:pt idx="14">
                  <c:v>5.5596319999999998E-2</c:v>
                </c:pt>
                <c:pt idx="15">
                  <c:v>5.6386800000000001E-2</c:v>
                </c:pt>
                <c:pt idx="16">
                  <c:v>5.4924819999999999E-2</c:v>
                </c:pt>
                <c:pt idx="17">
                  <c:v>5.1936469999999998E-2</c:v>
                </c:pt>
                <c:pt idx="18">
                  <c:v>4.4633279999999997E-2</c:v>
                </c:pt>
                <c:pt idx="19">
                  <c:v>6.6717180000000001E-2</c:v>
                </c:pt>
                <c:pt idx="20">
                  <c:v>5.9051399999999997E-2</c:v>
                </c:pt>
                <c:pt idx="21">
                  <c:v>4.0368699999999993E-2</c:v>
                </c:pt>
                <c:pt idx="22">
                  <c:v>5.0036000000000004E-2</c:v>
                </c:pt>
                <c:pt idx="23">
                  <c:v>6.0266E-2</c:v>
                </c:pt>
                <c:pt idx="24">
                  <c:v>7.3402500000000009E-2</c:v>
                </c:pt>
                <c:pt idx="25">
                  <c:v>8.3671000000000009E-2</c:v>
                </c:pt>
                <c:pt idx="26">
                  <c:v>9.4168499999999988E-2</c:v>
                </c:pt>
                <c:pt idx="27">
                  <c:v>0.10524800000000001</c:v>
                </c:pt>
                <c:pt idx="28">
                  <c:v>0.131939</c:v>
                </c:pt>
                <c:pt idx="29">
                  <c:v>0.16377900000000001</c:v>
                </c:pt>
                <c:pt idx="30">
                  <c:v>0.192523</c:v>
                </c:pt>
                <c:pt idx="31">
                  <c:v>0.21967899999999999</c:v>
                </c:pt>
                <c:pt idx="32">
                  <c:v>0.24885850000000001</c:v>
                </c:pt>
                <c:pt idx="33">
                  <c:v>0.27759050000000002</c:v>
                </c:pt>
                <c:pt idx="34">
                  <c:v>0.30788550000000003</c:v>
                </c:pt>
                <c:pt idx="35">
                  <c:v>0.35806300000000002</c:v>
                </c:pt>
                <c:pt idx="36">
                  <c:v>0.37420599999999998</c:v>
                </c:pt>
                <c:pt idx="37">
                  <c:v>0.40442449999999996</c:v>
                </c:pt>
                <c:pt idx="38">
                  <c:v>0.43296400000000002</c:v>
                </c:pt>
                <c:pt idx="39">
                  <c:v>0.46360449999999997</c:v>
                </c:pt>
                <c:pt idx="40">
                  <c:v>0.4904655</c:v>
                </c:pt>
                <c:pt idx="41">
                  <c:v>0.52347500000000002</c:v>
                </c:pt>
                <c:pt idx="42">
                  <c:v>0.57448500000000002</c:v>
                </c:pt>
                <c:pt idx="43">
                  <c:v>0.58756999999999993</c:v>
                </c:pt>
                <c:pt idx="44">
                  <c:v>0.64904500000000009</c:v>
                </c:pt>
                <c:pt idx="45">
                  <c:v>0.72558</c:v>
                </c:pt>
                <c:pt idx="46">
                  <c:v>0.80948500000000001</c:v>
                </c:pt>
                <c:pt idx="47">
                  <c:v>0.84875999999999996</c:v>
                </c:pt>
                <c:pt idx="48">
                  <c:v>0.91414499999999999</c:v>
                </c:pt>
                <c:pt idx="49">
                  <c:v>0.98393999999999993</c:v>
                </c:pt>
                <c:pt idx="50">
                  <c:v>1.0626949999999999</c:v>
                </c:pt>
                <c:pt idx="51">
                  <c:v>1.10782</c:v>
                </c:pt>
                <c:pt idx="52">
                  <c:v>1.1822050000000002</c:v>
                </c:pt>
                <c:pt idx="53">
                  <c:v>1.250335</c:v>
                </c:pt>
                <c:pt idx="54">
                  <c:v>1.606565</c:v>
                </c:pt>
                <c:pt idx="55">
                  <c:v>1.9707250000000001</c:v>
                </c:pt>
                <c:pt idx="56">
                  <c:v>2.31155</c:v>
                </c:pt>
                <c:pt idx="57">
                  <c:v>2.6720500000000005</c:v>
                </c:pt>
                <c:pt idx="58">
                  <c:v>3.1765349999999999</c:v>
                </c:pt>
                <c:pt idx="59">
                  <c:v>3.5255550000000002</c:v>
                </c:pt>
                <c:pt idx="60">
                  <c:v>3.8987149999999997</c:v>
                </c:pt>
                <c:pt idx="61">
                  <c:v>4.4751500000000002</c:v>
                </c:pt>
                <c:pt idx="62">
                  <c:v>4.8819400000000002</c:v>
                </c:pt>
                <c:pt idx="63">
                  <c:v>5.3037000000000001</c:v>
                </c:pt>
                <c:pt idx="64">
                  <c:v>5.7134499999999999</c:v>
                </c:pt>
                <c:pt idx="65">
                  <c:v>6.1256000000000004</c:v>
                </c:pt>
                <c:pt idx="66">
                  <c:v>6.5237500000000006</c:v>
                </c:pt>
                <c:pt idx="67">
                  <c:v>7.0387999999999993</c:v>
                </c:pt>
                <c:pt idx="68">
                  <c:v>7.4402999999999997</c:v>
                </c:pt>
                <c:pt idx="69">
                  <c:v>7.9244499999999993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B-4869-99F1-4F3AF3ED74A4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select'!$B$14:$B$83</c:f>
              <c:numCache>
                <c:formatCode>0.00E+00</c:formatCode>
                <c:ptCount val="70"/>
                <c:pt idx="0">
                  <c:v>5.2215749999999994E-4</c:v>
                </c:pt>
                <c:pt idx="1">
                  <c:v>1.0863138E-3</c:v>
                </c:pt>
                <c:pt idx="2">
                  <c:v>1.7512584E-3</c:v>
                </c:pt>
                <c:pt idx="3">
                  <c:v>1.6268190000000001E-3</c:v>
                </c:pt>
                <c:pt idx="4">
                  <c:v>2.0893598000000001E-3</c:v>
                </c:pt>
                <c:pt idx="5">
                  <c:v>2.1031545E-3</c:v>
                </c:pt>
                <c:pt idx="6">
                  <c:v>3.4014816000000002E-3</c:v>
                </c:pt>
                <c:pt idx="7">
                  <c:v>2.5758333000000001E-3</c:v>
                </c:pt>
                <c:pt idx="8">
                  <c:v>3.4952960000000002E-3</c:v>
                </c:pt>
                <c:pt idx="9">
                  <c:v>3.4012910999999999E-3</c:v>
                </c:pt>
                <c:pt idx="10">
                  <c:v>7.0593280000000001E-3</c:v>
                </c:pt>
                <c:pt idx="11">
                  <c:v>1.0105244000000001E-2</c:v>
                </c:pt>
                <c:pt idx="12">
                  <c:v>1.1937089999999999E-2</c:v>
                </c:pt>
                <c:pt idx="13">
                  <c:v>1.3502798999999999E-2</c:v>
                </c:pt>
                <c:pt idx="14">
                  <c:v>1.5261479999999999E-2</c:v>
                </c:pt>
                <c:pt idx="15">
                  <c:v>1.526985E-2</c:v>
                </c:pt>
                <c:pt idx="16">
                  <c:v>1.4005279999999998E-2</c:v>
                </c:pt>
                <c:pt idx="17">
                  <c:v>1.3440918E-2</c:v>
                </c:pt>
                <c:pt idx="18">
                  <c:v>1.134048E-2</c:v>
                </c:pt>
                <c:pt idx="19">
                  <c:v>1.6355155999999999E-2</c:v>
                </c:pt>
                <c:pt idx="20">
                  <c:v>1.53718E-2</c:v>
                </c:pt>
                <c:pt idx="21">
                  <c:v>9.1383999999999996E-3</c:v>
                </c:pt>
                <c:pt idx="22">
                  <c:v>1.0748549999999999E-2</c:v>
                </c:pt>
                <c:pt idx="23">
                  <c:v>1.3090899999999999E-2</c:v>
                </c:pt>
                <c:pt idx="24">
                  <c:v>1.558085E-2</c:v>
                </c:pt>
                <c:pt idx="25">
                  <c:v>1.7408449999999999E-2</c:v>
                </c:pt>
                <c:pt idx="26">
                  <c:v>1.9450699999999998E-2</c:v>
                </c:pt>
                <c:pt idx="27">
                  <c:v>2.1747300000000001E-2</c:v>
                </c:pt>
                <c:pt idx="28">
                  <c:v>2.6892100000000002E-2</c:v>
                </c:pt>
                <c:pt idx="29">
                  <c:v>3.2553249999999999E-2</c:v>
                </c:pt>
                <c:pt idx="30">
                  <c:v>3.843365E-2</c:v>
                </c:pt>
                <c:pt idx="31">
                  <c:v>4.4629799999999997E-2</c:v>
                </c:pt>
                <c:pt idx="32">
                  <c:v>4.9854049999999997E-2</c:v>
                </c:pt>
                <c:pt idx="33">
                  <c:v>5.5107500000000004E-2</c:v>
                </c:pt>
                <c:pt idx="34">
                  <c:v>5.8285999999999998E-2</c:v>
                </c:pt>
                <c:pt idx="35">
                  <c:v>6.4314499999999997E-2</c:v>
                </c:pt>
                <c:pt idx="36">
                  <c:v>7.0606500000000003E-2</c:v>
                </c:pt>
                <c:pt idx="37">
                  <c:v>7.5286499999999992E-2</c:v>
                </c:pt>
                <c:pt idx="38">
                  <c:v>8.1160999999999997E-2</c:v>
                </c:pt>
                <c:pt idx="39">
                  <c:v>8.8155000000000011E-2</c:v>
                </c:pt>
                <c:pt idx="40">
                  <c:v>9.2828000000000008E-2</c:v>
                </c:pt>
                <c:pt idx="41">
                  <c:v>9.7423499999999996E-2</c:v>
                </c:pt>
                <c:pt idx="42">
                  <c:v>0.104156</c:v>
                </c:pt>
                <c:pt idx="43">
                  <c:v>0.108707</c:v>
                </c:pt>
                <c:pt idx="44">
                  <c:v>0.12546599999999999</c:v>
                </c:pt>
                <c:pt idx="45">
                  <c:v>0.14378749999999998</c:v>
                </c:pt>
                <c:pt idx="46">
                  <c:v>0.14058499999999999</c:v>
                </c:pt>
                <c:pt idx="47">
                  <c:v>0.15148899999999998</c:v>
                </c:pt>
                <c:pt idx="48">
                  <c:v>0.1652325</c:v>
                </c:pt>
                <c:pt idx="49">
                  <c:v>0.17382600000000001</c:v>
                </c:pt>
                <c:pt idx="50">
                  <c:v>0.18691200000000002</c:v>
                </c:pt>
                <c:pt idx="51">
                  <c:v>0.1953705</c:v>
                </c:pt>
                <c:pt idx="52">
                  <c:v>0.20608700000000002</c:v>
                </c:pt>
                <c:pt idx="53">
                  <c:v>0.22218950000000001</c:v>
                </c:pt>
                <c:pt idx="54">
                  <c:v>0.27126749999999999</c:v>
                </c:pt>
                <c:pt idx="55">
                  <c:v>0.32759900000000003</c:v>
                </c:pt>
                <c:pt idx="56">
                  <c:v>0.40417199999999998</c:v>
                </c:pt>
                <c:pt idx="57">
                  <c:v>0.44164750000000003</c:v>
                </c:pt>
                <c:pt idx="58">
                  <c:v>0.49368799999999996</c:v>
                </c:pt>
                <c:pt idx="59">
                  <c:v>0.54853499999999999</c:v>
                </c:pt>
                <c:pt idx="60">
                  <c:v>0.60150999999999999</c:v>
                </c:pt>
                <c:pt idx="61">
                  <c:v>0.67613500000000004</c:v>
                </c:pt>
                <c:pt idx="62">
                  <c:v>0.71660500000000005</c:v>
                </c:pt>
                <c:pt idx="63">
                  <c:v>0.76946000000000003</c:v>
                </c:pt>
                <c:pt idx="64">
                  <c:v>0.83958500000000003</c:v>
                </c:pt>
                <c:pt idx="65">
                  <c:v>0.87227999999999994</c:v>
                </c:pt>
                <c:pt idx="66">
                  <c:v>0.93347999999999998</c:v>
                </c:pt>
                <c:pt idx="67">
                  <c:v>1.010505</c:v>
                </c:pt>
                <c:pt idx="68">
                  <c:v>1.051355</c:v>
                </c:pt>
                <c:pt idx="69">
                  <c:v>1.1692149999999999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6B-4869-99F1-4F3AF3ED74A4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select'!$B$14:$B$83</c:f>
              <c:numCache>
                <c:formatCode>0.00E+00</c:formatCode>
                <c:ptCount val="70"/>
                <c:pt idx="0">
                  <c:v>2.6886750000000001E-4</c:v>
                </c:pt>
                <c:pt idx="1">
                  <c:v>4.7664045000000001E-4</c:v>
                </c:pt>
                <c:pt idx="2">
                  <c:v>8.9503639999999991E-4</c:v>
                </c:pt>
                <c:pt idx="3">
                  <c:v>8.455305E-4</c:v>
                </c:pt>
                <c:pt idx="4">
                  <c:v>1.1496853E-3</c:v>
                </c:pt>
                <c:pt idx="5">
                  <c:v>9.3608275000000001E-4</c:v>
                </c:pt>
                <c:pt idx="6">
                  <c:v>1.3383575999999999E-3</c:v>
                </c:pt>
                <c:pt idx="7">
                  <c:v>1.4383207999999999E-3</c:v>
                </c:pt>
                <c:pt idx="8">
                  <c:v>2.7970076E-3</c:v>
                </c:pt>
                <c:pt idx="9">
                  <c:v>1.3844744999999999E-3</c:v>
                </c:pt>
                <c:pt idx="10">
                  <c:v>4.7964239999999997E-3</c:v>
                </c:pt>
                <c:pt idx="11">
                  <c:v>5.1998265E-3</c:v>
                </c:pt>
                <c:pt idx="12">
                  <c:v>6.8447280000000004E-3</c:v>
                </c:pt>
                <c:pt idx="13">
                  <c:v>6.483628E-3</c:v>
                </c:pt>
                <c:pt idx="14">
                  <c:v>7.1889480000000006E-3</c:v>
                </c:pt>
                <c:pt idx="15">
                  <c:v>7.2995849999999999E-3</c:v>
                </c:pt>
                <c:pt idx="16">
                  <c:v>6.4820019999999997E-3</c:v>
                </c:pt>
                <c:pt idx="17">
                  <c:v>5.9694530000000004E-3</c:v>
                </c:pt>
                <c:pt idx="18">
                  <c:v>6.8046000000000009E-3</c:v>
                </c:pt>
                <c:pt idx="19">
                  <c:v>1.1692481000000001E-2</c:v>
                </c:pt>
                <c:pt idx="20">
                  <c:v>9.5502499999999997E-3</c:v>
                </c:pt>
                <c:pt idx="21">
                  <c:v>3.2443199999999998E-3</c:v>
                </c:pt>
                <c:pt idx="22">
                  <c:v>4.6224949999999999E-3</c:v>
                </c:pt>
                <c:pt idx="23">
                  <c:v>5.7446000000000007E-3</c:v>
                </c:pt>
                <c:pt idx="24">
                  <c:v>6.2233499999999999E-3</c:v>
                </c:pt>
                <c:pt idx="25">
                  <c:v>1.0344849999999999E-2</c:v>
                </c:pt>
                <c:pt idx="26">
                  <c:v>8.0210999999999998E-3</c:v>
                </c:pt>
                <c:pt idx="27">
                  <c:v>1.13825E-2</c:v>
                </c:pt>
                <c:pt idx="28">
                  <c:v>1.253145E-2</c:v>
                </c:pt>
                <c:pt idx="29">
                  <c:v>1.8006100000000001E-2</c:v>
                </c:pt>
                <c:pt idx="30">
                  <c:v>1.4470500000000001E-2</c:v>
                </c:pt>
                <c:pt idx="31">
                  <c:v>1.4107349999999999E-2</c:v>
                </c:pt>
                <c:pt idx="32">
                  <c:v>1.3967249999999999E-2</c:v>
                </c:pt>
                <c:pt idx="33">
                  <c:v>3.7294799999999996E-2</c:v>
                </c:pt>
                <c:pt idx="34">
                  <c:v>3.3229549999999997E-2</c:v>
                </c:pt>
                <c:pt idx="35">
                  <c:v>4.3114900000000005E-2</c:v>
                </c:pt>
                <c:pt idx="36">
                  <c:v>4.9449449999999999E-2</c:v>
                </c:pt>
                <c:pt idx="37">
                  <c:v>2.9784999999999999E-2</c:v>
                </c:pt>
                <c:pt idx="38">
                  <c:v>2.2533250000000001E-2</c:v>
                </c:pt>
                <c:pt idx="39">
                  <c:v>4.8831949999999999E-2</c:v>
                </c:pt>
                <c:pt idx="40">
                  <c:v>4.5646449999999998E-2</c:v>
                </c:pt>
                <c:pt idx="41">
                  <c:v>4.77128E-2</c:v>
                </c:pt>
                <c:pt idx="42">
                  <c:v>4.5228600000000001E-2</c:v>
                </c:pt>
                <c:pt idx="43">
                  <c:v>5.3325999999999998E-2</c:v>
                </c:pt>
                <c:pt idx="44">
                  <c:v>5.9040000000000002E-2</c:v>
                </c:pt>
                <c:pt idx="45">
                  <c:v>5.9976500000000002E-2</c:v>
                </c:pt>
                <c:pt idx="46">
                  <c:v>6.0627500000000001E-2</c:v>
                </c:pt>
                <c:pt idx="47">
                  <c:v>8.2323499999999994E-2</c:v>
                </c:pt>
                <c:pt idx="48">
                  <c:v>6.5104000000000009E-2</c:v>
                </c:pt>
                <c:pt idx="49">
                  <c:v>9.3082999999999999E-2</c:v>
                </c:pt>
                <c:pt idx="50">
                  <c:v>9.6092499999999997E-2</c:v>
                </c:pt>
                <c:pt idx="51">
                  <c:v>8.5144999999999998E-2</c:v>
                </c:pt>
                <c:pt idx="52">
                  <c:v>7.4175500000000005E-2</c:v>
                </c:pt>
                <c:pt idx="53">
                  <c:v>0.12400899999999999</c:v>
                </c:pt>
                <c:pt idx="54">
                  <c:v>0.14664050000000001</c:v>
                </c:pt>
                <c:pt idx="55">
                  <c:v>0.14499700000000001</c:v>
                </c:pt>
                <c:pt idx="56">
                  <c:v>0.19172700000000001</c:v>
                </c:pt>
                <c:pt idx="57">
                  <c:v>0.25053800000000004</c:v>
                </c:pt>
                <c:pt idx="58">
                  <c:v>0.28036100000000003</c:v>
                </c:pt>
                <c:pt idx="59">
                  <c:v>0.2664435</c:v>
                </c:pt>
                <c:pt idx="60">
                  <c:v>0.28727049999999998</c:v>
                </c:pt>
                <c:pt idx="61">
                  <c:v>0.31555949999999999</c:v>
                </c:pt>
                <c:pt idx="62">
                  <c:v>0.341472</c:v>
                </c:pt>
                <c:pt idx="63">
                  <c:v>0.42769400000000002</c:v>
                </c:pt>
                <c:pt idx="64">
                  <c:v>0.40213100000000002</c:v>
                </c:pt>
                <c:pt idx="65">
                  <c:v>0.43493599999999999</c:v>
                </c:pt>
                <c:pt idx="66">
                  <c:v>0.46449850000000004</c:v>
                </c:pt>
                <c:pt idx="67">
                  <c:v>0.48054449999999999</c:v>
                </c:pt>
                <c:pt idx="68">
                  <c:v>0.54893499999999995</c:v>
                </c:pt>
                <c:pt idx="69">
                  <c:v>0.591225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6B-4869-99F1-4F3AF3ED74A4}"/>
            </c:ext>
          </c:extLst>
        </c:ser>
        <c:ser>
          <c:idx val="3"/>
          <c:order val="3"/>
          <c:tx>
            <c:v>1% error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0" cap="rnd" cmpd="sng">
                <a:solidFill>
                  <a:schemeClr val="accent2">
                    <a:lumMod val="60000"/>
                    <a:alpha val="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select'!$S$14:$S$83</c:f>
              <c:numCache>
                <c:formatCode>0.00E+00</c:formatCode>
                <c:ptCount val="70"/>
                <c:pt idx="0">
                  <c:v>1.4139999999999999E-4</c:v>
                </c:pt>
                <c:pt idx="1">
                  <c:v>1.4139999999999999E-4</c:v>
                </c:pt>
                <c:pt idx="2">
                  <c:v>1.4139999999999999E-4</c:v>
                </c:pt>
                <c:pt idx="3">
                  <c:v>1.4139999999999999E-4</c:v>
                </c:pt>
                <c:pt idx="4">
                  <c:v>1.4139999999999999E-4</c:v>
                </c:pt>
                <c:pt idx="5">
                  <c:v>1.4139999999999999E-4</c:v>
                </c:pt>
                <c:pt idx="6">
                  <c:v>1.4139999999999999E-4</c:v>
                </c:pt>
                <c:pt idx="7">
                  <c:v>1.4139999999999999E-4</c:v>
                </c:pt>
                <c:pt idx="8">
                  <c:v>1.4139999999999999E-4</c:v>
                </c:pt>
                <c:pt idx="9">
                  <c:v>1.4139999999999999E-4</c:v>
                </c:pt>
                <c:pt idx="10">
                  <c:v>1.4139999999999999E-4</c:v>
                </c:pt>
                <c:pt idx="11">
                  <c:v>1.4139999999999999E-4</c:v>
                </c:pt>
                <c:pt idx="12">
                  <c:v>1.4139999999999999E-4</c:v>
                </c:pt>
                <c:pt idx="13">
                  <c:v>1.4139999999999999E-4</c:v>
                </c:pt>
                <c:pt idx="14">
                  <c:v>1.4139999999999999E-4</c:v>
                </c:pt>
                <c:pt idx="15">
                  <c:v>1.4139999999999999E-4</c:v>
                </c:pt>
                <c:pt idx="16">
                  <c:v>1.4139999999999999E-4</c:v>
                </c:pt>
                <c:pt idx="17">
                  <c:v>1.4139999999999999E-4</c:v>
                </c:pt>
                <c:pt idx="18">
                  <c:v>1.4139999999999999E-4</c:v>
                </c:pt>
                <c:pt idx="19">
                  <c:v>1.4139999999999999E-4</c:v>
                </c:pt>
                <c:pt idx="20">
                  <c:v>1.4139999999999999E-4</c:v>
                </c:pt>
                <c:pt idx="21">
                  <c:v>1.4139999999999999E-4</c:v>
                </c:pt>
                <c:pt idx="22">
                  <c:v>1.4139999999999999E-4</c:v>
                </c:pt>
                <c:pt idx="23">
                  <c:v>1.4139999999999999E-4</c:v>
                </c:pt>
                <c:pt idx="24">
                  <c:v>1.4139999999999999E-4</c:v>
                </c:pt>
                <c:pt idx="25">
                  <c:v>1.4139999999999999E-4</c:v>
                </c:pt>
                <c:pt idx="26">
                  <c:v>1.4139999999999999E-4</c:v>
                </c:pt>
                <c:pt idx="27">
                  <c:v>1.4139999999999999E-4</c:v>
                </c:pt>
                <c:pt idx="28">
                  <c:v>1.4139999999999999E-4</c:v>
                </c:pt>
                <c:pt idx="29">
                  <c:v>1.4139999999999999E-4</c:v>
                </c:pt>
                <c:pt idx="30">
                  <c:v>1.4139999999999999E-4</c:v>
                </c:pt>
                <c:pt idx="31">
                  <c:v>1.4139999999999999E-4</c:v>
                </c:pt>
                <c:pt idx="32">
                  <c:v>1.4139999999999999E-4</c:v>
                </c:pt>
                <c:pt idx="33">
                  <c:v>1.4139999999999999E-4</c:v>
                </c:pt>
                <c:pt idx="34">
                  <c:v>1.4139999999999999E-4</c:v>
                </c:pt>
                <c:pt idx="35">
                  <c:v>1.4139999999999999E-4</c:v>
                </c:pt>
                <c:pt idx="36">
                  <c:v>1.4139999999999999E-4</c:v>
                </c:pt>
                <c:pt idx="37">
                  <c:v>1.4139999999999999E-4</c:v>
                </c:pt>
                <c:pt idx="38">
                  <c:v>1.4139999999999999E-4</c:v>
                </c:pt>
                <c:pt idx="39">
                  <c:v>1.4139999999999999E-4</c:v>
                </c:pt>
                <c:pt idx="40">
                  <c:v>1.4139999999999999E-4</c:v>
                </c:pt>
                <c:pt idx="41">
                  <c:v>1.4139999999999999E-4</c:v>
                </c:pt>
                <c:pt idx="42">
                  <c:v>1.4139999999999999E-4</c:v>
                </c:pt>
                <c:pt idx="43">
                  <c:v>1.4139999999999999E-4</c:v>
                </c:pt>
                <c:pt idx="44">
                  <c:v>1.4139999999999999E-4</c:v>
                </c:pt>
                <c:pt idx="45">
                  <c:v>1.4139999999999999E-4</c:v>
                </c:pt>
                <c:pt idx="46">
                  <c:v>1.4139999999999999E-4</c:v>
                </c:pt>
                <c:pt idx="47">
                  <c:v>1.4139999999999999E-4</c:v>
                </c:pt>
                <c:pt idx="48">
                  <c:v>1.4139999999999999E-4</c:v>
                </c:pt>
                <c:pt idx="49">
                  <c:v>1.4139999999999999E-4</c:v>
                </c:pt>
                <c:pt idx="50">
                  <c:v>1.4139999999999999E-4</c:v>
                </c:pt>
                <c:pt idx="51">
                  <c:v>1.4139999999999999E-4</c:v>
                </c:pt>
                <c:pt idx="52">
                  <c:v>1.4139999999999999E-4</c:v>
                </c:pt>
                <c:pt idx="53">
                  <c:v>1.4139999999999999E-4</c:v>
                </c:pt>
                <c:pt idx="54">
                  <c:v>1.4139999999999999E-4</c:v>
                </c:pt>
                <c:pt idx="55">
                  <c:v>1.4139999999999999E-4</c:v>
                </c:pt>
                <c:pt idx="56">
                  <c:v>1.4139999999999999E-4</c:v>
                </c:pt>
                <c:pt idx="57">
                  <c:v>1.4139999999999999E-4</c:v>
                </c:pt>
                <c:pt idx="58">
                  <c:v>1.4139999999999999E-4</c:v>
                </c:pt>
                <c:pt idx="59">
                  <c:v>1.4139999999999999E-4</c:v>
                </c:pt>
                <c:pt idx="60">
                  <c:v>1.4139999999999999E-4</c:v>
                </c:pt>
                <c:pt idx="61">
                  <c:v>1.4139999999999999E-4</c:v>
                </c:pt>
                <c:pt idx="62">
                  <c:v>1.4139999999999999E-4</c:v>
                </c:pt>
                <c:pt idx="63">
                  <c:v>1.4139999999999999E-4</c:v>
                </c:pt>
                <c:pt idx="64">
                  <c:v>1.4139999999999999E-4</c:v>
                </c:pt>
                <c:pt idx="65">
                  <c:v>1.4139999999999999E-4</c:v>
                </c:pt>
                <c:pt idx="66">
                  <c:v>1.4139999999999999E-4</c:v>
                </c:pt>
                <c:pt idx="67">
                  <c:v>1.4139999999999999E-4</c:v>
                </c:pt>
                <c:pt idx="68">
                  <c:v>1.4139999999999999E-4</c:v>
                </c:pt>
                <c:pt idx="69">
                  <c:v>1.4139999999999999E-4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6B-4869-99F1-4F3AF3ED7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0352"/>
        <c:axId val="192303616"/>
        <c:extLst/>
      </c:scatterChart>
      <c:valAx>
        <c:axId val="194270352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303616"/>
        <c:crosses val="autoZero"/>
        <c:crossBetween val="midCat"/>
      </c:valAx>
      <c:valAx>
        <c:axId val="1923036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27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Initialization Time 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select'!$G$14:$G$83</c:f>
              <c:numCache>
                <c:formatCode>0.00%</c:formatCode>
                <c:ptCount val="70"/>
                <c:pt idx="0">
                  <c:v>0.36516949152542372</c:v>
                </c:pt>
                <c:pt idx="1">
                  <c:v>0.20125000000000001</c:v>
                </c:pt>
                <c:pt idx="2">
                  <c:v>0.14179176755447942</c:v>
                </c:pt>
                <c:pt idx="3">
                  <c:v>0.12563071297989031</c:v>
                </c:pt>
                <c:pt idx="4">
                  <c:v>0.11198847262247837</c:v>
                </c:pt>
                <c:pt idx="5">
                  <c:v>0.13040141676505312</c:v>
                </c:pt>
                <c:pt idx="6">
                  <c:v>0.11844242285349887</c:v>
                </c:pt>
                <c:pt idx="7">
                  <c:v>9.0376737289200537E-2</c:v>
                </c:pt>
                <c:pt idx="8">
                  <c:v>8.9337048339303879E-2</c:v>
                </c:pt>
                <c:pt idx="9">
                  <c:v>8.6515823974359807E-2</c:v>
                </c:pt>
                <c:pt idx="10">
                  <c:v>7.4710059135393428E-2</c:v>
                </c:pt>
                <c:pt idx="11">
                  <c:v>7.1816156879878607E-2</c:v>
                </c:pt>
                <c:pt idx="12">
                  <c:v>6.5289794015089914E-2</c:v>
                </c:pt>
                <c:pt idx="13">
                  <c:v>7.2836234504102995E-2</c:v>
                </c:pt>
                <c:pt idx="14">
                  <c:v>5.9042612892364107E-2</c:v>
                </c:pt>
                <c:pt idx="15">
                  <c:v>6.119517333844092E-2</c:v>
                </c:pt>
                <c:pt idx="16">
                  <c:v>5.8175302167581065E-2</c:v>
                </c:pt>
                <c:pt idx="17">
                  <c:v>5.6181619582539977E-2</c:v>
                </c:pt>
                <c:pt idx="18">
                  <c:v>6.4917837093756051E-2</c:v>
                </c:pt>
                <c:pt idx="19">
                  <c:v>5.5259979513522607E-2</c:v>
                </c:pt>
                <c:pt idx="20">
                  <c:v>5.6350907853158431E-2</c:v>
                </c:pt>
                <c:pt idx="21">
                  <c:v>6.827319185408498E-2</c:v>
                </c:pt>
                <c:pt idx="22">
                  <c:v>7.586337836757534E-2</c:v>
                </c:pt>
                <c:pt idx="23">
                  <c:v>7.1111406099624991E-2</c:v>
                </c:pt>
                <c:pt idx="24">
                  <c:v>6.5371070467627121E-2</c:v>
                </c:pt>
                <c:pt idx="25">
                  <c:v>6.9149406604438801E-2</c:v>
                </c:pt>
                <c:pt idx="26">
                  <c:v>6.6873742281123735E-2</c:v>
                </c:pt>
                <c:pt idx="27">
                  <c:v>6.8950478868957124E-2</c:v>
                </c:pt>
                <c:pt idx="28">
                  <c:v>6.9134221117334527E-2</c:v>
                </c:pt>
                <c:pt idx="29">
                  <c:v>6.5617081555022314E-2</c:v>
                </c:pt>
                <c:pt idx="30">
                  <c:v>6.3197643917869556E-2</c:v>
                </c:pt>
                <c:pt idx="31">
                  <c:v>6.4612002057547607E-2</c:v>
                </c:pt>
                <c:pt idx="32">
                  <c:v>6.381096084722844E-2</c:v>
                </c:pt>
                <c:pt idx="33">
                  <c:v>6.3465068148946022E-2</c:v>
                </c:pt>
                <c:pt idx="34">
                  <c:v>6.8212046361390832E-2</c:v>
                </c:pt>
                <c:pt idx="35">
                  <c:v>6.0425958560365083E-2</c:v>
                </c:pt>
                <c:pt idx="36">
                  <c:v>6.2285746353612712E-2</c:v>
                </c:pt>
                <c:pt idx="37">
                  <c:v>6.2735813483109956E-2</c:v>
                </c:pt>
                <c:pt idx="38">
                  <c:v>6.2042802634861095E-2</c:v>
                </c:pt>
                <c:pt idx="39">
                  <c:v>6.1562819170219447E-2</c:v>
                </c:pt>
                <c:pt idx="40">
                  <c:v>6.2913905259391334E-2</c:v>
                </c:pt>
                <c:pt idx="41">
                  <c:v>6.1805434834519321E-2</c:v>
                </c:pt>
                <c:pt idx="42">
                  <c:v>5.9176653872598933E-2</c:v>
                </c:pt>
                <c:pt idx="43">
                  <c:v>6.1268104225879472E-2</c:v>
                </c:pt>
                <c:pt idx="44">
                  <c:v>6.1584481815590592E-2</c:v>
                </c:pt>
                <c:pt idx="45">
                  <c:v>5.9126767551476056E-2</c:v>
                </c:pt>
                <c:pt idx="46">
                  <c:v>5.723033780737135E-2</c:v>
                </c:pt>
                <c:pt idx="47">
                  <c:v>5.9067345303737223E-2</c:v>
                </c:pt>
                <c:pt idx="48">
                  <c:v>5.764512194454928E-2</c:v>
                </c:pt>
                <c:pt idx="49">
                  <c:v>5.7781470414862694E-2</c:v>
                </c:pt>
                <c:pt idx="50">
                  <c:v>5.6553855998193271E-2</c:v>
                </c:pt>
                <c:pt idx="51">
                  <c:v>5.7861385423624775E-2</c:v>
                </c:pt>
                <c:pt idx="52">
                  <c:v>5.7103886381803491E-2</c:v>
                </c:pt>
                <c:pt idx="53">
                  <c:v>5.744980345267469E-2</c:v>
                </c:pt>
                <c:pt idx="54">
                  <c:v>5.6005514871791673E-2</c:v>
                </c:pt>
                <c:pt idx="55">
                  <c:v>5.3624934985855452E-2</c:v>
                </c:pt>
                <c:pt idx="56">
                  <c:v>5.3729315827042462E-2</c:v>
                </c:pt>
                <c:pt idx="57">
                  <c:v>5.2806833704459114E-2</c:v>
                </c:pt>
                <c:pt idx="58">
                  <c:v>4.951669035600112E-2</c:v>
                </c:pt>
                <c:pt idx="59">
                  <c:v>5.0111259078357867E-2</c:v>
                </c:pt>
                <c:pt idx="60">
                  <c:v>5.0116897490583442E-2</c:v>
                </c:pt>
                <c:pt idx="61">
                  <c:v>4.7493491838262403E-2</c:v>
                </c:pt>
                <c:pt idx="62">
                  <c:v>4.6448030905746479E-2</c:v>
                </c:pt>
                <c:pt idx="63">
                  <c:v>4.6388936025793318E-2</c:v>
                </c:pt>
                <c:pt idx="64">
                  <c:v>4.6502550998083467E-2</c:v>
                </c:pt>
                <c:pt idx="65">
                  <c:v>4.629587305733316E-2</c:v>
                </c:pt>
                <c:pt idx="66">
                  <c:v>4.6032036788656826E-2</c:v>
                </c:pt>
                <c:pt idx="67">
                  <c:v>4.4644825822583396E-2</c:v>
                </c:pt>
                <c:pt idx="68">
                  <c:v>4.5295149389137535E-2</c:v>
                </c:pt>
                <c:pt idx="69">
                  <c:v>4.4069935452933647E-2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4-4512-B3B6-81765CF2E08B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select'!$G$14:$G$83</c:f>
              <c:numCache>
                <c:formatCode>0.00%</c:formatCode>
                <c:ptCount val="70"/>
                <c:pt idx="0">
                  <c:v>1.2378449031183119</c:v>
                </c:pt>
                <c:pt idx="1">
                  <c:v>0.65700444935892377</c:v>
                </c:pt>
                <c:pt idx="2">
                  <c:v>0.45476784008573495</c:v>
                </c:pt>
                <c:pt idx="3">
                  <c:v>0.54492110062643717</c:v>
                </c:pt>
                <c:pt idx="4">
                  <c:v>0.45381556589726663</c:v>
                </c:pt>
                <c:pt idx="5">
                  <c:v>0.60393803688697145</c:v>
                </c:pt>
                <c:pt idx="6">
                  <c:v>0.37742259137900375</c:v>
                </c:pt>
                <c:pt idx="7">
                  <c:v>0.42300408182470506</c:v>
                </c:pt>
                <c:pt idx="8">
                  <c:v>0.32594664371772802</c:v>
                </c:pt>
                <c:pt idx="9">
                  <c:v>0.3355646330888879</c:v>
                </c:pt>
                <c:pt idx="10">
                  <c:v>0.27675155482221536</c:v>
                </c:pt>
                <c:pt idx="11">
                  <c:v>0.2659866500996908</c:v>
                </c:pt>
                <c:pt idx="12">
                  <c:v>0.24462997263152075</c:v>
                </c:pt>
                <c:pt idx="13">
                  <c:v>0.28114008066031348</c:v>
                </c:pt>
                <c:pt idx="14">
                  <c:v>0.21508739650413986</c:v>
                </c:pt>
                <c:pt idx="15">
                  <c:v>0.22597471487932103</c:v>
                </c:pt>
                <c:pt idx="16">
                  <c:v>0.22814738441502061</c:v>
                </c:pt>
                <c:pt idx="17">
                  <c:v>0.21708896669111438</c:v>
                </c:pt>
                <c:pt idx="18">
                  <c:v>0.2555002962837552</c:v>
                </c:pt>
                <c:pt idx="19">
                  <c:v>0.22542065633614258</c:v>
                </c:pt>
                <c:pt idx="20">
                  <c:v>0.21647432311115158</c:v>
                </c:pt>
                <c:pt idx="21">
                  <c:v>0.30159546528932857</c:v>
                </c:pt>
                <c:pt idx="22">
                  <c:v>0.35315461155225591</c:v>
                </c:pt>
                <c:pt idx="23">
                  <c:v>0.32737244956420108</c:v>
                </c:pt>
                <c:pt idx="24">
                  <c:v>0.30796779379815603</c:v>
                </c:pt>
                <c:pt idx="25">
                  <c:v>0.33235583868753393</c:v>
                </c:pt>
                <c:pt idx="26">
                  <c:v>0.32376212681291677</c:v>
                </c:pt>
                <c:pt idx="27">
                  <c:v>0.33369199854694603</c:v>
                </c:pt>
                <c:pt idx="28">
                  <c:v>0.3391888324080306</c:v>
                </c:pt>
                <c:pt idx="29">
                  <c:v>0.33012679225576558</c:v>
                </c:pt>
                <c:pt idx="30">
                  <c:v>0.3165715460280249</c:v>
                </c:pt>
                <c:pt idx="31">
                  <c:v>0.31803637928021189</c:v>
                </c:pt>
                <c:pt idx="32">
                  <c:v>0.31852778259740183</c:v>
                </c:pt>
                <c:pt idx="33">
                  <c:v>0.31968969740960851</c:v>
                </c:pt>
                <c:pt idx="34">
                  <c:v>0.3603180866760457</c:v>
                </c:pt>
                <c:pt idx="35">
                  <c:v>0.33641402794082209</c:v>
                </c:pt>
                <c:pt idx="36">
                  <c:v>0.33010700148003369</c:v>
                </c:pt>
                <c:pt idx="37">
                  <c:v>0.33700464226654181</c:v>
                </c:pt>
                <c:pt idx="38">
                  <c:v>0.3309754685132022</c:v>
                </c:pt>
                <c:pt idx="39">
                  <c:v>0.32375701888718733</c:v>
                </c:pt>
                <c:pt idx="40">
                  <c:v>0.33241155685784463</c:v>
                </c:pt>
                <c:pt idx="41">
                  <c:v>0.33209235964628658</c:v>
                </c:pt>
                <c:pt idx="42">
                  <c:v>0.32639598294865391</c:v>
                </c:pt>
                <c:pt idx="43">
                  <c:v>0.331158987001757</c:v>
                </c:pt>
                <c:pt idx="44">
                  <c:v>0.31858112954904116</c:v>
                </c:pt>
                <c:pt idx="45">
                  <c:v>0.2983652960097366</c:v>
                </c:pt>
                <c:pt idx="46">
                  <c:v>0.32953088878614362</c:v>
                </c:pt>
                <c:pt idx="47">
                  <c:v>0.33094152050643943</c:v>
                </c:pt>
                <c:pt idx="48">
                  <c:v>0.31892030926119258</c:v>
                </c:pt>
                <c:pt idx="49">
                  <c:v>0.32707132419776092</c:v>
                </c:pt>
                <c:pt idx="50">
                  <c:v>0.32153901301147059</c:v>
                </c:pt>
                <c:pt idx="51">
                  <c:v>0.3280945690367788</c:v>
                </c:pt>
                <c:pt idx="52">
                  <c:v>0.32757282118716852</c:v>
                </c:pt>
                <c:pt idx="53">
                  <c:v>0.32328935435742912</c:v>
                </c:pt>
                <c:pt idx="54">
                  <c:v>0.33168919977512967</c:v>
                </c:pt>
                <c:pt idx="55">
                  <c:v>0.32258950729397828</c:v>
                </c:pt>
                <c:pt idx="56">
                  <c:v>0.30728996565818512</c:v>
                </c:pt>
                <c:pt idx="57">
                  <c:v>0.31949122320402579</c:v>
                </c:pt>
                <c:pt idx="58">
                  <c:v>0.31860507040884123</c:v>
                </c:pt>
                <c:pt idx="59">
                  <c:v>0.32207607536437965</c:v>
                </c:pt>
                <c:pt idx="60">
                  <c:v>0.32483499858688969</c:v>
                </c:pt>
                <c:pt idx="61">
                  <c:v>0.31434624742100314</c:v>
                </c:pt>
                <c:pt idx="62">
                  <c:v>0.3164316464439963</c:v>
                </c:pt>
                <c:pt idx="63">
                  <c:v>0.31974761521066725</c:v>
                </c:pt>
                <c:pt idx="64">
                  <c:v>0.31645396237426821</c:v>
                </c:pt>
                <c:pt idx="65">
                  <c:v>0.32511349566652908</c:v>
                </c:pt>
                <c:pt idx="66">
                  <c:v>0.32170105412006683</c:v>
                </c:pt>
                <c:pt idx="67">
                  <c:v>0.3109791638834048</c:v>
                </c:pt>
                <c:pt idx="68">
                  <c:v>0.32054776930722734</c:v>
                </c:pt>
                <c:pt idx="69">
                  <c:v>0.29868758098382253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E4-4512-B3B6-81765CF2E08B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select'!$G$14:$G$83</c:f>
              <c:numCache>
                <c:formatCode>0.00%</c:formatCode>
                <c:ptCount val="70"/>
                <c:pt idx="0">
                  <c:v>2.4039722167982367</c:v>
                </c:pt>
                <c:pt idx="1">
                  <c:v>1.4973823560295816</c:v>
                </c:pt>
                <c:pt idx="2">
                  <c:v>0.88981409024258684</c:v>
                </c:pt>
                <c:pt idx="3">
                  <c:v>1.0484400030513388</c:v>
                </c:pt>
                <c:pt idx="4">
                  <c:v>0.82473351620656532</c:v>
                </c:pt>
                <c:pt idx="5">
                  <c:v>1.3569046112643355</c:v>
                </c:pt>
                <c:pt idx="6">
                  <c:v>0.95923242039347334</c:v>
                </c:pt>
                <c:pt idx="7">
                  <c:v>0.75754171113982371</c:v>
                </c:pt>
                <c:pt idx="8">
                  <c:v>0.40732102408302356</c:v>
                </c:pt>
                <c:pt idx="9">
                  <c:v>0.82439438212838156</c:v>
                </c:pt>
                <c:pt idx="10">
                  <c:v>0.40732012015618302</c:v>
                </c:pt>
                <c:pt idx="11">
                  <c:v>0.51691340086058646</c:v>
                </c:pt>
                <c:pt idx="12">
                  <c:v>0.4266305395919312</c:v>
                </c:pt>
                <c:pt idx="13">
                  <c:v>0.58550212936337498</c:v>
                </c:pt>
                <c:pt idx="14">
                  <c:v>0.4566108977280125</c:v>
                </c:pt>
                <c:pt idx="15">
                  <c:v>0.4727118048491798</c:v>
                </c:pt>
                <c:pt idx="16">
                  <c:v>0.49294461803621781</c:v>
                </c:pt>
                <c:pt idx="17">
                  <c:v>0.48880106770251813</c:v>
                </c:pt>
                <c:pt idx="18">
                  <c:v>0.42581430208976279</c:v>
                </c:pt>
                <c:pt idx="19">
                  <c:v>0.31531289210561897</c:v>
                </c:pt>
                <c:pt idx="20">
                  <c:v>0.34843066935420536</c:v>
                </c:pt>
                <c:pt idx="21">
                  <c:v>0.84951546086699226</c:v>
                </c:pt>
                <c:pt idx="22">
                  <c:v>0.82117990392634288</c:v>
                </c:pt>
                <c:pt idx="23">
                  <c:v>0.74602235142568663</c:v>
                </c:pt>
                <c:pt idx="24">
                  <c:v>0.77103167907959536</c:v>
                </c:pt>
                <c:pt idx="25">
                  <c:v>0.55929278819895889</c:v>
                </c:pt>
                <c:pt idx="26">
                  <c:v>0.78510428744187211</c:v>
                </c:pt>
                <c:pt idx="27">
                  <c:v>0.63754886887766304</c:v>
                </c:pt>
                <c:pt idx="28">
                  <c:v>0.72788863220138134</c:v>
                </c:pt>
                <c:pt idx="29">
                  <c:v>0.59683662758731759</c:v>
                </c:pt>
                <c:pt idx="30">
                  <c:v>0.84081407000449193</c:v>
                </c:pt>
                <c:pt idx="31">
                  <c:v>1.0061350997884082</c:v>
                </c:pt>
                <c:pt idx="32">
                  <c:v>1.1369381947054717</c:v>
                </c:pt>
                <c:pt idx="33">
                  <c:v>0.47237952744082284</c:v>
                </c:pt>
                <c:pt idx="34">
                  <c:v>0.63201277176489001</c:v>
                </c:pt>
                <c:pt idx="35">
                  <c:v>0.50182883411535228</c:v>
                </c:pt>
                <c:pt idx="36">
                  <c:v>0.47134396843645376</c:v>
                </c:pt>
                <c:pt idx="37">
                  <c:v>0.85183481618264234</c:v>
                </c:pt>
                <c:pt idx="38">
                  <c:v>1.1921183140470193</c:v>
                </c:pt>
                <c:pt idx="39">
                  <c:v>0.58446979897382767</c:v>
                </c:pt>
                <c:pt idx="40">
                  <c:v>0.67600218636936726</c:v>
                </c:pt>
                <c:pt idx="41">
                  <c:v>0.67809057527539784</c:v>
                </c:pt>
                <c:pt idx="42">
                  <c:v>0.75165050432690816</c:v>
                </c:pt>
                <c:pt idx="43">
                  <c:v>0.6750796984585381</c:v>
                </c:pt>
                <c:pt idx="44">
                  <c:v>0.67701727642276421</c:v>
                </c:pt>
                <c:pt idx="45">
                  <c:v>0.71530015922903134</c:v>
                </c:pt>
                <c:pt idx="46">
                  <c:v>0.76412684013030385</c:v>
                </c:pt>
                <c:pt idx="47">
                  <c:v>0.60898771310743605</c:v>
                </c:pt>
                <c:pt idx="48">
                  <c:v>0.80941263209633818</c:v>
                </c:pt>
                <c:pt idx="49">
                  <c:v>0.61078284971477059</c:v>
                </c:pt>
                <c:pt idx="50">
                  <c:v>0.62543382678148662</c:v>
                </c:pt>
                <c:pt idx="51">
                  <c:v>0.75283340184391334</c:v>
                </c:pt>
                <c:pt idx="52">
                  <c:v>0.91011857014782505</c:v>
                </c:pt>
                <c:pt idx="53">
                  <c:v>0.57924424840132571</c:v>
                </c:pt>
                <c:pt idx="54">
                  <c:v>0.61358560561372877</c:v>
                </c:pt>
                <c:pt idx="55">
                  <c:v>0.72884266571032497</c:v>
                </c:pt>
                <c:pt idx="56">
                  <c:v>0.64778565355948825</c:v>
                </c:pt>
                <c:pt idx="57">
                  <c:v>0.56319799790850089</c:v>
                </c:pt>
                <c:pt idx="58">
                  <c:v>0.56103202656574913</c:v>
                </c:pt>
                <c:pt idx="59">
                  <c:v>0.66306740453416946</c:v>
                </c:pt>
                <c:pt idx="60">
                  <c:v>0.68016555824562563</c:v>
                </c:pt>
                <c:pt idx="61">
                  <c:v>0.67353541883543355</c:v>
                </c:pt>
                <c:pt idx="62">
                  <c:v>0.66405591087995497</c:v>
                </c:pt>
                <c:pt idx="63">
                  <c:v>0.57525473820067619</c:v>
                </c:pt>
                <c:pt idx="64">
                  <c:v>0.66070509361377261</c:v>
                </c:pt>
                <c:pt idx="65">
                  <c:v>0.65202696488678791</c:v>
                </c:pt>
                <c:pt idx="66">
                  <c:v>0.64650693166931639</c:v>
                </c:pt>
                <c:pt idx="67">
                  <c:v>0.65393735647791196</c:v>
                </c:pt>
                <c:pt idx="68">
                  <c:v>0.61393334365635277</c:v>
                </c:pt>
                <c:pt idx="69">
                  <c:v>0.59068882405175693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E4-4512-B3B6-81765CF2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51312"/>
        <c:axId val="194350920"/>
        <c:extLst/>
      </c:scatterChart>
      <c:valAx>
        <c:axId val="194351312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350920"/>
        <c:crosses val="autoZero"/>
        <c:crossBetween val="midCat"/>
      </c:valAx>
      <c:valAx>
        <c:axId val="194350920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35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</a:t>
            </a:r>
            <a:r>
              <a:rPr lang="it-IT"/>
              <a:t>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select'!$B$14:$B$83</c:f>
              <c:numCache>
                <c:formatCode>0.00E+00</c:formatCode>
                <c:ptCount val="70"/>
                <c:pt idx="0">
                  <c:v>1.7700000000000001E-3</c:v>
                </c:pt>
                <c:pt idx="1">
                  <c:v>3.5463999999999999E-3</c:v>
                </c:pt>
                <c:pt idx="2">
                  <c:v>5.6167999999999999E-3</c:v>
                </c:pt>
                <c:pt idx="3">
                  <c:v>7.0563000000000006E-3</c:v>
                </c:pt>
                <c:pt idx="4">
                  <c:v>8.4668E-3</c:v>
                </c:pt>
                <c:pt idx="5">
                  <c:v>9.7404999999999992E-3</c:v>
                </c:pt>
                <c:pt idx="6">
                  <c:v>1.0838987999999999E-2</c:v>
                </c:pt>
                <c:pt idx="7">
                  <c:v>1.2056067E-2</c:v>
                </c:pt>
                <c:pt idx="8">
                  <c:v>1.2752604000000001E-2</c:v>
                </c:pt>
                <c:pt idx="9">
                  <c:v>1.3192419E-2</c:v>
                </c:pt>
                <c:pt idx="10">
                  <c:v>2.6150159999999999E-2</c:v>
                </c:pt>
                <c:pt idx="11">
                  <c:v>3.7426953999999998E-2</c:v>
                </c:pt>
                <c:pt idx="12">
                  <c:v>4.4726286000000004E-2</c:v>
                </c:pt>
                <c:pt idx="13">
                  <c:v>5.2119361000000003E-2</c:v>
                </c:pt>
                <c:pt idx="14">
                  <c:v>5.5596319999999998E-2</c:v>
                </c:pt>
                <c:pt idx="15">
                  <c:v>5.6386800000000001E-2</c:v>
                </c:pt>
                <c:pt idx="16">
                  <c:v>5.4924819999999999E-2</c:v>
                </c:pt>
                <c:pt idx="17">
                  <c:v>5.1936469999999998E-2</c:v>
                </c:pt>
                <c:pt idx="18">
                  <c:v>4.4633279999999997E-2</c:v>
                </c:pt>
                <c:pt idx="19">
                  <c:v>6.6717180000000001E-2</c:v>
                </c:pt>
                <c:pt idx="20">
                  <c:v>5.9051399999999997E-2</c:v>
                </c:pt>
                <c:pt idx="21">
                  <c:v>4.0368699999999993E-2</c:v>
                </c:pt>
                <c:pt idx="22">
                  <c:v>5.0036000000000004E-2</c:v>
                </c:pt>
                <c:pt idx="23">
                  <c:v>6.0266E-2</c:v>
                </c:pt>
                <c:pt idx="24">
                  <c:v>7.3402500000000009E-2</c:v>
                </c:pt>
                <c:pt idx="25">
                  <c:v>8.3671000000000009E-2</c:v>
                </c:pt>
                <c:pt idx="26">
                  <c:v>9.4168499999999988E-2</c:v>
                </c:pt>
                <c:pt idx="27">
                  <c:v>0.10524800000000001</c:v>
                </c:pt>
                <c:pt idx="28">
                  <c:v>0.131939</c:v>
                </c:pt>
                <c:pt idx="29">
                  <c:v>0.16377900000000001</c:v>
                </c:pt>
                <c:pt idx="30">
                  <c:v>0.192523</c:v>
                </c:pt>
                <c:pt idx="31">
                  <c:v>0.21967899999999999</c:v>
                </c:pt>
                <c:pt idx="32">
                  <c:v>0.24885850000000001</c:v>
                </c:pt>
                <c:pt idx="33">
                  <c:v>0.27759050000000002</c:v>
                </c:pt>
                <c:pt idx="34">
                  <c:v>0.30788550000000003</c:v>
                </c:pt>
                <c:pt idx="35">
                  <c:v>0.35806300000000002</c:v>
                </c:pt>
                <c:pt idx="36">
                  <c:v>0.37420599999999998</c:v>
                </c:pt>
                <c:pt idx="37">
                  <c:v>0.40442449999999996</c:v>
                </c:pt>
                <c:pt idx="38">
                  <c:v>0.43296400000000002</c:v>
                </c:pt>
                <c:pt idx="39">
                  <c:v>0.46360449999999997</c:v>
                </c:pt>
                <c:pt idx="40">
                  <c:v>0.4904655</c:v>
                </c:pt>
                <c:pt idx="41">
                  <c:v>0.52347500000000002</c:v>
                </c:pt>
                <c:pt idx="42">
                  <c:v>0.57448500000000002</c:v>
                </c:pt>
                <c:pt idx="43">
                  <c:v>0.58756999999999993</c:v>
                </c:pt>
                <c:pt idx="44">
                  <c:v>0.64904500000000009</c:v>
                </c:pt>
                <c:pt idx="45">
                  <c:v>0.72558</c:v>
                </c:pt>
                <c:pt idx="46">
                  <c:v>0.80948500000000001</c:v>
                </c:pt>
                <c:pt idx="47">
                  <c:v>0.84875999999999996</c:v>
                </c:pt>
                <c:pt idx="48">
                  <c:v>0.91414499999999999</c:v>
                </c:pt>
                <c:pt idx="49">
                  <c:v>0.98393999999999993</c:v>
                </c:pt>
                <c:pt idx="50">
                  <c:v>1.0626949999999999</c:v>
                </c:pt>
                <c:pt idx="51">
                  <c:v>1.10782</c:v>
                </c:pt>
                <c:pt idx="52">
                  <c:v>1.1822050000000002</c:v>
                </c:pt>
                <c:pt idx="53">
                  <c:v>1.250335</c:v>
                </c:pt>
                <c:pt idx="54">
                  <c:v>1.606565</c:v>
                </c:pt>
                <c:pt idx="55">
                  <c:v>1.9707250000000001</c:v>
                </c:pt>
                <c:pt idx="56">
                  <c:v>2.31155</c:v>
                </c:pt>
                <c:pt idx="57">
                  <c:v>2.6720500000000005</c:v>
                </c:pt>
                <c:pt idx="58">
                  <c:v>3.1765349999999999</c:v>
                </c:pt>
                <c:pt idx="59">
                  <c:v>3.5255550000000002</c:v>
                </c:pt>
                <c:pt idx="60">
                  <c:v>3.8987149999999997</c:v>
                </c:pt>
                <c:pt idx="61">
                  <c:v>4.4751500000000002</c:v>
                </c:pt>
                <c:pt idx="62">
                  <c:v>4.8819400000000002</c:v>
                </c:pt>
                <c:pt idx="63">
                  <c:v>5.3037000000000001</c:v>
                </c:pt>
                <c:pt idx="64">
                  <c:v>5.7134499999999999</c:v>
                </c:pt>
                <c:pt idx="65">
                  <c:v>6.1256000000000004</c:v>
                </c:pt>
                <c:pt idx="66">
                  <c:v>6.5237500000000006</c:v>
                </c:pt>
                <c:pt idx="67">
                  <c:v>7.0387999999999993</c:v>
                </c:pt>
                <c:pt idx="68">
                  <c:v>7.4402999999999997</c:v>
                </c:pt>
                <c:pt idx="69">
                  <c:v>7.9244499999999993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B-4869-99F1-4F3AF3ED74A4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select'!$B$14:$B$83</c:f>
              <c:numCache>
                <c:formatCode>0.00E+00</c:formatCode>
                <c:ptCount val="70"/>
                <c:pt idx="0">
                  <c:v>5.2215749999999994E-4</c:v>
                </c:pt>
                <c:pt idx="1">
                  <c:v>1.0863138E-3</c:v>
                </c:pt>
                <c:pt idx="2">
                  <c:v>1.7512584E-3</c:v>
                </c:pt>
                <c:pt idx="3">
                  <c:v>1.6268190000000001E-3</c:v>
                </c:pt>
                <c:pt idx="4">
                  <c:v>2.0893598000000001E-3</c:v>
                </c:pt>
                <c:pt idx="5">
                  <c:v>2.1031545E-3</c:v>
                </c:pt>
                <c:pt idx="6">
                  <c:v>3.4014816000000002E-3</c:v>
                </c:pt>
                <c:pt idx="7">
                  <c:v>2.5758333000000001E-3</c:v>
                </c:pt>
                <c:pt idx="8">
                  <c:v>3.4952960000000002E-3</c:v>
                </c:pt>
                <c:pt idx="9">
                  <c:v>3.4012910999999999E-3</c:v>
                </c:pt>
                <c:pt idx="10">
                  <c:v>7.0593280000000001E-3</c:v>
                </c:pt>
                <c:pt idx="11">
                  <c:v>1.0105244000000001E-2</c:v>
                </c:pt>
                <c:pt idx="12">
                  <c:v>1.1937089999999999E-2</c:v>
                </c:pt>
                <c:pt idx="13">
                  <c:v>1.3502798999999999E-2</c:v>
                </c:pt>
                <c:pt idx="14">
                  <c:v>1.5261479999999999E-2</c:v>
                </c:pt>
                <c:pt idx="15">
                  <c:v>1.526985E-2</c:v>
                </c:pt>
                <c:pt idx="16">
                  <c:v>1.4005279999999998E-2</c:v>
                </c:pt>
                <c:pt idx="17">
                  <c:v>1.3440918E-2</c:v>
                </c:pt>
                <c:pt idx="18">
                  <c:v>1.134048E-2</c:v>
                </c:pt>
                <c:pt idx="19">
                  <c:v>1.6355155999999999E-2</c:v>
                </c:pt>
                <c:pt idx="20">
                  <c:v>1.53718E-2</c:v>
                </c:pt>
                <c:pt idx="21">
                  <c:v>9.1383999999999996E-3</c:v>
                </c:pt>
                <c:pt idx="22">
                  <c:v>1.0748549999999999E-2</c:v>
                </c:pt>
                <c:pt idx="23">
                  <c:v>1.3090899999999999E-2</c:v>
                </c:pt>
                <c:pt idx="24">
                  <c:v>1.558085E-2</c:v>
                </c:pt>
                <c:pt idx="25">
                  <c:v>1.7408449999999999E-2</c:v>
                </c:pt>
                <c:pt idx="26">
                  <c:v>1.9450699999999998E-2</c:v>
                </c:pt>
                <c:pt idx="27">
                  <c:v>2.1747300000000001E-2</c:v>
                </c:pt>
                <c:pt idx="28">
                  <c:v>2.6892100000000002E-2</c:v>
                </c:pt>
                <c:pt idx="29">
                  <c:v>3.2553249999999999E-2</c:v>
                </c:pt>
                <c:pt idx="30">
                  <c:v>3.843365E-2</c:v>
                </c:pt>
                <c:pt idx="31">
                  <c:v>4.4629799999999997E-2</c:v>
                </c:pt>
                <c:pt idx="32">
                  <c:v>4.9854049999999997E-2</c:v>
                </c:pt>
                <c:pt idx="33">
                  <c:v>5.5107500000000004E-2</c:v>
                </c:pt>
                <c:pt idx="34">
                  <c:v>5.8285999999999998E-2</c:v>
                </c:pt>
                <c:pt idx="35">
                  <c:v>6.4314499999999997E-2</c:v>
                </c:pt>
                <c:pt idx="36">
                  <c:v>7.0606500000000003E-2</c:v>
                </c:pt>
                <c:pt idx="37">
                  <c:v>7.5286499999999992E-2</c:v>
                </c:pt>
                <c:pt idx="38">
                  <c:v>8.1160999999999997E-2</c:v>
                </c:pt>
                <c:pt idx="39">
                  <c:v>8.8155000000000011E-2</c:v>
                </c:pt>
                <c:pt idx="40">
                  <c:v>9.2828000000000008E-2</c:v>
                </c:pt>
                <c:pt idx="41">
                  <c:v>9.7423499999999996E-2</c:v>
                </c:pt>
                <c:pt idx="42">
                  <c:v>0.104156</c:v>
                </c:pt>
                <c:pt idx="43">
                  <c:v>0.108707</c:v>
                </c:pt>
                <c:pt idx="44">
                  <c:v>0.12546599999999999</c:v>
                </c:pt>
                <c:pt idx="45">
                  <c:v>0.14378749999999998</c:v>
                </c:pt>
                <c:pt idx="46">
                  <c:v>0.14058499999999999</c:v>
                </c:pt>
                <c:pt idx="47">
                  <c:v>0.15148899999999998</c:v>
                </c:pt>
                <c:pt idx="48">
                  <c:v>0.1652325</c:v>
                </c:pt>
                <c:pt idx="49">
                  <c:v>0.17382600000000001</c:v>
                </c:pt>
                <c:pt idx="50">
                  <c:v>0.18691200000000002</c:v>
                </c:pt>
                <c:pt idx="51">
                  <c:v>0.1953705</c:v>
                </c:pt>
                <c:pt idx="52">
                  <c:v>0.20608700000000002</c:v>
                </c:pt>
                <c:pt idx="53">
                  <c:v>0.22218950000000001</c:v>
                </c:pt>
                <c:pt idx="54">
                  <c:v>0.27126749999999999</c:v>
                </c:pt>
                <c:pt idx="55">
                  <c:v>0.32759900000000003</c:v>
                </c:pt>
                <c:pt idx="56">
                  <c:v>0.40417199999999998</c:v>
                </c:pt>
                <c:pt idx="57">
                  <c:v>0.44164750000000003</c:v>
                </c:pt>
                <c:pt idx="58">
                  <c:v>0.49368799999999996</c:v>
                </c:pt>
                <c:pt idx="59">
                  <c:v>0.54853499999999999</c:v>
                </c:pt>
                <c:pt idx="60">
                  <c:v>0.60150999999999999</c:v>
                </c:pt>
                <c:pt idx="61">
                  <c:v>0.67613500000000004</c:v>
                </c:pt>
                <c:pt idx="62">
                  <c:v>0.71660500000000005</c:v>
                </c:pt>
                <c:pt idx="63">
                  <c:v>0.76946000000000003</c:v>
                </c:pt>
                <c:pt idx="64">
                  <c:v>0.83958500000000003</c:v>
                </c:pt>
                <c:pt idx="65">
                  <c:v>0.87227999999999994</c:v>
                </c:pt>
                <c:pt idx="66">
                  <c:v>0.93347999999999998</c:v>
                </c:pt>
                <c:pt idx="67">
                  <c:v>1.010505</c:v>
                </c:pt>
                <c:pt idx="68">
                  <c:v>1.051355</c:v>
                </c:pt>
                <c:pt idx="69">
                  <c:v>1.1692149999999999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6B-4869-99F1-4F3AF3ED74A4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select'!$B$14:$B$83</c:f>
              <c:numCache>
                <c:formatCode>0.00E+00</c:formatCode>
                <c:ptCount val="70"/>
                <c:pt idx="0">
                  <c:v>2.6886750000000001E-4</c:v>
                </c:pt>
                <c:pt idx="1">
                  <c:v>4.7664045000000001E-4</c:v>
                </c:pt>
                <c:pt idx="2">
                  <c:v>8.9503639999999991E-4</c:v>
                </c:pt>
                <c:pt idx="3">
                  <c:v>8.455305E-4</c:v>
                </c:pt>
                <c:pt idx="4">
                  <c:v>1.1496853E-3</c:v>
                </c:pt>
                <c:pt idx="5">
                  <c:v>9.3608275000000001E-4</c:v>
                </c:pt>
                <c:pt idx="6">
                  <c:v>1.3383575999999999E-3</c:v>
                </c:pt>
                <c:pt idx="7">
                  <c:v>1.4383207999999999E-3</c:v>
                </c:pt>
                <c:pt idx="8">
                  <c:v>2.7970076E-3</c:v>
                </c:pt>
                <c:pt idx="9">
                  <c:v>1.3844744999999999E-3</c:v>
                </c:pt>
                <c:pt idx="10">
                  <c:v>4.7964239999999997E-3</c:v>
                </c:pt>
                <c:pt idx="11">
                  <c:v>5.1998265E-3</c:v>
                </c:pt>
                <c:pt idx="12">
                  <c:v>6.8447280000000004E-3</c:v>
                </c:pt>
                <c:pt idx="13">
                  <c:v>6.483628E-3</c:v>
                </c:pt>
                <c:pt idx="14">
                  <c:v>7.1889480000000006E-3</c:v>
                </c:pt>
                <c:pt idx="15">
                  <c:v>7.2995849999999999E-3</c:v>
                </c:pt>
                <c:pt idx="16">
                  <c:v>6.4820019999999997E-3</c:v>
                </c:pt>
                <c:pt idx="17">
                  <c:v>5.9694530000000004E-3</c:v>
                </c:pt>
                <c:pt idx="18">
                  <c:v>6.8046000000000009E-3</c:v>
                </c:pt>
                <c:pt idx="19">
                  <c:v>1.1692481000000001E-2</c:v>
                </c:pt>
                <c:pt idx="20">
                  <c:v>9.5502499999999997E-3</c:v>
                </c:pt>
                <c:pt idx="21">
                  <c:v>3.2443199999999998E-3</c:v>
                </c:pt>
                <c:pt idx="22">
                  <c:v>4.6224949999999999E-3</c:v>
                </c:pt>
                <c:pt idx="23">
                  <c:v>5.7446000000000007E-3</c:v>
                </c:pt>
                <c:pt idx="24">
                  <c:v>6.2233499999999999E-3</c:v>
                </c:pt>
                <c:pt idx="25">
                  <c:v>1.0344849999999999E-2</c:v>
                </c:pt>
                <c:pt idx="26">
                  <c:v>8.0210999999999998E-3</c:v>
                </c:pt>
                <c:pt idx="27">
                  <c:v>1.13825E-2</c:v>
                </c:pt>
                <c:pt idx="28">
                  <c:v>1.253145E-2</c:v>
                </c:pt>
                <c:pt idx="29">
                  <c:v>1.8006100000000001E-2</c:v>
                </c:pt>
                <c:pt idx="30">
                  <c:v>1.4470500000000001E-2</c:v>
                </c:pt>
                <c:pt idx="31">
                  <c:v>1.4107349999999999E-2</c:v>
                </c:pt>
                <c:pt idx="32">
                  <c:v>1.3967249999999999E-2</c:v>
                </c:pt>
                <c:pt idx="33">
                  <c:v>3.7294799999999996E-2</c:v>
                </c:pt>
                <c:pt idx="34">
                  <c:v>3.3229549999999997E-2</c:v>
                </c:pt>
                <c:pt idx="35">
                  <c:v>4.3114900000000005E-2</c:v>
                </c:pt>
                <c:pt idx="36">
                  <c:v>4.9449449999999999E-2</c:v>
                </c:pt>
                <c:pt idx="37">
                  <c:v>2.9784999999999999E-2</c:v>
                </c:pt>
                <c:pt idx="38">
                  <c:v>2.2533250000000001E-2</c:v>
                </c:pt>
                <c:pt idx="39">
                  <c:v>4.8831949999999999E-2</c:v>
                </c:pt>
                <c:pt idx="40">
                  <c:v>4.5646449999999998E-2</c:v>
                </c:pt>
                <c:pt idx="41">
                  <c:v>4.77128E-2</c:v>
                </c:pt>
                <c:pt idx="42">
                  <c:v>4.5228600000000001E-2</c:v>
                </c:pt>
                <c:pt idx="43">
                  <c:v>5.3325999999999998E-2</c:v>
                </c:pt>
                <c:pt idx="44">
                  <c:v>5.9040000000000002E-2</c:v>
                </c:pt>
                <c:pt idx="45">
                  <c:v>5.9976500000000002E-2</c:v>
                </c:pt>
                <c:pt idx="46">
                  <c:v>6.0627500000000001E-2</c:v>
                </c:pt>
                <c:pt idx="47">
                  <c:v>8.2323499999999994E-2</c:v>
                </c:pt>
                <c:pt idx="48">
                  <c:v>6.5104000000000009E-2</c:v>
                </c:pt>
                <c:pt idx="49">
                  <c:v>9.3082999999999999E-2</c:v>
                </c:pt>
                <c:pt idx="50">
                  <c:v>9.6092499999999997E-2</c:v>
                </c:pt>
                <c:pt idx="51">
                  <c:v>8.5144999999999998E-2</c:v>
                </c:pt>
                <c:pt idx="52">
                  <c:v>7.4175500000000005E-2</c:v>
                </c:pt>
                <c:pt idx="53">
                  <c:v>0.12400899999999999</c:v>
                </c:pt>
                <c:pt idx="54">
                  <c:v>0.14664050000000001</c:v>
                </c:pt>
                <c:pt idx="55">
                  <c:v>0.14499700000000001</c:v>
                </c:pt>
                <c:pt idx="56">
                  <c:v>0.19172700000000001</c:v>
                </c:pt>
                <c:pt idx="57">
                  <c:v>0.25053800000000004</c:v>
                </c:pt>
                <c:pt idx="58">
                  <c:v>0.28036100000000003</c:v>
                </c:pt>
                <c:pt idx="59">
                  <c:v>0.2664435</c:v>
                </c:pt>
                <c:pt idx="60">
                  <c:v>0.28727049999999998</c:v>
                </c:pt>
                <c:pt idx="61">
                  <c:v>0.31555949999999999</c:v>
                </c:pt>
                <c:pt idx="62">
                  <c:v>0.341472</c:v>
                </c:pt>
                <c:pt idx="63">
                  <c:v>0.42769400000000002</c:v>
                </c:pt>
                <c:pt idx="64">
                  <c:v>0.40213100000000002</c:v>
                </c:pt>
                <c:pt idx="65">
                  <c:v>0.43493599999999999</c:v>
                </c:pt>
                <c:pt idx="66">
                  <c:v>0.46449850000000004</c:v>
                </c:pt>
                <c:pt idx="67">
                  <c:v>0.48054449999999999</c:v>
                </c:pt>
                <c:pt idx="68">
                  <c:v>0.54893499999999995</c:v>
                </c:pt>
                <c:pt idx="69">
                  <c:v>0.591225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6B-4869-99F1-4F3AF3ED74A4}"/>
            </c:ext>
          </c:extLst>
        </c:ser>
        <c:ser>
          <c:idx val="3"/>
          <c:order val="3"/>
          <c:tx>
            <c:v>1% error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0" cap="rnd" cmpd="sng">
                <a:solidFill>
                  <a:schemeClr val="accent2">
                    <a:lumMod val="60000"/>
                    <a:alpha val="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select'!$S$14:$S$83</c:f>
              <c:numCache>
                <c:formatCode>0.00E+00</c:formatCode>
                <c:ptCount val="70"/>
                <c:pt idx="0">
                  <c:v>1.4139999999999999E-4</c:v>
                </c:pt>
                <c:pt idx="1">
                  <c:v>1.4139999999999999E-4</c:v>
                </c:pt>
                <c:pt idx="2">
                  <c:v>1.4139999999999999E-4</c:v>
                </c:pt>
                <c:pt idx="3">
                  <c:v>1.4139999999999999E-4</c:v>
                </c:pt>
                <c:pt idx="4">
                  <c:v>1.4139999999999999E-4</c:v>
                </c:pt>
                <c:pt idx="5">
                  <c:v>1.4139999999999999E-4</c:v>
                </c:pt>
                <c:pt idx="6">
                  <c:v>1.4139999999999999E-4</c:v>
                </c:pt>
                <c:pt idx="7">
                  <c:v>1.4139999999999999E-4</c:v>
                </c:pt>
                <c:pt idx="8">
                  <c:v>1.4139999999999999E-4</c:v>
                </c:pt>
                <c:pt idx="9">
                  <c:v>1.4139999999999999E-4</c:v>
                </c:pt>
                <c:pt idx="10">
                  <c:v>1.4139999999999999E-4</c:v>
                </c:pt>
                <c:pt idx="11">
                  <c:v>1.4139999999999999E-4</c:v>
                </c:pt>
                <c:pt idx="12">
                  <c:v>1.4139999999999999E-4</c:v>
                </c:pt>
                <c:pt idx="13">
                  <c:v>1.4139999999999999E-4</c:v>
                </c:pt>
                <c:pt idx="14">
                  <c:v>1.4139999999999999E-4</c:v>
                </c:pt>
                <c:pt idx="15">
                  <c:v>1.4139999999999999E-4</c:v>
                </c:pt>
                <c:pt idx="16">
                  <c:v>1.4139999999999999E-4</c:v>
                </c:pt>
                <c:pt idx="17">
                  <c:v>1.4139999999999999E-4</c:v>
                </c:pt>
                <c:pt idx="18">
                  <c:v>1.4139999999999999E-4</c:v>
                </c:pt>
                <c:pt idx="19">
                  <c:v>1.4139999999999999E-4</c:v>
                </c:pt>
                <c:pt idx="20">
                  <c:v>1.4139999999999999E-4</c:v>
                </c:pt>
                <c:pt idx="21">
                  <c:v>1.4139999999999999E-4</c:v>
                </c:pt>
                <c:pt idx="22">
                  <c:v>1.4139999999999999E-4</c:v>
                </c:pt>
                <c:pt idx="23">
                  <c:v>1.4139999999999999E-4</c:v>
                </c:pt>
                <c:pt idx="24">
                  <c:v>1.4139999999999999E-4</c:v>
                </c:pt>
                <c:pt idx="25">
                  <c:v>1.4139999999999999E-4</c:v>
                </c:pt>
                <c:pt idx="26">
                  <c:v>1.4139999999999999E-4</c:v>
                </c:pt>
                <c:pt idx="27">
                  <c:v>1.4139999999999999E-4</c:v>
                </c:pt>
                <c:pt idx="28">
                  <c:v>1.4139999999999999E-4</c:v>
                </c:pt>
                <c:pt idx="29">
                  <c:v>1.4139999999999999E-4</c:v>
                </c:pt>
                <c:pt idx="30">
                  <c:v>1.4139999999999999E-4</c:v>
                </c:pt>
                <c:pt idx="31">
                  <c:v>1.4139999999999999E-4</c:v>
                </c:pt>
                <c:pt idx="32">
                  <c:v>1.4139999999999999E-4</c:v>
                </c:pt>
                <c:pt idx="33">
                  <c:v>1.4139999999999999E-4</c:v>
                </c:pt>
                <c:pt idx="34">
                  <c:v>1.4139999999999999E-4</c:v>
                </c:pt>
                <c:pt idx="35">
                  <c:v>1.4139999999999999E-4</c:v>
                </c:pt>
                <c:pt idx="36">
                  <c:v>1.4139999999999999E-4</c:v>
                </c:pt>
                <c:pt idx="37">
                  <c:v>1.4139999999999999E-4</c:v>
                </c:pt>
                <c:pt idx="38">
                  <c:v>1.4139999999999999E-4</c:v>
                </c:pt>
                <c:pt idx="39">
                  <c:v>1.4139999999999999E-4</c:v>
                </c:pt>
                <c:pt idx="40">
                  <c:v>1.4139999999999999E-4</c:v>
                </c:pt>
                <c:pt idx="41">
                  <c:v>1.4139999999999999E-4</c:v>
                </c:pt>
                <c:pt idx="42">
                  <c:v>1.4139999999999999E-4</c:v>
                </c:pt>
                <c:pt idx="43">
                  <c:v>1.4139999999999999E-4</c:v>
                </c:pt>
                <c:pt idx="44">
                  <c:v>1.4139999999999999E-4</c:v>
                </c:pt>
                <c:pt idx="45">
                  <c:v>1.4139999999999999E-4</c:v>
                </c:pt>
                <c:pt idx="46">
                  <c:v>1.4139999999999999E-4</c:v>
                </c:pt>
                <c:pt idx="47">
                  <c:v>1.4139999999999999E-4</c:v>
                </c:pt>
                <c:pt idx="48">
                  <c:v>1.4139999999999999E-4</c:v>
                </c:pt>
                <c:pt idx="49">
                  <c:v>1.4139999999999999E-4</c:v>
                </c:pt>
                <c:pt idx="50">
                  <c:v>1.4139999999999999E-4</c:v>
                </c:pt>
                <c:pt idx="51">
                  <c:v>1.4139999999999999E-4</c:v>
                </c:pt>
                <c:pt idx="52">
                  <c:v>1.4139999999999999E-4</c:v>
                </c:pt>
                <c:pt idx="53">
                  <c:v>1.4139999999999999E-4</c:v>
                </c:pt>
                <c:pt idx="54">
                  <c:v>1.4139999999999999E-4</c:v>
                </c:pt>
                <c:pt idx="55">
                  <c:v>1.4139999999999999E-4</c:v>
                </c:pt>
                <c:pt idx="56">
                  <c:v>1.4139999999999999E-4</c:v>
                </c:pt>
                <c:pt idx="57">
                  <c:v>1.4139999999999999E-4</c:v>
                </c:pt>
                <c:pt idx="58">
                  <c:v>1.4139999999999999E-4</c:v>
                </c:pt>
                <c:pt idx="59">
                  <c:v>1.4139999999999999E-4</c:v>
                </c:pt>
                <c:pt idx="60">
                  <c:v>1.4139999999999999E-4</c:v>
                </c:pt>
                <c:pt idx="61">
                  <c:v>1.4139999999999999E-4</c:v>
                </c:pt>
                <c:pt idx="62">
                  <c:v>1.4139999999999999E-4</c:v>
                </c:pt>
                <c:pt idx="63">
                  <c:v>1.4139999999999999E-4</c:v>
                </c:pt>
                <c:pt idx="64">
                  <c:v>1.4139999999999999E-4</c:v>
                </c:pt>
                <c:pt idx="65">
                  <c:v>1.4139999999999999E-4</c:v>
                </c:pt>
                <c:pt idx="66">
                  <c:v>1.4139999999999999E-4</c:v>
                </c:pt>
                <c:pt idx="67">
                  <c:v>1.4139999999999999E-4</c:v>
                </c:pt>
                <c:pt idx="68">
                  <c:v>1.4139999999999999E-4</c:v>
                </c:pt>
                <c:pt idx="69">
                  <c:v>1.4139999999999999E-4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6B-4869-99F1-4F3AF3ED7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67328"/>
        <c:axId val="190768112"/>
        <c:extLst/>
      </c:scatterChart>
      <c:valAx>
        <c:axId val="190767328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768112"/>
        <c:crosses val="autoZero"/>
        <c:crossBetween val="midCat"/>
      </c:valAx>
      <c:valAx>
        <c:axId val="19076811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76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Initialization Time 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select'!$G$14:$G$83</c:f>
              <c:numCache>
                <c:formatCode>0.00%</c:formatCode>
                <c:ptCount val="70"/>
                <c:pt idx="0">
                  <c:v>0.36516949152542372</c:v>
                </c:pt>
                <c:pt idx="1">
                  <c:v>0.20125000000000001</c:v>
                </c:pt>
                <c:pt idx="2">
                  <c:v>0.14179176755447942</c:v>
                </c:pt>
                <c:pt idx="3">
                  <c:v>0.12563071297989031</c:v>
                </c:pt>
                <c:pt idx="4">
                  <c:v>0.11198847262247837</c:v>
                </c:pt>
                <c:pt idx="5">
                  <c:v>0.13040141676505312</c:v>
                </c:pt>
                <c:pt idx="6">
                  <c:v>0.11844242285349887</c:v>
                </c:pt>
                <c:pt idx="7">
                  <c:v>9.0376737289200537E-2</c:v>
                </c:pt>
                <c:pt idx="8">
                  <c:v>8.9337048339303879E-2</c:v>
                </c:pt>
                <c:pt idx="9">
                  <c:v>8.6515823974359807E-2</c:v>
                </c:pt>
                <c:pt idx="10">
                  <c:v>7.4710059135393428E-2</c:v>
                </c:pt>
                <c:pt idx="11">
                  <c:v>7.1816156879878607E-2</c:v>
                </c:pt>
                <c:pt idx="12">
                  <c:v>6.5289794015089914E-2</c:v>
                </c:pt>
                <c:pt idx="13">
                  <c:v>7.2836234504102995E-2</c:v>
                </c:pt>
                <c:pt idx="14">
                  <c:v>5.9042612892364107E-2</c:v>
                </c:pt>
                <c:pt idx="15">
                  <c:v>6.119517333844092E-2</c:v>
                </c:pt>
                <c:pt idx="16">
                  <c:v>5.8175302167581065E-2</c:v>
                </c:pt>
                <c:pt idx="17">
                  <c:v>5.6181619582539977E-2</c:v>
                </c:pt>
                <c:pt idx="18">
                  <c:v>6.4917837093756051E-2</c:v>
                </c:pt>
                <c:pt idx="19">
                  <c:v>5.5259979513522607E-2</c:v>
                </c:pt>
                <c:pt idx="20">
                  <c:v>5.6350907853158431E-2</c:v>
                </c:pt>
                <c:pt idx="21">
                  <c:v>6.827319185408498E-2</c:v>
                </c:pt>
                <c:pt idx="22">
                  <c:v>7.586337836757534E-2</c:v>
                </c:pt>
                <c:pt idx="23">
                  <c:v>7.1111406099624991E-2</c:v>
                </c:pt>
                <c:pt idx="24">
                  <c:v>6.5371070467627121E-2</c:v>
                </c:pt>
                <c:pt idx="25">
                  <c:v>6.9149406604438801E-2</c:v>
                </c:pt>
                <c:pt idx="26">
                  <c:v>6.6873742281123735E-2</c:v>
                </c:pt>
                <c:pt idx="27">
                  <c:v>6.8950478868957124E-2</c:v>
                </c:pt>
                <c:pt idx="28">
                  <c:v>6.9134221117334527E-2</c:v>
                </c:pt>
                <c:pt idx="29">
                  <c:v>6.5617081555022314E-2</c:v>
                </c:pt>
                <c:pt idx="30">
                  <c:v>6.3197643917869556E-2</c:v>
                </c:pt>
                <c:pt idx="31">
                  <c:v>6.4612002057547607E-2</c:v>
                </c:pt>
                <c:pt idx="32">
                  <c:v>6.381096084722844E-2</c:v>
                </c:pt>
                <c:pt idx="33">
                  <c:v>6.3465068148946022E-2</c:v>
                </c:pt>
                <c:pt idx="34">
                  <c:v>6.8212046361390832E-2</c:v>
                </c:pt>
                <c:pt idx="35">
                  <c:v>6.0425958560365083E-2</c:v>
                </c:pt>
                <c:pt idx="36">
                  <c:v>6.2285746353612712E-2</c:v>
                </c:pt>
                <c:pt idx="37">
                  <c:v>6.2735813483109956E-2</c:v>
                </c:pt>
                <c:pt idx="38">
                  <c:v>6.2042802634861095E-2</c:v>
                </c:pt>
                <c:pt idx="39">
                  <c:v>6.1562819170219447E-2</c:v>
                </c:pt>
                <c:pt idx="40">
                  <c:v>6.2913905259391334E-2</c:v>
                </c:pt>
                <c:pt idx="41">
                  <c:v>6.1805434834519321E-2</c:v>
                </c:pt>
                <c:pt idx="42">
                  <c:v>5.9176653872598933E-2</c:v>
                </c:pt>
                <c:pt idx="43">
                  <c:v>6.1268104225879472E-2</c:v>
                </c:pt>
                <c:pt idx="44">
                  <c:v>6.1584481815590592E-2</c:v>
                </c:pt>
                <c:pt idx="45">
                  <c:v>5.9126767551476056E-2</c:v>
                </c:pt>
                <c:pt idx="46">
                  <c:v>5.723033780737135E-2</c:v>
                </c:pt>
                <c:pt idx="47">
                  <c:v>5.9067345303737223E-2</c:v>
                </c:pt>
                <c:pt idx="48">
                  <c:v>5.764512194454928E-2</c:v>
                </c:pt>
                <c:pt idx="49">
                  <c:v>5.7781470414862694E-2</c:v>
                </c:pt>
                <c:pt idx="50">
                  <c:v>5.6553855998193271E-2</c:v>
                </c:pt>
                <c:pt idx="51">
                  <c:v>5.7861385423624775E-2</c:v>
                </c:pt>
                <c:pt idx="52">
                  <c:v>5.7103886381803491E-2</c:v>
                </c:pt>
                <c:pt idx="53">
                  <c:v>5.744980345267469E-2</c:v>
                </c:pt>
                <c:pt idx="54">
                  <c:v>5.6005514871791673E-2</c:v>
                </c:pt>
                <c:pt idx="55">
                  <c:v>5.3624934985855452E-2</c:v>
                </c:pt>
                <c:pt idx="56">
                  <c:v>5.3729315827042462E-2</c:v>
                </c:pt>
                <c:pt idx="57">
                  <c:v>5.2806833704459114E-2</c:v>
                </c:pt>
                <c:pt idx="58">
                  <c:v>4.951669035600112E-2</c:v>
                </c:pt>
                <c:pt idx="59">
                  <c:v>5.0111259078357867E-2</c:v>
                </c:pt>
                <c:pt idx="60">
                  <c:v>5.0116897490583442E-2</c:v>
                </c:pt>
                <c:pt idx="61">
                  <c:v>4.7493491838262403E-2</c:v>
                </c:pt>
                <c:pt idx="62">
                  <c:v>4.6448030905746479E-2</c:v>
                </c:pt>
                <c:pt idx="63">
                  <c:v>4.6388936025793318E-2</c:v>
                </c:pt>
                <c:pt idx="64">
                  <c:v>4.6502550998083467E-2</c:v>
                </c:pt>
                <c:pt idx="65">
                  <c:v>4.629587305733316E-2</c:v>
                </c:pt>
                <c:pt idx="66">
                  <c:v>4.6032036788656826E-2</c:v>
                </c:pt>
                <c:pt idx="67">
                  <c:v>4.4644825822583396E-2</c:v>
                </c:pt>
                <c:pt idx="68">
                  <c:v>4.5295149389137535E-2</c:v>
                </c:pt>
                <c:pt idx="69">
                  <c:v>4.4069935452933647E-2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4-4512-B3B6-81765CF2E08B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select'!$G$14:$G$83</c:f>
              <c:numCache>
                <c:formatCode>0.00%</c:formatCode>
                <c:ptCount val="70"/>
                <c:pt idx="0">
                  <c:v>1.2378449031183119</c:v>
                </c:pt>
                <c:pt idx="1">
                  <c:v>0.65700444935892377</c:v>
                </c:pt>
                <c:pt idx="2">
                  <c:v>0.45476784008573495</c:v>
                </c:pt>
                <c:pt idx="3">
                  <c:v>0.54492110062643717</c:v>
                </c:pt>
                <c:pt idx="4">
                  <c:v>0.45381556589726663</c:v>
                </c:pt>
                <c:pt idx="5">
                  <c:v>0.60393803688697145</c:v>
                </c:pt>
                <c:pt idx="6">
                  <c:v>0.37742259137900375</c:v>
                </c:pt>
                <c:pt idx="7">
                  <c:v>0.42300408182470506</c:v>
                </c:pt>
                <c:pt idx="8">
                  <c:v>0.32594664371772802</c:v>
                </c:pt>
                <c:pt idx="9">
                  <c:v>0.3355646330888879</c:v>
                </c:pt>
                <c:pt idx="10">
                  <c:v>0.27675155482221536</c:v>
                </c:pt>
                <c:pt idx="11">
                  <c:v>0.2659866500996908</c:v>
                </c:pt>
                <c:pt idx="12">
                  <c:v>0.24462997263152075</c:v>
                </c:pt>
                <c:pt idx="13">
                  <c:v>0.28114008066031348</c:v>
                </c:pt>
                <c:pt idx="14">
                  <c:v>0.21508739650413986</c:v>
                </c:pt>
                <c:pt idx="15">
                  <c:v>0.22597471487932103</c:v>
                </c:pt>
                <c:pt idx="16">
                  <c:v>0.22814738441502061</c:v>
                </c:pt>
                <c:pt idx="17">
                  <c:v>0.21708896669111438</c:v>
                </c:pt>
                <c:pt idx="18">
                  <c:v>0.2555002962837552</c:v>
                </c:pt>
                <c:pt idx="19">
                  <c:v>0.22542065633614258</c:v>
                </c:pt>
                <c:pt idx="20">
                  <c:v>0.21647432311115158</c:v>
                </c:pt>
                <c:pt idx="21">
                  <c:v>0.30159546528932857</c:v>
                </c:pt>
                <c:pt idx="22">
                  <c:v>0.35315461155225591</c:v>
                </c:pt>
                <c:pt idx="23">
                  <c:v>0.32737244956420108</c:v>
                </c:pt>
                <c:pt idx="24">
                  <c:v>0.30796779379815603</c:v>
                </c:pt>
                <c:pt idx="25">
                  <c:v>0.33235583868753393</c:v>
                </c:pt>
                <c:pt idx="26">
                  <c:v>0.32376212681291677</c:v>
                </c:pt>
                <c:pt idx="27">
                  <c:v>0.33369199854694603</c:v>
                </c:pt>
                <c:pt idx="28">
                  <c:v>0.3391888324080306</c:v>
                </c:pt>
                <c:pt idx="29">
                  <c:v>0.33012679225576558</c:v>
                </c:pt>
                <c:pt idx="30">
                  <c:v>0.3165715460280249</c:v>
                </c:pt>
                <c:pt idx="31">
                  <c:v>0.31803637928021189</c:v>
                </c:pt>
                <c:pt idx="32">
                  <c:v>0.31852778259740183</c:v>
                </c:pt>
                <c:pt idx="33">
                  <c:v>0.31968969740960851</c:v>
                </c:pt>
                <c:pt idx="34">
                  <c:v>0.3603180866760457</c:v>
                </c:pt>
                <c:pt idx="35">
                  <c:v>0.33641402794082209</c:v>
                </c:pt>
                <c:pt idx="36">
                  <c:v>0.33010700148003369</c:v>
                </c:pt>
                <c:pt idx="37">
                  <c:v>0.33700464226654181</c:v>
                </c:pt>
                <c:pt idx="38">
                  <c:v>0.3309754685132022</c:v>
                </c:pt>
                <c:pt idx="39">
                  <c:v>0.32375701888718733</c:v>
                </c:pt>
                <c:pt idx="40">
                  <c:v>0.33241155685784463</c:v>
                </c:pt>
                <c:pt idx="41">
                  <c:v>0.33209235964628658</c:v>
                </c:pt>
                <c:pt idx="42">
                  <c:v>0.32639598294865391</c:v>
                </c:pt>
                <c:pt idx="43">
                  <c:v>0.331158987001757</c:v>
                </c:pt>
                <c:pt idx="44">
                  <c:v>0.31858112954904116</c:v>
                </c:pt>
                <c:pt idx="45">
                  <c:v>0.2983652960097366</c:v>
                </c:pt>
                <c:pt idx="46">
                  <c:v>0.32953088878614362</c:v>
                </c:pt>
                <c:pt idx="47">
                  <c:v>0.33094152050643943</c:v>
                </c:pt>
                <c:pt idx="48">
                  <c:v>0.31892030926119258</c:v>
                </c:pt>
                <c:pt idx="49">
                  <c:v>0.32707132419776092</c:v>
                </c:pt>
                <c:pt idx="50">
                  <c:v>0.32153901301147059</c:v>
                </c:pt>
                <c:pt idx="51">
                  <c:v>0.3280945690367788</c:v>
                </c:pt>
                <c:pt idx="52">
                  <c:v>0.32757282118716852</c:v>
                </c:pt>
                <c:pt idx="53">
                  <c:v>0.32328935435742912</c:v>
                </c:pt>
                <c:pt idx="54">
                  <c:v>0.33168919977512967</c:v>
                </c:pt>
                <c:pt idx="55">
                  <c:v>0.32258950729397828</c:v>
                </c:pt>
                <c:pt idx="56">
                  <c:v>0.30728996565818512</c:v>
                </c:pt>
                <c:pt idx="57">
                  <c:v>0.31949122320402579</c:v>
                </c:pt>
                <c:pt idx="58">
                  <c:v>0.31860507040884123</c:v>
                </c:pt>
                <c:pt idx="59">
                  <c:v>0.32207607536437965</c:v>
                </c:pt>
                <c:pt idx="60">
                  <c:v>0.32483499858688969</c:v>
                </c:pt>
                <c:pt idx="61">
                  <c:v>0.31434624742100314</c:v>
                </c:pt>
                <c:pt idx="62">
                  <c:v>0.3164316464439963</c:v>
                </c:pt>
                <c:pt idx="63">
                  <c:v>0.31974761521066725</c:v>
                </c:pt>
                <c:pt idx="64">
                  <c:v>0.31645396237426821</c:v>
                </c:pt>
                <c:pt idx="65">
                  <c:v>0.32511349566652908</c:v>
                </c:pt>
                <c:pt idx="66">
                  <c:v>0.32170105412006683</c:v>
                </c:pt>
                <c:pt idx="67">
                  <c:v>0.3109791638834048</c:v>
                </c:pt>
                <c:pt idx="68">
                  <c:v>0.32054776930722734</c:v>
                </c:pt>
                <c:pt idx="69">
                  <c:v>0.29868758098382253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E4-4512-B3B6-81765CF2E08B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select'!$G$14:$G$83</c:f>
              <c:numCache>
                <c:formatCode>0.00%</c:formatCode>
                <c:ptCount val="70"/>
                <c:pt idx="0">
                  <c:v>2.4039722167982367</c:v>
                </c:pt>
                <c:pt idx="1">
                  <c:v>1.4973823560295816</c:v>
                </c:pt>
                <c:pt idx="2">
                  <c:v>0.88981409024258684</c:v>
                </c:pt>
                <c:pt idx="3">
                  <c:v>1.0484400030513388</c:v>
                </c:pt>
                <c:pt idx="4">
                  <c:v>0.82473351620656532</c:v>
                </c:pt>
                <c:pt idx="5">
                  <c:v>1.3569046112643355</c:v>
                </c:pt>
                <c:pt idx="6">
                  <c:v>0.95923242039347334</c:v>
                </c:pt>
                <c:pt idx="7">
                  <c:v>0.75754171113982371</c:v>
                </c:pt>
                <c:pt idx="8">
                  <c:v>0.40732102408302356</c:v>
                </c:pt>
                <c:pt idx="9">
                  <c:v>0.82439438212838156</c:v>
                </c:pt>
                <c:pt idx="10">
                  <c:v>0.40732012015618302</c:v>
                </c:pt>
                <c:pt idx="11">
                  <c:v>0.51691340086058646</c:v>
                </c:pt>
                <c:pt idx="12">
                  <c:v>0.4266305395919312</c:v>
                </c:pt>
                <c:pt idx="13">
                  <c:v>0.58550212936337498</c:v>
                </c:pt>
                <c:pt idx="14">
                  <c:v>0.4566108977280125</c:v>
                </c:pt>
                <c:pt idx="15">
                  <c:v>0.4727118048491798</c:v>
                </c:pt>
                <c:pt idx="16">
                  <c:v>0.49294461803621781</c:v>
                </c:pt>
                <c:pt idx="17">
                  <c:v>0.48880106770251813</c:v>
                </c:pt>
                <c:pt idx="18">
                  <c:v>0.42581430208976279</c:v>
                </c:pt>
                <c:pt idx="19">
                  <c:v>0.31531289210561897</c:v>
                </c:pt>
                <c:pt idx="20">
                  <c:v>0.34843066935420536</c:v>
                </c:pt>
                <c:pt idx="21">
                  <c:v>0.84951546086699226</c:v>
                </c:pt>
                <c:pt idx="22">
                  <c:v>0.82117990392634288</c:v>
                </c:pt>
                <c:pt idx="23">
                  <c:v>0.74602235142568663</c:v>
                </c:pt>
                <c:pt idx="24">
                  <c:v>0.77103167907959536</c:v>
                </c:pt>
                <c:pt idx="25">
                  <c:v>0.55929278819895889</c:v>
                </c:pt>
                <c:pt idx="26">
                  <c:v>0.78510428744187211</c:v>
                </c:pt>
                <c:pt idx="27">
                  <c:v>0.63754886887766304</c:v>
                </c:pt>
                <c:pt idx="28">
                  <c:v>0.72788863220138134</c:v>
                </c:pt>
                <c:pt idx="29">
                  <c:v>0.59683662758731759</c:v>
                </c:pt>
                <c:pt idx="30">
                  <c:v>0.84081407000449193</c:v>
                </c:pt>
                <c:pt idx="31">
                  <c:v>1.0061350997884082</c:v>
                </c:pt>
                <c:pt idx="32">
                  <c:v>1.1369381947054717</c:v>
                </c:pt>
                <c:pt idx="33">
                  <c:v>0.47237952744082284</c:v>
                </c:pt>
                <c:pt idx="34">
                  <c:v>0.63201277176489001</c:v>
                </c:pt>
                <c:pt idx="35">
                  <c:v>0.50182883411535228</c:v>
                </c:pt>
                <c:pt idx="36">
                  <c:v>0.47134396843645376</c:v>
                </c:pt>
                <c:pt idx="37">
                  <c:v>0.85183481618264234</c:v>
                </c:pt>
                <c:pt idx="38">
                  <c:v>1.1921183140470193</c:v>
                </c:pt>
                <c:pt idx="39">
                  <c:v>0.58446979897382767</c:v>
                </c:pt>
                <c:pt idx="40">
                  <c:v>0.67600218636936726</c:v>
                </c:pt>
                <c:pt idx="41">
                  <c:v>0.67809057527539784</c:v>
                </c:pt>
                <c:pt idx="42">
                  <c:v>0.75165050432690816</c:v>
                </c:pt>
                <c:pt idx="43">
                  <c:v>0.6750796984585381</c:v>
                </c:pt>
                <c:pt idx="44">
                  <c:v>0.67701727642276421</c:v>
                </c:pt>
                <c:pt idx="45">
                  <c:v>0.71530015922903134</c:v>
                </c:pt>
                <c:pt idx="46">
                  <c:v>0.76412684013030385</c:v>
                </c:pt>
                <c:pt idx="47">
                  <c:v>0.60898771310743605</c:v>
                </c:pt>
                <c:pt idx="48">
                  <c:v>0.80941263209633818</c:v>
                </c:pt>
                <c:pt idx="49">
                  <c:v>0.61078284971477059</c:v>
                </c:pt>
                <c:pt idx="50">
                  <c:v>0.62543382678148662</c:v>
                </c:pt>
                <c:pt idx="51">
                  <c:v>0.75283340184391334</c:v>
                </c:pt>
                <c:pt idx="52">
                  <c:v>0.91011857014782505</c:v>
                </c:pt>
                <c:pt idx="53">
                  <c:v>0.57924424840132571</c:v>
                </c:pt>
                <c:pt idx="54">
                  <c:v>0.61358560561372877</c:v>
                </c:pt>
                <c:pt idx="55">
                  <c:v>0.72884266571032497</c:v>
                </c:pt>
                <c:pt idx="56">
                  <c:v>0.64778565355948825</c:v>
                </c:pt>
                <c:pt idx="57">
                  <c:v>0.56319799790850089</c:v>
                </c:pt>
                <c:pt idx="58">
                  <c:v>0.56103202656574913</c:v>
                </c:pt>
                <c:pt idx="59">
                  <c:v>0.66306740453416946</c:v>
                </c:pt>
                <c:pt idx="60">
                  <c:v>0.68016555824562563</c:v>
                </c:pt>
                <c:pt idx="61">
                  <c:v>0.67353541883543355</c:v>
                </c:pt>
                <c:pt idx="62">
                  <c:v>0.66405591087995497</c:v>
                </c:pt>
                <c:pt idx="63">
                  <c:v>0.57525473820067619</c:v>
                </c:pt>
                <c:pt idx="64">
                  <c:v>0.66070509361377261</c:v>
                </c:pt>
                <c:pt idx="65">
                  <c:v>0.65202696488678791</c:v>
                </c:pt>
                <c:pt idx="66">
                  <c:v>0.64650693166931639</c:v>
                </c:pt>
                <c:pt idx="67">
                  <c:v>0.65393735647791196</c:v>
                </c:pt>
                <c:pt idx="68">
                  <c:v>0.61393334365635277</c:v>
                </c:pt>
                <c:pt idx="69">
                  <c:v>0.59068882405175693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E4-4512-B3B6-81765CF2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53728"/>
        <c:axId val="171554120"/>
        <c:extLst/>
      </c:scatterChart>
      <c:valAx>
        <c:axId val="17155372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554120"/>
        <c:crosses val="autoZero"/>
        <c:crossBetween val="midCat"/>
      </c:valAx>
      <c:valAx>
        <c:axId val="171554120"/>
        <c:scaling>
          <c:orientation val="minMax"/>
          <c:max val="1.55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55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4.3089999999999997E-6</c:v>
                </c:pt>
                <c:pt idx="1">
                  <c:v>4.9910000000000002E-6</c:v>
                </c:pt>
                <c:pt idx="2">
                  <c:v>5.8560000000000003E-6</c:v>
                </c:pt>
                <c:pt idx="3">
                  <c:v>6.8719999999999996E-6</c:v>
                </c:pt>
                <c:pt idx="4">
                  <c:v>7.7719999999999994E-6</c:v>
                </c:pt>
                <c:pt idx="5">
                  <c:v>1.1045E-5</c:v>
                </c:pt>
                <c:pt idx="6">
                  <c:v>1.1887E-5</c:v>
                </c:pt>
                <c:pt idx="7">
                  <c:v>1.0788000000000001E-5</c:v>
                </c:pt>
                <c:pt idx="8">
                  <c:v>1.2119999999999999E-5</c:v>
                </c:pt>
                <c:pt idx="9">
                  <c:v>1.3118999999999999E-5</c:v>
                </c:pt>
                <c:pt idx="10">
                  <c:v>2.4420999999999999E-5</c:v>
                </c:pt>
                <c:pt idx="11">
                  <c:v>3.6820000000000003E-5</c:v>
                </c:pt>
                <c:pt idx="12">
                  <c:v>4.4245000000000001E-5</c:v>
                </c:pt>
                <c:pt idx="13">
                  <c:v>6.4342000000000002E-5</c:v>
                </c:pt>
                <c:pt idx="14">
                  <c:v>6.3126000000000005E-5</c:v>
                </c:pt>
                <c:pt idx="15">
                  <c:v>7.6680000000000004E-5</c:v>
                </c:pt>
                <c:pt idx="16">
                  <c:v>8.4085999999999994E-5</c:v>
                </c:pt>
                <c:pt idx="17">
                  <c:v>9.4124999999999998E-5</c:v>
                </c:pt>
                <c:pt idx="18">
                  <c:v>1.20729E-4</c:v>
                </c:pt>
                <c:pt idx="19">
                  <c:v>2.1687E-4</c:v>
                </c:pt>
                <c:pt idx="20">
                  <c:v>3.3275999999999998E-4</c:v>
                </c:pt>
                <c:pt idx="21">
                  <c:v>5.5122000000000005E-4</c:v>
                </c:pt>
                <c:pt idx="22">
                  <c:v>7.5918000000000003E-4</c:v>
                </c:pt>
                <c:pt idx="23">
                  <c:v>8.5711999999999995E-4</c:v>
                </c:pt>
                <c:pt idx="24">
                  <c:v>9.5967999999999997E-4</c:v>
                </c:pt>
                <c:pt idx="25">
                  <c:v>1.15716E-3</c:v>
                </c:pt>
                <c:pt idx="26">
                  <c:v>1.2594800000000001E-3</c:v>
                </c:pt>
                <c:pt idx="27">
                  <c:v>1.4513799999999999E-3</c:v>
                </c:pt>
                <c:pt idx="28">
                  <c:v>1.8243000000000001E-3</c:v>
                </c:pt>
                <c:pt idx="29">
                  <c:v>2.14934E-3</c:v>
                </c:pt>
                <c:pt idx="30">
                  <c:v>2.4334000000000001E-3</c:v>
                </c:pt>
                <c:pt idx="31">
                  <c:v>2.8387799999999999E-3</c:v>
                </c:pt>
                <c:pt idx="32">
                  <c:v>3.1759800000000001E-3</c:v>
                </c:pt>
                <c:pt idx="33">
                  <c:v>3.52346E-3</c:v>
                </c:pt>
                <c:pt idx="34">
                  <c:v>4.2002999999999997E-3</c:v>
                </c:pt>
                <c:pt idx="35">
                  <c:v>4.3272600000000003E-3</c:v>
                </c:pt>
                <c:pt idx="36">
                  <c:v>4.6615399999999996E-3</c:v>
                </c:pt>
                <c:pt idx="37">
                  <c:v>5.0743799999999999E-3</c:v>
                </c:pt>
                <c:pt idx="38">
                  <c:v>5.3724599999999999E-3</c:v>
                </c:pt>
                <c:pt idx="39">
                  <c:v>5.7081600000000003E-3</c:v>
                </c:pt>
                <c:pt idx="40">
                  <c:v>6.1714200000000004E-3</c:v>
                </c:pt>
                <c:pt idx="41">
                  <c:v>6.4707200000000001E-3</c:v>
                </c:pt>
                <c:pt idx="42">
                  <c:v>6.7992199999999999E-3</c:v>
                </c:pt>
                <c:pt idx="43">
                  <c:v>7.1998599999999998E-3</c:v>
                </c:pt>
                <c:pt idx="44">
                  <c:v>7.9942199999999998E-3</c:v>
                </c:pt>
                <c:pt idx="45">
                  <c:v>8.5802399999999994E-3</c:v>
                </c:pt>
                <c:pt idx="46">
                  <c:v>9.2654199999999999E-3</c:v>
                </c:pt>
                <c:pt idx="47">
                  <c:v>1.0026800000000001E-2</c:v>
                </c:pt>
                <c:pt idx="48">
                  <c:v>1.05392E-2</c:v>
                </c:pt>
                <c:pt idx="49">
                  <c:v>1.1370699999999999E-2</c:v>
                </c:pt>
                <c:pt idx="50">
                  <c:v>1.20199E-2</c:v>
                </c:pt>
                <c:pt idx="51">
                  <c:v>1.282E-2</c:v>
                </c:pt>
                <c:pt idx="52">
                  <c:v>1.35017E-2</c:v>
                </c:pt>
                <c:pt idx="53">
                  <c:v>1.43663E-2</c:v>
                </c:pt>
                <c:pt idx="54">
                  <c:v>1.7995299999999999E-2</c:v>
                </c:pt>
                <c:pt idx="55">
                  <c:v>2.1135999999999999E-2</c:v>
                </c:pt>
                <c:pt idx="56">
                  <c:v>2.48396E-2</c:v>
                </c:pt>
                <c:pt idx="57">
                  <c:v>2.8220499999999999E-2</c:v>
                </c:pt>
                <c:pt idx="58">
                  <c:v>3.1458300000000002E-2</c:v>
                </c:pt>
                <c:pt idx="59">
                  <c:v>3.5333999999999997E-2</c:v>
                </c:pt>
                <c:pt idx="60">
                  <c:v>3.9078300000000003E-2</c:v>
                </c:pt>
                <c:pt idx="61">
                  <c:v>4.25081E-2</c:v>
                </c:pt>
                <c:pt idx="62">
                  <c:v>4.5351299999999997E-2</c:v>
                </c:pt>
                <c:pt idx="63">
                  <c:v>4.9206600000000003E-2</c:v>
                </c:pt>
                <c:pt idx="64">
                  <c:v>5.3137999999999998E-2</c:v>
                </c:pt>
                <c:pt idx="65">
                  <c:v>5.6717999999999998E-2</c:v>
                </c:pt>
                <c:pt idx="66">
                  <c:v>6.0060299999999997E-2</c:v>
                </c:pt>
                <c:pt idx="67">
                  <c:v>6.2849199999999994E-2</c:v>
                </c:pt>
                <c:pt idx="68">
                  <c:v>6.7401900000000001E-2</c:v>
                </c:pt>
                <c:pt idx="69">
                  <c:v>6.9846000000000005E-2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2-40DB-85DD-B251BFE77E49}"/>
            </c:ext>
          </c:extLst>
        </c:ser>
        <c:ser>
          <c:idx val="0"/>
          <c:order val="1"/>
          <c:tx>
            <c:strRef>
              <c:f>'heap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1.1800000000000001E-5</c:v>
                </c:pt>
                <c:pt idx="1">
                  <c:v>2.48E-5</c:v>
                </c:pt>
                <c:pt idx="2">
                  <c:v>4.1300000000000001E-5</c:v>
                </c:pt>
                <c:pt idx="3">
                  <c:v>5.4700000000000001E-5</c:v>
                </c:pt>
                <c:pt idx="4">
                  <c:v>6.9400000000000006E-5</c:v>
                </c:pt>
                <c:pt idx="5">
                  <c:v>8.4699999999999999E-5</c:v>
                </c:pt>
                <c:pt idx="6">
                  <c:v>1.00361E-4</c:v>
                </c:pt>
                <c:pt idx="7">
                  <c:v>1.19367E-4</c:v>
                </c:pt>
                <c:pt idx="8">
                  <c:v>1.35666E-4</c:v>
                </c:pt>
                <c:pt idx="9">
                  <c:v>1.5163700000000001E-4</c:v>
                </c:pt>
                <c:pt idx="10">
                  <c:v>3.2687699999999999E-4</c:v>
                </c:pt>
                <c:pt idx="11">
                  <c:v>5.1269800000000002E-4</c:v>
                </c:pt>
                <c:pt idx="12">
                  <c:v>6.7767100000000002E-4</c:v>
                </c:pt>
                <c:pt idx="13">
                  <c:v>8.83379E-4</c:v>
                </c:pt>
                <c:pt idx="14">
                  <c:v>1.06916E-3</c:v>
                </c:pt>
                <c:pt idx="15">
                  <c:v>1.25304E-3</c:v>
                </c:pt>
                <c:pt idx="16">
                  <c:v>1.44539E-3</c:v>
                </c:pt>
                <c:pt idx="17">
                  <c:v>1.67537E-3</c:v>
                </c:pt>
                <c:pt idx="18">
                  <c:v>1.85972E-3</c:v>
                </c:pt>
                <c:pt idx="19">
                  <c:v>3.9245399999999998E-3</c:v>
                </c:pt>
                <c:pt idx="20">
                  <c:v>5.9051399999999997E-3</c:v>
                </c:pt>
                <c:pt idx="21">
                  <c:v>8.0737399999999994E-3</c:v>
                </c:pt>
                <c:pt idx="22">
                  <c:v>1.0007200000000001E-2</c:v>
                </c:pt>
                <c:pt idx="23">
                  <c:v>1.20532E-2</c:v>
                </c:pt>
                <c:pt idx="24">
                  <c:v>1.4680500000000001E-2</c:v>
                </c:pt>
                <c:pt idx="25">
                  <c:v>1.6734200000000001E-2</c:v>
                </c:pt>
                <c:pt idx="26">
                  <c:v>1.8833699999999998E-2</c:v>
                </c:pt>
                <c:pt idx="27">
                  <c:v>2.1049600000000002E-2</c:v>
                </c:pt>
                <c:pt idx="28">
                  <c:v>2.6387799999999999E-2</c:v>
                </c:pt>
                <c:pt idx="29">
                  <c:v>3.2755800000000002E-2</c:v>
                </c:pt>
                <c:pt idx="30">
                  <c:v>3.85046E-2</c:v>
                </c:pt>
                <c:pt idx="31">
                  <c:v>4.3935799999999997E-2</c:v>
                </c:pt>
                <c:pt idx="32">
                  <c:v>4.9771700000000002E-2</c:v>
                </c:pt>
                <c:pt idx="33">
                  <c:v>5.5518100000000001E-2</c:v>
                </c:pt>
                <c:pt idx="34">
                  <c:v>6.1577100000000003E-2</c:v>
                </c:pt>
                <c:pt idx="35">
                  <c:v>7.1612599999999998E-2</c:v>
                </c:pt>
                <c:pt idx="36">
                  <c:v>7.4841199999999997E-2</c:v>
                </c:pt>
                <c:pt idx="37">
                  <c:v>8.0884899999999996E-2</c:v>
                </c:pt>
                <c:pt idx="38">
                  <c:v>8.6592799999999998E-2</c:v>
                </c:pt>
                <c:pt idx="39">
                  <c:v>9.2720899999999995E-2</c:v>
                </c:pt>
                <c:pt idx="40">
                  <c:v>9.8093100000000003E-2</c:v>
                </c:pt>
                <c:pt idx="41">
                  <c:v>0.104695</c:v>
                </c:pt>
                <c:pt idx="42">
                  <c:v>0.114897</c:v>
                </c:pt>
                <c:pt idx="43">
                  <c:v>0.11751399999999999</c:v>
                </c:pt>
                <c:pt idx="44">
                  <c:v>0.12980900000000001</c:v>
                </c:pt>
                <c:pt idx="45">
                  <c:v>0.14511599999999999</c:v>
                </c:pt>
                <c:pt idx="46">
                  <c:v>0.16189700000000001</c:v>
                </c:pt>
                <c:pt idx="47">
                  <c:v>0.16975199999999999</c:v>
                </c:pt>
                <c:pt idx="48">
                  <c:v>0.18282899999999999</c:v>
                </c:pt>
                <c:pt idx="49">
                  <c:v>0.19678799999999999</c:v>
                </c:pt>
                <c:pt idx="50">
                  <c:v>0.21253900000000001</c:v>
                </c:pt>
                <c:pt idx="51">
                  <c:v>0.22156400000000001</c:v>
                </c:pt>
                <c:pt idx="52">
                  <c:v>0.23644100000000001</c:v>
                </c:pt>
                <c:pt idx="53">
                  <c:v>0.25006699999999998</c:v>
                </c:pt>
                <c:pt idx="54">
                  <c:v>0.32131300000000002</c:v>
                </c:pt>
                <c:pt idx="55">
                  <c:v>0.39414500000000002</c:v>
                </c:pt>
                <c:pt idx="56">
                  <c:v>0.46231</c:v>
                </c:pt>
                <c:pt idx="57">
                  <c:v>0.53441000000000005</c:v>
                </c:pt>
                <c:pt idx="58">
                  <c:v>0.63530699999999996</c:v>
                </c:pt>
                <c:pt idx="59">
                  <c:v>0.70511100000000004</c:v>
                </c:pt>
                <c:pt idx="60">
                  <c:v>0.77974299999999996</c:v>
                </c:pt>
                <c:pt idx="61">
                  <c:v>0.89502999999999999</c:v>
                </c:pt>
                <c:pt idx="62">
                  <c:v>0.97638800000000003</c:v>
                </c:pt>
                <c:pt idx="63">
                  <c:v>1.06074</c:v>
                </c:pt>
                <c:pt idx="64">
                  <c:v>1.14269</c:v>
                </c:pt>
                <c:pt idx="65">
                  <c:v>1.22512</c:v>
                </c:pt>
                <c:pt idx="66">
                  <c:v>1.3047500000000001</c:v>
                </c:pt>
                <c:pt idx="67">
                  <c:v>1.4077599999999999</c:v>
                </c:pt>
                <c:pt idx="68">
                  <c:v>1.4880599999999999</c:v>
                </c:pt>
                <c:pt idx="69">
                  <c:v>1.5848899999999999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2-40DB-85DD-B251BFE77E49}"/>
            </c:ext>
          </c:extLst>
        </c:ser>
        <c:ser>
          <c:idx val="1"/>
          <c:order val="2"/>
          <c:tx>
            <c:strRef>
              <c:f>'heap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select'!$E$14:$E$83</c:f>
              <c:numCache>
                <c:formatCode>0.00E+00</c:formatCode>
                <c:ptCount val="70"/>
                <c:pt idx="0">
                  <c:v>6.7000000000000004E-7</c:v>
                </c:pt>
                <c:pt idx="1">
                  <c:v>9.47E-7</c:v>
                </c:pt>
                <c:pt idx="2">
                  <c:v>1.1000000000000001E-6</c:v>
                </c:pt>
                <c:pt idx="3">
                  <c:v>1.02E-6</c:v>
                </c:pt>
                <c:pt idx="4">
                  <c:v>1.7600000000000001E-6</c:v>
                </c:pt>
                <c:pt idx="5">
                  <c:v>1.61E-6</c:v>
                </c:pt>
                <c:pt idx="6">
                  <c:v>2.2299999999999998E-6</c:v>
                </c:pt>
                <c:pt idx="7">
                  <c:v>2.0499999999999999E-6</c:v>
                </c:pt>
                <c:pt idx="8">
                  <c:v>1.8300000000000001E-6</c:v>
                </c:pt>
                <c:pt idx="9">
                  <c:v>3.5300000000000001E-6</c:v>
                </c:pt>
                <c:pt idx="10">
                  <c:v>4.3800000000000004E-6</c:v>
                </c:pt>
                <c:pt idx="11">
                  <c:v>9.3500000000000003E-6</c:v>
                </c:pt>
                <c:pt idx="12">
                  <c:v>5.0100000000000003E-6</c:v>
                </c:pt>
                <c:pt idx="13">
                  <c:v>5.7300000000000002E-6</c:v>
                </c:pt>
                <c:pt idx="14">
                  <c:v>5.8499999999999999E-6</c:v>
                </c:pt>
                <c:pt idx="15">
                  <c:v>7.52E-6</c:v>
                </c:pt>
                <c:pt idx="16">
                  <c:v>8.2400000000000007E-6</c:v>
                </c:pt>
                <c:pt idx="17">
                  <c:v>1.36E-5</c:v>
                </c:pt>
                <c:pt idx="18">
                  <c:v>2.1999999999999999E-5</c:v>
                </c:pt>
                <c:pt idx="19">
                  <c:v>5.6700000000000003E-5</c:v>
                </c:pt>
                <c:pt idx="20">
                  <c:v>3.5200000000000002E-5</c:v>
                </c:pt>
                <c:pt idx="21">
                  <c:v>1.0642E-4</c:v>
                </c:pt>
                <c:pt idx="22">
                  <c:v>7.5099999999999996E-5</c:v>
                </c:pt>
                <c:pt idx="23">
                  <c:v>7.7399999999999998E-5</c:v>
                </c:pt>
                <c:pt idx="24">
                  <c:v>1.2230499999999999E-4</c:v>
                </c:pt>
                <c:pt idx="25">
                  <c:v>9.5799999999999998E-5</c:v>
                </c:pt>
                <c:pt idx="26">
                  <c:v>1.3610400000000001E-4</c:v>
                </c:pt>
                <c:pt idx="27">
                  <c:v>9.59E-5</c:v>
                </c:pt>
                <c:pt idx="28">
                  <c:v>2.4720599999999998E-4</c:v>
                </c:pt>
                <c:pt idx="29">
                  <c:v>1.9824099999999999E-4</c:v>
                </c:pt>
                <c:pt idx="30">
                  <c:v>2.52334E-4</c:v>
                </c:pt>
                <c:pt idx="31">
                  <c:v>2.27371E-4</c:v>
                </c:pt>
                <c:pt idx="32">
                  <c:v>3.2916999999999999E-4</c:v>
                </c:pt>
                <c:pt idx="33">
                  <c:v>3.3682200000000002E-4</c:v>
                </c:pt>
                <c:pt idx="34">
                  <c:v>1.5254299999999999E-3</c:v>
                </c:pt>
                <c:pt idx="35">
                  <c:v>3.7013699999999998E-3</c:v>
                </c:pt>
                <c:pt idx="36">
                  <c:v>1.0648299999999999E-3</c:v>
                </c:pt>
                <c:pt idx="37">
                  <c:v>5.0912400000000001E-4</c:v>
                </c:pt>
                <c:pt idx="38">
                  <c:v>6.0101399999999998E-4</c:v>
                </c:pt>
                <c:pt idx="39">
                  <c:v>2.66667E-4</c:v>
                </c:pt>
                <c:pt idx="40">
                  <c:v>6.5929599999999997E-4</c:v>
                </c:pt>
                <c:pt idx="41">
                  <c:v>5.1228000000000005E-4</c:v>
                </c:pt>
                <c:pt idx="42">
                  <c:v>4.6035900000000003E-3</c:v>
                </c:pt>
                <c:pt idx="43">
                  <c:v>7.4416800000000002E-4</c:v>
                </c:pt>
                <c:pt idx="44">
                  <c:v>1.1035400000000001E-3</c:v>
                </c:pt>
                <c:pt idx="45">
                  <c:v>6.0054100000000001E-4</c:v>
                </c:pt>
                <c:pt idx="46">
                  <c:v>7.4461800000000002E-3</c:v>
                </c:pt>
                <c:pt idx="47">
                  <c:v>9.5626700000000001E-4</c:v>
                </c:pt>
                <c:pt idx="48">
                  <c:v>1.24525E-3</c:v>
                </c:pt>
                <c:pt idx="49">
                  <c:v>8.5046999999999998E-4</c:v>
                </c:pt>
                <c:pt idx="50">
                  <c:v>7.2788200000000001E-3</c:v>
                </c:pt>
                <c:pt idx="51">
                  <c:v>9.3782499999999999E-4</c:v>
                </c:pt>
                <c:pt idx="52">
                  <c:v>6.5632399999999997E-3</c:v>
                </c:pt>
                <c:pt idx="53">
                  <c:v>6.7132199999999998E-3</c:v>
                </c:pt>
                <c:pt idx="54">
                  <c:v>1.31277E-3</c:v>
                </c:pt>
                <c:pt idx="55">
                  <c:v>1.1299099999999999E-2</c:v>
                </c:pt>
                <c:pt idx="56">
                  <c:v>1.19051E-2</c:v>
                </c:pt>
                <c:pt idx="57">
                  <c:v>1.1279300000000001E-2</c:v>
                </c:pt>
                <c:pt idx="58">
                  <c:v>1.5074499999999999E-2</c:v>
                </c:pt>
                <c:pt idx="59">
                  <c:v>1.48603E-2</c:v>
                </c:pt>
                <c:pt idx="60">
                  <c:v>1.3090900000000001E-2</c:v>
                </c:pt>
                <c:pt idx="61">
                  <c:v>1.4131599999999999E-2</c:v>
                </c:pt>
                <c:pt idx="62">
                  <c:v>1.7961299999999999E-2</c:v>
                </c:pt>
                <c:pt idx="63">
                  <c:v>2.4402900000000002E-2</c:v>
                </c:pt>
                <c:pt idx="64">
                  <c:v>2.7085499999999998E-2</c:v>
                </c:pt>
                <c:pt idx="65">
                  <c:v>2.4209899999999999E-2</c:v>
                </c:pt>
                <c:pt idx="66">
                  <c:v>2.2499399999999999E-2</c:v>
                </c:pt>
                <c:pt idx="67">
                  <c:v>2.4374300000000002E-2</c:v>
                </c:pt>
                <c:pt idx="68">
                  <c:v>2.4099700000000002E-2</c:v>
                </c:pt>
                <c:pt idx="69">
                  <c:v>2.72301E-2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42-40DB-85DD-B251BFE77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5424"/>
        <c:axId val="170925816"/>
      </c:scatterChart>
      <c:valAx>
        <c:axId val="170925424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5816"/>
        <c:crosses val="autoZero"/>
        <c:crossBetween val="midCat"/>
      </c:valAx>
      <c:valAx>
        <c:axId val="17092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304799</xdr:colOff>
      <xdr:row>29</xdr:row>
      <xdr:rowOff>76200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304801</xdr:colOff>
      <xdr:row>44</xdr:row>
      <xdr:rowOff>76200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304801</xdr:colOff>
      <xdr:row>59</xdr:row>
      <xdr:rowOff>76200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304801</xdr:colOff>
      <xdr:row>44</xdr:row>
      <xdr:rowOff>76200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304801</xdr:colOff>
      <xdr:row>59</xdr:row>
      <xdr:rowOff>76200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18"/>
  <sheetViews>
    <sheetView tabSelected="1" zoomScaleNormal="100" workbookViewId="0"/>
  </sheetViews>
  <sheetFormatPr defaultRowHeight="15"/>
  <cols>
    <col min="1" max="1" width="9.140625" customWidth="1"/>
    <col min="8" max="8" width="6.5703125" customWidth="1"/>
    <col min="17" max="17" width="9.140625" customWidth="1"/>
  </cols>
  <sheetData>
    <row r="2" spans="2:20">
      <c r="B2" s="20"/>
      <c r="D2" s="20"/>
    </row>
    <row r="3" spans="2:20">
      <c r="B3" s="20"/>
      <c r="D3" s="20"/>
    </row>
    <row r="4" spans="2:20">
      <c r="B4" s="20"/>
      <c r="D4" s="20"/>
    </row>
    <row r="5" spans="2:20">
      <c r="B5" s="20"/>
      <c r="D5" s="20"/>
    </row>
    <row r="6" spans="2:20">
      <c r="B6" s="20"/>
      <c r="D6" s="20"/>
    </row>
    <row r="7" spans="2:20">
      <c r="B7" s="20"/>
      <c r="D7" s="20"/>
    </row>
    <row r="8" spans="2:20">
      <c r="B8" s="20"/>
      <c r="D8" s="20"/>
    </row>
    <row r="9" spans="2:20">
      <c r="B9" s="20"/>
      <c r="D9" s="20"/>
    </row>
    <row r="10" spans="2:20">
      <c r="B10" s="20"/>
      <c r="D10" s="20"/>
      <c r="S10" s="20"/>
      <c r="T10" s="20"/>
    </row>
    <row r="11" spans="2:20">
      <c r="B11" s="20"/>
      <c r="D11" s="20"/>
      <c r="S11" s="20"/>
      <c r="T11" s="20"/>
    </row>
    <row r="12" spans="2:20">
      <c r="D12" s="20"/>
      <c r="S12" s="20"/>
      <c r="T12" s="20"/>
    </row>
    <row r="13" spans="2:20">
      <c r="D13" s="20"/>
      <c r="S13" s="20"/>
      <c r="T13" s="20"/>
    </row>
    <row r="14" spans="2:20">
      <c r="B14" s="20"/>
      <c r="D14" s="20"/>
      <c r="H14" s="81"/>
      <c r="S14" s="20"/>
      <c r="T14" s="20"/>
    </row>
    <row r="15" spans="2:20">
      <c r="B15" s="20"/>
      <c r="D15" s="20"/>
      <c r="S15" s="20"/>
      <c r="T15" s="20"/>
    </row>
    <row r="16" spans="2:20">
      <c r="B16" s="20"/>
      <c r="D16" s="20"/>
      <c r="T16" s="20"/>
    </row>
    <row r="17" spans="4:20">
      <c r="D17" s="20"/>
      <c r="T17" s="20"/>
    </row>
    <row r="18" spans="4:20">
      <c r="D18" s="20"/>
      <c r="T18" s="20"/>
    </row>
    <row r="19" spans="4:20">
      <c r="T19" s="20"/>
    </row>
    <row r="20" spans="4:20">
      <c r="D20" s="20"/>
      <c r="T20" s="20"/>
    </row>
    <row r="21" spans="4:20">
      <c r="T21" s="20"/>
    </row>
    <row r="22" spans="4:20">
      <c r="T22" s="20"/>
    </row>
    <row r="23" spans="4:20">
      <c r="T23" s="20"/>
    </row>
    <row r="24" spans="4:20">
      <c r="T24" s="20"/>
    </row>
    <row r="25" spans="4:20">
      <c r="T25" s="20"/>
    </row>
    <row r="26" spans="4:20">
      <c r="T26" s="20"/>
    </row>
    <row r="27" spans="4:20">
      <c r="T27" s="20"/>
    </row>
    <row r="28" spans="4:20">
      <c r="T28" s="20"/>
    </row>
    <row r="29" spans="4:20">
      <c r="T29" s="20"/>
    </row>
    <row r="30" spans="4:20">
      <c r="T30" s="20"/>
    </row>
    <row r="32" spans="4:20">
      <c r="T32" s="20"/>
    </row>
    <row r="33" spans="11:20">
      <c r="T33" s="20"/>
    </row>
    <row r="35" spans="11:20">
      <c r="T35" s="20"/>
    </row>
    <row r="37" spans="11:20">
      <c r="T37" s="20"/>
    </row>
    <row r="48" spans="11:20">
      <c r="K48" s="146"/>
    </row>
    <row r="49" spans="11:11">
      <c r="K49" s="146"/>
    </row>
    <row r="50" spans="11:11">
      <c r="K50" s="146"/>
    </row>
    <row r="51" spans="11:11">
      <c r="K51" s="146"/>
    </row>
    <row r="52" spans="11:11">
      <c r="K52" s="146"/>
    </row>
    <row r="53" spans="11:11">
      <c r="K53" s="146"/>
    </row>
    <row r="54" spans="11:11">
      <c r="K54" s="146"/>
    </row>
    <row r="55" spans="11:11">
      <c r="K55" s="146"/>
    </row>
    <row r="56" spans="11:11">
      <c r="K56" s="146"/>
    </row>
    <row r="57" spans="11:11">
      <c r="K57" s="146"/>
    </row>
    <row r="58" spans="11:11">
      <c r="K58" s="146"/>
    </row>
    <row r="59" spans="11:11">
      <c r="K59" s="146"/>
    </row>
    <row r="60" spans="11:11">
      <c r="K60" s="146"/>
    </row>
    <row r="61" spans="11:11">
      <c r="K61" s="146"/>
    </row>
    <row r="62" spans="11:11">
      <c r="K62" s="146"/>
    </row>
    <row r="63" spans="11:11">
      <c r="K63" s="146"/>
    </row>
    <row r="64" spans="11:11">
      <c r="K64" s="146"/>
    </row>
    <row r="65" spans="11:11">
      <c r="K65" s="146"/>
    </row>
    <row r="66" spans="11:11">
      <c r="K66" s="146"/>
    </row>
    <row r="67" spans="11:11">
      <c r="K67" s="146"/>
    </row>
    <row r="68" spans="11:11">
      <c r="K68" s="146"/>
    </row>
    <row r="69" spans="11:11">
      <c r="K69" s="146"/>
    </row>
    <row r="70" spans="11:11">
      <c r="K70" s="146"/>
    </row>
    <row r="71" spans="11:11">
      <c r="K71" s="146"/>
    </row>
    <row r="72" spans="11:11">
      <c r="K72" s="146"/>
    </row>
    <row r="73" spans="11:11">
      <c r="K73" s="146"/>
    </row>
    <row r="74" spans="11:11">
      <c r="K74" s="146"/>
    </row>
    <row r="75" spans="11:11">
      <c r="K75" s="146"/>
    </row>
    <row r="76" spans="11:11">
      <c r="K76" s="146"/>
    </row>
    <row r="77" spans="11:11">
      <c r="K77" s="146"/>
    </row>
    <row r="78" spans="11:11">
      <c r="K78" s="146"/>
    </row>
    <row r="79" spans="11:11">
      <c r="K79" s="146"/>
    </row>
    <row r="80" spans="11:11">
      <c r="K80" s="146"/>
    </row>
    <row r="81" spans="11:11">
      <c r="K81" s="146"/>
    </row>
    <row r="82" spans="11:11">
      <c r="K82" s="146"/>
    </row>
    <row r="83" spans="11:11">
      <c r="K83" s="146"/>
    </row>
    <row r="84" spans="11:11">
      <c r="K84" s="146"/>
    </row>
    <row r="85" spans="11:11">
      <c r="K85" s="146"/>
    </row>
    <row r="86" spans="11:11">
      <c r="K86" s="146"/>
    </row>
    <row r="87" spans="11:11">
      <c r="K87" s="146"/>
    </row>
    <row r="88" spans="11:11">
      <c r="K88" s="146"/>
    </row>
    <row r="89" spans="11:11">
      <c r="K89" s="146"/>
    </row>
    <row r="90" spans="11:11">
      <c r="K90" s="146"/>
    </row>
    <row r="91" spans="11:11">
      <c r="K91" s="146"/>
    </row>
    <row r="92" spans="11:11">
      <c r="K92" s="146"/>
    </row>
    <row r="93" spans="11:11">
      <c r="K93" s="146"/>
    </row>
    <row r="94" spans="11:11">
      <c r="K94" s="146"/>
    </row>
    <row r="95" spans="11:11">
      <c r="K95" s="146"/>
    </row>
    <row r="96" spans="11:11">
      <c r="K96" s="146"/>
    </row>
    <row r="97" spans="11:11">
      <c r="K97" s="146"/>
    </row>
    <row r="98" spans="11:11">
      <c r="K98" s="146"/>
    </row>
    <row r="99" spans="11:11">
      <c r="K99" s="146"/>
    </row>
    <row r="100" spans="11:11">
      <c r="K100" s="146"/>
    </row>
    <row r="101" spans="11:11">
      <c r="K101" s="146"/>
    </row>
    <row r="102" spans="11:11">
      <c r="K102" s="146"/>
    </row>
    <row r="103" spans="11:11">
      <c r="K103" s="146"/>
    </row>
    <row r="104" spans="11:11">
      <c r="K104" s="146"/>
    </row>
    <row r="105" spans="11:11">
      <c r="K105" s="146"/>
    </row>
    <row r="106" spans="11:11">
      <c r="K106" s="146"/>
    </row>
    <row r="107" spans="11:11">
      <c r="K107" s="146"/>
    </row>
    <row r="108" spans="11:11">
      <c r="K108" s="146"/>
    </row>
    <row r="109" spans="11:11">
      <c r="K109" s="146"/>
    </row>
    <row r="110" spans="11:11">
      <c r="K110" s="146"/>
    </row>
    <row r="111" spans="11:11">
      <c r="K111" s="146"/>
    </row>
    <row r="112" spans="11:11">
      <c r="K112" s="146"/>
    </row>
    <row r="113" spans="11:11">
      <c r="K113" s="146"/>
    </row>
    <row r="114" spans="11:11">
      <c r="K114" s="146"/>
    </row>
    <row r="115" spans="11:11">
      <c r="K115" s="146"/>
    </row>
    <row r="116" spans="11:11">
      <c r="K116" s="146"/>
    </row>
    <row r="117" spans="11:11">
      <c r="K117" s="146"/>
    </row>
    <row r="118" spans="11:11">
      <c r="K118" s="146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7"/>
  <sheetViews>
    <sheetView workbookViewId="0">
      <selection activeCell="L14" sqref="L14"/>
    </sheetView>
  </sheetViews>
  <sheetFormatPr defaultColWidth="12.28515625" defaultRowHeight="15"/>
  <cols>
    <col min="1" max="1" width="7.7109375" style="26" bestFit="1" customWidth="1"/>
    <col min="2" max="2" width="12.28515625" style="4"/>
  </cols>
  <sheetData>
    <row r="1" spans="1:11" ht="26.25">
      <c r="A1" s="151" t="s">
        <v>30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1" s="13" customFormat="1" ht="15.75" thickBot="1">
      <c r="A2" s="1"/>
      <c r="B2" s="4"/>
    </row>
    <row r="3" spans="1:11" s="13" customFormat="1">
      <c r="A3" s="1"/>
      <c r="B3" s="155" t="str">
        <f>B11</f>
        <v>n° elem</v>
      </c>
      <c r="C3" s="152" t="s">
        <v>27</v>
      </c>
      <c r="D3" s="153"/>
      <c r="E3" s="154"/>
      <c r="F3" s="152" t="s">
        <v>28</v>
      </c>
      <c r="G3" s="153"/>
      <c r="H3" s="154"/>
      <c r="I3" s="152" t="s">
        <v>29</v>
      </c>
      <c r="J3" s="153"/>
      <c r="K3" s="154"/>
    </row>
    <row r="4" spans="1:11" ht="15.75" thickBot="1">
      <c r="A4" s="1"/>
      <c r="B4" s="156"/>
      <c r="C4" s="141" t="str">
        <f>C12</f>
        <v>exec time</v>
      </c>
      <c r="D4" s="142" t="str">
        <f>D12</f>
        <v>std</v>
      </c>
      <c r="E4" s="143" t="s">
        <v>25</v>
      </c>
      <c r="F4" s="141" t="str">
        <f>F12</f>
        <v>exec time</v>
      </c>
      <c r="G4" s="142" t="str">
        <f>G12</f>
        <v>std</v>
      </c>
      <c r="H4" s="143" t="s">
        <v>25</v>
      </c>
      <c r="I4" s="141" t="str">
        <f>I12</f>
        <v>exec time</v>
      </c>
      <c r="J4" s="142" t="str">
        <f>J12</f>
        <v>std</v>
      </c>
      <c r="K4" s="143" t="s">
        <v>25</v>
      </c>
    </row>
    <row r="5" spans="1:11">
      <c r="A5" s="129" t="s">
        <v>4</v>
      </c>
      <c r="B5" s="121">
        <f t="shared" ref="B5:J5" si="0">MAX(B13:B130)</f>
        <v>5000000</v>
      </c>
      <c r="C5" s="126">
        <f t="shared" si="0"/>
        <v>1.5848899999999999</v>
      </c>
      <c r="D5" s="122">
        <f t="shared" si="0"/>
        <v>2.72301E-2</v>
      </c>
      <c r="E5" s="135">
        <f t="shared" si="0"/>
        <v>5.6779661016949153E-2</v>
      </c>
      <c r="F5" s="126">
        <f t="shared" si="0"/>
        <v>0.233843</v>
      </c>
      <c r="G5" s="122">
        <f t="shared" si="0"/>
        <v>8.7767100000000001E-3</v>
      </c>
      <c r="H5" s="138">
        <f t="shared" si="0"/>
        <v>0.25494261788828088</v>
      </c>
      <c r="I5" s="122">
        <f t="shared" si="0"/>
        <v>0.118245</v>
      </c>
      <c r="J5" s="122">
        <f t="shared" si="0"/>
        <v>2.8766799999999999E-2</v>
      </c>
      <c r="K5" s="138">
        <f>MAX(K13:K130)</f>
        <v>0.4752887399731508</v>
      </c>
    </row>
    <row r="6" spans="1:11">
      <c r="A6" s="130" t="s">
        <v>31</v>
      </c>
      <c r="B6" s="123">
        <f>MEDIAN(B13:B82)</f>
        <v>287500</v>
      </c>
      <c r="C6" s="127">
        <f>MEDIAN(C13:C82)</f>
        <v>6.6594849999999997E-2</v>
      </c>
      <c r="D6" s="120">
        <f t="shared" ref="D6:K6" si="1">MEDIAN(D13:D82)</f>
        <v>4.2297299999999999E-4</v>
      </c>
      <c r="E6" s="136">
        <f t="shared" si="1"/>
        <v>1.3444272689569841E-2</v>
      </c>
      <c r="F6" s="127">
        <f t="shared" si="1"/>
        <v>1.226005E-2</v>
      </c>
      <c r="G6" s="120">
        <f t="shared" si="1"/>
        <v>1.43387E-4</v>
      </c>
      <c r="H6" s="139">
        <f t="shared" si="1"/>
        <v>1.7455586334511275E-2</v>
      </c>
      <c r="I6" s="120">
        <f t="shared" si="1"/>
        <v>6.3014549999999992E-3</v>
      </c>
      <c r="J6" s="120">
        <f t="shared" si="1"/>
        <v>8.8424749999999996E-4</v>
      </c>
      <c r="K6" s="139">
        <f t="shared" si="1"/>
        <v>0.14668122013258833</v>
      </c>
    </row>
    <row r="7" spans="1:11">
      <c r="A7" s="130" t="s">
        <v>5</v>
      </c>
      <c r="B7" s="123">
        <f>MIN(B13:B130)</f>
        <v>100</v>
      </c>
      <c r="C7" s="127">
        <f>MIN(C13:C130)</f>
        <v>1.1800000000000001E-5</v>
      </c>
      <c r="D7" s="120">
        <f t="shared" ref="D7:K7" si="2">MIN(D13:D130)</f>
        <v>6.7000000000000004E-7</v>
      </c>
      <c r="E7" s="136">
        <f t="shared" si="2"/>
        <v>2.8760182439989258E-3</v>
      </c>
      <c r="F7" s="127">
        <f t="shared" si="2"/>
        <v>3.4810499999999999E-6</v>
      </c>
      <c r="G7" s="120">
        <f t="shared" si="2"/>
        <v>7.0678000000000003E-7</v>
      </c>
      <c r="H7" s="139">
        <f t="shared" si="2"/>
        <v>4.6582883923985616E-3</v>
      </c>
      <c r="I7" s="120">
        <f t="shared" si="2"/>
        <v>1.7924500000000001E-6</v>
      </c>
      <c r="J7" s="120">
        <f t="shared" si="2"/>
        <v>5.2028599999999995E-7</v>
      </c>
      <c r="K7" s="139">
        <f t="shared" si="2"/>
        <v>7.6031188227542275E-3</v>
      </c>
    </row>
    <row r="8" spans="1:11">
      <c r="A8" s="130" t="s">
        <v>32</v>
      </c>
      <c r="B8" s="123">
        <f>SUM(B13:B130)/MAX(A13:A1048576)</f>
        <v>904992.85714285716</v>
      </c>
      <c r="C8" s="127">
        <f>AVERAGE(C13:C82)</f>
        <v>0.25852328937142866</v>
      </c>
      <c r="D8" s="120">
        <f t="shared" ref="D8:J8" si="3">AVERAGE(D13:D82)</f>
        <v>4.7884327428571426E-3</v>
      </c>
      <c r="E8" s="148">
        <f>AVERAGE(E13:E82)</f>
        <v>1.5709767659761693E-2</v>
      </c>
      <c r="F8" s="127">
        <f t="shared" si="3"/>
        <v>4.0170815416428564E-2</v>
      </c>
      <c r="G8" s="120">
        <f t="shared" si="3"/>
        <v>9.4654281248571421E-4</v>
      </c>
      <c r="H8" s="149">
        <f t="shared" si="3"/>
        <v>3.1812862420880182E-2</v>
      </c>
      <c r="I8" s="120">
        <f t="shared" si="3"/>
        <v>1.9910235463571426E-2</v>
      </c>
      <c r="J8" s="120">
        <f t="shared" si="3"/>
        <v>3.9847324018000008E-3</v>
      </c>
      <c r="K8" s="149">
        <f>AVERAGE(K13:K82)</f>
        <v>0.15817477901976895</v>
      </c>
    </row>
    <row r="9" spans="1:11" ht="15.75" thickBot="1">
      <c r="A9" s="131" t="s">
        <v>15</v>
      </c>
      <c r="B9" s="124">
        <f>_xlfn.STDEV.S(B13:B130)</f>
        <v>1363049.8775865906</v>
      </c>
      <c r="C9" s="128">
        <f>_xlfn.STDEV.S(C13:C130)</f>
        <v>0.41979745834238957</v>
      </c>
      <c r="D9" s="125">
        <f t="shared" ref="D9:J9" si="4">_xlfn.STDEV.S(D13:D130)</f>
        <v>8.0900201528959301E-3</v>
      </c>
      <c r="E9" s="137">
        <f>_xlfn.STDEV.S(E13:E130)</f>
        <v>1.1795843403313865E-2</v>
      </c>
      <c r="F9" s="128">
        <f t="shared" si="4"/>
        <v>6.092419342649457E-2</v>
      </c>
      <c r="G9" s="125">
        <f t="shared" si="4"/>
        <v>1.966319010445184E-3</v>
      </c>
      <c r="H9" s="140">
        <f t="shared" si="4"/>
        <v>3.6748459212402003E-2</v>
      </c>
      <c r="I9" s="125">
        <f t="shared" si="4"/>
        <v>3.0618215636059643E-2</v>
      </c>
      <c r="J9" s="125">
        <f t="shared" si="4"/>
        <v>6.4817950653985219E-3</v>
      </c>
      <c r="K9" s="140">
        <f>_xlfn.STDEV.S(K13:K130)</f>
        <v>0.10004354973086779</v>
      </c>
    </row>
    <row r="10" spans="1:11" ht="15.75" thickBot="1">
      <c r="A10"/>
    </row>
    <row r="11" spans="1:11" s="115" customFormat="1" ht="19.5" customHeight="1">
      <c r="A11" s="157" t="s">
        <v>3</v>
      </c>
      <c r="B11" s="155" t="s">
        <v>0</v>
      </c>
      <c r="C11" s="160" t="s">
        <v>27</v>
      </c>
      <c r="D11" s="161"/>
      <c r="E11" s="162"/>
      <c r="F11" s="160" t="s">
        <v>28</v>
      </c>
      <c r="G11" s="161"/>
      <c r="H11" s="162"/>
      <c r="I11" s="160" t="s">
        <v>29</v>
      </c>
      <c r="J11" s="161"/>
      <c r="K11" s="162"/>
    </row>
    <row r="12" spans="1:11" s="3" customFormat="1" ht="17.25" customHeight="1" thickBot="1">
      <c r="A12" s="158"/>
      <c r="B12" s="159"/>
      <c r="C12" s="132" t="s">
        <v>12</v>
      </c>
      <c r="D12" s="133" t="s">
        <v>15</v>
      </c>
      <c r="E12" s="134" t="s">
        <v>25</v>
      </c>
      <c r="F12" s="132" t="s">
        <v>12</v>
      </c>
      <c r="G12" s="133" t="s">
        <v>15</v>
      </c>
      <c r="H12" s="133" t="s">
        <v>25</v>
      </c>
      <c r="I12" s="132" t="s">
        <v>12</v>
      </c>
      <c r="J12" s="133" t="s">
        <v>15</v>
      </c>
      <c r="K12" s="134" t="s">
        <v>25</v>
      </c>
    </row>
    <row r="13" spans="1:11">
      <c r="A13" s="92">
        <v>1</v>
      </c>
      <c r="B13" s="113">
        <f>'heap select'!C14</f>
        <v>100</v>
      </c>
      <c r="C13" s="102">
        <f>'heap select'!D14</f>
        <v>1.1800000000000001E-5</v>
      </c>
      <c r="D13" s="32">
        <f>'heap select'!E14</f>
        <v>6.7000000000000004E-7</v>
      </c>
      <c r="E13" s="84">
        <f>D13/C13</f>
        <v>5.6779661016949153E-2</v>
      </c>
      <c r="F13" s="102">
        <f>'mom select'!D14</f>
        <v>3.4810499999999999E-6</v>
      </c>
      <c r="G13" s="32">
        <f>'mom select'!E14</f>
        <v>8.8746800000000004E-7</v>
      </c>
      <c r="H13" s="117">
        <f>G13/F13</f>
        <v>0.25494261788828088</v>
      </c>
      <c r="I13" s="102">
        <f>'quick select'!D14</f>
        <v>1.7924500000000001E-6</v>
      </c>
      <c r="J13" s="32">
        <f>'quick select'!E14</f>
        <v>6.2454399999999996E-7</v>
      </c>
      <c r="K13" s="118">
        <f>J13/I13</f>
        <v>0.34843036067951683</v>
      </c>
    </row>
    <row r="14" spans="1:11">
      <c r="A14" s="33">
        <v>2</v>
      </c>
      <c r="B14" s="113">
        <f>'heap select'!C15</f>
        <v>200</v>
      </c>
      <c r="C14" s="93">
        <f>'heap select'!D15</f>
        <v>2.48E-5</v>
      </c>
      <c r="D14" s="34">
        <f>'heap select'!E15</f>
        <v>9.47E-7</v>
      </c>
      <c r="E14" s="86">
        <f t="shared" ref="E14:E77" si="5">D14/C14</f>
        <v>3.8185483870967742E-2</v>
      </c>
      <c r="F14" s="93">
        <f>'mom select'!D15</f>
        <v>7.5966000000000002E-6</v>
      </c>
      <c r="G14" s="34">
        <f>'mom select'!E15</f>
        <v>7.2207700000000004E-7</v>
      </c>
      <c r="H14" s="108">
        <f>G14/F14</f>
        <v>9.5052655135192066E-2</v>
      </c>
      <c r="I14" s="93">
        <f>'quick select'!D15</f>
        <v>3.33315E-6</v>
      </c>
      <c r="J14" s="34">
        <f>'quick select'!E15</f>
        <v>5.2028599999999995E-7</v>
      </c>
      <c r="K14" s="116">
        <f t="shared" ref="K14:K77" si="6">J14/I14</f>
        <v>0.15609438519118549</v>
      </c>
    </row>
    <row r="15" spans="1:11">
      <c r="A15" s="33">
        <v>3</v>
      </c>
      <c r="B15" s="113">
        <f>'heap select'!C16</f>
        <v>300</v>
      </c>
      <c r="C15" s="93">
        <f>'heap select'!D16</f>
        <v>4.1300000000000001E-5</v>
      </c>
      <c r="D15" s="34">
        <f>'heap select'!E16</f>
        <v>1.1000000000000001E-6</v>
      </c>
      <c r="E15" s="86">
        <f t="shared" si="5"/>
        <v>2.6634382566585957E-2</v>
      </c>
      <c r="F15" s="93">
        <f>'mom select'!D16</f>
        <v>1.28769E-5</v>
      </c>
      <c r="G15" s="34">
        <f>'mom select'!E16</f>
        <v>9.1329899999999998E-7</v>
      </c>
      <c r="H15" s="108">
        <f t="shared" ref="H15:H78" si="7">G15/F15</f>
        <v>7.0925378002469536E-2</v>
      </c>
      <c r="I15" s="93">
        <f>'quick select'!D16</f>
        <v>6.5811499999999997E-6</v>
      </c>
      <c r="J15" s="34">
        <f>'quick select'!E16</f>
        <v>7.4049399999999999E-7</v>
      </c>
      <c r="K15" s="116">
        <f t="shared" si="6"/>
        <v>0.11251741716873191</v>
      </c>
    </row>
    <row r="16" spans="1:11">
      <c r="A16" s="33">
        <v>4</v>
      </c>
      <c r="B16" s="113">
        <f>'heap select'!C17</f>
        <v>400</v>
      </c>
      <c r="C16" s="93">
        <f>'heap select'!D17</f>
        <v>5.4700000000000001E-5</v>
      </c>
      <c r="D16" s="34">
        <f>'heap select'!E17</f>
        <v>1.02E-6</v>
      </c>
      <c r="E16" s="86">
        <f t="shared" si="5"/>
        <v>1.8647166361974405E-2</v>
      </c>
      <c r="F16" s="93">
        <f>'mom select'!D17</f>
        <v>1.2611E-5</v>
      </c>
      <c r="G16" s="34">
        <f>'mom select'!E17</f>
        <v>1.1995300000000001E-6</v>
      </c>
      <c r="H16" s="108">
        <f t="shared" si="7"/>
        <v>9.5117754341447952E-2</v>
      </c>
      <c r="I16" s="93">
        <f>'quick select'!D17</f>
        <v>6.5544999999999997E-6</v>
      </c>
      <c r="J16" s="34">
        <f>'quick select'!E17</f>
        <v>6.9035200000000004E-7</v>
      </c>
      <c r="K16" s="116">
        <f t="shared" si="6"/>
        <v>0.10532489129605616</v>
      </c>
    </row>
    <row r="17" spans="1:12">
      <c r="A17" s="33">
        <v>5</v>
      </c>
      <c r="B17" s="113">
        <f>'heap select'!C18</f>
        <v>500</v>
      </c>
      <c r="C17" s="93">
        <f>'heap select'!D18</f>
        <v>6.9400000000000006E-5</v>
      </c>
      <c r="D17" s="34">
        <f>'heap select'!E18</f>
        <v>1.7600000000000001E-6</v>
      </c>
      <c r="E17" s="86">
        <f t="shared" si="5"/>
        <v>2.536023054755043E-2</v>
      </c>
      <c r="F17" s="93">
        <f>'mom select'!D18</f>
        <v>1.7125900000000001E-5</v>
      </c>
      <c r="G17" s="34">
        <f>'mom select'!E18</f>
        <v>7.0678000000000003E-7</v>
      </c>
      <c r="H17" s="108">
        <f t="shared" si="7"/>
        <v>4.12696559012957E-2</v>
      </c>
      <c r="I17" s="93">
        <f>'quick select'!D18</f>
        <v>9.4236500000000008E-6</v>
      </c>
      <c r="J17" s="34">
        <f>'quick select'!E18</f>
        <v>1.0868600000000001E-6</v>
      </c>
      <c r="K17" s="116">
        <f t="shared" si="6"/>
        <v>0.11533323075453779</v>
      </c>
    </row>
    <row r="18" spans="1:12">
      <c r="A18" s="33">
        <v>6</v>
      </c>
      <c r="B18" s="113">
        <f>'heap select'!C19</f>
        <v>600</v>
      </c>
      <c r="C18" s="93">
        <f>'heap select'!D19</f>
        <v>8.4699999999999999E-5</v>
      </c>
      <c r="D18" s="34">
        <f>'heap select'!E19</f>
        <v>1.61E-6</v>
      </c>
      <c r="E18" s="86">
        <f t="shared" si="5"/>
        <v>1.9008264462809919E-2</v>
      </c>
      <c r="F18" s="93">
        <f>'mom select'!D19</f>
        <v>1.8288299999999999E-5</v>
      </c>
      <c r="G18" s="34">
        <f>'mom select'!E19</f>
        <v>1.8274700000000001E-6</v>
      </c>
      <c r="H18" s="108">
        <f t="shared" si="7"/>
        <v>9.9925635515602879E-2</v>
      </c>
      <c r="I18" s="93">
        <f>'quick select'!D19</f>
        <v>8.1398499999999997E-6</v>
      </c>
      <c r="J18" s="34">
        <f>'quick select'!E19</f>
        <v>1.1445800000000001E-6</v>
      </c>
      <c r="K18" s="116">
        <f t="shared" si="6"/>
        <v>0.14061438478596044</v>
      </c>
    </row>
    <row r="19" spans="1:12">
      <c r="A19" s="33">
        <v>7</v>
      </c>
      <c r="B19" s="113">
        <f>'heap select'!C20</f>
        <v>700</v>
      </c>
      <c r="C19" s="93">
        <f>'heap select'!D20</f>
        <v>1.00361E-4</v>
      </c>
      <c r="D19" s="34">
        <f>'heap select'!E20</f>
        <v>2.2299999999999998E-6</v>
      </c>
      <c r="E19" s="86">
        <f t="shared" si="5"/>
        <v>2.2219786570480564E-2</v>
      </c>
      <c r="F19" s="93">
        <f>'mom select'!D20</f>
        <v>3.1495200000000003E-5</v>
      </c>
      <c r="G19" s="34">
        <f>'mom select'!E20</f>
        <v>1.38996E-6</v>
      </c>
      <c r="H19" s="108">
        <f t="shared" si="7"/>
        <v>4.4132439228834863E-2</v>
      </c>
      <c r="I19" s="93">
        <f>'quick select'!D20</f>
        <v>1.23922E-5</v>
      </c>
      <c r="J19" s="34">
        <f>'quick select'!E20</f>
        <v>1.2322100000000001E-6</v>
      </c>
      <c r="K19" s="116">
        <f t="shared" si="6"/>
        <v>9.9434321589386879E-2</v>
      </c>
    </row>
    <row r="20" spans="1:12">
      <c r="A20" s="33">
        <v>8</v>
      </c>
      <c r="B20" s="113">
        <f>'heap select'!C21</f>
        <v>800</v>
      </c>
      <c r="C20" s="93">
        <f>'heap select'!D21</f>
        <v>1.19367E-4</v>
      </c>
      <c r="D20" s="34">
        <f>'heap select'!E21</f>
        <v>2.0499999999999999E-6</v>
      </c>
      <c r="E20" s="86">
        <f t="shared" si="5"/>
        <v>1.7173925791885529E-2</v>
      </c>
      <c r="F20" s="93">
        <f>'mom select'!D21</f>
        <v>2.55033E-5</v>
      </c>
      <c r="G20" s="34">
        <f>'mom select'!E21</f>
        <v>1.33538E-6</v>
      </c>
      <c r="H20" s="108">
        <f t="shared" si="7"/>
        <v>5.2361066999172659E-2</v>
      </c>
      <c r="I20" s="93">
        <f>'quick select'!D21</f>
        <v>1.4240799999999999E-5</v>
      </c>
      <c r="J20" s="34">
        <f>'quick select'!E21</f>
        <v>1.1342099999999999E-6</v>
      </c>
      <c r="K20" s="116">
        <f t="shared" si="6"/>
        <v>7.9645104207628784E-2</v>
      </c>
    </row>
    <row r="21" spans="1:12">
      <c r="A21" s="33">
        <v>9</v>
      </c>
      <c r="B21" s="113">
        <f>'heap select'!C22</f>
        <v>900</v>
      </c>
      <c r="C21" s="93">
        <f>'heap select'!D22</f>
        <v>1.35666E-4</v>
      </c>
      <c r="D21" s="34">
        <f>'heap select'!E22</f>
        <v>1.8300000000000001E-6</v>
      </c>
      <c r="E21" s="86">
        <f t="shared" si="5"/>
        <v>1.3489009774003803E-2</v>
      </c>
      <c r="F21" s="93">
        <f>'mom select'!D22</f>
        <v>3.7184000000000002E-5</v>
      </c>
      <c r="G21" s="34">
        <f>'mom select'!E22</f>
        <v>1.4936E-6</v>
      </c>
      <c r="H21" s="108">
        <f t="shared" si="7"/>
        <v>4.0167814113597246E-2</v>
      </c>
      <c r="I21" s="93">
        <f>'quick select'!D22</f>
        <v>2.97554E-5</v>
      </c>
      <c r="J21" s="34">
        <f>'quick select'!E22</f>
        <v>1.1148399999999999E-6</v>
      </c>
      <c r="K21" s="116">
        <f t="shared" si="6"/>
        <v>3.7466812746593893E-2</v>
      </c>
    </row>
    <row r="22" spans="1:12">
      <c r="A22" s="33">
        <v>10</v>
      </c>
      <c r="B22" s="113">
        <f>'heap select'!C23</f>
        <v>1000</v>
      </c>
      <c r="C22" s="93">
        <f>'heap select'!D23</f>
        <v>1.5163700000000001E-4</v>
      </c>
      <c r="D22" s="34">
        <f>'heap select'!E23</f>
        <v>3.5300000000000001E-6</v>
      </c>
      <c r="E22" s="86">
        <f t="shared" si="5"/>
        <v>2.3279278803985833E-2</v>
      </c>
      <c r="F22" s="93">
        <f>'mom select'!D23</f>
        <v>3.9095299999999998E-5</v>
      </c>
      <c r="G22" s="34">
        <f>'mom select'!E23</f>
        <v>2.0907600000000001E-6</v>
      </c>
      <c r="H22" s="108">
        <f t="shared" si="7"/>
        <v>5.3478551130187013E-2</v>
      </c>
      <c r="I22" s="93">
        <f>'quick select'!D23</f>
        <v>1.5913499999999999E-5</v>
      </c>
      <c r="J22" s="34">
        <f>'quick select'!E23</f>
        <v>5.52859E-6</v>
      </c>
      <c r="K22" s="116">
        <f t="shared" si="6"/>
        <v>0.34741508781851888</v>
      </c>
    </row>
    <row r="23" spans="1:12">
      <c r="A23" s="33">
        <v>11</v>
      </c>
      <c r="B23" s="113">
        <f>'heap select'!C24</f>
        <v>2000</v>
      </c>
      <c r="C23" s="93">
        <f>'heap select'!D24</f>
        <v>3.2687699999999999E-4</v>
      </c>
      <c r="D23" s="34">
        <f>'heap select'!E24</f>
        <v>4.3800000000000004E-6</v>
      </c>
      <c r="E23" s="86">
        <f t="shared" si="5"/>
        <v>1.3399535605135878E-2</v>
      </c>
      <c r="F23" s="93">
        <f>'mom select'!D24</f>
        <v>8.8241599999999999E-5</v>
      </c>
      <c r="G23" s="34">
        <f>'mom select'!E24</f>
        <v>5.9481300000000003E-6</v>
      </c>
      <c r="H23" s="108">
        <f t="shared" si="7"/>
        <v>6.7407322623343188E-2</v>
      </c>
      <c r="I23" s="93">
        <f>'quick select'!D24</f>
        <v>5.9955299999999998E-5</v>
      </c>
      <c r="J23" s="34">
        <f>'quick select'!E24</f>
        <v>7.3527599999999999E-6</v>
      </c>
      <c r="K23" s="116">
        <f t="shared" si="6"/>
        <v>0.12263736483680342</v>
      </c>
      <c r="L23" s="147"/>
    </row>
    <row r="24" spans="1:12">
      <c r="A24" s="33">
        <v>12</v>
      </c>
      <c r="B24" s="113">
        <f>'heap select'!C25</f>
        <v>3000</v>
      </c>
      <c r="C24" s="93">
        <f>'heap select'!D25</f>
        <v>5.1269800000000002E-4</v>
      </c>
      <c r="D24" s="34">
        <f>'heap select'!E25</f>
        <v>9.3500000000000003E-6</v>
      </c>
      <c r="E24" s="86">
        <f t="shared" si="5"/>
        <v>1.8236856785085957E-2</v>
      </c>
      <c r="F24" s="93">
        <f>'mom select'!D25</f>
        <v>1.3842800000000001E-4</v>
      </c>
      <c r="G24" s="34">
        <f>'mom select'!E25</f>
        <v>2.9929600000000001E-6</v>
      </c>
      <c r="H24" s="108">
        <f t="shared" si="7"/>
        <v>2.16210593232583E-2</v>
      </c>
      <c r="I24" s="93">
        <f>'quick select'!D25</f>
        <v>7.1230500000000002E-5</v>
      </c>
      <c r="J24" s="34">
        <f>'quick select'!E25</f>
        <v>1.6903200000000001E-6</v>
      </c>
      <c r="K24" s="116">
        <f t="shared" si="6"/>
        <v>2.3730284077747594E-2</v>
      </c>
      <c r="L24" s="147"/>
    </row>
    <row r="25" spans="1:12">
      <c r="A25" s="33">
        <v>13</v>
      </c>
      <c r="B25" s="113">
        <f>'heap select'!C26</f>
        <v>4000</v>
      </c>
      <c r="C25" s="93">
        <f>'heap select'!D26</f>
        <v>6.7767100000000002E-4</v>
      </c>
      <c r="D25" s="34">
        <f>'heap select'!E26</f>
        <v>5.0100000000000003E-6</v>
      </c>
      <c r="E25" s="86">
        <f t="shared" si="5"/>
        <v>7.3929679741349414E-3</v>
      </c>
      <c r="F25" s="93">
        <f>'mom select'!D26</f>
        <v>1.80865E-4</v>
      </c>
      <c r="G25" s="34">
        <f>'mom select'!E26</f>
        <v>3.5926799999999998E-6</v>
      </c>
      <c r="H25" s="108">
        <f t="shared" si="7"/>
        <v>1.9863876371879578E-2</v>
      </c>
      <c r="I25" s="93">
        <f>'quick select'!D26</f>
        <v>1.03708E-4</v>
      </c>
      <c r="J25" s="34">
        <f>'quick select'!E26</f>
        <v>7.8586999999999998E-6</v>
      </c>
      <c r="K25" s="116">
        <f t="shared" si="6"/>
        <v>7.5777182088170622E-2</v>
      </c>
      <c r="L25" s="147"/>
    </row>
    <row r="26" spans="1:12">
      <c r="A26" s="33">
        <v>14</v>
      </c>
      <c r="B26" s="113">
        <f>'heap select'!C27</f>
        <v>5000</v>
      </c>
      <c r="C26" s="93">
        <f>'heap select'!D27</f>
        <v>8.83379E-4</v>
      </c>
      <c r="D26" s="34">
        <f>'heap select'!E27</f>
        <v>5.7300000000000002E-6</v>
      </c>
      <c r="E26" s="86">
        <f t="shared" si="5"/>
        <v>6.4864571152359295E-3</v>
      </c>
      <c r="F26" s="93">
        <f>'mom select'!D27</f>
        <v>2.2886099999999999E-4</v>
      </c>
      <c r="G26" s="34">
        <f>'mom select'!E27</f>
        <v>3.2644800000000001E-6</v>
      </c>
      <c r="H26" s="108">
        <f t="shared" si="7"/>
        <v>1.4264029257933856E-2</v>
      </c>
      <c r="I26" s="93">
        <f>'quick select'!D27</f>
        <v>1.09892E-4</v>
      </c>
      <c r="J26" s="34">
        <f>'quick select'!E27</f>
        <v>2.1968599999999998E-5</v>
      </c>
      <c r="K26" s="116">
        <f t="shared" si="6"/>
        <v>0.1999108215338696</v>
      </c>
    </row>
    <row r="27" spans="1:12">
      <c r="A27" s="33">
        <v>15</v>
      </c>
      <c r="B27" s="113">
        <f>'heap select'!C28</f>
        <v>6000</v>
      </c>
      <c r="C27" s="93">
        <f>'heap select'!D28</f>
        <v>1.06916E-3</v>
      </c>
      <c r="D27" s="34">
        <f>'heap select'!E28</f>
        <v>5.8499999999999999E-6</v>
      </c>
      <c r="E27" s="86">
        <f t="shared" si="5"/>
        <v>5.4715851696659056E-3</v>
      </c>
      <c r="F27" s="93">
        <f>'mom select'!D28</f>
        <v>2.9348999999999998E-4</v>
      </c>
      <c r="G27" s="34">
        <f>'mom select'!E28</f>
        <v>5.4224099999999998E-6</v>
      </c>
      <c r="H27" s="108">
        <f t="shared" si="7"/>
        <v>1.8475620975160995E-2</v>
      </c>
      <c r="I27" s="93">
        <f>'quick select'!D28</f>
        <v>1.3824900000000001E-4</v>
      </c>
      <c r="J27" s="34">
        <f>'quick select'!E28</f>
        <v>1.37566E-6</v>
      </c>
      <c r="K27" s="116">
        <f t="shared" si="6"/>
        <v>9.950596387677306E-3</v>
      </c>
    </row>
    <row r="28" spans="1:12">
      <c r="A28" s="33">
        <v>16</v>
      </c>
      <c r="B28" s="113">
        <f>'heap select'!C29</f>
        <v>7000</v>
      </c>
      <c r="C28" s="93">
        <f>'heap select'!D29</f>
        <v>1.25304E-3</v>
      </c>
      <c r="D28" s="34">
        <f>'heap select'!E29</f>
        <v>7.52E-6</v>
      </c>
      <c r="E28" s="86">
        <f t="shared" si="5"/>
        <v>6.0014045840515867E-3</v>
      </c>
      <c r="F28" s="93">
        <f>'mom select'!D29</f>
        <v>3.3932999999999999E-4</v>
      </c>
      <c r="G28" s="34">
        <f>'mom select'!E29</f>
        <v>6.3881900000000002E-6</v>
      </c>
      <c r="H28" s="108">
        <f t="shared" si="7"/>
        <v>1.8825892199333984E-2</v>
      </c>
      <c r="I28" s="93">
        <f>'quick select'!D29</f>
        <v>1.62213E-4</v>
      </c>
      <c r="J28" s="34">
        <f>'quick select'!E29</f>
        <v>6.15887E-6</v>
      </c>
      <c r="K28" s="116">
        <f t="shared" si="6"/>
        <v>3.7967795429466197E-2</v>
      </c>
    </row>
    <row r="29" spans="1:12">
      <c r="A29" s="33">
        <v>17</v>
      </c>
      <c r="B29" s="113">
        <f>'heap select'!C30</f>
        <v>8000</v>
      </c>
      <c r="C29" s="93">
        <f>'heap select'!D30</f>
        <v>1.44539E-3</v>
      </c>
      <c r="D29" s="34">
        <f>'heap select'!E30</f>
        <v>8.2400000000000007E-6</v>
      </c>
      <c r="E29" s="86">
        <f t="shared" si="5"/>
        <v>5.7008834985713209E-3</v>
      </c>
      <c r="F29" s="93">
        <f>'mom select'!D30</f>
        <v>3.6855999999999998E-4</v>
      </c>
      <c r="G29" s="34">
        <f>'mom select'!E30</f>
        <v>9.8328699999999999E-6</v>
      </c>
      <c r="H29" s="108">
        <f t="shared" si="7"/>
        <v>2.6679156718037771E-2</v>
      </c>
      <c r="I29" s="93">
        <f>'quick select'!D30</f>
        <v>1.7057899999999999E-4</v>
      </c>
      <c r="J29" s="34">
        <f>'quick select'!E30</f>
        <v>1.35765E-5</v>
      </c>
      <c r="K29" s="116">
        <f t="shared" si="6"/>
        <v>7.9590688185532804E-2</v>
      </c>
    </row>
    <row r="30" spans="1:12">
      <c r="A30" s="33">
        <v>18</v>
      </c>
      <c r="B30" s="113">
        <f>'heap select'!C31</f>
        <v>9000</v>
      </c>
      <c r="C30" s="93">
        <f>'heap select'!D31</f>
        <v>1.67537E-3</v>
      </c>
      <c r="D30" s="34">
        <f>'heap select'!E31</f>
        <v>1.36E-5</v>
      </c>
      <c r="E30" s="86">
        <f t="shared" si="5"/>
        <v>8.1176098414081667E-3</v>
      </c>
      <c r="F30" s="93">
        <f>'mom select'!D31</f>
        <v>4.33578E-4</v>
      </c>
      <c r="G30" s="34">
        <f>'mom select'!E31</f>
        <v>6.0982999999999997E-6</v>
      </c>
      <c r="H30" s="108">
        <f t="shared" si="7"/>
        <v>1.4065058651499845E-2</v>
      </c>
      <c r="I30" s="93">
        <f>'quick select'!D31</f>
        <v>1.9256300000000001E-4</v>
      </c>
      <c r="J30" s="34">
        <f>'quick select'!E31</f>
        <v>4.2004100000000003E-6</v>
      </c>
      <c r="K30" s="116">
        <f t="shared" si="6"/>
        <v>2.1813172831748572E-2</v>
      </c>
    </row>
    <row r="31" spans="1:12">
      <c r="A31" s="33">
        <v>19</v>
      </c>
      <c r="B31" s="113">
        <f>'heap select'!C32</f>
        <v>10000</v>
      </c>
      <c r="C31" s="93">
        <f>'heap select'!D32</f>
        <v>1.85972E-3</v>
      </c>
      <c r="D31" s="34">
        <f>'heap select'!E32</f>
        <v>2.1999999999999999E-5</v>
      </c>
      <c r="E31" s="86">
        <f t="shared" si="5"/>
        <v>1.1829737809992901E-2</v>
      </c>
      <c r="F31" s="93">
        <f>'mom select'!D32</f>
        <v>4.7251999999999998E-4</v>
      </c>
      <c r="G31" s="34">
        <f>'mom select'!E32</f>
        <v>7.7418299999999997E-6</v>
      </c>
      <c r="H31" s="108">
        <f t="shared" si="7"/>
        <v>1.6384131888597307E-2</v>
      </c>
      <c r="I31" s="93">
        <f>'quick select'!D32</f>
        <v>2.8352500000000002E-4</v>
      </c>
      <c r="J31" s="34">
        <f>'quick select'!E32</f>
        <v>8.2692399999999998E-6</v>
      </c>
      <c r="K31" s="116">
        <f t="shared" si="6"/>
        <v>2.9165823119654349E-2</v>
      </c>
      <c r="L31" s="147"/>
    </row>
    <row r="32" spans="1:12">
      <c r="A32" s="33">
        <v>20</v>
      </c>
      <c r="B32" s="113">
        <f>'heap select'!C33</f>
        <v>20000</v>
      </c>
      <c r="C32" s="93">
        <f>'heap select'!D33</f>
        <v>3.9245399999999998E-3</v>
      </c>
      <c r="D32" s="34">
        <f>'heap select'!E33</f>
        <v>5.6700000000000003E-5</v>
      </c>
      <c r="E32" s="86">
        <f t="shared" si="5"/>
        <v>1.4447553089024448E-2</v>
      </c>
      <c r="F32" s="93">
        <f>'mom select'!D33</f>
        <v>9.6206799999999995E-4</v>
      </c>
      <c r="G32" s="34">
        <f>'mom select'!E33</f>
        <v>9.2436700000000002E-5</v>
      </c>
      <c r="H32" s="108">
        <f t="shared" si="7"/>
        <v>9.6081254131724581E-2</v>
      </c>
      <c r="I32" s="93">
        <f>'quick select'!D33</f>
        <v>6.8779300000000002E-4</v>
      </c>
      <c r="J32" s="34">
        <f>'quick select'!E33</f>
        <v>1.17688E-5</v>
      </c>
      <c r="K32" s="116">
        <f t="shared" si="6"/>
        <v>1.7110962164488444E-2</v>
      </c>
    </row>
    <row r="33" spans="1:11">
      <c r="A33" s="33">
        <v>21</v>
      </c>
      <c r="B33" s="113">
        <f>'heap select'!C34</f>
        <v>30000</v>
      </c>
      <c r="C33" s="93">
        <f>'heap select'!D34</f>
        <v>5.9051399999999997E-3</v>
      </c>
      <c r="D33" s="34">
        <f>'heap select'!E34</f>
        <v>3.5200000000000002E-5</v>
      </c>
      <c r="E33" s="86">
        <f t="shared" si="5"/>
        <v>5.9609086321408137E-3</v>
      </c>
      <c r="F33" s="93">
        <f>'mom select'!D34</f>
        <v>1.53718E-3</v>
      </c>
      <c r="G33" s="34">
        <f>'mom select'!E34</f>
        <v>9.8076600000000002E-5</v>
      </c>
      <c r="H33" s="108">
        <f t="shared" si="7"/>
        <v>6.3802937847226737E-2</v>
      </c>
      <c r="I33" s="93">
        <f>'quick select'!D34</f>
        <v>9.5502499999999997E-4</v>
      </c>
      <c r="J33" s="34">
        <f>'quick select'!E34</f>
        <v>5.3918700000000003E-5</v>
      </c>
      <c r="K33" s="116">
        <f t="shared" si="6"/>
        <v>5.6457893772414336E-2</v>
      </c>
    </row>
    <row r="34" spans="1:11">
      <c r="A34" s="33">
        <v>22</v>
      </c>
      <c r="B34" s="113">
        <f>'heap select'!C35</f>
        <v>40000</v>
      </c>
      <c r="C34" s="93">
        <f>'heap select'!D35</f>
        <v>8.0737399999999994E-3</v>
      </c>
      <c r="D34" s="34">
        <f>'heap select'!E35</f>
        <v>1.0642E-4</v>
      </c>
      <c r="E34" s="86">
        <f t="shared" si="5"/>
        <v>1.3181004094756582E-2</v>
      </c>
      <c r="F34" s="93">
        <f>'mom select'!D35</f>
        <v>1.8276799999999999E-3</v>
      </c>
      <c r="G34" s="34">
        <f>'mom select'!E35</f>
        <v>2.9748999999999999E-5</v>
      </c>
      <c r="H34" s="108">
        <f t="shared" si="7"/>
        <v>1.6276919373194431E-2</v>
      </c>
      <c r="I34" s="93">
        <f>'quick select'!D35</f>
        <v>6.4886399999999997E-4</v>
      </c>
      <c r="J34" s="34">
        <f>'quick select'!E35</f>
        <v>1.61304E-4</v>
      </c>
      <c r="K34" s="116">
        <f t="shared" si="6"/>
        <v>0.24859446663707649</v>
      </c>
    </row>
    <row r="35" spans="1:11">
      <c r="A35" s="33">
        <v>23</v>
      </c>
      <c r="B35" s="113">
        <f>'heap select'!C36</f>
        <v>50000</v>
      </c>
      <c r="C35" s="93">
        <f>'heap select'!D36</f>
        <v>1.0007200000000001E-2</v>
      </c>
      <c r="D35" s="34">
        <f>'heap select'!E36</f>
        <v>7.5099999999999996E-5</v>
      </c>
      <c r="E35" s="86">
        <f t="shared" si="5"/>
        <v>7.5045966903829232E-3</v>
      </c>
      <c r="F35" s="93">
        <f>'mom select'!D36</f>
        <v>2.14971E-3</v>
      </c>
      <c r="G35" s="34">
        <f>'mom select'!E36</f>
        <v>5.0643999999999998E-5</v>
      </c>
      <c r="H35" s="108">
        <f t="shared" si="7"/>
        <v>2.3558526498923111E-2</v>
      </c>
      <c r="I35" s="93">
        <f>'quick select'!D36</f>
        <v>9.2449899999999996E-4</v>
      </c>
      <c r="J35" s="34">
        <f>'quick select'!E36</f>
        <v>1.36852E-4</v>
      </c>
      <c r="K35" s="116">
        <f t="shared" si="6"/>
        <v>0.14802828342702373</v>
      </c>
    </row>
    <row r="36" spans="1:11">
      <c r="A36" s="33">
        <v>24</v>
      </c>
      <c r="B36" s="113">
        <f>'heap select'!C37</f>
        <v>60000</v>
      </c>
      <c r="C36" s="93">
        <f>'heap select'!D37</f>
        <v>1.20532E-2</v>
      </c>
      <c r="D36" s="34">
        <f>'heap select'!E37</f>
        <v>7.7399999999999998E-5</v>
      </c>
      <c r="E36" s="86">
        <f t="shared" si="5"/>
        <v>6.4215312116284468E-3</v>
      </c>
      <c r="F36" s="93">
        <f>'mom select'!D37</f>
        <v>2.6181799999999999E-3</v>
      </c>
      <c r="G36" s="34">
        <f>'mom select'!E37</f>
        <v>6.5514100000000003E-5</v>
      </c>
      <c r="H36" s="108">
        <f t="shared" si="7"/>
        <v>2.5022763904697157E-2</v>
      </c>
      <c r="I36" s="93">
        <f>'quick select'!D37</f>
        <v>1.1489200000000001E-3</v>
      </c>
      <c r="J36" s="34">
        <f>'quick select'!E37</f>
        <v>6.5318699999999995E-5</v>
      </c>
      <c r="K36" s="116">
        <f t="shared" si="6"/>
        <v>5.685226125404727E-2</v>
      </c>
    </row>
    <row r="37" spans="1:11">
      <c r="A37" s="33">
        <v>25</v>
      </c>
      <c r="B37" s="113">
        <f>'heap select'!C38</f>
        <v>70000</v>
      </c>
      <c r="C37" s="93">
        <f>'heap select'!D38</f>
        <v>1.4680500000000001E-2</v>
      </c>
      <c r="D37" s="34">
        <f>'heap select'!E38</f>
        <v>1.2230499999999999E-4</v>
      </c>
      <c r="E37" s="86">
        <f t="shared" si="5"/>
        <v>8.3311195122781918E-3</v>
      </c>
      <c r="F37" s="93">
        <f>'mom select'!D38</f>
        <v>3.1161700000000001E-3</v>
      </c>
      <c r="G37" s="34">
        <f>'mom select'!E38</f>
        <v>5.4015099999999997E-5</v>
      </c>
      <c r="H37" s="108">
        <f t="shared" si="7"/>
        <v>1.7333810414707797E-2</v>
      </c>
      <c r="I37" s="93">
        <f>'quick select'!D38</f>
        <v>1.24467E-3</v>
      </c>
      <c r="J37" s="34">
        <f>'quick select'!E38</f>
        <v>7.07539E-5</v>
      </c>
      <c r="K37" s="116">
        <f t="shared" si="6"/>
        <v>5.6845509251448177E-2</v>
      </c>
    </row>
    <row r="38" spans="1:11">
      <c r="A38" s="33">
        <v>26</v>
      </c>
      <c r="B38" s="113">
        <f>'heap select'!C39</f>
        <v>80000</v>
      </c>
      <c r="C38" s="93">
        <f>'heap select'!D39</f>
        <v>1.6734200000000001E-2</v>
      </c>
      <c r="D38" s="34">
        <f>'heap select'!E39</f>
        <v>9.5799999999999998E-5</v>
      </c>
      <c r="E38" s="86">
        <f t="shared" si="5"/>
        <v>5.7248030978475214E-3</v>
      </c>
      <c r="F38" s="93">
        <f>'mom select'!D39</f>
        <v>3.48169E-3</v>
      </c>
      <c r="G38" s="34">
        <f>'mom select'!E39</f>
        <v>7.8625699999999995E-5</v>
      </c>
      <c r="H38" s="108">
        <f t="shared" si="7"/>
        <v>2.2582625104475125E-2</v>
      </c>
      <c r="I38" s="93">
        <f>'quick select'!D39</f>
        <v>2.0689699999999998E-3</v>
      </c>
      <c r="J38" s="34">
        <f>'quick select'!E39</f>
        <v>8.1965200000000006E-5</v>
      </c>
      <c r="K38" s="116">
        <f t="shared" si="6"/>
        <v>3.9616427497740428E-2</v>
      </c>
    </row>
    <row r="39" spans="1:11">
      <c r="A39" s="33">
        <v>27</v>
      </c>
      <c r="B39" s="113">
        <f>'heap select'!C40</f>
        <v>90000</v>
      </c>
      <c r="C39" s="93">
        <f>'heap select'!D40</f>
        <v>1.8833699999999998E-2</v>
      </c>
      <c r="D39" s="34">
        <f>'heap select'!E40</f>
        <v>1.3610400000000001E-4</v>
      </c>
      <c r="E39" s="86">
        <f t="shared" si="5"/>
        <v>7.2266203666831279E-3</v>
      </c>
      <c r="F39" s="93">
        <f>'mom select'!D40</f>
        <v>3.8901399999999998E-3</v>
      </c>
      <c r="G39" s="34">
        <f>'mom select'!E40</f>
        <v>6.8378400000000002E-5</v>
      </c>
      <c r="H39" s="108">
        <f t="shared" si="7"/>
        <v>1.7577362254314756E-2</v>
      </c>
      <c r="I39" s="93">
        <f>'quick select'!D40</f>
        <v>1.60422E-3</v>
      </c>
      <c r="J39" s="34">
        <f>'quick select'!E40</f>
        <v>7.4651299999999995E-5</v>
      </c>
      <c r="K39" s="116">
        <f t="shared" si="6"/>
        <v>4.6534328209347844E-2</v>
      </c>
    </row>
    <row r="40" spans="1:11">
      <c r="A40" s="33">
        <v>28</v>
      </c>
      <c r="B40" s="113">
        <f>'heap select'!C41</f>
        <v>100000</v>
      </c>
      <c r="C40" s="93">
        <f>'heap select'!D41</f>
        <v>2.1049600000000002E-2</v>
      </c>
      <c r="D40" s="34">
        <f>'heap select'!E41</f>
        <v>9.59E-5</v>
      </c>
      <c r="E40" s="86">
        <f t="shared" si="5"/>
        <v>4.5559060504712671E-3</v>
      </c>
      <c r="F40" s="93">
        <f>'mom select'!D41</f>
        <v>4.3494600000000003E-3</v>
      </c>
      <c r="G40" s="34">
        <f>'mom select'!E41</f>
        <v>1.68395E-4</v>
      </c>
      <c r="H40" s="108">
        <f t="shared" si="7"/>
        <v>3.8716300414304301E-2</v>
      </c>
      <c r="I40" s="93">
        <f>'quick select'!D41</f>
        <v>2.2764999999999999E-3</v>
      </c>
      <c r="J40" s="34">
        <f>'quick select'!E41</f>
        <v>1.7308499999999999E-5</v>
      </c>
      <c r="K40" s="116">
        <f t="shared" si="6"/>
        <v>7.6031188227542275E-3</v>
      </c>
    </row>
    <row r="41" spans="1:11">
      <c r="A41" s="33">
        <v>29</v>
      </c>
      <c r="B41" s="113">
        <f>'heap select'!C42</f>
        <v>125000</v>
      </c>
      <c r="C41" s="93">
        <f>'heap select'!D42</f>
        <v>2.6387799999999999E-2</v>
      </c>
      <c r="D41" s="34">
        <f>'heap select'!E42</f>
        <v>2.4720599999999998E-4</v>
      </c>
      <c r="E41" s="86">
        <f t="shared" si="5"/>
        <v>9.3681928770113446E-3</v>
      </c>
      <c r="F41" s="93">
        <f>'mom select'!D42</f>
        <v>5.3784200000000001E-3</v>
      </c>
      <c r="G41" s="34">
        <f>'mom select'!E42</f>
        <v>5.4109400000000001E-5</v>
      </c>
      <c r="H41" s="108">
        <f t="shared" si="7"/>
        <v>1.006046385369681E-2</v>
      </c>
      <c r="I41" s="93">
        <f>'quick select'!D42</f>
        <v>2.50629E-3</v>
      </c>
      <c r="J41" s="34">
        <f>'quick select'!E42</f>
        <v>2.5971300000000001E-4</v>
      </c>
      <c r="K41" s="116">
        <f t="shared" si="6"/>
        <v>0.10362448080629137</v>
      </c>
    </row>
    <row r="42" spans="1:11">
      <c r="A42" s="33">
        <v>30</v>
      </c>
      <c r="B42" s="113">
        <f>'heap select'!C43</f>
        <v>150000</v>
      </c>
      <c r="C42" s="93">
        <f>'heap select'!D43</f>
        <v>3.2755800000000002E-2</v>
      </c>
      <c r="D42" s="34">
        <f>'heap select'!E43</f>
        <v>1.9824099999999999E-4</v>
      </c>
      <c r="E42" s="86">
        <f t="shared" si="5"/>
        <v>6.0520884850927157E-3</v>
      </c>
      <c r="F42" s="93">
        <f>'mom select'!D43</f>
        <v>6.5106499999999998E-3</v>
      </c>
      <c r="G42" s="34">
        <f>'mom select'!E43</f>
        <v>1.01771E-4</v>
      </c>
      <c r="H42" s="108">
        <f t="shared" si="7"/>
        <v>1.5631465368281201E-2</v>
      </c>
      <c r="I42" s="93">
        <f>'quick select'!D43</f>
        <v>3.60122E-3</v>
      </c>
      <c r="J42" s="34">
        <f>'quick select'!E43</f>
        <v>3.8707699999999999E-4</v>
      </c>
      <c r="K42" s="116">
        <f t="shared" si="6"/>
        <v>0.10748496342906015</v>
      </c>
    </row>
    <row r="43" spans="1:11">
      <c r="A43" s="33">
        <v>31</v>
      </c>
      <c r="B43" s="113">
        <f>'heap select'!C44</f>
        <v>175000</v>
      </c>
      <c r="C43" s="93">
        <f>'heap select'!D44</f>
        <v>3.85046E-2</v>
      </c>
      <c r="D43" s="34">
        <f>'heap select'!E44</f>
        <v>2.52334E-4</v>
      </c>
      <c r="E43" s="86">
        <f t="shared" si="5"/>
        <v>6.5533468728411672E-3</v>
      </c>
      <c r="F43" s="93">
        <f>'mom select'!D44</f>
        <v>7.6867300000000001E-3</v>
      </c>
      <c r="G43" s="34">
        <f>'mom select'!E44</f>
        <v>8.3440200000000001E-5</v>
      </c>
      <c r="H43" s="108">
        <f t="shared" si="7"/>
        <v>1.0855097030857075E-2</v>
      </c>
      <c r="I43" s="93">
        <f>'quick select'!D44</f>
        <v>2.8941000000000001E-3</v>
      </c>
      <c r="J43" s="34">
        <f>'quick select'!E44</f>
        <v>1.00541E-4</v>
      </c>
      <c r="K43" s="116">
        <f t="shared" si="6"/>
        <v>3.4739988251960882E-2</v>
      </c>
    </row>
    <row r="44" spans="1:11">
      <c r="A44" s="33">
        <v>32</v>
      </c>
      <c r="B44" s="113">
        <f>'heap select'!C45</f>
        <v>200000</v>
      </c>
      <c r="C44" s="93">
        <f>'heap select'!D45</f>
        <v>4.3935799999999997E-2</v>
      </c>
      <c r="D44" s="34">
        <f>'heap select'!E45</f>
        <v>2.27371E-4</v>
      </c>
      <c r="E44" s="86">
        <f t="shared" si="5"/>
        <v>5.1750736301603706E-3</v>
      </c>
      <c r="F44" s="93">
        <f>'mom select'!D45</f>
        <v>8.9259600000000001E-3</v>
      </c>
      <c r="G44" s="34">
        <f>'mom select'!E45</f>
        <v>9.6749999999999994E-5</v>
      </c>
      <c r="H44" s="108">
        <f t="shared" si="7"/>
        <v>1.0839170240511944E-2</v>
      </c>
      <c r="I44" s="93">
        <f>'quick select'!D45</f>
        <v>2.82147E-3</v>
      </c>
      <c r="J44" s="34">
        <f>'quick select'!E45</f>
        <v>7.8282500000000001E-4</v>
      </c>
      <c r="K44" s="116">
        <f t="shared" si="6"/>
        <v>0.27745288803354279</v>
      </c>
    </row>
    <row r="45" spans="1:11">
      <c r="A45" s="33">
        <v>33</v>
      </c>
      <c r="B45" s="113">
        <f>'heap select'!C46</f>
        <v>225000</v>
      </c>
      <c r="C45" s="93">
        <f>'heap select'!D46</f>
        <v>4.9771700000000002E-2</v>
      </c>
      <c r="D45" s="34">
        <f>'heap select'!E46</f>
        <v>3.2916999999999999E-4</v>
      </c>
      <c r="E45" s="86">
        <f t="shared" si="5"/>
        <v>6.61359768703902E-3</v>
      </c>
      <c r="F45" s="93">
        <f>'mom select'!D46</f>
        <v>9.9708100000000001E-3</v>
      </c>
      <c r="G45" s="34">
        <f>'mom select'!E46</f>
        <v>3.65779E-4</v>
      </c>
      <c r="H45" s="108">
        <f t="shared" si="7"/>
        <v>3.6684983466739408E-2</v>
      </c>
      <c r="I45" s="93">
        <f>'quick select'!D46</f>
        <v>2.7934499999999998E-3</v>
      </c>
      <c r="J45" s="34">
        <f>'quick select'!E46</f>
        <v>1.0276E-3</v>
      </c>
      <c r="K45" s="116">
        <f t="shared" si="6"/>
        <v>0.36786053088474829</v>
      </c>
    </row>
    <row r="46" spans="1:11">
      <c r="A46" s="33">
        <v>34</v>
      </c>
      <c r="B46" s="113">
        <f>'heap select'!C47</f>
        <v>250000</v>
      </c>
      <c r="C46" s="93">
        <f>'heap select'!D47</f>
        <v>5.5518100000000001E-2</v>
      </c>
      <c r="D46" s="34">
        <f>'heap select'!E47</f>
        <v>3.3682200000000002E-4</v>
      </c>
      <c r="E46" s="86">
        <f t="shared" si="5"/>
        <v>6.0668862947399135E-3</v>
      </c>
      <c r="F46" s="93">
        <f>'mom select'!D47</f>
        <v>1.10215E-2</v>
      </c>
      <c r="G46" s="34">
        <f>'mom select'!E47</f>
        <v>6.6836500000000003E-5</v>
      </c>
      <c r="H46" s="108">
        <f t="shared" si="7"/>
        <v>6.0641927142403487E-3</v>
      </c>
      <c r="I46" s="93">
        <f>'quick select'!D47</f>
        <v>7.4589599999999997E-3</v>
      </c>
      <c r="J46" s="34">
        <f>'quick select'!E47</f>
        <v>1.64248E-3</v>
      </c>
      <c r="K46" s="116">
        <f t="shared" si="6"/>
        <v>0.220202280210646</v>
      </c>
    </row>
    <row r="47" spans="1:11">
      <c r="A47" s="33">
        <v>35</v>
      </c>
      <c r="B47" s="113">
        <f>'heap select'!C48</f>
        <v>275000</v>
      </c>
      <c r="C47" s="93">
        <f>'heap select'!D48</f>
        <v>6.1577100000000003E-2</v>
      </c>
      <c r="D47" s="34">
        <f>'heap select'!E48</f>
        <v>1.5254299999999999E-3</v>
      </c>
      <c r="E47" s="86">
        <f t="shared" si="5"/>
        <v>2.4772683351440714E-2</v>
      </c>
      <c r="F47" s="93">
        <f>'mom select'!D48</f>
        <v>1.16572E-2</v>
      </c>
      <c r="G47" s="34">
        <f>'mom select'!E48</f>
        <v>1.22163E-4</v>
      </c>
      <c r="H47" s="108">
        <f t="shared" si="7"/>
        <v>1.047961774697183E-2</v>
      </c>
      <c r="I47" s="93">
        <f>'quick select'!D48</f>
        <v>6.6459099999999997E-3</v>
      </c>
      <c r="J47" s="34">
        <f>'quick select'!E48</f>
        <v>8.6271099999999995E-4</v>
      </c>
      <c r="K47" s="116">
        <f t="shared" si="6"/>
        <v>0.12981081597553984</v>
      </c>
    </row>
    <row r="48" spans="1:11">
      <c r="A48" s="33">
        <v>36</v>
      </c>
      <c r="B48" s="113">
        <f>'heap select'!C49</f>
        <v>300000</v>
      </c>
      <c r="C48" s="93">
        <f>'heap select'!D49</f>
        <v>7.1612599999999998E-2</v>
      </c>
      <c r="D48" s="34">
        <f>'heap select'!E49</f>
        <v>3.7013699999999998E-3</v>
      </c>
      <c r="E48" s="86">
        <f t="shared" si="5"/>
        <v>5.1686016147996304E-2</v>
      </c>
      <c r="F48" s="93">
        <f>'mom select'!D49</f>
        <v>1.28629E-2</v>
      </c>
      <c r="G48" s="34">
        <f>'mom select'!E49</f>
        <v>1.3652400000000001E-4</v>
      </c>
      <c r="H48" s="108">
        <f t="shared" si="7"/>
        <v>1.0613780718189523E-2</v>
      </c>
      <c r="I48" s="93">
        <f>'quick select'!D49</f>
        <v>8.6229800000000006E-3</v>
      </c>
      <c r="J48" s="34">
        <f>'quick select'!E49</f>
        <v>1.17673E-3</v>
      </c>
      <c r="K48" s="116">
        <f t="shared" si="6"/>
        <v>0.13646442413179666</v>
      </c>
    </row>
    <row r="49" spans="1:12">
      <c r="A49" s="33">
        <v>37</v>
      </c>
      <c r="B49" s="113">
        <f>'heap select'!C50</f>
        <v>325000</v>
      </c>
      <c r="C49" s="93">
        <f>'heap select'!D50</f>
        <v>7.4841199999999997E-2</v>
      </c>
      <c r="D49" s="34">
        <f>'heap select'!E50</f>
        <v>1.0648299999999999E-3</v>
      </c>
      <c r="E49" s="86">
        <f t="shared" si="5"/>
        <v>1.4227858452296328E-2</v>
      </c>
      <c r="F49" s="93">
        <f>'mom select'!D50</f>
        <v>1.41213E-2</v>
      </c>
      <c r="G49" s="34">
        <f>'mom select'!E50</f>
        <v>1.0178099999999999E-4</v>
      </c>
      <c r="H49" s="108">
        <f t="shared" si="7"/>
        <v>7.2076225276709645E-3</v>
      </c>
      <c r="I49" s="93">
        <f>'quick select'!D50</f>
        <v>9.8898900000000001E-3</v>
      </c>
      <c r="J49" s="34">
        <f>'quick select'!E50</f>
        <v>9.2461699999999997E-4</v>
      </c>
      <c r="K49" s="116">
        <f t="shared" si="6"/>
        <v>9.3491130841697925E-2</v>
      </c>
    </row>
    <row r="50" spans="1:12">
      <c r="A50" s="33">
        <v>38</v>
      </c>
      <c r="B50" s="113">
        <f>'heap select'!C51</f>
        <v>350000</v>
      </c>
      <c r="C50" s="93">
        <f>'heap select'!D51</f>
        <v>8.0884899999999996E-2</v>
      </c>
      <c r="D50" s="34">
        <f>'heap select'!E51</f>
        <v>5.0912400000000001E-4</v>
      </c>
      <c r="E50" s="86">
        <f t="shared" si="5"/>
        <v>6.2944257828098944E-3</v>
      </c>
      <c r="F50" s="93">
        <f>'mom select'!D51</f>
        <v>1.5057299999999999E-2</v>
      </c>
      <c r="G50" s="34">
        <f>'mom select'!E51</f>
        <v>2.1828400000000001E-4</v>
      </c>
      <c r="H50" s="108">
        <f t="shared" si="7"/>
        <v>1.4496888552396513E-2</v>
      </c>
      <c r="I50" s="93">
        <f>'quick select'!D51</f>
        <v>5.9569999999999996E-3</v>
      </c>
      <c r="J50" s="34">
        <f>'quick select'!E51</f>
        <v>7.9254399999999995E-4</v>
      </c>
      <c r="K50" s="116">
        <f t="shared" si="6"/>
        <v>0.13304414973980191</v>
      </c>
    </row>
    <row r="51" spans="1:12">
      <c r="A51" s="33">
        <v>39</v>
      </c>
      <c r="B51" s="113">
        <f>'heap select'!C52</f>
        <v>375000</v>
      </c>
      <c r="C51" s="93">
        <f>'heap select'!D52</f>
        <v>8.6592799999999998E-2</v>
      </c>
      <c r="D51" s="34">
        <f>'heap select'!E52</f>
        <v>6.0101399999999998E-4</v>
      </c>
      <c r="E51" s="86">
        <f t="shared" si="5"/>
        <v>6.9406925287090844E-3</v>
      </c>
      <c r="F51" s="93">
        <f>'mom select'!D52</f>
        <v>1.6232199999999999E-2</v>
      </c>
      <c r="G51" s="34">
        <f>'mom select'!E52</f>
        <v>1.5024999999999999E-4</v>
      </c>
      <c r="H51" s="108">
        <f t="shared" si="7"/>
        <v>9.2562930471531898E-3</v>
      </c>
      <c r="I51" s="93">
        <f>'quick select'!D52</f>
        <v>4.5066500000000001E-3</v>
      </c>
      <c r="J51" s="34">
        <f>'quick select'!E52</f>
        <v>2.14196E-3</v>
      </c>
      <c r="K51" s="116">
        <f t="shared" si="6"/>
        <v>0.4752887399731508</v>
      </c>
    </row>
    <row r="52" spans="1:12">
      <c r="A52" s="33">
        <v>40</v>
      </c>
      <c r="B52" s="113">
        <f>'heap select'!C53</f>
        <v>400000</v>
      </c>
      <c r="C52" s="93">
        <f>'heap select'!D53</f>
        <v>9.2720899999999995E-2</v>
      </c>
      <c r="D52" s="34">
        <f>'heap select'!E53</f>
        <v>2.66667E-4</v>
      </c>
      <c r="E52" s="86">
        <f t="shared" si="5"/>
        <v>2.8760182439989258E-3</v>
      </c>
      <c r="F52" s="93">
        <f>'mom select'!D53</f>
        <v>1.7631000000000001E-2</v>
      </c>
      <c r="G52" s="34">
        <f>'mom select'!E53</f>
        <v>2.2042399999999999E-4</v>
      </c>
      <c r="H52" s="108">
        <f t="shared" si="7"/>
        <v>1.2502070217231012E-2</v>
      </c>
      <c r="I52" s="93">
        <f>'quick select'!D53</f>
        <v>9.7663899999999998E-3</v>
      </c>
      <c r="J52" s="34">
        <f>'quick select'!E53</f>
        <v>9.0578399999999997E-4</v>
      </c>
      <c r="K52" s="116">
        <f t="shared" si="6"/>
        <v>9.2745016326401059E-2</v>
      </c>
    </row>
    <row r="53" spans="1:12">
      <c r="A53" s="33">
        <v>41</v>
      </c>
      <c r="B53" s="113">
        <f>'heap select'!C54</f>
        <v>425000</v>
      </c>
      <c r="C53" s="93">
        <f>'heap select'!D54</f>
        <v>9.8093100000000003E-2</v>
      </c>
      <c r="D53" s="34">
        <f>'heap select'!E54</f>
        <v>6.5929599999999997E-4</v>
      </c>
      <c r="E53" s="86">
        <f t="shared" si="5"/>
        <v>6.7211251352031895E-3</v>
      </c>
      <c r="F53" s="93">
        <f>'mom select'!D54</f>
        <v>1.8565600000000002E-2</v>
      </c>
      <c r="G53" s="34">
        <f>'mom select'!E54</f>
        <v>1.6538800000000001E-4</v>
      </c>
      <c r="H53" s="108">
        <f t="shared" si="7"/>
        <v>8.9083035291075974E-3</v>
      </c>
      <c r="I53" s="93">
        <f>'quick select'!D54</f>
        <v>9.12929E-3</v>
      </c>
      <c r="J53" s="34">
        <f>'quick select'!E54</f>
        <v>1.19637E-3</v>
      </c>
      <c r="K53" s="116">
        <f t="shared" si="6"/>
        <v>0.13104743085168727</v>
      </c>
    </row>
    <row r="54" spans="1:12">
      <c r="A54" s="33">
        <v>42</v>
      </c>
      <c r="B54" s="113">
        <f>'heap select'!C55</f>
        <v>450000</v>
      </c>
      <c r="C54" s="93">
        <f>'heap select'!D55</f>
        <v>0.104695</v>
      </c>
      <c r="D54" s="34">
        <f>'heap select'!E55</f>
        <v>5.1228000000000005E-4</v>
      </c>
      <c r="E54" s="86">
        <f t="shared" si="5"/>
        <v>4.8930703471990076E-3</v>
      </c>
      <c r="F54" s="93">
        <f>'mom select'!D55</f>
        <v>1.9484700000000001E-2</v>
      </c>
      <c r="G54" s="34">
        <f>'mom select'!E55</f>
        <v>1.7920300000000001E-4</v>
      </c>
      <c r="H54" s="108">
        <f t="shared" si="7"/>
        <v>9.1971136327477464E-3</v>
      </c>
      <c r="I54" s="93">
        <f>'quick select'!D55</f>
        <v>9.5425600000000003E-3</v>
      </c>
      <c r="J54" s="34">
        <f>'quick select'!E55</f>
        <v>1.83365E-3</v>
      </c>
      <c r="K54" s="116">
        <f t="shared" si="6"/>
        <v>0.19215493536325681</v>
      </c>
    </row>
    <row r="55" spans="1:12">
      <c r="A55" s="33">
        <v>43</v>
      </c>
      <c r="B55" s="113">
        <f>'heap select'!C56</f>
        <v>475000</v>
      </c>
      <c r="C55" s="93">
        <f>'heap select'!D56</f>
        <v>0.114897</v>
      </c>
      <c r="D55" s="34">
        <f>'heap select'!E56</f>
        <v>4.6035900000000003E-3</v>
      </c>
      <c r="E55" s="86">
        <f t="shared" si="5"/>
        <v>4.0067103579727932E-2</v>
      </c>
      <c r="F55" s="93">
        <f>'mom select'!D56</f>
        <v>2.0831200000000001E-2</v>
      </c>
      <c r="G55" s="34">
        <f>'mom select'!E56</f>
        <v>4.6053899999999999E-4</v>
      </c>
      <c r="H55" s="108">
        <f t="shared" si="7"/>
        <v>2.2108135873113405E-2</v>
      </c>
      <c r="I55" s="93">
        <f>'quick select'!D56</f>
        <v>9.0457200000000001E-3</v>
      </c>
      <c r="J55" s="34">
        <f>'quick select'!E56</f>
        <v>3.07406E-3</v>
      </c>
      <c r="K55" s="116">
        <f t="shared" si="6"/>
        <v>0.33983585607336952</v>
      </c>
    </row>
    <row r="56" spans="1:12">
      <c r="A56" s="33">
        <v>44</v>
      </c>
      <c r="B56" s="113">
        <f>'heap select'!C57</f>
        <v>500000</v>
      </c>
      <c r="C56" s="93">
        <f>'heap select'!D57</f>
        <v>0.11751399999999999</v>
      </c>
      <c r="D56" s="34">
        <f>'heap select'!E57</f>
        <v>7.4416800000000002E-4</v>
      </c>
      <c r="E56" s="86">
        <f t="shared" si="5"/>
        <v>6.3325901594703613E-3</v>
      </c>
      <c r="F56" s="93">
        <f>'mom select'!D57</f>
        <v>2.1741400000000001E-2</v>
      </c>
      <c r="G56" s="34">
        <f>'mom select'!E57</f>
        <v>2.6108799999999998E-4</v>
      </c>
      <c r="H56" s="108">
        <f t="shared" si="7"/>
        <v>1.2008794281876971E-2</v>
      </c>
      <c r="I56" s="93">
        <f>'quick select'!D57</f>
        <v>1.06652E-2</v>
      </c>
      <c r="J56" s="34">
        <f>'quick select'!E57</f>
        <v>8.2647700000000005E-4</v>
      </c>
      <c r="K56" s="116">
        <f t="shared" si="6"/>
        <v>7.7492874020177779E-2</v>
      </c>
    </row>
    <row r="57" spans="1:12">
      <c r="A57" s="33">
        <v>45</v>
      </c>
      <c r="B57" s="113">
        <f>'heap select'!C58</f>
        <v>550000</v>
      </c>
      <c r="C57" s="93">
        <f>'heap select'!D58</f>
        <v>0.12980900000000001</v>
      </c>
      <c r="D57" s="34">
        <f>'heap select'!E58</f>
        <v>1.1035400000000001E-3</v>
      </c>
      <c r="E57" s="86">
        <f t="shared" si="5"/>
        <v>8.5012595428668267E-3</v>
      </c>
      <c r="F57" s="93">
        <f>'mom select'!D58</f>
        <v>2.50932E-2</v>
      </c>
      <c r="G57" s="34">
        <f>'mom select'!E58</f>
        <v>1.65482E-3</v>
      </c>
      <c r="H57" s="108">
        <f t="shared" si="7"/>
        <v>6.5946949771252775E-2</v>
      </c>
      <c r="I57" s="93">
        <f>'quick select'!D58</f>
        <v>1.1808000000000001E-2</v>
      </c>
      <c r="J57" s="34">
        <f>'quick select'!E58</f>
        <v>1.6846999999999999E-3</v>
      </c>
      <c r="K57" s="116">
        <f t="shared" si="6"/>
        <v>0.14267445799457992</v>
      </c>
      <c r="L57" s="147"/>
    </row>
    <row r="58" spans="1:12">
      <c r="A58" s="33">
        <v>46</v>
      </c>
      <c r="B58" s="113">
        <f>'heap select'!C59</f>
        <v>600000</v>
      </c>
      <c r="C58" s="93">
        <f>'heap select'!D59</f>
        <v>0.14511599999999999</v>
      </c>
      <c r="D58" s="34">
        <f>'heap select'!E59</f>
        <v>6.0054100000000001E-4</v>
      </c>
      <c r="E58" s="86">
        <f t="shared" si="5"/>
        <v>4.1383513878552334E-3</v>
      </c>
      <c r="F58" s="93">
        <f>'mom select'!D59</f>
        <v>2.8757499999999998E-2</v>
      </c>
      <c r="G58" s="34">
        <f>'mom select'!E59</f>
        <v>1.5443399999999999E-3</v>
      </c>
      <c r="H58" s="108">
        <f t="shared" si="7"/>
        <v>5.3702164652699294E-2</v>
      </c>
      <c r="I58" s="93">
        <f>'quick select'!D59</f>
        <v>1.19953E-2</v>
      </c>
      <c r="J58" s="34">
        <f>'quick select'!E59</f>
        <v>3.9267299999999998E-3</v>
      </c>
      <c r="K58" s="116">
        <f t="shared" si="6"/>
        <v>0.32735571432144256</v>
      </c>
    </row>
    <row r="59" spans="1:12">
      <c r="A59" s="33">
        <v>47</v>
      </c>
      <c r="B59" s="113">
        <f>'heap select'!C60</f>
        <v>650000</v>
      </c>
      <c r="C59" s="93">
        <f>'heap select'!D60</f>
        <v>0.16189700000000001</v>
      </c>
      <c r="D59" s="34">
        <f>'heap select'!E60</f>
        <v>7.4461800000000002E-3</v>
      </c>
      <c r="E59" s="86">
        <f t="shared" si="5"/>
        <v>4.5993316738420102E-2</v>
      </c>
      <c r="F59" s="93">
        <f>'mom select'!D60</f>
        <v>2.8117E-2</v>
      </c>
      <c r="G59" s="34">
        <f>'mom select'!E60</f>
        <v>3.1731100000000003E-4</v>
      </c>
      <c r="H59" s="108">
        <f t="shared" si="7"/>
        <v>1.1285378952235303E-2</v>
      </c>
      <c r="I59" s="93">
        <f>'quick select'!D60</f>
        <v>1.2125500000000001E-2</v>
      </c>
      <c r="J59" s="34">
        <f>'quick select'!E60</f>
        <v>2.90158E-3</v>
      </c>
      <c r="K59" s="116">
        <f t="shared" si="6"/>
        <v>0.23929569914642693</v>
      </c>
    </row>
    <row r="60" spans="1:12">
      <c r="A60" s="33">
        <v>48</v>
      </c>
      <c r="B60" s="113">
        <f>'heap select'!C61</f>
        <v>700000</v>
      </c>
      <c r="C60" s="93">
        <f>'heap select'!D61</f>
        <v>0.16975199999999999</v>
      </c>
      <c r="D60" s="34">
        <f>'heap select'!E61</f>
        <v>9.5626700000000001E-4</v>
      </c>
      <c r="E60" s="86">
        <f t="shared" si="5"/>
        <v>5.6333180168716725E-3</v>
      </c>
      <c r="F60" s="93">
        <f>'mom select'!D61</f>
        <v>3.02978E-2</v>
      </c>
      <c r="G60" s="34">
        <f>'mom select'!E61</f>
        <v>2.4986499999999999E-4</v>
      </c>
      <c r="H60" s="108">
        <f t="shared" si="7"/>
        <v>8.2469684267504565E-3</v>
      </c>
      <c r="I60" s="93">
        <f>'quick select'!D61</f>
        <v>1.6464699999999999E-2</v>
      </c>
      <c r="J60" s="34">
        <f>'quick select'!E61</f>
        <v>2.06975E-3</v>
      </c>
      <c r="K60" s="116">
        <f t="shared" si="6"/>
        <v>0.12570833358639999</v>
      </c>
    </row>
    <row r="61" spans="1:12">
      <c r="A61" s="33">
        <v>49</v>
      </c>
      <c r="B61" s="113">
        <f>'heap select'!C62</f>
        <v>750000</v>
      </c>
      <c r="C61" s="93">
        <f>'heap select'!D62</f>
        <v>0.18282899999999999</v>
      </c>
      <c r="D61" s="34">
        <f>'heap select'!E62</f>
        <v>1.24525E-3</v>
      </c>
      <c r="E61" s="86">
        <f t="shared" si="5"/>
        <v>6.811009194383824E-3</v>
      </c>
      <c r="F61" s="93">
        <f>'mom select'!D62</f>
        <v>3.3046499999999999E-2</v>
      </c>
      <c r="G61" s="34">
        <f>'mom select'!E62</f>
        <v>2.11499E-4</v>
      </c>
      <c r="H61" s="108">
        <f t="shared" si="7"/>
        <v>6.4000423645469264E-3</v>
      </c>
      <c r="I61" s="93">
        <f>'quick select'!D62</f>
        <v>1.3020800000000001E-2</v>
      </c>
      <c r="J61" s="34">
        <f>'quick select'!E62</f>
        <v>2.1106699999999998E-3</v>
      </c>
      <c r="K61" s="116">
        <f t="shared" si="6"/>
        <v>0.16209987097566966</v>
      </c>
    </row>
    <row r="62" spans="1:12">
      <c r="A62" s="33">
        <v>50</v>
      </c>
      <c r="B62" s="113">
        <f>'heap select'!C63</f>
        <v>800000</v>
      </c>
      <c r="C62" s="93">
        <f>'heap select'!D63</f>
        <v>0.19678799999999999</v>
      </c>
      <c r="D62" s="34">
        <f>'heap select'!E63</f>
        <v>8.5046999999999998E-4</v>
      </c>
      <c r="E62" s="86">
        <f t="shared" si="5"/>
        <v>4.3217574242331849E-3</v>
      </c>
      <c r="F62" s="93">
        <f>'mom select'!D63</f>
        <v>3.4765200000000003E-2</v>
      </c>
      <c r="G62" s="34">
        <f>'mom select'!E63</f>
        <v>5.6350400000000004E-4</v>
      </c>
      <c r="H62" s="108">
        <f t="shared" si="7"/>
        <v>1.6208852530691611E-2</v>
      </c>
      <c r="I62" s="93">
        <f>'quick select'!D63</f>
        <v>1.8616600000000001E-2</v>
      </c>
      <c r="J62" s="34">
        <f>'quick select'!E63</f>
        <v>3.30452E-3</v>
      </c>
      <c r="K62" s="116">
        <f t="shared" si="6"/>
        <v>0.17750394808933961</v>
      </c>
    </row>
    <row r="63" spans="1:12">
      <c r="A63" s="33">
        <v>51</v>
      </c>
      <c r="B63" s="113">
        <f>'heap select'!C64</f>
        <v>850000</v>
      </c>
      <c r="C63" s="93">
        <f>'heap select'!D64</f>
        <v>0.21253900000000001</v>
      </c>
      <c r="D63" s="34">
        <f>'heap select'!E64</f>
        <v>7.2788200000000001E-3</v>
      </c>
      <c r="E63" s="86">
        <f t="shared" si="5"/>
        <v>3.4246985259175959E-2</v>
      </c>
      <c r="F63" s="93">
        <f>'mom select'!D64</f>
        <v>3.7382400000000003E-2</v>
      </c>
      <c r="G63" s="34">
        <f>'mom select'!E64</f>
        <v>1.7413800000000001E-4</v>
      </c>
      <c r="H63" s="108">
        <f t="shared" si="7"/>
        <v>4.6582883923985616E-3</v>
      </c>
      <c r="I63" s="93">
        <f>'quick select'!D64</f>
        <v>1.9218499999999999E-2</v>
      </c>
      <c r="J63" s="34">
        <f>'quick select'!E64</f>
        <v>3.63547E-3</v>
      </c>
      <c r="K63" s="116">
        <f t="shared" si="6"/>
        <v>0.1891651273512501</v>
      </c>
    </row>
    <row r="64" spans="1:12">
      <c r="A64" s="33">
        <v>52</v>
      </c>
      <c r="B64" s="113">
        <f>'heap select'!C65</f>
        <v>900000</v>
      </c>
      <c r="C64" s="93">
        <f>'heap select'!D65</f>
        <v>0.22156400000000001</v>
      </c>
      <c r="D64" s="34">
        <f>'heap select'!E65</f>
        <v>9.3782499999999999E-4</v>
      </c>
      <c r="E64" s="86">
        <f t="shared" si="5"/>
        <v>4.232749905219259E-3</v>
      </c>
      <c r="F64" s="93">
        <f>'mom select'!D65</f>
        <v>3.90741E-2</v>
      </c>
      <c r="G64" s="34">
        <f>'mom select'!E65</f>
        <v>4.85112E-4</v>
      </c>
      <c r="H64" s="108">
        <f t="shared" si="7"/>
        <v>1.2415180388031969E-2</v>
      </c>
      <c r="I64" s="93">
        <f>'quick select'!D65</f>
        <v>1.7028999999999999E-2</v>
      </c>
      <c r="J64" s="34">
        <f>'quick select'!E65</f>
        <v>2.7530699999999998E-3</v>
      </c>
      <c r="K64" s="116">
        <f t="shared" si="6"/>
        <v>0.16166950496212343</v>
      </c>
    </row>
    <row r="65" spans="1:11">
      <c r="A65" s="33">
        <v>53</v>
      </c>
      <c r="B65" s="113">
        <f>'heap select'!C66</f>
        <v>950000</v>
      </c>
      <c r="C65" s="93">
        <f>'heap select'!D66</f>
        <v>0.23644100000000001</v>
      </c>
      <c r="D65" s="34">
        <f>'heap select'!E66</f>
        <v>6.5632399999999997E-3</v>
      </c>
      <c r="E65" s="86">
        <f t="shared" si="5"/>
        <v>2.7758468285957169E-2</v>
      </c>
      <c r="F65" s="93">
        <f>'mom select'!D66</f>
        <v>4.1217400000000001E-2</v>
      </c>
      <c r="G65" s="34">
        <f>'mom select'!E66</f>
        <v>5.4400399999999995E-4</v>
      </c>
      <c r="H65" s="108">
        <f t="shared" si="7"/>
        <v>1.3198406498226475E-2</v>
      </c>
      <c r="I65" s="93">
        <f>'quick select'!D66</f>
        <v>1.48351E-2</v>
      </c>
      <c r="J65" s="34">
        <f>'quick select'!E66</f>
        <v>4.7518300000000003E-3</v>
      </c>
      <c r="K65" s="116">
        <f t="shared" si="6"/>
        <v>0.32030994061381457</v>
      </c>
    </row>
    <row r="66" spans="1:11">
      <c r="A66" s="33">
        <v>54</v>
      </c>
      <c r="B66" s="113">
        <f>'heap select'!C67</f>
        <v>1000000</v>
      </c>
      <c r="C66" s="93">
        <f>'heap select'!D67</f>
        <v>0.25006699999999998</v>
      </c>
      <c r="D66" s="34">
        <f>'heap select'!E67</f>
        <v>6.7132199999999998E-3</v>
      </c>
      <c r="E66" s="86">
        <f t="shared" si="5"/>
        <v>2.6845685356324506E-2</v>
      </c>
      <c r="F66" s="93">
        <f>'mom select'!D67</f>
        <v>4.4437900000000002E-2</v>
      </c>
      <c r="G66" s="34">
        <f>'mom select'!E67</f>
        <v>3.04492E-3</v>
      </c>
      <c r="H66" s="108">
        <f t="shared" si="7"/>
        <v>6.8520789686281308E-2</v>
      </c>
      <c r="I66" s="93">
        <f>'quick select'!D67</f>
        <v>2.4801799999999999E-2</v>
      </c>
      <c r="J66" s="34">
        <f>'quick select'!E67</f>
        <v>6.1038799999999999E-3</v>
      </c>
      <c r="K66" s="116">
        <f t="shared" si="6"/>
        <v>0.24610633099210541</v>
      </c>
    </row>
    <row r="67" spans="1:11">
      <c r="A67" s="33">
        <v>55</v>
      </c>
      <c r="B67" s="113">
        <f>'heap select'!C68</f>
        <v>1250000</v>
      </c>
      <c r="C67" s="93">
        <f>'heap select'!D68</f>
        <v>0.32131300000000002</v>
      </c>
      <c r="D67" s="34">
        <f>'heap select'!E68</f>
        <v>1.31277E-3</v>
      </c>
      <c r="E67" s="86">
        <f t="shared" si="5"/>
        <v>4.0856423487378351E-3</v>
      </c>
      <c r="F67" s="93">
        <f>'mom select'!D68</f>
        <v>5.4253500000000003E-2</v>
      </c>
      <c r="G67" s="34">
        <f>'mom select'!E68</f>
        <v>6.1713100000000004E-4</v>
      </c>
      <c r="H67" s="108">
        <f t="shared" si="7"/>
        <v>1.1374952768024183E-2</v>
      </c>
      <c r="I67" s="93">
        <f>'quick select'!D68</f>
        <v>2.9328099999999999E-2</v>
      </c>
      <c r="J67" s="34">
        <f>'quick select'!E68</f>
        <v>5.5886900000000003E-3</v>
      </c>
      <c r="K67" s="116">
        <f t="shared" si="6"/>
        <v>0.19055751992116776</v>
      </c>
    </row>
    <row r="68" spans="1:11">
      <c r="A68" s="33">
        <v>56</v>
      </c>
      <c r="B68" s="113">
        <f>'heap select'!C69</f>
        <v>1500000</v>
      </c>
      <c r="C68" s="93">
        <f>'heap select'!D69</f>
        <v>0.39414500000000002</v>
      </c>
      <c r="D68" s="34">
        <f>'heap select'!E69</f>
        <v>1.1299099999999999E-2</v>
      </c>
      <c r="E68" s="86">
        <f t="shared" si="5"/>
        <v>2.866736860799959E-2</v>
      </c>
      <c r="F68" s="93">
        <f>'mom select'!D69</f>
        <v>6.5519800000000003E-2</v>
      </c>
      <c r="G68" s="34">
        <f>'mom select'!E69</f>
        <v>5.4316900000000003E-4</v>
      </c>
      <c r="H68" s="108">
        <f t="shared" si="7"/>
        <v>8.2901504583347326E-3</v>
      </c>
      <c r="I68" s="93">
        <f>'quick select'!D69</f>
        <v>2.8999400000000002E-2</v>
      </c>
      <c r="J68" s="34">
        <f>'quick select'!E69</f>
        <v>5.1056799999999996E-3</v>
      </c>
      <c r="K68" s="116">
        <f t="shared" si="6"/>
        <v>0.17606157368773145</v>
      </c>
    </row>
    <row r="69" spans="1:11">
      <c r="A69" s="33">
        <v>57</v>
      </c>
      <c r="B69" s="113">
        <f>'heap select'!C70</f>
        <v>1750000</v>
      </c>
      <c r="C69" s="93">
        <f>'heap select'!D70</f>
        <v>0.46231</v>
      </c>
      <c r="D69" s="34">
        <f>'heap select'!E70</f>
        <v>1.19051E-2</v>
      </c>
      <c r="E69" s="86">
        <f t="shared" si="5"/>
        <v>2.5751335683848499E-2</v>
      </c>
      <c r="F69" s="93">
        <f>'mom select'!D70</f>
        <v>8.0834400000000001E-2</v>
      </c>
      <c r="G69" s="34">
        <f>'mom select'!E70</f>
        <v>5.1930199999999996E-3</v>
      </c>
      <c r="H69" s="108">
        <f t="shared" si="7"/>
        <v>6.4242698653048699E-2</v>
      </c>
      <c r="I69" s="93">
        <f>'quick select'!D70</f>
        <v>3.8345400000000002E-2</v>
      </c>
      <c r="J69" s="34">
        <f>'quick select'!E70</f>
        <v>8.1833800000000005E-3</v>
      </c>
      <c r="K69" s="116">
        <f t="shared" si="6"/>
        <v>0.21341229978041695</v>
      </c>
    </row>
    <row r="70" spans="1:11">
      <c r="A70" s="33">
        <v>58</v>
      </c>
      <c r="B70" s="113">
        <f>'heap select'!C71</f>
        <v>2000000</v>
      </c>
      <c r="C70" s="93">
        <f>'heap select'!D71</f>
        <v>0.53441000000000005</v>
      </c>
      <c r="D70" s="34">
        <f>'heap select'!E71</f>
        <v>1.1279300000000001E-2</v>
      </c>
      <c r="E70" s="86">
        <f t="shared" si="5"/>
        <v>2.1106079601803857E-2</v>
      </c>
      <c r="F70" s="93">
        <f>'mom select'!D71</f>
        <v>8.8329500000000005E-2</v>
      </c>
      <c r="G70" s="34">
        <f>'mom select'!E71</f>
        <v>1.7667200000000001E-3</v>
      </c>
      <c r="H70" s="108">
        <f t="shared" si="7"/>
        <v>2.0001471761982123E-2</v>
      </c>
      <c r="I70" s="93">
        <f>'quick select'!D71</f>
        <v>5.0107600000000002E-2</v>
      </c>
      <c r="J70" s="34">
        <f>'quick select'!E71</f>
        <v>7.3986700000000004E-3</v>
      </c>
      <c r="K70" s="116">
        <f t="shared" si="6"/>
        <v>0.14765564505184842</v>
      </c>
    </row>
    <row r="71" spans="1:11">
      <c r="A71" s="33">
        <v>59</v>
      </c>
      <c r="B71" s="113">
        <f>'heap select'!C72</f>
        <v>2250000</v>
      </c>
      <c r="C71" s="93">
        <f>'heap select'!D72</f>
        <v>0.63530699999999996</v>
      </c>
      <c r="D71" s="34">
        <f>'heap select'!E72</f>
        <v>1.5074499999999999E-2</v>
      </c>
      <c r="E71" s="86">
        <f t="shared" si="5"/>
        <v>2.3727898480577107E-2</v>
      </c>
      <c r="F71" s="93">
        <f>'mom select'!D72</f>
        <v>9.8737599999999995E-2</v>
      </c>
      <c r="G71" s="34">
        <f>'mom select'!E72</f>
        <v>9.4869099999999999E-4</v>
      </c>
      <c r="H71" s="108">
        <f t="shared" si="7"/>
        <v>9.6082039668778669E-3</v>
      </c>
      <c r="I71" s="93">
        <f>'quick select'!D72</f>
        <v>5.6072200000000003E-2</v>
      </c>
      <c r="J71" s="34">
        <f>'quick select'!E72</f>
        <v>1.1753899999999999E-2</v>
      </c>
      <c r="K71" s="116">
        <f t="shared" si="6"/>
        <v>0.20962081031241861</v>
      </c>
    </row>
    <row r="72" spans="1:11">
      <c r="A72" s="33">
        <v>60</v>
      </c>
      <c r="B72" s="113">
        <f>'heap select'!C73</f>
        <v>2500000</v>
      </c>
      <c r="C72" s="93">
        <f>'heap select'!D73</f>
        <v>0.70511100000000004</v>
      </c>
      <c r="D72" s="34">
        <f>'heap select'!E73</f>
        <v>1.48603E-2</v>
      </c>
      <c r="E72" s="86">
        <f t="shared" si="5"/>
        <v>2.1075121505692011E-2</v>
      </c>
      <c r="F72" s="93">
        <f>'mom select'!D73</f>
        <v>0.109707</v>
      </c>
      <c r="G72" s="34">
        <f>'mom select'!E73</f>
        <v>1.08158E-3</v>
      </c>
      <c r="H72" s="108">
        <f t="shared" si="7"/>
        <v>9.8588057279845407E-3</v>
      </c>
      <c r="I72" s="93">
        <f>'quick select'!D73</f>
        <v>5.3288700000000001E-2</v>
      </c>
      <c r="J72" s="34">
        <f>'quick select'!E73</f>
        <v>1.19414E-2</v>
      </c>
      <c r="K72" s="116">
        <f t="shared" si="6"/>
        <v>0.2240887843013622</v>
      </c>
    </row>
    <row r="73" spans="1:11">
      <c r="A73" s="33">
        <v>61</v>
      </c>
      <c r="B73" s="113">
        <f>'heap select'!C74</f>
        <v>2750000</v>
      </c>
      <c r="C73" s="93">
        <f>'heap select'!D74</f>
        <v>0.77974299999999996</v>
      </c>
      <c r="D73" s="34">
        <f>'heap select'!E74</f>
        <v>1.3090900000000001E-2</v>
      </c>
      <c r="E73" s="86">
        <f t="shared" si="5"/>
        <v>1.6788736801741089E-2</v>
      </c>
      <c r="F73" s="93">
        <f>'mom select'!D74</f>
        <v>0.12030200000000001</v>
      </c>
      <c r="G73" s="34">
        <f>'mom select'!E74</f>
        <v>1.06679E-3</v>
      </c>
      <c r="H73" s="108">
        <f t="shared" si="7"/>
        <v>8.8675998736513096E-3</v>
      </c>
      <c r="I73" s="93">
        <f>'quick select'!D74</f>
        <v>5.7454100000000001E-2</v>
      </c>
      <c r="J73" s="34">
        <f>'quick select'!E74</f>
        <v>1.17187E-2</v>
      </c>
      <c r="K73" s="116">
        <f t="shared" si="6"/>
        <v>0.20396629657413484</v>
      </c>
    </row>
    <row r="74" spans="1:11">
      <c r="A74" s="33">
        <v>62</v>
      </c>
      <c r="B74" s="113">
        <f>'heap select'!C75</f>
        <v>3000000</v>
      </c>
      <c r="C74" s="93">
        <f>'heap select'!D75</f>
        <v>0.89502999999999999</v>
      </c>
      <c r="D74" s="34">
        <f>'heap select'!E75</f>
        <v>1.4131599999999999E-2</v>
      </c>
      <c r="E74" s="86">
        <f t="shared" si="5"/>
        <v>1.5788967967554159E-2</v>
      </c>
      <c r="F74" s="93">
        <f>'mom select'!D75</f>
        <v>0.13522700000000001</v>
      </c>
      <c r="G74" s="34">
        <f>'mom select'!E75</f>
        <v>7.14988E-3</v>
      </c>
      <c r="H74" s="108">
        <f t="shared" si="7"/>
        <v>5.2873168819836266E-2</v>
      </c>
      <c r="I74" s="93">
        <f>'quick select'!D75</f>
        <v>6.3111899999999999E-2</v>
      </c>
      <c r="J74" s="34">
        <f>'quick select'!E75</f>
        <v>1.32126E-2</v>
      </c>
      <c r="K74" s="116">
        <f t="shared" si="6"/>
        <v>0.20935196056528166</v>
      </c>
    </row>
    <row r="75" spans="1:11">
      <c r="A75" s="33">
        <v>63</v>
      </c>
      <c r="B75" s="113">
        <f>'heap select'!C76</f>
        <v>3250000</v>
      </c>
      <c r="C75" s="93">
        <f>'heap select'!D76</f>
        <v>0.97638800000000003</v>
      </c>
      <c r="D75" s="34">
        <f>'heap select'!E76</f>
        <v>1.7961299999999999E-2</v>
      </c>
      <c r="E75" s="86">
        <f t="shared" si="5"/>
        <v>1.839565828338734E-2</v>
      </c>
      <c r="F75" s="93">
        <f>'mom select'!D76</f>
        <v>0.143321</v>
      </c>
      <c r="G75" s="34">
        <f>'mom select'!E76</f>
        <v>3.3581499999999999E-3</v>
      </c>
      <c r="H75" s="108">
        <f t="shared" si="7"/>
        <v>2.3430969641573807E-2</v>
      </c>
      <c r="I75" s="93">
        <f>'quick select'!D76</f>
        <v>6.8294400000000005E-2</v>
      </c>
      <c r="J75" s="34">
        <f>'quick select'!E76</f>
        <v>1.16341E-2</v>
      </c>
      <c r="K75" s="116">
        <f t="shared" si="6"/>
        <v>0.17035218114515976</v>
      </c>
    </row>
    <row r="76" spans="1:11">
      <c r="A76" s="33">
        <v>64</v>
      </c>
      <c r="B76" s="113">
        <f>'heap select'!C77</f>
        <v>3500000</v>
      </c>
      <c r="C76" s="93">
        <f>'heap select'!D77</f>
        <v>1.06074</v>
      </c>
      <c r="D76" s="34">
        <f>'heap select'!E77</f>
        <v>2.4402900000000002E-2</v>
      </c>
      <c r="E76" s="86">
        <f t="shared" si="5"/>
        <v>2.3005543299960407E-2</v>
      </c>
      <c r="F76" s="93">
        <f>'mom select'!D77</f>
        <v>0.153892</v>
      </c>
      <c r="G76" s="34">
        <f>'mom select'!E77</f>
        <v>1.32817E-3</v>
      </c>
      <c r="H76" s="108">
        <f t="shared" si="7"/>
        <v>8.6305331011358611E-3</v>
      </c>
      <c r="I76" s="93">
        <f>'quick select'!D77</f>
        <v>8.5538799999999998E-2</v>
      </c>
      <c r="J76" s="34">
        <f>'quick select'!E77</f>
        <v>1.4817200000000001E-2</v>
      </c>
      <c r="K76" s="116">
        <f t="shared" si="6"/>
        <v>0.17322197645980539</v>
      </c>
    </row>
    <row r="77" spans="1:11">
      <c r="A77" s="33">
        <v>65</v>
      </c>
      <c r="B77" s="113">
        <f>'heap select'!C78</f>
        <v>3750000</v>
      </c>
      <c r="C77" s="93">
        <f>'heap select'!D78</f>
        <v>1.14269</v>
      </c>
      <c r="D77" s="34">
        <f>'heap select'!E78</f>
        <v>2.7085499999999998E-2</v>
      </c>
      <c r="E77" s="86">
        <f t="shared" si="5"/>
        <v>2.3703279104569042E-2</v>
      </c>
      <c r="F77" s="93">
        <f>'mom select'!D78</f>
        <v>0.16791700000000001</v>
      </c>
      <c r="G77" s="34">
        <f>'mom select'!E78</f>
        <v>7.6920000000000001E-3</v>
      </c>
      <c r="H77" s="108">
        <f t="shared" si="7"/>
        <v>4.5808345789884283E-2</v>
      </c>
      <c r="I77" s="93">
        <f>'quick select'!D78</f>
        <v>8.0426200000000003E-2</v>
      </c>
      <c r="J77" s="34">
        <f>'quick select'!E78</f>
        <v>2.8766799999999999E-2</v>
      </c>
      <c r="K77" s="116">
        <f t="shared" si="6"/>
        <v>0.35767946266266465</v>
      </c>
    </row>
    <row r="78" spans="1:11">
      <c r="A78" s="33">
        <v>66</v>
      </c>
      <c r="B78" s="113">
        <f>'heap select'!C79</f>
        <v>4000000</v>
      </c>
      <c r="C78" s="93">
        <f>'heap select'!D79</f>
        <v>1.22512</v>
      </c>
      <c r="D78" s="34">
        <f>'heap select'!E79</f>
        <v>2.4209899999999999E-2</v>
      </c>
      <c r="E78" s="86">
        <f t="shared" ref="E78:E82" si="8">D78/C78</f>
        <v>1.9761247877758913E-2</v>
      </c>
      <c r="F78" s="93">
        <f>'mom select'!D79</f>
        <v>0.174456</v>
      </c>
      <c r="G78" s="34">
        <f>'mom select'!E79</f>
        <v>1.5992599999999999E-3</v>
      </c>
      <c r="H78" s="108">
        <f t="shared" si="7"/>
        <v>9.1671252350162789E-3</v>
      </c>
      <c r="I78" s="93">
        <f>'quick select'!D79</f>
        <v>8.6987200000000001E-2</v>
      </c>
      <c r="J78" s="34">
        <f>'quick select'!E79</f>
        <v>1.86079E-2</v>
      </c>
      <c r="K78" s="116">
        <f t="shared" ref="K78:K82" si="9">J78/I78</f>
        <v>0.21391538065370538</v>
      </c>
    </row>
    <row r="79" spans="1:11">
      <c r="A79" s="33">
        <v>67</v>
      </c>
      <c r="B79" s="113">
        <f>'heap select'!C80</f>
        <v>4250000</v>
      </c>
      <c r="C79" s="93">
        <f>'heap select'!D80</f>
        <v>1.3047500000000001</v>
      </c>
      <c r="D79" s="34">
        <f>'heap select'!E80</f>
        <v>2.2499399999999999E-2</v>
      </c>
      <c r="E79" s="86">
        <f t="shared" si="8"/>
        <v>1.7244223031232034E-2</v>
      </c>
      <c r="F79" s="93">
        <f>'mom select'!D80</f>
        <v>0.186696</v>
      </c>
      <c r="G79" s="34">
        <f>'mom select'!E80</f>
        <v>1.4126E-3</v>
      </c>
      <c r="H79" s="108">
        <f t="shared" ref="H79:H82" si="10">G79/F79</f>
        <v>7.5663110082701285E-3</v>
      </c>
      <c r="I79" s="93">
        <f>'quick select'!D80</f>
        <v>9.2899700000000002E-2</v>
      </c>
      <c r="J79" s="34">
        <f>'quick select'!E80</f>
        <v>1.7361000000000001E-2</v>
      </c>
      <c r="K79" s="116">
        <f t="shared" si="9"/>
        <v>0.18687896731636378</v>
      </c>
    </row>
    <row r="80" spans="1:11">
      <c r="A80" s="33">
        <v>68</v>
      </c>
      <c r="B80" s="113">
        <f>'heap select'!C81</f>
        <v>4500000</v>
      </c>
      <c r="C80" s="93">
        <f>'heap select'!D81</f>
        <v>1.4077599999999999</v>
      </c>
      <c r="D80" s="34">
        <f>'heap select'!E81</f>
        <v>2.4374300000000002E-2</v>
      </c>
      <c r="E80" s="86">
        <f t="shared" si="8"/>
        <v>1.7314243905211118E-2</v>
      </c>
      <c r="F80" s="93">
        <f>'mom select'!D81</f>
        <v>0.202101</v>
      </c>
      <c r="G80" s="34">
        <f>'mom select'!E81</f>
        <v>8.7767100000000001E-3</v>
      </c>
      <c r="H80" s="108">
        <f t="shared" si="10"/>
        <v>4.3427345733074059E-2</v>
      </c>
      <c r="I80" s="93">
        <f>'quick select'!D81</f>
        <v>9.6108899999999997E-2</v>
      </c>
      <c r="J80" s="34">
        <f>'quick select'!E81</f>
        <v>2.07198E-2</v>
      </c>
      <c r="K80" s="116">
        <f>J80/I80</f>
        <v>0.21558669384417053</v>
      </c>
    </row>
    <row r="81" spans="1:12">
      <c r="A81" s="33">
        <v>69</v>
      </c>
      <c r="B81" s="113">
        <f>'heap select'!C82</f>
        <v>4750000</v>
      </c>
      <c r="C81" s="93">
        <f>'heap select'!D82</f>
        <v>1.4880599999999999</v>
      </c>
      <c r="D81" s="34">
        <f>'heap select'!E82</f>
        <v>2.4099700000000002E-2</v>
      </c>
      <c r="E81" s="86">
        <f t="shared" si="8"/>
        <v>1.619538190664355E-2</v>
      </c>
      <c r="F81" s="93">
        <f>'mom select'!D82</f>
        <v>0.21027100000000001</v>
      </c>
      <c r="G81" s="34">
        <f>'mom select'!E82</f>
        <v>3.4955799999999999E-3</v>
      </c>
      <c r="H81" s="108">
        <f t="shared" si="10"/>
        <v>1.662416595726467E-2</v>
      </c>
      <c r="I81" s="93">
        <f>'quick select'!D82</f>
        <v>0.109787</v>
      </c>
      <c r="J81" s="34">
        <f>'quick select'!E82</f>
        <v>2.29549E-2</v>
      </c>
      <c r="K81" s="116">
        <f t="shared" si="9"/>
        <v>0.20908577518285409</v>
      </c>
    </row>
    <row r="82" spans="1:12" ht="15.75" thickBot="1">
      <c r="A82" s="36">
        <v>70</v>
      </c>
      <c r="B82" s="114">
        <f>'heap select'!C83</f>
        <v>5000000</v>
      </c>
      <c r="C82" s="94">
        <f>'heap select'!D83</f>
        <v>1.5848899999999999</v>
      </c>
      <c r="D82" s="37">
        <f>'heap select'!E83</f>
        <v>2.72301E-2</v>
      </c>
      <c r="E82" s="88">
        <f t="shared" si="8"/>
        <v>1.7181066193868347E-2</v>
      </c>
      <c r="F82" s="94">
        <f>'mom select'!D83</f>
        <v>0.233843</v>
      </c>
      <c r="G82" s="37">
        <f>'mom select'!E83</f>
        <v>7.8850199999999995E-3</v>
      </c>
      <c r="H82" s="110">
        <f t="shared" si="10"/>
        <v>3.3719290293059874E-2</v>
      </c>
      <c r="I82" s="94">
        <f>'quick select'!D83</f>
        <v>0.118245</v>
      </c>
      <c r="J82" s="37">
        <f>'quick select'!E83</f>
        <v>1.7229100000000001E-2</v>
      </c>
      <c r="K82" s="119">
        <f t="shared" si="9"/>
        <v>0.14570679521332827</v>
      </c>
    </row>
    <row r="83" spans="1:12">
      <c r="B83" s="27"/>
      <c r="C83" s="18"/>
      <c r="D83" s="18"/>
      <c r="E83" s="18"/>
    </row>
    <row r="84" spans="1:12">
      <c r="B84" s="27"/>
      <c r="C84" s="11"/>
      <c r="D84" s="11"/>
      <c r="E84" s="11"/>
      <c r="L84" s="13"/>
    </row>
    <row r="85" spans="1:12">
      <c r="B85" s="27"/>
      <c r="C85" s="11"/>
      <c r="D85" s="11"/>
      <c r="E85" s="11"/>
    </row>
    <row r="86" spans="1:12">
      <c r="B86" s="27"/>
      <c r="C86" s="11"/>
      <c r="D86" s="11"/>
      <c r="E86" s="11"/>
    </row>
    <row r="87" spans="1:12">
      <c r="B87" s="27"/>
      <c r="C87" s="11"/>
      <c r="D87" s="11"/>
      <c r="E87" s="11"/>
    </row>
    <row r="88" spans="1:12">
      <c r="B88" s="27"/>
      <c r="C88" s="11"/>
      <c r="D88" s="11"/>
      <c r="E88" s="11"/>
    </row>
    <row r="89" spans="1:12">
      <c r="B89" s="27"/>
      <c r="C89" s="11"/>
      <c r="D89" s="11"/>
      <c r="E89" s="11"/>
    </row>
    <row r="90" spans="1:12">
      <c r="B90" s="27"/>
      <c r="C90" s="11"/>
      <c r="D90" s="11"/>
      <c r="E90" s="11"/>
    </row>
    <row r="91" spans="1:12">
      <c r="B91" s="27"/>
      <c r="C91" s="11"/>
      <c r="D91" s="11"/>
      <c r="E91" s="11"/>
    </row>
    <row r="92" spans="1:12">
      <c r="B92" s="27"/>
      <c r="C92" s="11"/>
      <c r="D92" s="11"/>
      <c r="E92" s="11"/>
    </row>
    <row r="93" spans="1:12">
      <c r="B93" s="27"/>
      <c r="C93" s="11"/>
      <c r="D93" s="11"/>
      <c r="E93" s="11"/>
    </row>
    <row r="94" spans="1:12">
      <c r="B94" s="27"/>
      <c r="C94" s="11"/>
      <c r="D94" s="11"/>
      <c r="E94" s="11"/>
    </row>
    <row r="95" spans="1:12">
      <c r="B95" s="27"/>
      <c r="C95" s="11"/>
      <c r="D95" s="11"/>
      <c r="E95" s="11"/>
    </row>
    <row r="96" spans="1:12">
      <c r="B96" s="27"/>
      <c r="C96" s="11"/>
      <c r="D96" s="11"/>
      <c r="E96" s="11"/>
    </row>
    <row r="97" spans="2:5">
      <c r="B97" s="27"/>
      <c r="C97" s="11"/>
      <c r="D97" s="11"/>
      <c r="E97" s="11"/>
    </row>
    <row r="98" spans="2:5">
      <c r="B98" s="27"/>
      <c r="C98" s="11"/>
      <c r="D98" s="11"/>
      <c r="E98" s="11"/>
    </row>
    <row r="99" spans="2:5">
      <c r="B99" s="27"/>
      <c r="C99" s="11"/>
      <c r="D99" s="11"/>
      <c r="E99" s="11"/>
    </row>
    <row r="100" spans="2:5">
      <c r="B100" s="27"/>
      <c r="C100" s="11"/>
      <c r="D100" s="11"/>
      <c r="E100" s="11"/>
    </row>
    <row r="101" spans="2:5">
      <c r="B101" s="27"/>
      <c r="C101" s="11"/>
      <c r="D101" s="11"/>
      <c r="E101" s="11"/>
    </row>
    <row r="102" spans="2:5">
      <c r="B102" s="27"/>
      <c r="C102" s="11"/>
      <c r="D102" s="11"/>
      <c r="E102" s="11"/>
    </row>
    <row r="103" spans="2:5">
      <c r="B103" s="27"/>
      <c r="C103" s="11"/>
      <c r="D103" s="11"/>
      <c r="E103" s="11"/>
    </row>
    <row r="104" spans="2:5">
      <c r="B104" s="27"/>
      <c r="C104" s="11"/>
      <c r="D104" s="11"/>
      <c r="E104" s="11"/>
    </row>
    <row r="105" spans="2:5">
      <c r="B105" s="27"/>
      <c r="C105" s="11"/>
      <c r="D105" s="11"/>
      <c r="E105" s="11"/>
    </row>
    <row r="106" spans="2:5">
      <c r="B106" s="27"/>
      <c r="C106" s="11"/>
      <c r="D106" s="11"/>
      <c r="E106" s="11"/>
    </row>
    <row r="107" spans="2:5">
      <c r="B107" s="27"/>
      <c r="C107" s="11"/>
      <c r="D107" s="11"/>
      <c r="E107" s="11"/>
    </row>
    <row r="108" spans="2:5">
      <c r="B108" s="27"/>
      <c r="C108" s="11"/>
      <c r="D108" s="11"/>
      <c r="E108" s="11"/>
    </row>
    <row r="109" spans="2:5">
      <c r="B109" s="27"/>
      <c r="C109" s="11"/>
      <c r="D109" s="11"/>
      <c r="E109" s="11"/>
    </row>
    <row r="110" spans="2:5">
      <c r="B110" s="27"/>
      <c r="C110" s="11"/>
      <c r="D110" s="11"/>
      <c r="E110" s="11"/>
    </row>
    <row r="111" spans="2:5">
      <c r="B111" s="27"/>
      <c r="C111" s="11"/>
      <c r="D111" s="11"/>
      <c r="E111" s="11"/>
    </row>
    <row r="112" spans="2:5">
      <c r="B112" s="27"/>
      <c r="C112" s="11"/>
      <c r="D112" s="11"/>
      <c r="E112" s="11"/>
    </row>
    <row r="113" spans="2:5">
      <c r="B113" s="27"/>
      <c r="C113" s="11"/>
      <c r="D113" s="11"/>
      <c r="E113" s="11"/>
    </row>
    <row r="114" spans="2:5">
      <c r="B114" s="27"/>
      <c r="C114" s="11"/>
      <c r="D114" s="11"/>
      <c r="E114" s="11"/>
    </row>
    <row r="115" spans="2:5">
      <c r="B115" s="27"/>
      <c r="C115" s="11"/>
      <c r="D115" s="11"/>
      <c r="E115" s="11"/>
    </row>
    <row r="116" spans="2:5">
      <c r="B116" s="27"/>
      <c r="C116" s="11"/>
      <c r="D116" s="11"/>
      <c r="E116" s="11"/>
    </row>
    <row r="117" spans="2:5">
      <c r="B117" s="27"/>
      <c r="C117" s="11"/>
      <c r="D117" s="11"/>
      <c r="E117" s="11"/>
    </row>
    <row r="118" spans="2:5">
      <c r="B118" s="27"/>
      <c r="C118" s="11"/>
      <c r="D118" s="11"/>
      <c r="E118" s="11"/>
    </row>
    <row r="119" spans="2:5">
      <c r="B119" s="27"/>
      <c r="C119" s="11"/>
      <c r="D119" s="11"/>
      <c r="E119" s="11"/>
    </row>
    <row r="120" spans="2:5">
      <c r="B120" s="27"/>
      <c r="C120" s="11"/>
      <c r="D120" s="11"/>
      <c r="E120" s="11"/>
    </row>
    <row r="121" spans="2:5">
      <c r="B121" s="27"/>
      <c r="C121" s="11"/>
      <c r="D121" s="11"/>
      <c r="E121" s="11"/>
    </row>
    <row r="122" spans="2:5">
      <c r="B122" s="27"/>
      <c r="C122" s="11"/>
      <c r="D122" s="11"/>
      <c r="E122" s="11"/>
    </row>
    <row r="123" spans="2:5">
      <c r="B123" s="27"/>
      <c r="C123" s="11"/>
      <c r="D123" s="11"/>
      <c r="E123" s="11"/>
    </row>
    <row r="124" spans="2:5">
      <c r="B124" s="27"/>
      <c r="C124" s="11"/>
      <c r="D124" s="11"/>
      <c r="E124" s="11"/>
    </row>
    <row r="125" spans="2:5">
      <c r="B125" s="27"/>
      <c r="C125" s="11"/>
      <c r="D125" s="11"/>
      <c r="E125" s="11"/>
    </row>
    <row r="126" spans="2:5">
      <c r="B126" s="27"/>
      <c r="C126" s="11"/>
      <c r="D126" s="11"/>
      <c r="E126" s="11"/>
    </row>
    <row r="127" spans="2:5">
      <c r="B127" s="27"/>
      <c r="C127" s="11"/>
      <c r="D127" s="11"/>
      <c r="E127" s="11"/>
    </row>
    <row r="128" spans="2:5">
      <c r="B128" s="27"/>
      <c r="C128" s="11"/>
      <c r="D128" s="11"/>
      <c r="E128" s="11"/>
    </row>
    <row r="129" spans="2:5">
      <c r="B129" s="27"/>
      <c r="C129" s="11"/>
      <c r="D129" s="11"/>
      <c r="E129" s="11"/>
    </row>
    <row r="130" spans="2:5">
      <c r="B130" s="27"/>
      <c r="C130" s="11"/>
      <c r="D130" s="11"/>
      <c r="E130" s="11"/>
    </row>
    <row r="131" spans="2:5">
      <c r="B131" s="21"/>
      <c r="C131" s="26"/>
      <c r="D131" s="26"/>
      <c r="E131" s="26"/>
    </row>
    <row r="132" spans="2:5">
      <c r="B132" s="21"/>
      <c r="C132" s="26"/>
      <c r="D132" s="26"/>
      <c r="E132" s="26"/>
    </row>
    <row r="133" spans="2:5">
      <c r="B133" s="21"/>
      <c r="C133" s="26"/>
      <c r="D133" s="26"/>
      <c r="E133" s="26"/>
    </row>
    <row r="134" spans="2:5">
      <c r="B134" s="21"/>
      <c r="C134" s="26"/>
      <c r="D134" s="26"/>
      <c r="E134" s="26"/>
    </row>
    <row r="135" spans="2:5">
      <c r="B135" s="21"/>
      <c r="C135" s="26"/>
      <c r="D135" s="26"/>
      <c r="E135" s="26"/>
    </row>
    <row r="136" spans="2:5">
      <c r="B136" s="21"/>
      <c r="C136" s="26"/>
      <c r="D136" s="26"/>
      <c r="E136" s="26"/>
    </row>
    <row r="137" spans="2:5">
      <c r="B137" s="21"/>
      <c r="C137" s="26"/>
      <c r="D137" s="26"/>
      <c r="E137" s="26"/>
    </row>
  </sheetData>
  <mergeCells count="10">
    <mergeCell ref="A11:A12"/>
    <mergeCell ref="B11:B12"/>
    <mergeCell ref="C11:E11"/>
    <mergeCell ref="F11:H11"/>
    <mergeCell ref="I11:K11"/>
    <mergeCell ref="A1:K1"/>
    <mergeCell ref="C3:E3"/>
    <mergeCell ref="F3:H3"/>
    <mergeCell ref="I3:K3"/>
    <mergeCell ref="B3:B4"/>
  </mergeCells>
  <conditionalFormatting sqref="C13:C1048576 D13:E82">
    <cfRule type="cellIs" dxfId="26" priority="10" operator="lessThan">
      <formula>0</formula>
    </cfRule>
  </conditionalFormatting>
  <conditionalFormatting sqref="F13:H82">
    <cfRule type="cellIs" dxfId="25" priority="3" operator="lessThan">
      <formula>0</formula>
    </cfRule>
  </conditionalFormatting>
  <conditionalFormatting sqref="I13:J82">
    <cfRule type="cellIs" dxfId="24" priority="2" operator="lessThan">
      <formula>0</formula>
    </cfRule>
  </conditionalFormatting>
  <conditionalFormatting sqref="K13:K82">
    <cfRule type="cellIs" dxfId="23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1"/>
  <sheetViews>
    <sheetView workbookViewId="0">
      <selection activeCell="H13" sqref="H13"/>
    </sheetView>
  </sheetViews>
  <sheetFormatPr defaultColWidth="12.28515625" defaultRowHeight="15"/>
  <cols>
    <col min="1" max="1" width="6" customWidth="1"/>
    <col min="2" max="2" width="11.85546875" customWidth="1"/>
    <col min="3" max="3" width="13.7109375" style="4" customWidth="1"/>
    <col min="4" max="4" width="13.140625" bestFit="1" customWidth="1"/>
    <col min="5" max="5" width="10.28515625" style="2" bestFit="1" customWidth="1"/>
    <col min="6" max="6" width="14.7109375" customWidth="1"/>
    <col min="7" max="7" width="14.42578125" customWidth="1"/>
    <col min="8" max="8" width="13.28515625" customWidth="1"/>
  </cols>
  <sheetData>
    <row r="1" spans="1:11" ht="21">
      <c r="A1" s="10" t="s">
        <v>26</v>
      </c>
      <c r="B1" s="10"/>
      <c r="E1" s="6"/>
      <c r="F1" s="6"/>
      <c r="G1" s="6"/>
      <c r="H1" s="6"/>
    </row>
    <row r="2" spans="1:11">
      <c r="A2" s="1" t="s">
        <v>9</v>
      </c>
      <c r="B2" s="39">
        <v>70</v>
      </c>
      <c r="C2"/>
      <c r="D2" s="6"/>
      <c r="F2" s="19"/>
      <c r="G2" s="6"/>
      <c r="H2" s="19"/>
      <c r="J2" s="20"/>
    </row>
    <row r="3" spans="1:11">
      <c r="A3" s="1" t="s">
        <v>13</v>
      </c>
      <c r="B3" s="23">
        <v>1.3999999999999999E-6</v>
      </c>
      <c r="C3" s="145"/>
      <c r="D3" s="6"/>
      <c r="F3" s="6"/>
      <c r="G3" s="6"/>
      <c r="H3" s="6"/>
    </row>
    <row r="4" spans="1:11">
      <c r="A4" s="1" t="s">
        <v>20</v>
      </c>
      <c r="B4" s="70">
        <v>0.01</v>
      </c>
      <c r="C4"/>
      <c r="D4" s="6"/>
      <c r="F4" s="6"/>
      <c r="G4" s="6"/>
      <c r="H4" s="6"/>
    </row>
    <row r="5" spans="1:11">
      <c r="A5" s="1" t="s">
        <v>21</v>
      </c>
      <c r="B5" s="5">
        <f>($B$3/B4+$B$3)</f>
        <v>1.4139999999999999E-4</v>
      </c>
      <c r="C5" s="5"/>
      <c r="D5" s="6"/>
      <c r="F5" s="6"/>
      <c r="G5" s="6"/>
      <c r="H5" s="6"/>
    </row>
    <row r="6" spans="1:11">
      <c r="A6" s="1"/>
      <c r="B6" s="7" t="s">
        <v>0</v>
      </c>
      <c r="C6" s="8" t="s">
        <v>1</v>
      </c>
      <c r="D6" s="9" t="s">
        <v>2</v>
      </c>
      <c r="F6" s="6"/>
      <c r="G6" s="6"/>
      <c r="H6" s="6"/>
    </row>
    <row r="7" spans="1:11">
      <c r="A7" s="1" t="s">
        <v>4</v>
      </c>
      <c r="B7" s="24">
        <f>MAX(C14:C131)</f>
        <v>5000000</v>
      </c>
      <c r="C7" s="5">
        <f>MAX(D14:D131)</f>
        <v>6.9846000000000005E-2</v>
      </c>
      <c r="D7" s="39">
        <f>MAX(E14:E131)</f>
        <v>150</v>
      </c>
    </row>
    <row r="8" spans="1:11">
      <c r="A8" s="1" t="s">
        <v>5</v>
      </c>
      <c r="B8" s="24">
        <f>MIN(C14:C131)</f>
        <v>100</v>
      </c>
      <c r="C8" s="5">
        <f>MIN(D14:D131)</f>
        <v>4.3089999999999997E-6</v>
      </c>
      <c r="D8" s="39">
        <f>MIN(E14:E131)</f>
        <v>5</v>
      </c>
      <c r="F8" s="13"/>
    </row>
    <row r="9" spans="1:11">
      <c r="A9" s="1" t="s">
        <v>10</v>
      </c>
      <c r="B9" s="24">
        <f>SUM(C14:C131)/$B$2</f>
        <v>904992.85714285716</v>
      </c>
      <c r="C9" s="5">
        <f>SUM(D14:D131)/$B$2</f>
        <v>1.2797123471428572E-2</v>
      </c>
      <c r="D9" s="40">
        <f>SUM(E14:E131)/$B$2</f>
        <v>27.5</v>
      </c>
    </row>
    <row r="10" spans="1:11">
      <c r="A10" s="1" t="s">
        <v>11</v>
      </c>
      <c r="B10" s="24">
        <f>_xlfn.STDEV.S(C14:C131)</f>
        <v>1363049.8775865906</v>
      </c>
      <c r="C10" s="5">
        <f>_xlfn.STDEV.S(D14:D131)</f>
        <v>1.9196601006582086E-2</v>
      </c>
      <c r="D10" s="40">
        <f>_xlfn.STDEV.S(E14:E131)</f>
        <v>41.775365461241506</v>
      </c>
    </row>
    <row r="11" spans="1:11" ht="15.75" thickBot="1">
      <c r="E11" s="1"/>
      <c r="F11" s="4"/>
      <c r="G11" s="5"/>
      <c r="H11" s="4"/>
    </row>
    <row r="12" spans="1:11" ht="15.75" thickBot="1">
      <c r="A12" s="41"/>
      <c r="B12" s="42"/>
      <c r="C12" s="163" t="s">
        <v>6</v>
      </c>
      <c r="D12" s="164"/>
      <c r="E12" s="165"/>
      <c r="F12" s="163" t="s">
        <v>7</v>
      </c>
      <c r="G12" s="164"/>
      <c r="H12" s="165"/>
      <c r="I12" s="163" t="s">
        <v>8</v>
      </c>
      <c r="J12" s="164"/>
      <c r="K12" s="165"/>
    </row>
    <row r="13" spans="1:11" s="3" customFormat="1" ht="40.5" customHeight="1" thickBot="1">
      <c r="A13" s="14" t="s">
        <v>3</v>
      </c>
      <c r="B13" s="22" t="s">
        <v>14</v>
      </c>
      <c r="C13" s="29" t="s">
        <v>0</v>
      </c>
      <c r="D13" s="16" t="s">
        <v>1</v>
      </c>
      <c r="E13" s="17" t="s">
        <v>2</v>
      </c>
      <c r="F13" s="15" t="s">
        <v>0</v>
      </c>
      <c r="G13" s="16" t="s">
        <v>1</v>
      </c>
      <c r="H13" s="17" t="s">
        <v>2</v>
      </c>
      <c r="I13" s="15" t="s">
        <v>0</v>
      </c>
      <c r="J13" s="16" t="s">
        <v>1</v>
      </c>
      <c r="K13" s="17" t="s">
        <v>2</v>
      </c>
    </row>
    <row r="14" spans="1:11">
      <c r="A14" s="31">
        <v>1</v>
      </c>
      <c r="B14" s="43">
        <f>D14*E14</f>
        <v>6.4634999999999996E-4</v>
      </c>
      <c r="C14" s="59">
        <v>100</v>
      </c>
      <c r="D14" s="32">
        <v>4.3089999999999997E-6</v>
      </c>
      <c r="E14" s="44">
        <v>150</v>
      </c>
      <c r="F14" s="45">
        <f t="shared" ref="F14:F45" si="0">(C14-$B$8)/($B$7-$B$8)</f>
        <v>0</v>
      </c>
      <c r="G14" s="63">
        <f t="shared" ref="G14:G77" si="1">(D14-$C$8)/($C$7-$C$8)</f>
        <v>0</v>
      </c>
      <c r="H14" s="47">
        <f t="shared" ref="H14:H77" si="2">(E14-$D$8)/($D$7-$D$8)</f>
        <v>1</v>
      </c>
      <c r="I14" s="45">
        <f t="shared" ref="I14:I45" si="3">(C14-$B$9)/$B$10</f>
        <v>-0.66387362049073073</v>
      </c>
      <c r="J14" s="46">
        <f t="shared" ref="J14:J77" si="4">(D14-$C$9)/$C$10</f>
        <v>-0.66641039562379834</v>
      </c>
      <c r="K14" s="47">
        <f t="shared" ref="K14:K77" si="5">(E14-$D$9)/$D$10</f>
        <v>2.9323501697107468</v>
      </c>
    </row>
    <row r="15" spans="1:11">
      <c r="A15" s="33">
        <v>2</v>
      </c>
      <c r="B15" s="43">
        <f t="shared" ref="B15:B78" si="6">D15*E15</f>
        <v>7.1371300000000004E-4</v>
      </c>
      <c r="C15" s="60">
        <v>200</v>
      </c>
      <c r="D15" s="34">
        <v>4.9910000000000002E-6</v>
      </c>
      <c r="E15" s="49">
        <v>143</v>
      </c>
      <c r="F15" s="50">
        <f t="shared" si="0"/>
        <v>2.0000400008000161E-5</v>
      </c>
      <c r="G15" s="64">
        <f t="shared" si="1"/>
        <v>9.7649411151857751E-6</v>
      </c>
      <c r="H15" s="52">
        <f t="shared" si="2"/>
        <v>0.9517241379310345</v>
      </c>
      <c r="I15" s="50">
        <f t="shared" si="3"/>
        <v>-0.66380025560391009</v>
      </c>
      <c r="J15" s="51">
        <f t="shared" si="4"/>
        <v>-0.6663748685010662</v>
      </c>
      <c r="K15" s="52">
        <f t="shared" si="5"/>
        <v>2.7647873028701326</v>
      </c>
    </row>
    <row r="16" spans="1:11">
      <c r="A16" s="33">
        <v>3</v>
      </c>
      <c r="B16" s="43">
        <f t="shared" si="6"/>
        <v>7.9641600000000009E-4</v>
      </c>
      <c r="C16" s="60">
        <v>300</v>
      </c>
      <c r="D16" s="34">
        <v>5.8560000000000003E-6</v>
      </c>
      <c r="E16" s="49">
        <v>136</v>
      </c>
      <c r="F16" s="50">
        <f t="shared" si="0"/>
        <v>4.0000800016000322E-5</v>
      </c>
      <c r="G16" s="64">
        <f t="shared" si="1"/>
        <v>2.2150093702628139E-5</v>
      </c>
      <c r="H16" s="52">
        <f t="shared" si="2"/>
        <v>0.90344827586206899</v>
      </c>
      <c r="I16" s="50">
        <f t="shared" si="3"/>
        <v>-0.66372689071708946</v>
      </c>
      <c r="J16" s="51">
        <f t="shared" si="4"/>
        <v>-0.66632980844070944</v>
      </c>
      <c r="K16" s="52">
        <f t="shared" si="5"/>
        <v>2.5972244360295185</v>
      </c>
    </row>
    <row r="17" spans="1:11">
      <c r="A17" s="33">
        <v>4</v>
      </c>
      <c r="B17" s="43">
        <f t="shared" si="6"/>
        <v>8.8648799999999995E-4</v>
      </c>
      <c r="C17" s="60">
        <v>400</v>
      </c>
      <c r="D17" s="34">
        <v>6.8719999999999996E-6</v>
      </c>
      <c r="E17" s="49">
        <v>129</v>
      </c>
      <c r="F17" s="50">
        <f t="shared" si="0"/>
        <v>6.0001200024000479E-5</v>
      </c>
      <c r="G17" s="64">
        <f t="shared" si="1"/>
        <v>3.6697278707069099E-5</v>
      </c>
      <c r="H17" s="52">
        <f t="shared" si="2"/>
        <v>0.85517241379310349</v>
      </c>
      <c r="I17" s="50">
        <f t="shared" si="3"/>
        <v>-0.66365352583026882</v>
      </c>
      <c r="J17" s="51">
        <f t="shared" si="4"/>
        <v>-0.66627688240449856</v>
      </c>
      <c r="K17" s="52">
        <f t="shared" si="5"/>
        <v>2.4296615691889043</v>
      </c>
    </row>
    <row r="18" spans="1:11">
      <c r="A18" s="33">
        <v>5</v>
      </c>
      <c r="B18" s="43">
        <f t="shared" si="6"/>
        <v>9.4818399999999992E-4</v>
      </c>
      <c r="C18" s="60">
        <v>500</v>
      </c>
      <c r="D18" s="34">
        <v>7.7719999999999994E-6</v>
      </c>
      <c r="E18" s="49">
        <v>122</v>
      </c>
      <c r="F18" s="50">
        <f t="shared" si="0"/>
        <v>8.0001600032000644E-5</v>
      </c>
      <c r="G18" s="64">
        <f t="shared" si="1"/>
        <v>4.9583564636199873E-5</v>
      </c>
      <c r="H18" s="52">
        <f t="shared" si="2"/>
        <v>0.80689655172413788</v>
      </c>
      <c r="I18" s="50">
        <f t="shared" si="3"/>
        <v>-0.66358016094344818</v>
      </c>
      <c r="J18" s="51">
        <f t="shared" si="4"/>
        <v>-0.66622999910470548</v>
      </c>
      <c r="K18" s="52">
        <f t="shared" si="5"/>
        <v>2.2620987023482906</v>
      </c>
    </row>
    <row r="19" spans="1:11">
      <c r="A19" s="33">
        <v>6</v>
      </c>
      <c r="B19" s="43">
        <f t="shared" si="6"/>
        <v>1.2701750000000001E-3</v>
      </c>
      <c r="C19" s="60">
        <v>600</v>
      </c>
      <c r="D19" s="34">
        <v>1.1045E-5</v>
      </c>
      <c r="E19" s="49">
        <v>115</v>
      </c>
      <c r="F19" s="50">
        <f t="shared" si="0"/>
        <v>1.0000200004000079E-4</v>
      </c>
      <c r="G19" s="64">
        <f t="shared" si="1"/>
        <v>9.6446691131805491E-5</v>
      </c>
      <c r="H19" s="52">
        <f t="shared" si="2"/>
        <v>0.75862068965517238</v>
      </c>
      <c r="I19" s="50">
        <f t="shared" si="3"/>
        <v>-0.66350679605662755</v>
      </c>
      <c r="J19" s="51">
        <f t="shared" si="4"/>
        <v>-0.6660595001711247</v>
      </c>
      <c r="K19" s="52">
        <f t="shared" si="5"/>
        <v>2.0945358355076764</v>
      </c>
    </row>
    <row r="20" spans="1:11">
      <c r="A20" s="33">
        <v>7</v>
      </c>
      <c r="B20" s="43">
        <f t="shared" si="6"/>
        <v>1.283796E-3</v>
      </c>
      <c r="C20" s="60">
        <v>700</v>
      </c>
      <c r="D20" s="34">
        <v>1.1887E-5</v>
      </c>
      <c r="E20" s="49">
        <v>108</v>
      </c>
      <c r="F20" s="50">
        <f t="shared" si="0"/>
        <v>1.2000240004800096E-4</v>
      </c>
      <c r="G20" s="64">
        <f t="shared" si="1"/>
        <v>1.0850252752328117E-4</v>
      </c>
      <c r="H20" s="52">
        <f t="shared" si="2"/>
        <v>0.71034482758620687</v>
      </c>
      <c r="I20" s="50">
        <f t="shared" si="3"/>
        <v>-0.66343343116980702</v>
      </c>
      <c r="J20" s="51">
        <f t="shared" si="4"/>
        <v>-0.66601563823954035</v>
      </c>
      <c r="K20" s="52">
        <f t="shared" si="5"/>
        <v>1.9269729686670622</v>
      </c>
    </row>
    <row r="21" spans="1:11">
      <c r="A21" s="33">
        <v>8</v>
      </c>
      <c r="B21" s="43">
        <f t="shared" si="6"/>
        <v>1.0895880000000001E-3</v>
      </c>
      <c r="C21" s="60">
        <v>800</v>
      </c>
      <c r="D21" s="34">
        <v>1.0788000000000001E-5</v>
      </c>
      <c r="E21" s="49">
        <v>101</v>
      </c>
      <c r="F21" s="50">
        <f t="shared" si="0"/>
        <v>1.4000280005600112E-4</v>
      </c>
      <c r="G21" s="64">
        <f t="shared" si="1"/>
        <v>9.2766940594264815E-5</v>
      </c>
      <c r="H21" s="52">
        <f t="shared" si="2"/>
        <v>0.66206896551724137</v>
      </c>
      <c r="I21" s="50">
        <f t="shared" si="3"/>
        <v>-0.66336006628298638</v>
      </c>
      <c r="J21" s="51">
        <f t="shared" si="4"/>
        <v>-0.66607288795784336</v>
      </c>
      <c r="K21" s="52">
        <f t="shared" si="5"/>
        <v>1.7594101018264481</v>
      </c>
    </row>
    <row r="22" spans="1:11">
      <c r="A22" s="33">
        <v>9</v>
      </c>
      <c r="B22" s="43">
        <f t="shared" si="6"/>
        <v>1.1392799999999999E-3</v>
      </c>
      <c r="C22" s="60">
        <v>900</v>
      </c>
      <c r="D22" s="34">
        <v>1.2119999999999999E-5</v>
      </c>
      <c r="E22" s="49">
        <v>94</v>
      </c>
      <c r="F22" s="50">
        <f t="shared" si="0"/>
        <v>1.6000320006400129E-4</v>
      </c>
      <c r="G22" s="64">
        <f t="shared" si="1"/>
        <v>1.1183864376937836E-4</v>
      </c>
      <c r="H22" s="52">
        <f t="shared" si="2"/>
        <v>0.61379310344827587</v>
      </c>
      <c r="I22" s="50">
        <f t="shared" si="3"/>
        <v>-0.66328670139616575</v>
      </c>
      <c r="J22" s="51">
        <f t="shared" si="4"/>
        <v>-0.6660035006741496</v>
      </c>
      <c r="K22" s="52">
        <f t="shared" si="5"/>
        <v>1.5918472349858339</v>
      </c>
    </row>
    <row r="23" spans="1:11">
      <c r="A23" s="33">
        <v>10</v>
      </c>
      <c r="B23" s="43">
        <f t="shared" si="6"/>
        <v>1.1413529999999999E-3</v>
      </c>
      <c r="C23" s="60">
        <v>1000</v>
      </c>
      <c r="D23" s="34">
        <v>1.3118999999999999E-5</v>
      </c>
      <c r="E23" s="49">
        <v>87</v>
      </c>
      <c r="F23" s="50">
        <f t="shared" si="0"/>
        <v>1.8000360007200145E-4</v>
      </c>
      <c r="G23" s="64">
        <f t="shared" si="1"/>
        <v>1.2614242115071352E-4</v>
      </c>
      <c r="H23" s="52">
        <f t="shared" si="2"/>
        <v>0.56551724137931036</v>
      </c>
      <c r="I23" s="50">
        <f t="shared" si="3"/>
        <v>-0.66321333650934511</v>
      </c>
      <c r="J23" s="51">
        <f t="shared" si="4"/>
        <v>-0.66595146021137919</v>
      </c>
      <c r="K23" s="52">
        <f t="shared" si="5"/>
        <v>1.42428436814522</v>
      </c>
    </row>
    <row r="24" spans="1:11">
      <c r="A24" s="33">
        <v>11</v>
      </c>
      <c r="B24" s="43">
        <f t="shared" si="6"/>
        <v>1.9536799999999997E-3</v>
      </c>
      <c r="C24" s="60">
        <v>2000</v>
      </c>
      <c r="D24" s="34">
        <v>2.4420999999999999E-5</v>
      </c>
      <c r="E24" s="49">
        <v>80</v>
      </c>
      <c r="F24" s="50">
        <f t="shared" si="0"/>
        <v>3.8000760015200304E-4</v>
      </c>
      <c r="G24" s="64">
        <f t="shared" si="1"/>
        <v>2.879655362296425E-4</v>
      </c>
      <c r="H24" s="52">
        <f t="shared" si="2"/>
        <v>0.51724137931034486</v>
      </c>
      <c r="I24" s="50">
        <f t="shared" si="3"/>
        <v>-0.66247968764113896</v>
      </c>
      <c r="J24" s="51">
        <f t="shared" si="4"/>
        <v>-0.66536271015108861</v>
      </c>
      <c r="K24" s="52">
        <f t="shared" si="5"/>
        <v>1.2567215013046058</v>
      </c>
    </row>
    <row r="25" spans="1:11">
      <c r="A25" s="33">
        <v>12</v>
      </c>
      <c r="B25" s="43">
        <f t="shared" si="6"/>
        <v>2.6878600000000002E-3</v>
      </c>
      <c r="C25" s="60">
        <v>3000</v>
      </c>
      <c r="D25" s="34">
        <v>3.6820000000000003E-5</v>
      </c>
      <c r="E25" s="49">
        <v>73</v>
      </c>
      <c r="F25" s="50">
        <f t="shared" si="0"/>
        <v>5.8001160023200468E-4</v>
      </c>
      <c r="G25" s="64">
        <f t="shared" si="1"/>
        <v>4.6549560204663424E-4</v>
      </c>
      <c r="H25" s="52">
        <f t="shared" si="2"/>
        <v>0.4689655172413793</v>
      </c>
      <c r="I25" s="50">
        <f t="shared" si="3"/>
        <v>-0.6617460387729327</v>
      </c>
      <c r="J25" s="51">
        <f t="shared" si="4"/>
        <v>-0.66471681455760578</v>
      </c>
      <c r="K25" s="52">
        <f t="shared" si="5"/>
        <v>1.0891586344639916</v>
      </c>
    </row>
    <row r="26" spans="1:11">
      <c r="A26" s="33">
        <v>13</v>
      </c>
      <c r="B26" s="43">
        <f t="shared" si="6"/>
        <v>2.9201700000000001E-3</v>
      </c>
      <c r="C26" s="60">
        <v>4000</v>
      </c>
      <c r="D26" s="34">
        <v>4.4245000000000001E-5</v>
      </c>
      <c r="E26" s="49">
        <v>66</v>
      </c>
      <c r="F26" s="50">
        <f t="shared" si="0"/>
        <v>7.8001560031200627E-4</v>
      </c>
      <c r="G26" s="64">
        <f t="shared" si="1"/>
        <v>5.7180746096196318E-4</v>
      </c>
      <c r="H26" s="52">
        <f t="shared" si="2"/>
        <v>0.4206896551724138</v>
      </c>
      <c r="I26" s="50">
        <f t="shared" si="3"/>
        <v>-0.66101238990472655</v>
      </c>
      <c r="J26" s="51">
        <f t="shared" si="4"/>
        <v>-0.66433002733431268</v>
      </c>
      <c r="K26" s="52">
        <f t="shared" si="5"/>
        <v>0.92159576762337758</v>
      </c>
    </row>
    <row r="27" spans="1:11">
      <c r="A27" s="33">
        <v>14</v>
      </c>
      <c r="B27" s="43">
        <f t="shared" si="6"/>
        <v>3.7961779999999999E-3</v>
      </c>
      <c r="C27" s="60">
        <v>5000</v>
      </c>
      <c r="D27" s="34">
        <v>6.4342000000000002E-5</v>
      </c>
      <c r="E27" s="49">
        <v>59</v>
      </c>
      <c r="F27" s="50">
        <f t="shared" si="0"/>
        <v>9.8001960039200775E-4</v>
      </c>
      <c r="G27" s="64">
        <f t="shared" si="1"/>
        <v>8.5955822575945352E-4</v>
      </c>
      <c r="H27" s="52">
        <f t="shared" si="2"/>
        <v>0.3724137931034483</v>
      </c>
      <c r="I27" s="50">
        <f t="shared" si="3"/>
        <v>-0.66027874103652029</v>
      </c>
      <c r="J27" s="51">
        <f t="shared" si="4"/>
        <v>-0.66328312324993288</v>
      </c>
      <c r="K27" s="52">
        <f t="shared" si="5"/>
        <v>0.75403290078276342</v>
      </c>
    </row>
    <row r="28" spans="1:11">
      <c r="A28" s="33">
        <v>15</v>
      </c>
      <c r="B28" s="43">
        <f t="shared" si="6"/>
        <v>3.2825520000000002E-3</v>
      </c>
      <c r="C28" s="60">
        <v>6000</v>
      </c>
      <c r="D28" s="34">
        <v>6.3126000000000005E-5</v>
      </c>
      <c r="E28" s="49">
        <v>52</v>
      </c>
      <c r="F28" s="50">
        <f t="shared" si="0"/>
        <v>1.1800236004720095E-3</v>
      </c>
      <c r="G28" s="64">
        <f t="shared" si="1"/>
        <v>8.4214742165965013E-4</v>
      </c>
      <c r="H28" s="52">
        <f t="shared" si="2"/>
        <v>0.32413793103448274</v>
      </c>
      <c r="I28" s="50">
        <f t="shared" si="3"/>
        <v>-0.65954509216831414</v>
      </c>
      <c r="J28" s="51">
        <f t="shared" si="4"/>
        <v>-0.66334646779720885</v>
      </c>
      <c r="K28" s="52">
        <f t="shared" si="5"/>
        <v>0.58647003394214936</v>
      </c>
    </row>
    <row r="29" spans="1:11">
      <c r="A29" s="33">
        <v>16</v>
      </c>
      <c r="B29" s="43">
        <f t="shared" si="6"/>
        <v>3.4506000000000003E-3</v>
      </c>
      <c r="C29" s="60">
        <v>7000</v>
      </c>
      <c r="D29" s="34">
        <v>7.6680000000000004E-5</v>
      </c>
      <c r="E29" s="49">
        <v>45</v>
      </c>
      <c r="F29" s="50">
        <f t="shared" si="0"/>
        <v>1.3800276005520109E-3</v>
      </c>
      <c r="G29" s="64">
        <f t="shared" si="1"/>
        <v>1.0362148877523596E-3</v>
      </c>
      <c r="H29" s="52">
        <f t="shared" si="2"/>
        <v>0.27586206896551724</v>
      </c>
      <c r="I29" s="50">
        <f t="shared" si="3"/>
        <v>-0.65881144330010788</v>
      </c>
      <c r="J29" s="51">
        <f t="shared" si="4"/>
        <v>-0.66264040530232482</v>
      </c>
      <c r="K29" s="52">
        <f t="shared" si="5"/>
        <v>0.41890716710153525</v>
      </c>
    </row>
    <row r="30" spans="1:11">
      <c r="A30" s="33">
        <v>17</v>
      </c>
      <c r="B30" s="43">
        <f t="shared" si="6"/>
        <v>3.1952679999999998E-3</v>
      </c>
      <c r="C30" s="60">
        <v>8000</v>
      </c>
      <c r="D30" s="34">
        <v>8.4085999999999994E-5</v>
      </c>
      <c r="E30" s="49">
        <v>38</v>
      </c>
      <c r="F30" s="50">
        <f t="shared" si="0"/>
        <v>1.5800316006320126E-3</v>
      </c>
      <c r="G30" s="64">
        <f t="shared" si="1"/>
        <v>1.1422547028536291E-3</v>
      </c>
      <c r="H30" s="52">
        <f t="shared" si="2"/>
        <v>0.22758620689655173</v>
      </c>
      <c r="I30" s="50">
        <f t="shared" si="3"/>
        <v>-0.65807779443190173</v>
      </c>
      <c r="J30" s="51">
        <f t="shared" si="4"/>
        <v>-0.66225460783758305</v>
      </c>
      <c r="K30" s="52">
        <f t="shared" si="5"/>
        <v>0.25134430026092114</v>
      </c>
    </row>
    <row r="31" spans="1:11">
      <c r="A31" s="33">
        <v>18</v>
      </c>
      <c r="B31" s="43">
        <f t="shared" si="6"/>
        <v>2.9178749999999999E-3</v>
      </c>
      <c r="C31" s="60">
        <v>9000</v>
      </c>
      <c r="D31" s="34">
        <v>9.4124999999999998E-5</v>
      </c>
      <c r="E31" s="49">
        <v>31</v>
      </c>
      <c r="F31" s="50">
        <f t="shared" si="0"/>
        <v>1.7800356007120143E-3</v>
      </c>
      <c r="G31" s="64">
        <f t="shared" si="1"/>
        <v>1.2859940633453445E-3</v>
      </c>
      <c r="H31" s="52">
        <f t="shared" si="2"/>
        <v>0.1793103448275862</v>
      </c>
      <c r="I31" s="50">
        <f t="shared" si="3"/>
        <v>-0.65734414556369547</v>
      </c>
      <c r="J31" s="51">
        <f t="shared" si="4"/>
        <v>-0.66173165067466877</v>
      </c>
      <c r="K31" s="52">
        <f t="shared" si="5"/>
        <v>8.3781433420307055E-2</v>
      </c>
    </row>
    <row r="32" spans="1:11">
      <c r="A32" s="33">
        <v>19</v>
      </c>
      <c r="B32" s="43">
        <f t="shared" si="6"/>
        <v>2.8974960000000003E-3</v>
      </c>
      <c r="C32" s="60">
        <v>10000</v>
      </c>
      <c r="D32" s="34">
        <v>1.20729E-4</v>
      </c>
      <c r="E32" s="49">
        <v>24</v>
      </c>
      <c r="F32" s="50">
        <f t="shared" si="0"/>
        <v>1.9800396007920158E-3</v>
      </c>
      <c r="G32" s="64">
        <f t="shared" si="1"/>
        <v>1.6669126754104504E-3</v>
      </c>
      <c r="H32" s="52">
        <f t="shared" si="2"/>
        <v>0.1310344827586207</v>
      </c>
      <c r="I32" s="50">
        <f t="shared" si="3"/>
        <v>-0.65661049669548932</v>
      </c>
      <c r="J32" s="51">
        <f t="shared" si="4"/>
        <v>-0.6603457803327849</v>
      </c>
      <c r="K32" s="52">
        <f t="shared" si="5"/>
        <v>-8.3781433420307055E-2</v>
      </c>
    </row>
    <row r="33" spans="1:11">
      <c r="A33" s="33">
        <v>20</v>
      </c>
      <c r="B33" s="43">
        <f t="shared" si="6"/>
        <v>3.6867900000000001E-3</v>
      </c>
      <c r="C33" s="60">
        <v>20000</v>
      </c>
      <c r="D33" s="34">
        <v>2.1687E-4</v>
      </c>
      <c r="E33" s="49">
        <v>17</v>
      </c>
      <c r="F33" s="50">
        <f t="shared" si="0"/>
        <v>3.9800796015920315E-3</v>
      </c>
      <c r="G33" s="64">
        <f t="shared" si="1"/>
        <v>3.0434686926466307E-3</v>
      </c>
      <c r="H33" s="52">
        <f t="shared" si="2"/>
        <v>8.2758620689655171E-2</v>
      </c>
      <c r="I33" s="50">
        <f t="shared" si="3"/>
        <v>-0.64927400801342738</v>
      </c>
      <c r="J33" s="51">
        <f t="shared" si="4"/>
        <v>-0.65533754997122062</v>
      </c>
      <c r="K33" s="52">
        <f t="shared" si="5"/>
        <v>-0.25134430026092114</v>
      </c>
    </row>
    <row r="34" spans="1:11">
      <c r="A34" s="33">
        <v>21</v>
      </c>
      <c r="B34" s="43">
        <f t="shared" si="6"/>
        <v>3.3276E-3</v>
      </c>
      <c r="C34" s="60">
        <v>30000</v>
      </c>
      <c r="D34" s="34">
        <v>3.3275999999999998E-4</v>
      </c>
      <c r="E34" s="49">
        <v>10</v>
      </c>
      <c r="F34" s="50">
        <f t="shared" si="0"/>
        <v>5.9801196023920476E-3</v>
      </c>
      <c r="G34" s="64">
        <f t="shared" si="1"/>
        <v>4.7027927774543708E-3</v>
      </c>
      <c r="H34" s="52">
        <f t="shared" si="2"/>
        <v>3.4482758620689655E-2</v>
      </c>
      <c r="I34" s="50">
        <f t="shared" si="3"/>
        <v>-0.64193751933136534</v>
      </c>
      <c r="J34" s="51">
        <f t="shared" si="4"/>
        <v>-0.64930054373452994</v>
      </c>
      <c r="K34" s="52">
        <f t="shared" si="5"/>
        <v>-0.41890716710153525</v>
      </c>
    </row>
    <row r="35" spans="1:11">
      <c r="A35" s="33">
        <v>22</v>
      </c>
      <c r="B35" s="43">
        <f t="shared" si="6"/>
        <v>2.7561E-3</v>
      </c>
      <c r="C35" s="60">
        <v>40000</v>
      </c>
      <c r="D35" s="34">
        <v>5.5122000000000005E-4</v>
      </c>
      <c r="E35" s="49">
        <v>5</v>
      </c>
      <c r="F35" s="50">
        <f t="shared" si="0"/>
        <v>7.9801596031920646E-3</v>
      </c>
      <c r="G35" s="64">
        <f t="shared" si="1"/>
        <v>7.8307239153187162E-3</v>
      </c>
      <c r="H35" s="52">
        <f t="shared" si="2"/>
        <v>0</v>
      </c>
      <c r="I35" s="50">
        <f t="shared" si="3"/>
        <v>-0.6346010306493034</v>
      </c>
      <c r="J35" s="51">
        <f t="shared" si="4"/>
        <v>-0.63792040409808615</v>
      </c>
      <c r="K35" s="52">
        <f t="shared" si="5"/>
        <v>-0.5385949291305453</v>
      </c>
    </row>
    <row r="36" spans="1:11">
      <c r="A36" s="33">
        <v>23</v>
      </c>
      <c r="B36" s="43">
        <f t="shared" si="6"/>
        <v>3.7959000000000001E-3</v>
      </c>
      <c r="C36" s="60">
        <v>50000</v>
      </c>
      <c r="D36" s="34">
        <v>7.5918000000000003E-4</v>
      </c>
      <c r="E36" s="49">
        <v>5</v>
      </c>
      <c r="F36" s="50">
        <f t="shared" si="0"/>
        <v>9.9801996039920807E-3</v>
      </c>
      <c r="G36" s="64">
        <f t="shared" si="1"/>
        <v>1.0808315050676535E-2</v>
      </c>
      <c r="H36" s="52">
        <f t="shared" si="2"/>
        <v>0</v>
      </c>
      <c r="I36" s="50">
        <f t="shared" si="3"/>
        <v>-0.62726454196724135</v>
      </c>
      <c r="J36" s="51">
        <f t="shared" si="4"/>
        <v>-0.62708723629256191</v>
      </c>
      <c r="K36" s="52">
        <f t="shared" si="5"/>
        <v>-0.5385949291305453</v>
      </c>
    </row>
    <row r="37" spans="1:11">
      <c r="A37" s="33">
        <v>24</v>
      </c>
      <c r="B37" s="43">
        <f t="shared" si="6"/>
        <v>4.2855999999999997E-3</v>
      </c>
      <c r="C37" s="60">
        <v>60000</v>
      </c>
      <c r="D37" s="34">
        <v>8.5711999999999995E-4</v>
      </c>
      <c r="E37" s="49">
        <v>5</v>
      </c>
      <c r="F37" s="50">
        <f t="shared" si="0"/>
        <v>1.1980239604792095E-2</v>
      </c>
      <c r="G37" s="64">
        <f t="shared" si="1"/>
        <v>1.2210629321675499E-2</v>
      </c>
      <c r="H37" s="52">
        <f t="shared" si="2"/>
        <v>0</v>
      </c>
      <c r="I37" s="50">
        <f t="shared" si="3"/>
        <v>-0.61992805328517941</v>
      </c>
      <c r="J37" s="51">
        <f t="shared" si="4"/>
        <v>-0.62198529142396675</v>
      </c>
      <c r="K37" s="52">
        <f t="shared" si="5"/>
        <v>-0.5385949291305453</v>
      </c>
    </row>
    <row r="38" spans="1:11">
      <c r="A38" s="33">
        <v>25</v>
      </c>
      <c r="B38" s="43">
        <f t="shared" si="6"/>
        <v>4.7983999999999995E-3</v>
      </c>
      <c r="C38" s="60">
        <v>70000</v>
      </c>
      <c r="D38" s="34">
        <v>9.5967999999999997E-4</v>
      </c>
      <c r="E38" s="49">
        <v>5</v>
      </c>
      <c r="F38" s="50">
        <f t="shared" si="0"/>
        <v>1.3980279605592111E-2</v>
      </c>
      <c r="G38" s="64">
        <f t="shared" si="1"/>
        <v>1.3679093193777336E-2</v>
      </c>
      <c r="H38" s="52">
        <f t="shared" si="2"/>
        <v>0</v>
      </c>
      <c r="I38" s="50">
        <f t="shared" si="3"/>
        <v>-0.61259156460311737</v>
      </c>
      <c r="J38" s="51">
        <f t="shared" si="4"/>
        <v>-0.6166426789497671</v>
      </c>
      <c r="K38" s="52">
        <f t="shared" si="5"/>
        <v>-0.5385949291305453</v>
      </c>
    </row>
    <row r="39" spans="1:11">
      <c r="A39" s="33">
        <v>26</v>
      </c>
      <c r="B39" s="43">
        <f t="shared" si="6"/>
        <v>5.7857999999999998E-3</v>
      </c>
      <c r="C39" s="60">
        <v>80000</v>
      </c>
      <c r="D39" s="34">
        <v>1.15716E-3</v>
      </c>
      <c r="E39" s="49">
        <v>5</v>
      </c>
      <c r="F39" s="50">
        <f t="shared" si="0"/>
        <v>1.5980319606392127E-2</v>
      </c>
      <c r="G39" s="64">
        <f t="shared" si="1"/>
        <v>1.6506630688538165E-2</v>
      </c>
      <c r="H39" s="52">
        <f t="shared" si="2"/>
        <v>0</v>
      </c>
      <c r="I39" s="50">
        <f t="shared" si="3"/>
        <v>-0.60525507592105543</v>
      </c>
      <c r="J39" s="51">
        <f t="shared" si="4"/>
        <v>-0.60635544112405571</v>
      </c>
      <c r="K39" s="52">
        <f t="shared" si="5"/>
        <v>-0.5385949291305453</v>
      </c>
    </row>
    <row r="40" spans="1:11">
      <c r="A40" s="33">
        <v>27</v>
      </c>
      <c r="B40" s="43">
        <f t="shared" si="6"/>
        <v>6.2974000000000007E-3</v>
      </c>
      <c r="C40" s="60">
        <v>90000</v>
      </c>
      <c r="D40" s="34">
        <v>1.2594800000000001E-3</v>
      </c>
      <c r="E40" s="49">
        <v>5</v>
      </c>
      <c r="F40" s="50">
        <f t="shared" si="0"/>
        <v>1.7980359607192145E-2</v>
      </c>
      <c r="G40" s="64">
        <f t="shared" si="1"/>
        <v>1.7971658217725568E-2</v>
      </c>
      <c r="H40" s="52">
        <f t="shared" si="2"/>
        <v>0</v>
      </c>
      <c r="I40" s="50">
        <f t="shared" si="3"/>
        <v>-0.59791858723899338</v>
      </c>
      <c r="J40" s="51">
        <f t="shared" si="4"/>
        <v>-0.60102533086313414</v>
      </c>
      <c r="K40" s="52">
        <f t="shared" si="5"/>
        <v>-0.5385949291305453</v>
      </c>
    </row>
    <row r="41" spans="1:11">
      <c r="A41" s="33">
        <v>28</v>
      </c>
      <c r="B41" s="43">
        <f t="shared" si="6"/>
        <v>7.2569000000000002E-3</v>
      </c>
      <c r="C41" s="60">
        <v>100000</v>
      </c>
      <c r="D41" s="34">
        <v>1.4513799999999999E-3</v>
      </c>
      <c r="E41" s="49">
        <v>5</v>
      </c>
      <c r="F41" s="50">
        <f t="shared" si="0"/>
        <v>1.9980399607992159E-2</v>
      </c>
      <c r="G41" s="64">
        <f t="shared" si="1"/>
        <v>2.0719300739725784E-2</v>
      </c>
      <c r="H41" s="52">
        <f t="shared" si="2"/>
        <v>0</v>
      </c>
      <c r="I41" s="50">
        <f t="shared" si="3"/>
        <v>-0.59058209855693145</v>
      </c>
      <c r="J41" s="51">
        <f t="shared" si="4"/>
        <v>-0.59102876949613992</v>
      </c>
      <c r="K41" s="52">
        <f t="shared" si="5"/>
        <v>-0.5385949291305453</v>
      </c>
    </row>
    <row r="42" spans="1:11">
      <c r="A42" s="33">
        <v>29</v>
      </c>
      <c r="B42" s="43">
        <f t="shared" si="6"/>
        <v>9.1215000000000011E-3</v>
      </c>
      <c r="C42" s="60">
        <v>125000</v>
      </c>
      <c r="D42" s="34">
        <v>1.8243000000000001E-3</v>
      </c>
      <c r="E42" s="49">
        <v>5</v>
      </c>
      <c r="F42" s="50">
        <f t="shared" si="0"/>
        <v>2.4980499609992199E-2</v>
      </c>
      <c r="G42" s="64">
        <f t="shared" si="1"/>
        <v>2.6058804904938507E-2</v>
      </c>
      <c r="H42" s="52">
        <f t="shared" si="2"/>
        <v>0</v>
      </c>
      <c r="I42" s="50">
        <f t="shared" si="3"/>
        <v>-0.57224087685177649</v>
      </c>
      <c r="J42" s="51">
        <f t="shared" si="4"/>
        <v>-0.57160241376409482</v>
      </c>
      <c r="K42" s="52">
        <f t="shared" si="5"/>
        <v>-0.5385949291305453</v>
      </c>
    </row>
    <row r="43" spans="1:11">
      <c r="A43" s="33">
        <v>30</v>
      </c>
      <c r="B43" s="43">
        <f t="shared" si="6"/>
        <v>1.07467E-2</v>
      </c>
      <c r="C43" s="60">
        <v>150000</v>
      </c>
      <c r="D43" s="34">
        <v>2.14934E-3</v>
      </c>
      <c r="E43" s="49">
        <v>5</v>
      </c>
      <c r="F43" s="50">
        <f t="shared" si="0"/>
        <v>2.9980599611992238E-2</v>
      </c>
      <c r="G43" s="64">
        <f t="shared" si="1"/>
        <v>3.0712758658721473E-2</v>
      </c>
      <c r="H43" s="52">
        <f t="shared" si="2"/>
        <v>0</v>
      </c>
      <c r="I43" s="50">
        <f t="shared" si="3"/>
        <v>-0.55389965514662154</v>
      </c>
      <c r="J43" s="51">
        <f t="shared" si="4"/>
        <v>-0.55467024958104227</v>
      </c>
      <c r="K43" s="52">
        <f t="shared" si="5"/>
        <v>-0.5385949291305453</v>
      </c>
    </row>
    <row r="44" spans="1:11">
      <c r="A44" s="33">
        <v>31</v>
      </c>
      <c r="B44" s="43">
        <f t="shared" si="6"/>
        <v>1.2167000000000001E-2</v>
      </c>
      <c r="C44" s="60">
        <v>175000</v>
      </c>
      <c r="D44" s="34">
        <v>2.4334000000000001E-3</v>
      </c>
      <c r="E44" s="49">
        <v>5</v>
      </c>
      <c r="F44" s="50">
        <f t="shared" si="0"/>
        <v>3.4980699613992278E-2</v>
      </c>
      <c r="G44" s="64">
        <f t="shared" si="1"/>
        <v>3.4779956859864687E-2</v>
      </c>
      <c r="H44" s="52">
        <f t="shared" si="2"/>
        <v>0</v>
      </c>
      <c r="I44" s="50">
        <f t="shared" si="3"/>
        <v>-0.53555843344146647</v>
      </c>
      <c r="J44" s="51">
        <f t="shared" si="4"/>
        <v>-0.53987283831523514</v>
      </c>
      <c r="K44" s="52">
        <f t="shared" si="5"/>
        <v>-0.5385949291305453</v>
      </c>
    </row>
    <row r="45" spans="1:11">
      <c r="A45" s="33">
        <v>32</v>
      </c>
      <c r="B45" s="43">
        <f t="shared" si="6"/>
        <v>1.4193899999999999E-2</v>
      </c>
      <c r="C45" s="60">
        <v>200000</v>
      </c>
      <c r="D45" s="34">
        <v>2.8387799999999999E-3</v>
      </c>
      <c r="E45" s="49">
        <v>5</v>
      </c>
      <c r="F45" s="50">
        <f t="shared" si="0"/>
        <v>3.9980799615992317E-2</v>
      </c>
      <c r="G45" s="64">
        <f t="shared" si="1"/>
        <v>4.0584226404254721E-2</v>
      </c>
      <c r="H45" s="52">
        <f t="shared" si="2"/>
        <v>0</v>
      </c>
      <c r="I45" s="50">
        <f t="shared" si="3"/>
        <v>-0.51721721173631152</v>
      </c>
      <c r="J45" s="51">
        <f t="shared" si="4"/>
        <v>-0.51875555823731911</v>
      </c>
      <c r="K45" s="52">
        <f t="shared" si="5"/>
        <v>-0.5385949291305453</v>
      </c>
    </row>
    <row r="46" spans="1:11">
      <c r="A46" s="33">
        <v>33</v>
      </c>
      <c r="B46" s="43">
        <f t="shared" si="6"/>
        <v>1.5879900000000002E-2</v>
      </c>
      <c r="C46" s="60">
        <v>225000</v>
      </c>
      <c r="D46" s="34">
        <v>3.1759800000000001E-3</v>
      </c>
      <c r="E46" s="49">
        <v>5</v>
      </c>
      <c r="F46" s="50">
        <f t="shared" ref="F46:F77" si="7">(C46-$B$8)/($B$7-$B$8)</f>
        <v>4.4980899617992356E-2</v>
      </c>
      <c r="G46" s="64">
        <f t="shared" si="1"/>
        <v>4.5412288199035721E-2</v>
      </c>
      <c r="H46" s="52">
        <f t="shared" si="2"/>
        <v>0</v>
      </c>
      <c r="I46" s="50">
        <f t="shared" ref="I46:I77" si="8">(C46-$B$9)/$B$10</f>
        <v>-0.49887599003115657</v>
      </c>
      <c r="J46" s="51">
        <f t="shared" si="4"/>
        <v>-0.50118994858150656</v>
      </c>
      <c r="K46" s="52">
        <f t="shared" si="5"/>
        <v>-0.5385949291305453</v>
      </c>
    </row>
    <row r="47" spans="1:11">
      <c r="A47" s="33">
        <v>34</v>
      </c>
      <c r="B47" s="43">
        <f t="shared" si="6"/>
        <v>1.7617299999999999E-2</v>
      </c>
      <c r="C47" s="60">
        <v>250000</v>
      </c>
      <c r="D47" s="34">
        <v>3.52346E-3</v>
      </c>
      <c r="E47" s="49">
        <v>5</v>
      </c>
      <c r="F47" s="50">
        <f t="shared" si="7"/>
        <v>4.9980999619992403E-2</v>
      </c>
      <c r="G47" s="64">
        <f t="shared" si="1"/>
        <v>5.0387540015318345E-2</v>
      </c>
      <c r="H47" s="52">
        <f t="shared" si="2"/>
        <v>0</v>
      </c>
      <c r="I47" s="50">
        <f t="shared" si="8"/>
        <v>-0.48053476832600162</v>
      </c>
      <c r="J47" s="51">
        <f t="shared" si="4"/>
        <v>-0.48308882745694609</v>
      </c>
      <c r="K47" s="52">
        <f t="shared" si="5"/>
        <v>-0.5385949291305453</v>
      </c>
    </row>
    <row r="48" spans="1:11">
      <c r="A48" s="33">
        <v>35</v>
      </c>
      <c r="B48" s="43">
        <f t="shared" si="6"/>
        <v>2.1001499999999999E-2</v>
      </c>
      <c r="C48" s="60">
        <v>275000</v>
      </c>
      <c r="D48" s="34">
        <v>4.2002999999999997E-3</v>
      </c>
      <c r="E48" s="49">
        <v>5</v>
      </c>
      <c r="F48" s="50">
        <f t="shared" si="7"/>
        <v>5.4981099621992442E-2</v>
      </c>
      <c r="G48" s="64">
        <f t="shared" si="1"/>
        <v>6.0078599757843763E-2</v>
      </c>
      <c r="H48" s="52">
        <f t="shared" si="2"/>
        <v>0</v>
      </c>
      <c r="I48" s="50">
        <f t="shared" si="8"/>
        <v>-0.46219354662084666</v>
      </c>
      <c r="J48" s="51">
        <f t="shared" si="4"/>
        <v>-0.44783050231032639</v>
      </c>
      <c r="K48" s="52">
        <f t="shared" si="5"/>
        <v>-0.5385949291305453</v>
      </c>
    </row>
    <row r="49" spans="1:11">
      <c r="A49" s="33">
        <v>36</v>
      </c>
      <c r="B49" s="43">
        <f t="shared" si="6"/>
        <v>2.1636300000000001E-2</v>
      </c>
      <c r="C49" s="60">
        <v>300000</v>
      </c>
      <c r="D49" s="34">
        <v>4.3272600000000003E-3</v>
      </c>
      <c r="E49" s="49">
        <v>5</v>
      </c>
      <c r="F49" s="50">
        <f t="shared" si="7"/>
        <v>5.9981199623992482E-2</v>
      </c>
      <c r="G49" s="64">
        <f t="shared" si="1"/>
        <v>6.189642515957982E-2</v>
      </c>
      <c r="H49" s="52">
        <f t="shared" si="2"/>
        <v>0</v>
      </c>
      <c r="I49" s="50">
        <f t="shared" si="8"/>
        <v>-0.44385232491569165</v>
      </c>
      <c r="J49" s="51">
        <f t="shared" si="4"/>
        <v>-0.44121683148618046</v>
      </c>
      <c r="K49" s="52">
        <f t="shared" si="5"/>
        <v>-0.5385949291305453</v>
      </c>
    </row>
    <row r="50" spans="1:11">
      <c r="A50" s="33">
        <v>37</v>
      </c>
      <c r="B50" s="43">
        <f t="shared" si="6"/>
        <v>2.3307699999999997E-2</v>
      </c>
      <c r="C50" s="60">
        <v>325000</v>
      </c>
      <c r="D50" s="34">
        <v>4.6615399999999996E-3</v>
      </c>
      <c r="E50" s="49">
        <v>5</v>
      </c>
      <c r="F50" s="50">
        <f t="shared" si="7"/>
        <v>6.4981299625992514E-2</v>
      </c>
      <c r="G50" s="64">
        <f t="shared" si="1"/>
        <v>6.6682678115568522E-2</v>
      </c>
      <c r="H50" s="52">
        <f t="shared" si="2"/>
        <v>0</v>
      </c>
      <c r="I50" s="50">
        <f t="shared" si="8"/>
        <v>-0.4255111032105367</v>
      </c>
      <c r="J50" s="51">
        <f t="shared" si="4"/>
        <v>-0.42380333209191884</v>
      </c>
      <c r="K50" s="52">
        <f t="shared" si="5"/>
        <v>-0.5385949291305453</v>
      </c>
    </row>
    <row r="51" spans="1:11">
      <c r="A51" s="33">
        <v>38</v>
      </c>
      <c r="B51" s="43">
        <f t="shared" si="6"/>
        <v>2.5371899999999999E-2</v>
      </c>
      <c r="C51" s="60">
        <v>350000</v>
      </c>
      <c r="D51" s="34">
        <v>5.0743799999999999E-3</v>
      </c>
      <c r="E51" s="49">
        <v>5</v>
      </c>
      <c r="F51" s="50">
        <f t="shared" si="7"/>
        <v>6.998139962799256E-2</v>
      </c>
      <c r="G51" s="64">
        <f t="shared" si="1"/>
        <v>7.259376065221558E-2</v>
      </c>
      <c r="H51" s="52">
        <f t="shared" si="2"/>
        <v>0</v>
      </c>
      <c r="I51" s="50">
        <f t="shared" si="8"/>
        <v>-0.40716988150538175</v>
      </c>
      <c r="J51" s="51">
        <f t="shared" si="4"/>
        <v>-0.40229744155127334</v>
      </c>
      <c r="K51" s="52">
        <f t="shared" si="5"/>
        <v>-0.5385949291305453</v>
      </c>
    </row>
    <row r="52" spans="1:11">
      <c r="A52" s="33">
        <v>39</v>
      </c>
      <c r="B52" s="43">
        <f t="shared" si="6"/>
        <v>2.6862299999999999E-2</v>
      </c>
      <c r="C52" s="60">
        <v>375000</v>
      </c>
      <c r="D52" s="34">
        <v>5.3724599999999999E-3</v>
      </c>
      <c r="E52" s="49">
        <v>5</v>
      </c>
      <c r="F52" s="50">
        <f t="shared" si="7"/>
        <v>7.4981499629992607E-2</v>
      </c>
      <c r="G52" s="64">
        <f t="shared" si="1"/>
        <v>7.6861698551943691E-2</v>
      </c>
      <c r="H52" s="52">
        <f t="shared" si="2"/>
        <v>0</v>
      </c>
      <c r="I52" s="50">
        <f t="shared" si="8"/>
        <v>-0.38882865980022674</v>
      </c>
      <c r="J52" s="51">
        <f t="shared" si="4"/>
        <v>-0.3867696926598006</v>
      </c>
      <c r="K52" s="52">
        <f t="shared" si="5"/>
        <v>-0.5385949291305453</v>
      </c>
    </row>
    <row r="53" spans="1:11">
      <c r="A53" s="33">
        <v>40</v>
      </c>
      <c r="B53" s="43">
        <f t="shared" si="6"/>
        <v>2.8540800000000002E-2</v>
      </c>
      <c r="C53" s="60">
        <v>400000</v>
      </c>
      <c r="D53" s="34">
        <v>5.7081600000000003E-3</v>
      </c>
      <c r="E53" s="49">
        <v>5</v>
      </c>
      <c r="F53" s="50">
        <f t="shared" si="7"/>
        <v>7.9981599631992639E-2</v>
      </c>
      <c r="G53" s="64">
        <f t="shared" si="1"/>
        <v>8.1668283203509481E-2</v>
      </c>
      <c r="H53" s="52">
        <f t="shared" si="2"/>
        <v>0</v>
      </c>
      <c r="I53" s="50">
        <f t="shared" si="8"/>
        <v>-0.37048743809507179</v>
      </c>
      <c r="J53" s="51">
        <f t="shared" si="4"/>
        <v>-0.36928222183697645</v>
      </c>
      <c r="K53" s="52">
        <f t="shared" si="5"/>
        <v>-0.5385949291305453</v>
      </c>
    </row>
    <row r="54" spans="1:11">
      <c r="A54" s="33">
        <v>41</v>
      </c>
      <c r="B54" s="43">
        <f t="shared" si="6"/>
        <v>3.0857100000000002E-2</v>
      </c>
      <c r="C54" s="60">
        <v>425000</v>
      </c>
      <c r="D54" s="34">
        <v>6.1714200000000004E-3</v>
      </c>
      <c r="E54" s="49">
        <v>5</v>
      </c>
      <c r="F54" s="50">
        <f t="shared" si="7"/>
        <v>8.4981699633992686E-2</v>
      </c>
      <c r="G54" s="64">
        <f t="shared" si="1"/>
        <v>8.8301284114097406E-2</v>
      </c>
      <c r="H54" s="52">
        <f t="shared" si="2"/>
        <v>0</v>
      </c>
      <c r="I54" s="50">
        <f t="shared" si="8"/>
        <v>-0.35214621638991683</v>
      </c>
      <c r="J54" s="51">
        <f t="shared" si="4"/>
        <v>-0.34514982465681115</v>
      </c>
      <c r="K54" s="52">
        <f t="shared" si="5"/>
        <v>-0.5385949291305453</v>
      </c>
    </row>
    <row r="55" spans="1:11">
      <c r="A55" s="33">
        <v>42</v>
      </c>
      <c r="B55" s="43">
        <f t="shared" si="6"/>
        <v>3.2353600000000003E-2</v>
      </c>
      <c r="C55" s="60">
        <v>450000</v>
      </c>
      <c r="D55" s="34">
        <v>6.4707200000000001E-3</v>
      </c>
      <c r="E55" s="49">
        <v>5</v>
      </c>
      <c r="F55" s="50">
        <f t="shared" si="7"/>
        <v>8.9981799635992718E-2</v>
      </c>
      <c r="G55" s="64">
        <f t="shared" si="1"/>
        <v>9.2586690090307219E-2</v>
      </c>
      <c r="H55" s="52">
        <f t="shared" si="2"/>
        <v>0</v>
      </c>
      <c r="I55" s="50">
        <f t="shared" si="8"/>
        <v>-0.33380499468476182</v>
      </c>
      <c r="J55" s="51">
        <f t="shared" si="4"/>
        <v>-0.3295585228478411</v>
      </c>
      <c r="K55" s="52">
        <f t="shared" si="5"/>
        <v>-0.5385949291305453</v>
      </c>
    </row>
    <row r="56" spans="1:11">
      <c r="A56" s="33">
        <v>43</v>
      </c>
      <c r="B56" s="43">
        <f t="shared" si="6"/>
        <v>3.3996100000000001E-2</v>
      </c>
      <c r="C56" s="60">
        <v>475000</v>
      </c>
      <c r="D56" s="34">
        <v>6.7992199999999999E-3</v>
      </c>
      <c r="E56" s="49">
        <v>5</v>
      </c>
      <c r="F56" s="50">
        <f t="shared" si="7"/>
        <v>9.4981899637992764E-2</v>
      </c>
      <c r="G56" s="64">
        <f t="shared" si="1"/>
        <v>9.7290184454439946E-2</v>
      </c>
      <c r="H56" s="52">
        <f t="shared" si="2"/>
        <v>0</v>
      </c>
      <c r="I56" s="50">
        <f t="shared" si="8"/>
        <v>-0.31546377297960687</v>
      </c>
      <c r="J56" s="51">
        <f t="shared" si="4"/>
        <v>-0.31244611842336178</v>
      </c>
      <c r="K56" s="52">
        <f t="shared" si="5"/>
        <v>-0.5385949291305453</v>
      </c>
    </row>
    <row r="57" spans="1:11">
      <c r="A57" s="33">
        <v>44</v>
      </c>
      <c r="B57" s="43">
        <f t="shared" si="6"/>
        <v>3.5999299999999998E-2</v>
      </c>
      <c r="C57" s="60">
        <v>500000</v>
      </c>
      <c r="D57" s="34">
        <v>7.1998599999999998E-3</v>
      </c>
      <c r="E57" s="49">
        <v>5</v>
      </c>
      <c r="F57" s="50">
        <f t="shared" si="7"/>
        <v>9.9981999639992797E-2</v>
      </c>
      <c r="G57" s="64">
        <f t="shared" si="1"/>
        <v>0.1030265862262699</v>
      </c>
      <c r="H57" s="52">
        <f t="shared" si="2"/>
        <v>0</v>
      </c>
      <c r="I57" s="50">
        <f t="shared" si="8"/>
        <v>-0.29712255127445192</v>
      </c>
      <c r="J57" s="51">
        <f t="shared" si="4"/>
        <v>-0.29157575705768929</v>
      </c>
      <c r="K57" s="52">
        <f t="shared" si="5"/>
        <v>-0.5385949291305453</v>
      </c>
    </row>
    <row r="58" spans="1:11">
      <c r="A58" s="33">
        <v>45</v>
      </c>
      <c r="B58" s="43">
        <f t="shared" si="6"/>
        <v>3.9971099999999996E-2</v>
      </c>
      <c r="C58" s="60">
        <v>550000</v>
      </c>
      <c r="D58" s="34">
        <v>7.9942199999999998E-3</v>
      </c>
      <c r="E58" s="49">
        <v>5</v>
      </c>
      <c r="F58" s="50">
        <f t="shared" si="7"/>
        <v>0.10998219964399288</v>
      </c>
      <c r="G58" s="64">
        <f t="shared" si="1"/>
        <v>0.11440030854923028</v>
      </c>
      <c r="H58" s="52">
        <f t="shared" si="2"/>
        <v>0</v>
      </c>
      <c r="I58" s="50">
        <f t="shared" si="8"/>
        <v>-0.26044010786414196</v>
      </c>
      <c r="J58" s="51">
        <f t="shared" si="4"/>
        <v>-0.25019551480919794</v>
      </c>
      <c r="K58" s="52">
        <f t="shared" si="5"/>
        <v>-0.5385949291305453</v>
      </c>
    </row>
    <row r="59" spans="1:11">
      <c r="A59" s="33">
        <v>46</v>
      </c>
      <c r="B59" s="43">
        <f t="shared" si="6"/>
        <v>4.29012E-2</v>
      </c>
      <c r="C59" s="60">
        <v>600000</v>
      </c>
      <c r="D59" s="34">
        <v>8.5802399999999994E-3</v>
      </c>
      <c r="E59" s="49">
        <v>5</v>
      </c>
      <c r="F59" s="50">
        <f t="shared" si="7"/>
        <v>0.11998239964799295</v>
      </c>
      <c r="G59" s="64">
        <f t="shared" si="1"/>
        <v>0.12279099886055163</v>
      </c>
      <c r="H59" s="52">
        <f t="shared" si="2"/>
        <v>0</v>
      </c>
      <c r="I59" s="50">
        <f t="shared" si="8"/>
        <v>-0.22375766445383202</v>
      </c>
      <c r="J59" s="51">
        <f t="shared" si="4"/>
        <v>-0.21966823553725462</v>
      </c>
      <c r="K59" s="52">
        <f t="shared" si="5"/>
        <v>-0.5385949291305453</v>
      </c>
    </row>
    <row r="60" spans="1:11">
      <c r="A60" s="33">
        <v>47</v>
      </c>
      <c r="B60" s="43">
        <f t="shared" si="6"/>
        <v>4.6327099999999996E-2</v>
      </c>
      <c r="C60" s="60">
        <v>650000</v>
      </c>
      <c r="D60" s="34">
        <v>9.2654199999999999E-3</v>
      </c>
      <c r="E60" s="49">
        <v>5</v>
      </c>
      <c r="F60" s="50">
        <f t="shared" si="7"/>
        <v>0.12998259965199305</v>
      </c>
      <c r="G60" s="64">
        <f t="shared" si="1"/>
        <v>0.13260147151935367</v>
      </c>
      <c r="H60" s="52">
        <f t="shared" si="2"/>
        <v>0</v>
      </c>
      <c r="I60" s="50">
        <f t="shared" si="8"/>
        <v>-0.18707522104352209</v>
      </c>
      <c r="J60" s="51">
        <f t="shared" si="4"/>
        <v>-0.18397545847921878</v>
      </c>
      <c r="K60" s="52">
        <f t="shared" si="5"/>
        <v>-0.5385949291305453</v>
      </c>
    </row>
    <row r="61" spans="1:11">
      <c r="A61" s="33">
        <v>48</v>
      </c>
      <c r="B61" s="43">
        <f t="shared" si="6"/>
        <v>5.0134000000000005E-2</v>
      </c>
      <c r="C61" s="60">
        <v>700000</v>
      </c>
      <c r="D61" s="34">
        <v>1.0026800000000001E-2</v>
      </c>
      <c r="E61" s="49">
        <v>5</v>
      </c>
      <c r="F61" s="50">
        <f t="shared" si="7"/>
        <v>0.13998279965599311</v>
      </c>
      <c r="G61" s="64">
        <f t="shared" si="1"/>
        <v>0.14350298305348877</v>
      </c>
      <c r="H61" s="52">
        <f t="shared" si="2"/>
        <v>0</v>
      </c>
      <c r="I61" s="50">
        <f t="shared" si="8"/>
        <v>-0.15039277763321215</v>
      </c>
      <c r="J61" s="51">
        <f t="shared" si="4"/>
        <v>-0.14431322870536764</v>
      </c>
      <c r="K61" s="52">
        <f t="shared" si="5"/>
        <v>-0.5385949291305453</v>
      </c>
    </row>
    <row r="62" spans="1:11">
      <c r="A62" s="33">
        <v>49</v>
      </c>
      <c r="B62" s="43">
        <f t="shared" si="6"/>
        <v>5.2696E-2</v>
      </c>
      <c r="C62" s="60">
        <v>750000</v>
      </c>
      <c r="D62" s="34">
        <v>1.05392E-2</v>
      </c>
      <c r="E62" s="49">
        <v>5</v>
      </c>
      <c r="F62" s="50">
        <f t="shared" si="7"/>
        <v>0.1499829996599932</v>
      </c>
      <c r="G62" s="64">
        <f t="shared" si="1"/>
        <v>0.15083957517580723</v>
      </c>
      <c r="H62" s="52">
        <f t="shared" si="2"/>
        <v>0</v>
      </c>
      <c r="I62" s="50">
        <f t="shared" si="8"/>
        <v>-0.11371033422290221</v>
      </c>
      <c r="J62" s="51">
        <f t="shared" si="4"/>
        <v>-0.11762100335649943</v>
      </c>
      <c r="K62" s="52">
        <f t="shared" si="5"/>
        <v>-0.5385949291305453</v>
      </c>
    </row>
    <row r="63" spans="1:11">
      <c r="A63" s="33">
        <v>50</v>
      </c>
      <c r="B63" s="43">
        <f t="shared" si="6"/>
        <v>5.6853499999999994E-2</v>
      </c>
      <c r="C63" s="60">
        <v>800000</v>
      </c>
      <c r="D63" s="34">
        <v>1.1370699999999999E-2</v>
      </c>
      <c r="E63" s="49">
        <v>5</v>
      </c>
      <c r="F63" s="50">
        <f t="shared" si="7"/>
        <v>0.15998319966399327</v>
      </c>
      <c r="G63" s="64">
        <f t="shared" si="1"/>
        <v>0.16274507156477638</v>
      </c>
      <c r="H63" s="52">
        <f t="shared" si="2"/>
        <v>0</v>
      </c>
      <c r="I63" s="50">
        <f t="shared" si="8"/>
        <v>-7.7027890812592273E-2</v>
      </c>
      <c r="J63" s="51">
        <f t="shared" si="4"/>
        <v>-7.4306043603213093E-2</v>
      </c>
      <c r="K63" s="52">
        <f t="shared" si="5"/>
        <v>-0.5385949291305453</v>
      </c>
    </row>
    <row r="64" spans="1:11">
      <c r="A64" s="33">
        <v>51</v>
      </c>
      <c r="B64" s="43">
        <f t="shared" si="6"/>
        <v>6.00995E-2</v>
      </c>
      <c r="C64" s="60">
        <v>850000</v>
      </c>
      <c r="D64" s="34">
        <v>1.20199E-2</v>
      </c>
      <c r="E64" s="49">
        <v>5</v>
      </c>
      <c r="F64" s="50">
        <f t="shared" si="7"/>
        <v>0.16998339966799336</v>
      </c>
      <c r="G64" s="64">
        <f t="shared" si="1"/>
        <v>0.17204037914832274</v>
      </c>
      <c r="H64" s="52">
        <f t="shared" si="2"/>
        <v>0</v>
      </c>
      <c r="I64" s="50">
        <f t="shared" si="8"/>
        <v>-4.0345447402282332E-2</v>
      </c>
      <c r="J64" s="51">
        <f t="shared" si="4"/>
        <v>-4.0487556685794505E-2</v>
      </c>
      <c r="K64" s="52">
        <f t="shared" si="5"/>
        <v>-0.5385949291305453</v>
      </c>
    </row>
    <row r="65" spans="1:11">
      <c r="A65" s="33">
        <v>52</v>
      </c>
      <c r="B65" s="43">
        <f t="shared" si="6"/>
        <v>6.4100000000000004E-2</v>
      </c>
      <c r="C65" s="60">
        <v>900000</v>
      </c>
      <c r="D65" s="34">
        <v>1.282E-2</v>
      </c>
      <c r="E65" s="49">
        <v>5</v>
      </c>
      <c r="F65" s="50">
        <f t="shared" si="7"/>
        <v>0.17998359967199343</v>
      </c>
      <c r="G65" s="64">
        <f t="shared" si="1"/>
        <v>0.18349628733932</v>
      </c>
      <c r="H65" s="52">
        <f t="shared" si="2"/>
        <v>0</v>
      </c>
      <c r="I65" s="50">
        <f t="shared" si="8"/>
        <v>-3.6630039919723903E-3</v>
      </c>
      <c r="J65" s="51">
        <f t="shared" si="4"/>
        <v>1.1916968302661441E-3</v>
      </c>
      <c r="K65" s="52">
        <f t="shared" si="5"/>
        <v>-0.5385949291305453</v>
      </c>
    </row>
    <row r="66" spans="1:11">
      <c r="A66" s="33">
        <v>53</v>
      </c>
      <c r="B66" s="43">
        <f t="shared" si="6"/>
        <v>6.7508499999999999E-2</v>
      </c>
      <c r="C66" s="60">
        <v>950000</v>
      </c>
      <c r="D66" s="34">
        <v>1.35017E-2</v>
      </c>
      <c r="E66" s="49">
        <v>5</v>
      </c>
      <c r="F66" s="50">
        <f t="shared" si="7"/>
        <v>0.18998379967599352</v>
      </c>
      <c r="G66" s="64">
        <f t="shared" si="1"/>
        <v>0.19325693302586272</v>
      </c>
      <c r="H66" s="52">
        <f t="shared" si="2"/>
        <v>0</v>
      </c>
      <c r="I66" s="50">
        <f t="shared" si="8"/>
        <v>3.301943941833755E-2</v>
      </c>
      <c r="J66" s="51">
        <f t="shared" si="4"/>
        <v>3.6703191795768662E-2</v>
      </c>
      <c r="K66" s="52">
        <f t="shared" si="5"/>
        <v>-0.5385949291305453</v>
      </c>
    </row>
    <row r="67" spans="1:11">
      <c r="A67" s="33">
        <v>54</v>
      </c>
      <c r="B67" s="43">
        <f t="shared" si="6"/>
        <v>7.1831500000000006E-2</v>
      </c>
      <c r="C67" s="60">
        <v>1000000</v>
      </c>
      <c r="D67" s="34">
        <v>1.43663E-2</v>
      </c>
      <c r="E67" s="49">
        <v>5</v>
      </c>
      <c r="F67" s="50">
        <f t="shared" si="7"/>
        <v>0.19998399967999361</v>
      </c>
      <c r="G67" s="64">
        <f t="shared" si="1"/>
        <v>0.20563635837511435</v>
      </c>
      <c r="H67" s="52">
        <f t="shared" si="2"/>
        <v>0</v>
      </c>
      <c r="I67" s="50">
        <f t="shared" si="8"/>
        <v>6.9701882828647491E-2</v>
      </c>
      <c r="J67" s="51">
        <f t="shared" si="4"/>
        <v>8.1742415130334409E-2</v>
      </c>
      <c r="K67" s="52">
        <f t="shared" si="5"/>
        <v>-0.5385949291305453</v>
      </c>
    </row>
    <row r="68" spans="1:11">
      <c r="A68" s="33">
        <v>55</v>
      </c>
      <c r="B68" s="43">
        <f t="shared" si="6"/>
        <v>8.9976499999999987E-2</v>
      </c>
      <c r="C68" s="60">
        <v>1250000</v>
      </c>
      <c r="D68" s="34">
        <v>1.7995299999999999E-2</v>
      </c>
      <c r="E68" s="49">
        <v>5</v>
      </c>
      <c r="F68" s="50">
        <f t="shared" si="7"/>
        <v>0.24998499969999399</v>
      </c>
      <c r="G68" s="64">
        <f t="shared" si="1"/>
        <v>0.25759672686046498</v>
      </c>
      <c r="H68" s="52">
        <f t="shared" si="2"/>
        <v>0</v>
      </c>
      <c r="I68" s="50">
        <f t="shared" si="8"/>
        <v>0.25311409988019717</v>
      </c>
      <c r="J68" s="51">
        <f t="shared" si="4"/>
        <v>0.2707862984071549</v>
      </c>
      <c r="K68" s="52">
        <f t="shared" si="5"/>
        <v>-0.5385949291305453</v>
      </c>
    </row>
    <row r="69" spans="1:11">
      <c r="A69" s="33">
        <v>56</v>
      </c>
      <c r="B69" s="43">
        <f t="shared" si="6"/>
        <v>0.10568</v>
      </c>
      <c r="C69" s="60">
        <v>1500000</v>
      </c>
      <c r="D69" s="34">
        <v>2.1135999999999999E-2</v>
      </c>
      <c r="E69" s="49">
        <v>5</v>
      </c>
      <c r="F69" s="50">
        <f t="shared" si="7"/>
        <v>0.2999859997199944</v>
      </c>
      <c r="G69" s="64">
        <f t="shared" si="1"/>
        <v>0.30256556932448836</v>
      </c>
      <c r="H69" s="52">
        <f t="shared" si="2"/>
        <v>0</v>
      </c>
      <c r="I69" s="50">
        <f t="shared" si="8"/>
        <v>0.43652631693174687</v>
      </c>
      <c r="J69" s="51">
        <f t="shared" si="4"/>
        <v>0.43439338691845558</v>
      </c>
      <c r="K69" s="52">
        <f t="shared" si="5"/>
        <v>-0.5385949291305453</v>
      </c>
    </row>
    <row r="70" spans="1:11">
      <c r="A70" s="33">
        <v>57</v>
      </c>
      <c r="B70" s="43">
        <f t="shared" si="6"/>
        <v>0.124198</v>
      </c>
      <c r="C70" s="60">
        <v>1750000</v>
      </c>
      <c r="D70" s="34">
        <v>2.48396E-2</v>
      </c>
      <c r="E70" s="49">
        <v>5</v>
      </c>
      <c r="F70" s="50">
        <f t="shared" si="7"/>
        <v>0.34998699973999481</v>
      </c>
      <c r="G70" s="64">
        <f t="shared" si="1"/>
        <v>0.3555940677324092</v>
      </c>
      <c r="H70" s="52">
        <f t="shared" si="2"/>
        <v>0</v>
      </c>
      <c r="I70" s="50">
        <f t="shared" si="8"/>
        <v>0.61993853398329657</v>
      </c>
      <c r="J70" s="51">
        <f t="shared" si="4"/>
        <v>0.6273233748225705</v>
      </c>
      <c r="K70" s="52">
        <f t="shared" si="5"/>
        <v>-0.5385949291305453</v>
      </c>
    </row>
    <row r="71" spans="1:11">
      <c r="A71" s="33">
        <v>58</v>
      </c>
      <c r="B71" s="43">
        <f t="shared" si="6"/>
        <v>0.14110249999999999</v>
      </c>
      <c r="C71" s="60">
        <v>2000000</v>
      </c>
      <c r="D71" s="34">
        <v>2.8220499999999999E-2</v>
      </c>
      <c r="E71" s="49">
        <v>5</v>
      </c>
      <c r="F71" s="50">
        <f t="shared" si="7"/>
        <v>0.39998799975999522</v>
      </c>
      <c r="G71" s="64">
        <f t="shared" si="1"/>
        <v>0.40400211672996283</v>
      </c>
      <c r="H71" s="52">
        <f t="shared" si="2"/>
        <v>0</v>
      </c>
      <c r="I71" s="50">
        <f t="shared" si="8"/>
        <v>0.80335075103484621</v>
      </c>
      <c r="J71" s="51">
        <f t="shared" si="4"/>
        <v>0.80344309512309475</v>
      </c>
      <c r="K71" s="52">
        <f t="shared" si="5"/>
        <v>-0.5385949291305453</v>
      </c>
    </row>
    <row r="72" spans="1:11">
      <c r="A72" s="33">
        <v>59</v>
      </c>
      <c r="B72" s="43">
        <f t="shared" si="6"/>
        <v>0.1572915</v>
      </c>
      <c r="C72" s="60">
        <v>2250000</v>
      </c>
      <c r="D72" s="34">
        <v>3.1458300000000002E-2</v>
      </c>
      <c r="E72" s="49">
        <v>5</v>
      </c>
      <c r="F72" s="50">
        <f t="shared" si="7"/>
        <v>0.44998899977999562</v>
      </c>
      <c r="G72" s="64">
        <f t="shared" si="1"/>
        <v>0.45036124626478469</v>
      </c>
      <c r="H72" s="52">
        <f t="shared" si="2"/>
        <v>0</v>
      </c>
      <c r="I72" s="50">
        <f t="shared" si="8"/>
        <v>0.98676296808639585</v>
      </c>
      <c r="J72" s="51">
        <f t="shared" si="4"/>
        <v>0.97210837075651724</v>
      </c>
      <c r="K72" s="52">
        <f t="shared" si="5"/>
        <v>-0.5385949291305453</v>
      </c>
    </row>
    <row r="73" spans="1:11">
      <c r="A73" s="33">
        <v>60</v>
      </c>
      <c r="B73" s="43">
        <f t="shared" si="6"/>
        <v>0.17666999999999999</v>
      </c>
      <c r="C73" s="60">
        <v>2500000</v>
      </c>
      <c r="D73" s="34">
        <v>3.5333999999999997E-2</v>
      </c>
      <c r="E73" s="49">
        <v>5</v>
      </c>
      <c r="F73" s="50">
        <f t="shared" si="7"/>
        <v>0.49998999979999598</v>
      </c>
      <c r="G73" s="64">
        <f t="shared" si="1"/>
        <v>0.50585388890426475</v>
      </c>
      <c r="H73" s="52">
        <f t="shared" si="2"/>
        <v>0</v>
      </c>
      <c r="I73" s="50">
        <f t="shared" si="8"/>
        <v>1.1701751851379456</v>
      </c>
      <c r="J73" s="51">
        <f t="shared" si="4"/>
        <v>1.1740034874321779</v>
      </c>
      <c r="K73" s="52">
        <f t="shared" si="5"/>
        <v>-0.5385949291305453</v>
      </c>
    </row>
    <row r="74" spans="1:11">
      <c r="A74" s="33">
        <v>61</v>
      </c>
      <c r="B74" s="43">
        <f t="shared" si="6"/>
        <v>0.19539150000000002</v>
      </c>
      <c r="C74" s="60">
        <v>2750000</v>
      </c>
      <c r="D74" s="34">
        <v>3.9078300000000003E-2</v>
      </c>
      <c r="E74" s="49">
        <v>5</v>
      </c>
      <c r="F74" s="50">
        <f t="shared" si="7"/>
        <v>0.54999099981999644</v>
      </c>
      <c r="G74" s="64">
        <f t="shared" si="1"/>
        <v>0.55946513379809193</v>
      </c>
      <c r="H74" s="52">
        <f t="shared" si="2"/>
        <v>0</v>
      </c>
      <c r="I74" s="50">
        <f t="shared" si="8"/>
        <v>1.3535874021894954</v>
      </c>
      <c r="J74" s="51">
        <f t="shared" si="4"/>
        <v>1.3690536423380475</v>
      </c>
      <c r="K74" s="52">
        <f t="shared" si="5"/>
        <v>-0.5385949291305453</v>
      </c>
    </row>
    <row r="75" spans="1:11">
      <c r="A75" s="33">
        <v>62</v>
      </c>
      <c r="B75" s="43">
        <f t="shared" si="6"/>
        <v>0.21254049999999999</v>
      </c>
      <c r="C75" s="60">
        <v>3000000</v>
      </c>
      <c r="D75" s="34">
        <v>4.25081E-2</v>
      </c>
      <c r="E75" s="49">
        <v>5</v>
      </c>
      <c r="F75" s="50">
        <f t="shared" si="7"/>
        <v>0.59999199983999685</v>
      </c>
      <c r="G75" s="64">
        <f t="shared" si="1"/>
        <v>0.60857333766446164</v>
      </c>
      <c r="H75" s="52">
        <f t="shared" si="2"/>
        <v>0</v>
      </c>
      <c r="I75" s="50">
        <f t="shared" si="8"/>
        <v>1.5369996192410449</v>
      </c>
      <c r="J75" s="51">
        <f t="shared" si="4"/>
        <v>1.5477206885939963</v>
      </c>
      <c r="K75" s="52">
        <f t="shared" si="5"/>
        <v>-0.5385949291305453</v>
      </c>
    </row>
    <row r="76" spans="1:11">
      <c r="A76" s="33">
        <v>63</v>
      </c>
      <c r="B76" s="43">
        <f t="shared" si="6"/>
        <v>0.22675649999999997</v>
      </c>
      <c r="C76" s="60">
        <v>3250000</v>
      </c>
      <c r="D76" s="34">
        <v>4.5351299999999997E-2</v>
      </c>
      <c r="E76" s="49">
        <v>5</v>
      </c>
      <c r="F76" s="50">
        <f t="shared" si="7"/>
        <v>0.64999299985999714</v>
      </c>
      <c r="G76" s="64">
        <f t="shared" si="1"/>
        <v>0.64928254672413344</v>
      </c>
      <c r="H76" s="52">
        <f t="shared" si="2"/>
        <v>0</v>
      </c>
      <c r="I76" s="50">
        <f t="shared" si="8"/>
        <v>1.7204118362925946</v>
      </c>
      <c r="J76" s="51">
        <f t="shared" si="4"/>
        <v>1.695830241895913</v>
      </c>
      <c r="K76" s="52">
        <f t="shared" si="5"/>
        <v>-0.5385949291305453</v>
      </c>
    </row>
    <row r="77" spans="1:11">
      <c r="A77" s="33">
        <v>64</v>
      </c>
      <c r="B77" s="43">
        <f t="shared" si="6"/>
        <v>0.246033</v>
      </c>
      <c r="C77" s="60">
        <v>3500000</v>
      </c>
      <c r="D77" s="34">
        <v>4.9206600000000003E-2</v>
      </c>
      <c r="E77" s="49">
        <v>5</v>
      </c>
      <c r="F77" s="50">
        <f t="shared" si="7"/>
        <v>0.69999399987999755</v>
      </c>
      <c r="G77" s="64">
        <f t="shared" si="1"/>
        <v>0.70448310021588678</v>
      </c>
      <c r="H77" s="52">
        <f t="shared" si="2"/>
        <v>0</v>
      </c>
      <c r="I77" s="50">
        <f t="shared" si="8"/>
        <v>1.9038240533441444</v>
      </c>
      <c r="J77" s="51">
        <f t="shared" si="4"/>
        <v>1.8966626704429308</v>
      </c>
      <c r="K77" s="52">
        <f t="shared" si="5"/>
        <v>-0.5385949291305453</v>
      </c>
    </row>
    <row r="78" spans="1:11">
      <c r="A78" s="33">
        <v>65</v>
      </c>
      <c r="B78" s="43">
        <f t="shared" si="6"/>
        <v>0.26568999999999998</v>
      </c>
      <c r="C78" s="60">
        <v>3750000</v>
      </c>
      <c r="D78" s="34">
        <v>5.3137999999999998E-2</v>
      </c>
      <c r="E78" s="49">
        <v>5</v>
      </c>
      <c r="F78" s="50">
        <f t="shared" ref="F78:F83" si="9">(C78-$B$8)/($B$7-$B$8)</f>
        <v>0.74999499989999796</v>
      </c>
      <c r="G78" s="64">
        <f t="shared" ref="G78:G83" si="10">(D78-$C$8)/($C$7-$C$8)</f>
        <v>0.76077326077342522</v>
      </c>
      <c r="H78" s="52">
        <f t="shared" ref="H78:H83" si="11">(E78-$D$8)/($D$7-$D$8)</f>
        <v>0</v>
      </c>
      <c r="I78" s="50">
        <f t="shared" ref="I78:I83" si="12">(C78-$B$9)/$B$10</f>
        <v>2.0872362703956941</v>
      </c>
      <c r="J78" s="51">
        <f t="shared" ref="J78:J83" si="13">(D78-$C$9)/$C$10</f>
        <v>2.1014593424502306</v>
      </c>
      <c r="K78" s="52">
        <f t="shared" ref="K78:K83" si="14">(E78-$D$9)/$D$10</f>
        <v>-0.5385949291305453</v>
      </c>
    </row>
    <row r="79" spans="1:11">
      <c r="A79" s="33">
        <v>66</v>
      </c>
      <c r="B79" s="43">
        <f t="shared" ref="B79:B83" si="15">D79*E79</f>
        <v>0.28359000000000001</v>
      </c>
      <c r="C79" s="60">
        <v>4000000</v>
      </c>
      <c r="D79" s="34">
        <v>5.6717999999999998E-2</v>
      </c>
      <c r="E79" s="49">
        <v>5</v>
      </c>
      <c r="F79" s="50">
        <f t="shared" si="9"/>
        <v>0.79999599991999837</v>
      </c>
      <c r="G79" s="64">
        <f t="shared" si="10"/>
        <v>0.81203204258041217</v>
      </c>
      <c r="H79" s="52">
        <f t="shared" si="11"/>
        <v>0</v>
      </c>
      <c r="I79" s="50">
        <f t="shared" si="12"/>
        <v>2.2706484874472439</v>
      </c>
      <c r="J79" s="51">
        <f t="shared" si="13"/>
        <v>2.287950690516094</v>
      </c>
      <c r="K79" s="52">
        <f t="shared" si="14"/>
        <v>-0.5385949291305453</v>
      </c>
    </row>
    <row r="80" spans="1:11">
      <c r="A80" s="33">
        <v>67</v>
      </c>
      <c r="B80" s="43">
        <f t="shared" si="15"/>
        <v>0.3003015</v>
      </c>
      <c r="C80" s="60">
        <v>4250000</v>
      </c>
      <c r="D80" s="34">
        <v>6.0060299999999997E-2</v>
      </c>
      <c r="E80" s="49">
        <v>5</v>
      </c>
      <c r="F80" s="50">
        <f t="shared" si="9"/>
        <v>0.84999699993999878</v>
      </c>
      <c r="G80" s="64">
        <f t="shared" si="10"/>
        <v>0.85988741309256078</v>
      </c>
      <c r="H80" s="52">
        <f t="shared" si="11"/>
        <v>0</v>
      </c>
      <c r="I80" s="50">
        <f t="shared" si="12"/>
        <v>2.4540607044987937</v>
      </c>
      <c r="J80" s="51">
        <f t="shared" si="13"/>
        <v>2.4620596381810476</v>
      </c>
      <c r="K80" s="52">
        <f t="shared" si="14"/>
        <v>-0.5385949291305453</v>
      </c>
    </row>
    <row r="81" spans="1:11">
      <c r="A81" s="33">
        <v>68</v>
      </c>
      <c r="B81" s="43">
        <f t="shared" si="15"/>
        <v>0.31424599999999997</v>
      </c>
      <c r="C81" s="60">
        <v>4500000</v>
      </c>
      <c r="D81" s="34">
        <v>6.2849199999999994E-2</v>
      </c>
      <c r="E81" s="49">
        <v>5</v>
      </c>
      <c r="F81" s="50">
        <f t="shared" si="9"/>
        <v>0.89999799995999918</v>
      </c>
      <c r="G81" s="64">
        <f t="shared" si="10"/>
        <v>0.89981914956784181</v>
      </c>
      <c r="H81" s="52">
        <f t="shared" si="11"/>
        <v>0</v>
      </c>
      <c r="I81" s="50">
        <f t="shared" si="12"/>
        <v>2.637472921550343</v>
      </c>
      <c r="J81" s="51">
        <f t="shared" si="13"/>
        <v>2.6073405657287809</v>
      </c>
      <c r="K81" s="52">
        <f t="shared" si="14"/>
        <v>-0.5385949291305453</v>
      </c>
    </row>
    <row r="82" spans="1:11">
      <c r="A82" s="33">
        <v>69</v>
      </c>
      <c r="B82" s="43">
        <f t="shared" si="15"/>
        <v>0.33700950000000002</v>
      </c>
      <c r="C82" s="60">
        <v>4750000</v>
      </c>
      <c r="D82" s="34">
        <v>6.7401900000000001E-2</v>
      </c>
      <c r="E82" s="49">
        <v>5</v>
      </c>
      <c r="F82" s="50">
        <f t="shared" si="9"/>
        <v>0.94999899997999959</v>
      </c>
      <c r="G82" s="64">
        <f t="shared" si="10"/>
        <v>0.96500514284512373</v>
      </c>
      <c r="H82" s="52">
        <f t="shared" si="11"/>
        <v>0</v>
      </c>
      <c r="I82" s="50">
        <f t="shared" si="12"/>
        <v>2.8208851386018927</v>
      </c>
      <c r="J82" s="51">
        <f t="shared" si="13"/>
        <v>2.8445023423599141</v>
      </c>
      <c r="K82" s="52">
        <f t="shared" si="14"/>
        <v>-0.5385949291305453</v>
      </c>
    </row>
    <row r="83" spans="1:11" ht="15.75" thickBot="1">
      <c r="A83" s="36">
        <v>70</v>
      </c>
      <c r="B83" s="58">
        <f t="shared" si="15"/>
        <v>0.34923000000000004</v>
      </c>
      <c r="C83" s="61">
        <v>5000000</v>
      </c>
      <c r="D83" s="37">
        <v>6.9846000000000005E-2</v>
      </c>
      <c r="E83" s="53">
        <v>5</v>
      </c>
      <c r="F83" s="54">
        <f t="shared" si="9"/>
        <v>1</v>
      </c>
      <c r="G83" s="65">
        <f t="shared" si="10"/>
        <v>1</v>
      </c>
      <c r="H83" s="56">
        <f t="shared" si="11"/>
        <v>0</v>
      </c>
      <c r="I83" s="54">
        <f t="shared" si="12"/>
        <v>3.0042973556534425</v>
      </c>
      <c r="J83" s="55">
        <f t="shared" si="13"/>
        <v>2.9718217568313605</v>
      </c>
      <c r="K83" s="56">
        <f t="shared" si="14"/>
        <v>-0.5385949291305453</v>
      </c>
    </row>
    <row r="84" spans="1:11">
      <c r="A84" s="35"/>
      <c r="B84" s="34"/>
      <c r="C84" s="48"/>
      <c r="D84" s="34"/>
      <c r="E84" s="57"/>
      <c r="F84" s="51"/>
      <c r="G84" s="51"/>
      <c r="H84" s="51"/>
      <c r="I84" s="51"/>
      <c r="J84" s="51"/>
      <c r="K84" s="51"/>
    </row>
    <row r="85" spans="1:11">
      <c r="A85" s="35"/>
      <c r="B85" s="34"/>
      <c r="C85" s="48"/>
      <c r="D85" s="34"/>
      <c r="E85" s="57"/>
      <c r="F85" s="51"/>
      <c r="G85" s="51"/>
      <c r="H85" s="51"/>
      <c r="I85" s="51"/>
      <c r="J85" s="51"/>
      <c r="K85" s="51"/>
    </row>
    <row r="86" spans="1:11">
      <c r="A86" s="35"/>
      <c r="B86" s="34"/>
      <c r="C86" s="48"/>
      <c r="D86" s="34"/>
      <c r="E86" s="57"/>
      <c r="F86" s="51"/>
      <c r="G86" s="51"/>
      <c r="H86" s="51"/>
      <c r="I86" s="51"/>
      <c r="J86" s="51"/>
      <c r="K86" s="51"/>
    </row>
    <row r="87" spans="1:11">
      <c r="A87" s="35"/>
      <c r="B87" s="34"/>
      <c r="C87" s="48"/>
      <c r="D87" s="34"/>
      <c r="E87" s="57"/>
      <c r="F87" s="51"/>
      <c r="G87" s="51"/>
      <c r="H87" s="51"/>
      <c r="I87" s="51"/>
      <c r="J87" s="51"/>
      <c r="K87" s="51"/>
    </row>
    <row r="88" spans="1:11">
      <c r="A88" s="35"/>
      <c r="B88" s="34"/>
      <c r="C88" s="48"/>
      <c r="D88" s="34"/>
      <c r="E88" s="57"/>
      <c r="F88" s="51"/>
      <c r="G88" s="51"/>
      <c r="H88" s="51"/>
      <c r="I88" s="51"/>
      <c r="J88" s="51"/>
      <c r="K88" s="51"/>
    </row>
    <row r="89" spans="1:11">
      <c r="A89" s="35"/>
      <c r="B89" s="34"/>
      <c r="C89" s="48"/>
      <c r="D89" s="34"/>
      <c r="E89" s="57"/>
      <c r="F89" s="51"/>
      <c r="G89" s="51"/>
      <c r="H89" s="51"/>
      <c r="I89" s="51"/>
      <c r="J89" s="51"/>
      <c r="K89" s="51"/>
    </row>
    <row r="90" spans="1:11">
      <c r="A90" s="35"/>
      <c r="B90" s="34"/>
      <c r="C90" s="48"/>
      <c r="D90" s="34"/>
      <c r="E90" s="57"/>
      <c r="F90" s="51"/>
      <c r="G90" s="51"/>
      <c r="H90" s="51"/>
      <c r="I90" s="51"/>
      <c r="J90" s="51"/>
      <c r="K90" s="51"/>
    </row>
    <row r="91" spans="1:11">
      <c r="A91" s="35"/>
      <c r="B91" s="34"/>
      <c r="C91" s="48"/>
      <c r="D91" s="34"/>
      <c r="E91" s="57"/>
      <c r="F91" s="51"/>
      <c r="G91" s="51"/>
      <c r="H91" s="51"/>
      <c r="I91" s="51"/>
      <c r="J91" s="51"/>
      <c r="K91" s="51"/>
    </row>
    <row r="92" spans="1:11">
      <c r="A92" s="35"/>
      <c r="B92" s="34"/>
      <c r="C92" s="48"/>
      <c r="D92" s="34"/>
      <c r="E92" s="57"/>
      <c r="F92" s="51"/>
      <c r="G92" s="51"/>
      <c r="H92" s="51"/>
      <c r="I92" s="51"/>
      <c r="J92" s="51"/>
      <c r="K92" s="51"/>
    </row>
    <row r="93" spans="1:11">
      <c r="A93" s="35"/>
      <c r="B93" s="34"/>
      <c r="C93" s="48"/>
      <c r="D93" s="34"/>
      <c r="E93" s="57"/>
      <c r="F93" s="51"/>
      <c r="G93" s="51"/>
      <c r="H93" s="51"/>
      <c r="I93" s="51"/>
      <c r="J93" s="51"/>
      <c r="K93" s="51"/>
    </row>
    <row r="94" spans="1:11">
      <c r="A94" s="35"/>
      <c r="B94" s="34"/>
      <c r="C94" s="48"/>
      <c r="D94" s="34"/>
      <c r="E94" s="57"/>
      <c r="F94" s="51"/>
      <c r="G94" s="51"/>
      <c r="H94" s="51"/>
      <c r="I94" s="51"/>
      <c r="J94" s="51"/>
      <c r="K94" s="51"/>
    </row>
    <row r="95" spans="1:11">
      <c r="A95" s="35"/>
      <c r="B95" s="34"/>
      <c r="C95" s="48"/>
      <c r="D95" s="34"/>
      <c r="E95" s="57"/>
      <c r="F95" s="51"/>
      <c r="G95" s="51"/>
      <c r="H95" s="51"/>
      <c r="I95" s="51"/>
      <c r="J95" s="51"/>
      <c r="K95" s="51"/>
    </row>
    <row r="96" spans="1:11">
      <c r="A96" s="35"/>
      <c r="B96" s="34"/>
      <c r="C96" s="48"/>
      <c r="D96" s="34"/>
      <c r="E96" s="57"/>
      <c r="F96" s="51"/>
      <c r="G96" s="51"/>
      <c r="H96" s="51"/>
      <c r="I96" s="51"/>
      <c r="J96" s="51"/>
      <c r="K96" s="51"/>
    </row>
    <row r="97" spans="1:11">
      <c r="A97" s="35"/>
      <c r="B97" s="34"/>
      <c r="C97" s="48"/>
      <c r="D97" s="34"/>
      <c r="E97" s="57"/>
      <c r="F97" s="51"/>
      <c r="G97" s="51"/>
      <c r="H97" s="51"/>
      <c r="I97" s="51"/>
      <c r="J97" s="51"/>
      <c r="K97" s="51"/>
    </row>
    <row r="98" spans="1:11">
      <c r="A98" s="35"/>
      <c r="B98" s="34"/>
      <c r="C98" s="48"/>
      <c r="D98" s="34"/>
      <c r="E98" s="57"/>
      <c r="F98" s="51"/>
      <c r="G98" s="51"/>
      <c r="H98" s="51"/>
      <c r="I98" s="51"/>
      <c r="J98" s="51"/>
      <c r="K98" s="51"/>
    </row>
    <row r="99" spans="1:11">
      <c r="A99" s="35"/>
      <c r="B99" s="34"/>
      <c r="C99" s="48"/>
      <c r="D99" s="34"/>
      <c r="E99" s="57"/>
      <c r="F99" s="51"/>
      <c r="G99" s="51"/>
      <c r="H99" s="51"/>
      <c r="I99" s="51"/>
      <c r="J99" s="51"/>
      <c r="K99" s="51"/>
    </row>
    <row r="100" spans="1:11">
      <c r="A100" s="35"/>
      <c r="B100" s="34"/>
      <c r="C100" s="48"/>
      <c r="D100" s="34"/>
      <c r="E100" s="57"/>
      <c r="F100" s="51"/>
      <c r="G100" s="51"/>
      <c r="H100" s="51"/>
      <c r="I100" s="51"/>
      <c r="J100" s="51"/>
      <c r="K100" s="51"/>
    </row>
    <row r="101" spans="1:11">
      <c r="A101" s="35"/>
      <c r="B101" s="34"/>
      <c r="C101" s="48"/>
      <c r="D101" s="34"/>
      <c r="E101" s="57"/>
      <c r="F101" s="51"/>
      <c r="G101" s="51"/>
      <c r="H101" s="51"/>
      <c r="I101" s="51"/>
      <c r="J101" s="51"/>
      <c r="K101" s="51"/>
    </row>
    <row r="102" spans="1:11">
      <c r="A102" s="35"/>
      <c r="B102" s="34"/>
      <c r="C102" s="48"/>
      <c r="D102" s="34"/>
      <c r="E102" s="57"/>
      <c r="F102" s="51"/>
      <c r="G102" s="51"/>
      <c r="H102" s="51"/>
      <c r="I102" s="51"/>
      <c r="J102" s="51"/>
      <c r="K102" s="51"/>
    </row>
    <row r="103" spans="1:11">
      <c r="A103" s="35"/>
      <c r="B103" s="34"/>
      <c r="C103" s="48"/>
      <c r="D103" s="34"/>
      <c r="E103" s="57"/>
      <c r="F103" s="51"/>
      <c r="G103" s="51"/>
      <c r="H103" s="51"/>
      <c r="I103" s="51"/>
      <c r="J103" s="51"/>
      <c r="K103" s="51"/>
    </row>
    <row r="104" spans="1:11">
      <c r="A104" s="35"/>
      <c r="B104" s="34"/>
      <c r="C104" s="48"/>
      <c r="D104" s="34"/>
      <c r="E104" s="57"/>
      <c r="F104" s="51"/>
      <c r="G104" s="51"/>
      <c r="H104" s="51"/>
      <c r="I104" s="51"/>
      <c r="J104" s="51"/>
      <c r="K104" s="51"/>
    </row>
    <row r="105" spans="1:11">
      <c r="A105" s="35"/>
      <c r="B105" s="34"/>
      <c r="C105" s="48"/>
      <c r="D105" s="34"/>
      <c r="E105" s="57"/>
      <c r="F105" s="51"/>
      <c r="G105" s="51"/>
      <c r="H105" s="51"/>
      <c r="I105" s="51"/>
      <c r="J105" s="51"/>
      <c r="K105" s="51"/>
    </row>
    <row r="106" spans="1:11">
      <c r="A106" s="35"/>
      <c r="B106" s="34"/>
      <c r="C106" s="48"/>
      <c r="D106" s="34"/>
      <c r="E106" s="57"/>
      <c r="F106" s="51"/>
      <c r="G106" s="51"/>
      <c r="H106" s="51"/>
      <c r="I106" s="51"/>
      <c r="J106" s="51"/>
      <c r="K106" s="51"/>
    </row>
    <row r="107" spans="1:11">
      <c r="A107" s="35"/>
      <c r="B107" s="34"/>
      <c r="C107" s="48"/>
      <c r="D107" s="34"/>
      <c r="E107" s="57"/>
      <c r="F107" s="51"/>
      <c r="G107" s="51"/>
      <c r="H107" s="51"/>
      <c r="I107" s="51"/>
      <c r="J107" s="51"/>
      <c r="K107" s="51"/>
    </row>
    <row r="108" spans="1:11">
      <c r="A108" s="35"/>
      <c r="B108" s="34"/>
      <c r="C108" s="48"/>
      <c r="D108" s="34"/>
      <c r="E108" s="57"/>
      <c r="F108" s="51"/>
      <c r="G108" s="51"/>
      <c r="H108" s="51"/>
      <c r="I108" s="51"/>
      <c r="J108" s="51"/>
      <c r="K108" s="51"/>
    </row>
    <row r="109" spans="1:11">
      <c r="A109" s="35"/>
      <c r="B109" s="34"/>
      <c r="C109" s="48"/>
      <c r="D109" s="34"/>
      <c r="E109" s="57"/>
      <c r="F109" s="51"/>
      <c r="G109" s="51"/>
      <c r="H109" s="51"/>
      <c r="I109" s="51"/>
      <c r="J109" s="51"/>
      <c r="K109" s="51"/>
    </row>
    <row r="110" spans="1:11">
      <c r="A110" s="35"/>
      <c r="B110" s="34"/>
      <c r="C110" s="48"/>
      <c r="D110" s="34"/>
      <c r="E110" s="57"/>
      <c r="F110" s="51"/>
      <c r="G110" s="51"/>
      <c r="H110" s="51"/>
      <c r="I110" s="51"/>
      <c r="J110" s="51"/>
      <c r="K110" s="51"/>
    </row>
    <row r="111" spans="1:11">
      <c r="A111" s="35"/>
      <c r="B111" s="34"/>
      <c r="C111" s="48"/>
      <c r="D111" s="34"/>
      <c r="E111" s="57"/>
      <c r="F111" s="51"/>
      <c r="G111" s="51"/>
      <c r="H111" s="51"/>
      <c r="I111" s="51"/>
      <c r="J111" s="51"/>
      <c r="K111" s="51"/>
    </row>
    <row r="112" spans="1:11">
      <c r="A112" s="35"/>
      <c r="B112" s="34"/>
      <c r="C112" s="48"/>
      <c r="D112" s="34"/>
      <c r="E112" s="57"/>
      <c r="F112" s="51"/>
      <c r="G112" s="51"/>
      <c r="H112" s="51"/>
      <c r="I112" s="51"/>
      <c r="J112" s="51"/>
      <c r="K112" s="51"/>
    </row>
    <row r="113" spans="1:11">
      <c r="A113" s="35"/>
      <c r="B113" s="34"/>
      <c r="C113" s="48"/>
      <c r="D113" s="34"/>
      <c r="E113" s="57"/>
      <c r="F113" s="51"/>
      <c r="G113" s="51"/>
      <c r="H113" s="51"/>
      <c r="I113" s="51"/>
      <c r="J113" s="51"/>
      <c r="K113" s="51"/>
    </row>
    <row r="114" spans="1:11">
      <c r="A114" s="35"/>
      <c r="B114" s="34"/>
      <c r="C114" s="48"/>
      <c r="D114" s="34"/>
      <c r="E114" s="57"/>
      <c r="F114" s="51"/>
      <c r="G114" s="51"/>
      <c r="H114" s="51"/>
      <c r="I114" s="51"/>
      <c r="J114" s="51"/>
      <c r="K114" s="51"/>
    </row>
    <row r="115" spans="1:11">
      <c r="A115" s="35"/>
      <c r="B115" s="34"/>
      <c r="C115" s="48"/>
      <c r="D115" s="34"/>
      <c r="E115" s="57"/>
      <c r="F115" s="51"/>
      <c r="G115" s="51"/>
      <c r="H115" s="51"/>
      <c r="I115" s="51"/>
      <c r="J115" s="51"/>
      <c r="K115" s="51"/>
    </row>
    <row r="116" spans="1:11">
      <c r="A116" s="35"/>
      <c r="B116" s="34"/>
      <c r="C116" s="48"/>
      <c r="D116" s="34"/>
      <c r="E116" s="57"/>
      <c r="F116" s="51"/>
      <c r="G116" s="51"/>
      <c r="H116" s="51"/>
      <c r="I116" s="51"/>
      <c r="J116" s="51"/>
      <c r="K116" s="51"/>
    </row>
    <row r="117" spans="1:11">
      <c r="A117" s="35"/>
      <c r="B117" s="35"/>
      <c r="C117" s="48"/>
      <c r="D117" s="34"/>
      <c r="E117" s="57"/>
      <c r="F117" s="51"/>
      <c r="G117" s="51"/>
      <c r="H117" s="51"/>
      <c r="I117" s="51"/>
      <c r="J117" s="51"/>
      <c r="K117" s="51"/>
    </row>
    <row r="118" spans="1:11">
      <c r="A118" s="35"/>
      <c r="B118" s="35"/>
      <c r="C118" s="48"/>
      <c r="D118" s="34"/>
      <c r="E118" s="57"/>
      <c r="F118" s="51"/>
      <c r="G118" s="51"/>
      <c r="H118" s="51"/>
      <c r="I118" s="51"/>
      <c r="J118" s="51"/>
      <c r="K118" s="51"/>
    </row>
    <row r="119" spans="1:11">
      <c r="A119" s="35"/>
      <c r="B119" s="35"/>
      <c r="C119" s="48"/>
      <c r="D119" s="34"/>
      <c r="E119" s="57"/>
      <c r="F119" s="51"/>
      <c r="G119" s="51"/>
      <c r="H119" s="51"/>
      <c r="I119" s="51"/>
      <c r="J119" s="51"/>
      <c r="K119" s="51"/>
    </row>
    <row r="120" spans="1:11">
      <c r="A120" s="35"/>
      <c r="B120" s="35"/>
      <c r="C120" s="48"/>
      <c r="D120" s="34"/>
      <c r="E120" s="57"/>
      <c r="F120" s="51"/>
      <c r="G120" s="51"/>
      <c r="H120" s="51"/>
      <c r="I120" s="51"/>
      <c r="J120" s="51"/>
      <c r="K120" s="51"/>
    </row>
    <row r="121" spans="1:11">
      <c r="A121" s="35"/>
      <c r="B121" s="35"/>
      <c r="C121" s="48"/>
      <c r="D121" s="34"/>
      <c r="E121" s="57"/>
      <c r="F121" s="51"/>
      <c r="G121" s="51"/>
      <c r="H121" s="51"/>
      <c r="I121" s="51"/>
      <c r="J121" s="51"/>
      <c r="K121" s="51"/>
    </row>
    <row r="122" spans="1:11">
      <c r="A122" s="35"/>
      <c r="B122" s="35"/>
      <c r="C122" s="48"/>
      <c r="D122" s="34"/>
      <c r="E122" s="57"/>
      <c r="F122" s="51"/>
      <c r="G122" s="51"/>
      <c r="H122" s="51"/>
      <c r="I122" s="51"/>
      <c r="J122" s="51"/>
      <c r="K122" s="51"/>
    </row>
    <row r="123" spans="1:11">
      <c r="A123" s="35"/>
      <c r="B123" s="35"/>
      <c r="C123" s="48"/>
      <c r="D123" s="34"/>
      <c r="E123" s="57"/>
      <c r="F123" s="51"/>
      <c r="G123" s="51"/>
      <c r="H123" s="51"/>
      <c r="I123" s="51"/>
      <c r="J123" s="51"/>
      <c r="K123" s="51"/>
    </row>
    <row r="124" spans="1:11">
      <c r="A124" s="35"/>
      <c r="B124" s="35"/>
      <c r="C124" s="48"/>
      <c r="D124" s="34"/>
      <c r="E124" s="57"/>
      <c r="F124" s="51"/>
      <c r="G124" s="51"/>
      <c r="H124" s="51"/>
      <c r="I124" s="51"/>
      <c r="J124" s="51"/>
      <c r="K124" s="51"/>
    </row>
    <row r="125" spans="1:11">
      <c r="A125" s="35"/>
      <c r="B125" s="35"/>
      <c r="C125" s="48"/>
      <c r="D125" s="34"/>
      <c r="E125" s="57"/>
      <c r="F125" s="51"/>
      <c r="G125" s="51"/>
      <c r="H125" s="51"/>
      <c r="I125" s="51"/>
      <c r="J125" s="51"/>
      <c r="K125" s="51"/>
    </row>
    <row r="126" spans="1:11">
      <c r="A126" s="35"/>
      <c r="B126" s="35"/>
      <c r="C126" s="48"/>
      <c r="D126" s="34"/>
      <c r="E126" s="57"/>
      <c r="F126" s="51"/>
      <c r="G126" s="51"/>
      <c r="H126" s="51"/>
      <c r="I126" s="51"/>
      <c r="J126" s="51"/>
      <c r="K126" s="51"/>
    </row>
    <row r="127" spans="1:11">
      <c r="A127" s="35"/>
      <c r="B127" s="35"/>
      <c r="C127" s="48"/>
      <c r="D127" s="34"/>
      <c r="E127" s="57"/>
      <c r="F127" s="51"/>
      <c r="G127" s="51"/>
      <c r="H127" s="51"/>
      <c r="I127" s="51"/>
      <c r="J127" s="51"/>
      <c r="K127" s="51"/>
    </row>
    <row r="128" spans="1:11">
      <c r="A128" s="35"/>
      <c r="B128" s="35"/>
      <c r="C128" s="48"/>
      <c r="D128" s="34"/>
      <c r="E128" s="57"/>
      <c r="F128" s="51"/>
      <c r="G128" s="51"/>
      <c r="H128" s="51"/>
      <c r="I128" s="51"/>
      <c r="J128" s="51"/>
      <c r="K128" s="51"/>
    </row>
    <row r="129" spans="1:11">
      <c r="A129" s="35"/>
      <c r="B129" s="35"/>
      <c r="C129" s="48"/>
      <c r="D129" s="34"/>
      <c r="E129" s="57"/>
      <c r="F129" s="51"/>
      <c r="G129" s="51"/>
      <c r="H129" s="51"/>
      <c r="I129" s="51"/>
      <c r="J129" s="51"/>
      <c r="K129" s="51"/>
    </row>
    <row r="130" spans="1:11">
      <c r="A130" s="35"/>
      <c r="B130" s="35"/>
      <c r="C130" s="48"/>
      <c r="D130" s="34"/>
      <c r="E130" s="57"/>
      <c r="F130" s="51"/>
      <c r="G130" s="51"/>
      <c r="H130" s="51"/>
      <c r="I130" s="51"/>
      <c r="J130" s="51"/>
      <c r="K130" s="51"/>
    </row>
    <row r="131" spans="1:11">
      <c r="A131" s="35"/>
      <c r="B131" s="35"/>
      <c r="C131" s="48"/>
      <c r="D131" s="34"/>
      <c r="E131" s="57"/>
      <c r="F131" s="51"/>
      <c r="G131" s="51"/>
      <c r="H131" s="51"/>
      <c r="I131" s="51"/>
      <c r="J131" s="51"/>
      <c r="K131" s="51"/>
    </row>
  </sheetData>
  <mergeCells count="3">
    <mergeCell ref="C12:E12"/>
    <mergeCell ref="F12:H12"/>
    <mergeCell ref="I12:K12"/>
  </mergeCells>
  <conditionalFormatting sqref="B14:B83">
    <cfRule type="cellIs" dxfId="22" priority="1" operator="lessThan">
      <formula>$B$5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38"/>
  <sheetViews>
    <sheetView topLeftCell="A16" zoomScaleNormal="100" workbookViewId="0">
      <selection activeCell="F69" sqref="F69"/>
    </sheetView>
  </sheetViews>
  <sheetFormatPr defaultColWidth="12.28515625" defaultRowHeight="15"/>
  <cols>
    <col min="1" max="1" width="6" style="26" customWidth="1"/>
    <col min="2" max="2" width="12.28515625" style="26" customWidth="1"/>
    <col min="3" max="3" width="12.28515625" style="4" customWidth="1"/>
    <col min="4" max="6" width="12.28515625" customWidth="1"/>
    <col min="9" max="9" width="12.28515625" style="26" customWidth="1"/>
    <col min="10" max="11" width="12.28515625" customWidth="1"/>
    <col min="12" max="12" width="12.28515625" style="26" customWidth="1"/>
    <col min="13" max="14" width="12.28515625" customWidth="1"/>
    <col min="18" max="18" width="12.28515625" style="26"/>
  </cols>
  <sheetData>
    <row r="1" spans="1:20" ht="21">
      <c r="A1" s="10" t="s">
        <v>24</v>
      </c>
      <c r="B1" s="10"/>
      <c r="I1"/>
      <c r="J1" s="6"/>
      <c r="K1" s="6"/>
      <c r="L1" s="6"/>
      <c r="M1" s="6"/>
      <c r="N1" s="6"/>
      <c r="R1"/>
    </row>
    <row r="2" spans="1:20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>
      <c r="A3" s="1" t="s">
        <v>13</v>
      </c>
      <c r="B3" s="23">
        <f>init!B3</f>
        <v>1.3999999999999999E-6</v>
      </c>
      <c r="C3"/>
      <c r="I3"/>
      <c r="J3" s="6"/>
      <c r="K3" s="6"/>
      <c r="L3" s="6"/>
      <c r="M3" s="6"/>
      <c r="N3" s="6"/>
      <c r="R3"/>
    </row>
    <row r="4" spans="1:20">
      <c r="A4" s="1" t="s">
        <v>20</v>
      </c>
      <c r="B4" s="70">
        <f>init!B4</f>
        <v>0.01</v>
      </c>
      <c r="C4"/>
      <c r="H4" s="81"/>
      <c r="I4"/>
      <c r="J4" s="6"/>
      <c r="K4" s="6"/>
      <c r="L4" s="6"/>
      <c r="M4" s="6"/>
      <c r="N4" s="6"/>
      <c r="R4"/>
    </row>
    <row r="5" spans="1:20">
      <c r="A5" s="1" t="s">
        <v>21</v>
      </c>
      <c r="B5" s="5">
        <f>init!B5</f>
        <v>1.4139999999999999E-4</v>
      </c>
      <c r="C5"/>
      <c r="I5"/>
      <c r="J5" s="6"/>
      <c r="K5" s="6"/>
      <c r="L5" s="6"/>
      <c r="M5" s="6"/>
      <c r="N5" s="6"/>
      <c r="R5"/>
    </row>
    <row r="6" spans="1:20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89" t="s">
        <v>25</v>
      </c>
      <c r="I6" s="7"/>
      <c r="J6" s="6"/>
      <c r="K6" s="6"/>
      <c r="L6" s="6"/>
      <c r="M6" s="6"/>
      <c r="N6" s="6"/>
      <c r="R6"/>
    </row>
    <row r="7" spans="1:20">
      <c r="A7" s="1" t="s">
        <v>4</v>
      </c>
      <c r="B7" s="68">
        <f>MAX(B14:B131)</f>
        <v>7.9244499999999993</v>
      </c>
      <c r="C7" s="24">
        <f>MAX(C14:C131)</f>
        <v>5000000</v>
      </c>
      <c r="D7" s="5">
        <f>MAX(D14:D131)</f>
        <v>1.5848899999999999</v>
      </c>
      <c r="E7" s="5">
        <f>MAX(E14:E83)</f>
        <v>2.72301E-2</v>
      </c>
      <c r="F7" s="39">
        <f>MAX(F14:F83)</f>
        <v>150</v>
      </c>
      <c r="G7" s="144">
        <f>MAX(H14:H83)</f>
        <v>5.6779661016949153E-2</v>
      </c>
      <c r="I7" s="39"/>
      <c r="L7" s="13"/>
      <c r="R7"/>
      <c r="S7" s="20"/>
    </row>
    <row r="8" spans="1:20">
      <c r="A8" s="1" t="s">
        <v>5</v>
      </c>
      <c r="B8" s="68">
        <f>MIN(B14:B131)</f>
        <v>1.7700000000000001E-3</v>
      </c>
      <c r="C8" s="24">
        <f>MIN(C14:C131)</f>
        <v>100</v>
      </c>
      <c r="D8" s="5">
        <f>MIN(D14:D131)</f>
        <v>1.1800000000000001E-5</v>
      </c>
      <c r="E8" s="5">
        <f>MIN(E14:E83)</f>
        <v>6.7000000000000004E-7</v>
      </c>
      <c r="F8" s="39">
        <f>MIN(F14:F83)</f>
        <v>5</v>
      </c>
      <c r="G8" s="144">
        <f>MIN(H14:H83)</f>
        <v>2.8760182439989258E-3</v>
      </c>
      <c r="I8" s="39"/>
      <c r="J8" s="13"/>
      <c r="L8"/>
      <c r="R8"/>
      <c r="S8" s="20"/>
      <c r="T8" s="25"/>
    </row>
    <row r="9" spans="1:20">
      <c r="A9" s="1" t="s">
        <v>10</v>
      </c>
      <c r="B9" s="68">
        <f>SUM(B14:B131)/$B$2</f>
        <v>1.300231765842857</v>
      </c>
      <c r="C9" s="24">
        <f>SUM(C14:C131)/$B$2</f>
        <v>904992.85714285716</v>
      </c>
      <c r="D9" s="5">
        <f>SUM(D14:D131)/$B$2</f>
        <v>0.25852328937142866</v>
      </c>
      <c r="E9" s="5">
        <f>SUM(E14:E83)/$B$2</f>
        <v>4.7884327428571426E-3</v>
      </c>
      <c r="F9" s="40">
        <f>SUM(F14:F83)/$B$2</f>
        <v>27.5</v>
      </c>
      <c r="G9" s="144">
        <f>SUM(H14:H83)/$B$2</f>
        <v>1.5709767659761693E-2</v>
      </c>
      <c r="I9" s="40"/>
      <c r="L9"/>
      <c r="R9"/>
    </row>
    <row r="10" spans="1:20">
      <c r="A10" s="1" t="s">
        <v>11</v>
      </c>
      <c r="B10" s="68">
        <f>_xlfn.STDEV.S(B14:B131)</f>
        <v>2.0943070382757147</v>
      </c>
      <c r="C10" s="24">
        <f>_xlfn.STDEV.S(C14:C131)</f>
        <v>1363049.8775865906</v>
      </c>
      <c r="D10" s="5">
        <f>_xlfn.STDEV.S(D14:D131)</f>
        <v>0.41979745834238957</v>
      </c>
      <c r="E10" s="5">
        <f>_xlfn.STDEV.S(E14:E83)</f>
        <v>8.0900201528959301E-3</v>
      </c>
      <c r="F10" s="40">
        <f>_xlfn.STDEV.S(F14:F83)</f>
        <v>41.775365461241506</v>
      </c>
      <c r="G10" s="144">
        <f>_xlfn.STDEV.S(H14:H83)</f>
        <v>1.1795843403313865E-2</v>
      </c>
      <c r="I10" s="40"/>
      <c r="L10"/>
      <c r="R10"/>
      <c r="S10" s="20"/>
    </row>
    <row r="11" spans="1:20" ht="15.75" thickBot="1">
      <c r="A11"/>
      <c r="B11"/>
      <c r="I11"/>
      <c r="J11" s="4"/>
      <c r="K11" s="5"/>
      <c r="L11" s="4"/>
      <c r="M11" s="4"/>
      <c r="N11" s="4"/>
      <c r="R11"/>
    </row>
    <row r="12" spans="1:20" ht="15.75" thickBot="1">
      <c r="A12" s="28"/>
      <c r="B12" s="166" t="s">
        <v>6</v>
      </c>
      <c r="C12" s="167"/>
      <c r="D12" s="167"/>
      <c r="E12" s="167"/>
      <c r="F12" s="168"/>
      <c r="G12" s="167" t="s">
        <v>17</v>
      </c>
      <c r="H12" s="168"/>
      <c r="I12" s="166" t="s">
        <v>7</v>
      </c>
      <c r="J12" s="167"/>
      <c r="K12" s="167"/>
      <c r="L12" s="167"/>
      <c r="M12" s="167"/>
      <c r="N12" s="166" t="s">
        <v>8</v>
      </c>
      <c r="O12" s="167"/>
      <c r="P12" s="167"/>
      <c r="Q12" s="167"/>
      <c r="R12" s="168"/>
      <c r="S12" s="106"/>
    </row>
    <row r="13" spans="1:20" s="3" customFormat="1" ht="40.5" customHeight="1" thickBot="1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14" t="s">
        <v>16</v>
      </c>
      <c r="H13" s="16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>F13</f>
        <v>n° rip</v>
      </c>
      <c r="S13" s="82" t="s">
        <v>21</v>
      </c>
    </row>
    <row r="14" spans="1:20">
      <c r="A14" s="92">
        <v>1</v>
      </c>
      <c r="B14" s="93">
        <f t="shared" ref="B14:B45" si="0">D14*F14</f>
        <v>1.7700000000000001E-3</v>
      </c>
      <c r="C14" s="95">
        <v>100</v>
      </c>
      <c r="D14" s="34">
        <v>1.1800000000000001E-5</v>
      </c>
      <c r="E14" s="75">
        <v>6.7000000000000004E-7</v>
      </c>
      <c r="F14" s="35">
        <v>150</v>
      </c>
      <c r="G14" s="85">
        <f>init!D14/D14</f>
        <v>0.36516949152542372</v>
      </c>
      <c r="H14" s="86">
        <f t="shared" ref="H14:H45" si="1">E14/D14</f>
        <v>5.6779661016949153E-2</v>
      </c>
      <c r="I14" s="107">
        <f>(B14-$B$8)/($B$7-$B$8)</f>
        <v>0</v>
      </c>
      <c r="J14" s="108">
        <f t="shared" ref="J14:J45" si="2">(C14-$C$8)/($C$7-$C$8)</f>
        <v>0</v>
      </c>
      <c r="K14" s="108">
        <f t="shared" ref="K14:K45" si="3">(D14-$D$8)/($D$7-$D$8)</f>
        <v>0</v>
      </c>
      <c r="L14" s="108">
        <f>(H14-$G$8)/($G$7-$G$8)</f>
        <v>1</v>
      </c>
      <c r="M14" s="108">
        <f t="shared" ref="M14:M45" si="4">(F14-$F$8)/($F$7-$F$8)</f>
        <v>1</v>
      </c>
      <c r="N14" s="76">
        <f>(B14-$B$9)/$B$10</f>
        <v>-0.61999589463821259</v>
      </c>
      <c r="O14" s="77">
        <f t="shared" ref="O14:O45" si="5">(C14-$C$9)/$C$10</f>
        <v>-0.66387362049073073</v>
      </c>
      <c r="P14" s="77">
        <f t="shared" ref="P14:P45" si="6">(D14-$D$9)/$D$10</f>
        <v>-0.61580051101830391</v>
      </c>
      <c r="Q14" s="77">
        <f>(H14-$G$9)/$G$10</f>
        <v>3.4817258887693852</v>
      </c>
      <c r="R14" s="90">
        <f t="shared" ref="R14:R45" si="7">(F14-$F$9)/$F$10</f>
        <v>2.9323501697107468</v>
      </c>
      <c r="S14" s="72">
        <f>$B$5</f>
        <v>1.4139999999999999E-4</v>
      </c>
    </row>
    <row r="15" spans="1:20">
      <c r="A15" s="33">
        <v>2</v>
      </c>
      <c r="B15" s="93">
        <f t="shared" si="0"/>
        <v>3.5463999999999999E-3</v>
      </c>
      <c r="C15" s="95">
        <v>200</v>
      </c>
      <c r="D15" s="34">
        <v>2.48E-5</v>
      </c>
      <c r="E15" s="75">
        <v>9.47E-7</v>
      </c>
      <c r="F15" s="35">
        <v>143</v>
      </c>
      <c r="G15" s="85">
        <f>init!D15/D15</f>
        <v>0.20125000000000001</v>
      </c>
      <c r="H15" s="86">
        <f t="shared" si="1"/>
        <v>3.8185483870967742E-2</v>
      </c>
      <c r="I15" s="107">
        <f t="shared" ref="I15:I78" si="8">(B15-$B$8)/($B$7-$B$8)</f>
        <v>2.2421705786425803E-4</v>
      </c>
      <c r="J15" s="108">
        <f t="shared" si="2"/>
        <v>2.0000400008000161E-5</v>
      </c>
      <c r="K15" s="108">
        <f t="shared" si="3"/>
        <v>8.2025230708580629E-6</v>
      </c>
      <c r="L15" s="108">
        <f t="shared" ref="L15:L78" si="9">(H15-$G$8)/($G$7-$G$8)</f>
        <v>0.65504785596211523</v>
      </c>
      <c r="M15" s="108">
        <f t="shared" si="4"/>
        <v>0.9517241379310345</v>
      </c>
      <c r="N15" s="76">
        <f t="shared" ref="N15:N78" si="10">(B15-$B$9)/$B$10</f>
        <v>-0.61914769045060569</v>
      </c>
      <c r="O15" s="77">
        <f t="shared" si="5"/>
        <v>-0.66380025560391009</v>
      </c>
      <c r="P15" s="77">
        <f t="shared" si="6"/>
        <v>-0.61576954370361048</v>
      </c>
      <c r="Q15" s="77">
        <f t="shared" ref="Q15:Q78" si="11">(H15-$G$9)/$G$10</f>
        <v>1.9053928949999315</v>
      </c>
      <c r="R15" s="90">
        <f t="shared" si="7"/>
        <v>2.7647873028701326</v>
      </c>
      <c r="S15" s="72">
        <f>$B$5</f>
        <v>1.4139999999999999E-4</v>
      </c>
    </row>
    <row r="16" spans="1:20">
      <c r="A16" s="33">
        <v>3</v>
      </c>
      <c r="B16" s="93">
        <f t="shared" si="0"/>
        <v>5.6167999999999999E-3</v>
      </c>
      <c r="C16" s="95">
        <v>300</v>
      </c>
      <c r="D16" s="34">
        <v>4.1300000000000001E-5</v>
      </c>
      <c r="E16" s="75">
        <v>1.1000000000000001E-6</v>
      </c>
      <c r="F16" s="35">
        <v>136</v>
      </c>
      <c r="G16" s="85">
        <f>init!D16/D16</f>
        <v>0.14179176755447942</v>
      </c>
      <c r="H16" s="86">
        <f t="shared" si="1"/>
        <v>2.6634382566585957E-2</v>
      </c>
      <c r="I16" s="107">
        <f t="shared" si="8"/>
        <v>4.8554277088056066E-4</v>
      </c>
      <c r="J16" s="108">
        <f t="shared" si="2"/>
        <v>4.0000800016000322E-5</v>
      </c>
      <c r="K16" s="108">
        <f t="shared" si="3"/>
        <v>1.8613417737716376E-5</v>
      </c>
      <c r="L16" s="108">
        <f t="shared" si="9"/>
        <v>0.44075619198243471</v>
      </c>
      <c r="M16" s="108">
        <f t="shared" si="4"/>
        <v>0.90344827586206899</v>
      </c>
      <c r="N16" s="76">
        <f t="shared" si="10"/>
        <v>-0.61815910570053734</v>
      </c>
      <c r="O16" s="77">
        <f t="shared" si="5"/>
        <v>-0.66372689071708946</v>
      </c>
      <c r="P16" s="77">
        <f t="shared" si="6"/>
        <v>-0.61573023903496105</v>
      </c>
      <c r="Q16" s="77">
        <f t="shared" si="11"/>
        <v>0.92614105946465497</v>
      </c>
      <c r="R16" s="90">
        <f t="shared" si="7"/>
        <v>2.5972244360295185</v>
      </c>
      <c r="S16" s="72">
        <f t="shared" ref="S16:S79" si="12">$B$5</f>
        <v>1.4139999999999999E-4</v>
      </c>
    </row>
    <row r="17" spans="1:19">
      <c r="A17" s="33">
        <v>4</v>
      </c>
      <c r="B17" s="93">
        <f t="shared" si="0"/>
        <v>7.0563000000000006E-3</v>
      </c>
      <c r="C17" s="95">
        <v>400</v>
      </c>
      <c r="D17" s="34">
        <v>5.4700000000000001E-5</v>
      </c>
      <c r="E17" s="75">
        <v>1.02E-6</v>
      </c>
      <c r="F17" s="35">
        <v>129</v>
      </c>
      <c r="G17" s="85">
        <f>init!D17/D17</f>
        <v>0.12563071297989031</v>
      </c>
      <c r="H17" s="86">
        <f t="shared" si="1"/>
        <v>1.8647166361974405E-2</v>
      </c>
      <c r="I17" s="107">
        <f t="shared" si="8"/>
        <v>6.6723633921854733E-4</v>
      </c>
      <c r="J17" s="108">
        <f t="shared" si="2"/>
        <v>6.0001200024000479E-5</v>
      </c>
      <c r="K17" s="108">
        <f t="shared" si="3"/>
        <v>2.706832613383161E-5</v>
      </c>
      <c r="L17" s="108">
        <f t="shared" si="9"/>
        <v>0.29258037688483851</v>
      </c>
      <c r="M17" s="108">
        <f t="shared" si="4"/>
        <v>0.85517241379310349</v>
      </c>
      <c r="N17" s="76">
        <f t="shared" si="10"/>
        <v>-0.61747176617787358</v>
      </c>
      <c r="O17" s="77">
        <f t="shared" si="5"/>
        <v>-0.66365352583026882</v>
      </c>
      <c r="P17" s="77">
        <f t="shared" si="6"/>
        <v>-0.61569831887981552</v>
      </c>
      <c r="Q17" s="77">
        <f t="shared" si="11"/>
        <v>0.2490198116217357</v>
      </c>
      <c r="R17" s="90">
        <f t="shared" si="7"/>
        <v>2.4296615691889043</v>
      </c>
      <c r="S17" s="72">
        <f t="shared" si="12"/>
        <v>1.4139999999999999E-4</v>
      </c>
    </row>
    <row r="18" spans="1:19">
      <c r="A18" s="33">
        <v>5</v>
      </c>
      <c r="B18" s="93">
        <f t="shared" si="0"/>
        <v>8.4668E-3</v>
      </c>
      <c r="C18" s="95">
        <v>500</v>
      </c>
      <c r="D18" s="34">
        <v>6.9400000000000006E-5</v>
      </c>
      <c r="E18" s="75">
        <v>1.7600000000000001E-6</v>
      </c>
      <c r="F18" s="35">
        <v>122</v>
      </c>
      <c r="G18" s="85">
        <f>init!D18/D18</f>
        <v>0.11198847262247837</v>
      </c>
      <c r="H18" s="86">
        <f t="shared" si="1"/>
        <v>2.536023054755043E-2</v>
      </c>
      <c r="I18" s="107">
        <f t="shared" si="8"/>
        <v>8.4526953000752273E-4</v>
      </c>
      <c r="J18" s="108">
        <f t="shared" si="2"/>
        <v>8.0001600032000644E-5</v>
      </c>
      <c r="K18" s="108">
        <f t="shared" si="3"/>
        <v>3.6343486837032656E-5</v>
      </c>
      <c r="L18" s="108">
        <f t="shared" si="9"/>
        <v>0.41711860547640889</v>
      </c>
      <c r="M18" s="108">
        <f t="shared" si="4"/>
        <v>0.80689655172413788</v>
      </c>
      <c r="N18" s="76">
        <f t="shared" si="10"/>
        <v>-0.6167982737174933</v>
      </c>
      <c r="O18" s="77">
        <f t="shared" si="5"/>
        <v>-0.66358016094344818</v>
      </c>
      <c r="P18" s="77">
        <f t="shared" si="6"/>
        <v>-0.61566330199320063</v>
      </c>
      <c r="Q18" s="77">
        <f t="shared" si="11"/>
        <v>0.81812402537300422</v>
      </c>
      <c r="R18" s="90">
        <f t="shared" si="7"/>
        <v>2.2620987023482906</v>
      </c>
      <c r="S18" s="72">
        <f t="shared" si="12"/>
        <v>1.4139999999999999E-4</v>
      </c>
    </row>
    <row r="19" spans="1:19">
      <c r="A19" s="33">
        <v>6</v>
      </c>
      <c r="B19" s="93">
        <f t="shared" si="0"/>
        <v>9.7404999999999992E-3</v>
      </c>
      <c r="C19" s="95">
        <v>600</v>
      </c>
      <c r="D19" s="34">
        <v>8.4699999999999999E-5</v>
      </c>
      <c r="E19" s="75">
        <v>1.61E-6</v>
      </c>
      <c r="F19" s="35">
        <v>115</v>
      </c>
      <c r="G19" s="85">
        <f>init!D19/D19</f>
        <v>0.13040141676505312</v>
      </c>
      <c r="H19" s="86">
        <f t="shared" si="1"/>
        <v>1.9008264462809919E-2</v>
      </c>
      <c r="I19" s="107">
        <f t="shared" si="8"/>
        <v>1.0060358363584037E-3</v>
      </c>
      <c r="J19" s="108">
        <f t="shared" si="2"/>
        <v>1.0000200004000079E-4</v>
      </c>
      <c r="K19" s="108">
        <f t="shared" si="3"/>
        <v>4.5997225528119448E-5</v>
      </c>
      <c r="L19" s="108">
        <f t="shared" si="9"/>
        <v>0.29927933232197862</v>
      </c>
      <c r="M19" s="108">
        <f t="shared" si="4"/>
        <v>0.75862068965517238</v>
      </c>
      <c r="N19" s="76">
        <f t="shared" si="10"/>
        <v>-0.61619010119229922</v>
      </c>
      <c r="O19" s="77">
        <f t="shared" si="5"/>
        <v>-0.66350679605662755</v>
      </c>
      <c r="P19" s="77">
        <f t="shared" si="6"/>
        <v>-0.61562685584590759</v>
      </c>
      <c r="Q19" s="77">
        <f t="shared" si="11"/>
        <v>0.27963212890072475</v>
      </c>
      <c r="R19" s="90">
        <f t="shared" si="7"/>
        <v>2.0945358355076764</v>
      </c>
      <c r="S19" s="72">
        <f t="shared" si="12"/>
        <v>1.4139999999999999E-4</v>
      </c>
    </row>
    <row r="20" spans="1:19">
      <c r="A20" s="33">
        <v>7</v>
      </c>
      <c r="B20" s="93">
        <f t="shared" si="0"/>
        <v>1.0838987999999999E-2</v>
      </c>
      <c r="C20" s="95">
        <v>700</v>
      </c>
      <c r="D20" s="34">
        <v>1.00361E-4</v>
      </c>
      <c r="E20" s="75">
        <v>2.2299999999999998E-6</v>
      </c>
      <c r="F20" s="35">
        <v>108</v>
      </c>
      <c r="G20" s="85">
        <f>init!D20/D20</f>
        <v>0.11844242285349887</v>
      </c>
      <c r="H20" s="86">
        <f t="shared" si="1"/>
        <v>2.2219786570480564E-2</v>
      </c>
      <c r="I20" s="107">
        <f t="shared" si="8"/>
        <v>1.1446868988776524E-3</v>
      </c>
      <c r="J20" s="108">
        <f t="shared" si="2"/>
        <v>1.2000240004800096E-4</v>
      </c>
      <c r="K20" s="108">
        <f t="shared" si="3"/>
        <v>5.5878741975250842E-5</v>
      </c>
      <c r="L20" s="108">
        <f t="shared" si="9"/>
        <v>0.35885827620148658</v>
      </c>
      <c r="M20" s="108">
        <f t="shared" si="4"/>
        <v>0.71034482758620687</v>
      </c>
      <c r="N20" s="76">
        <f t="shared" si="10"/>
        <v>-0.61566558975251318</v>
      </c>
      <c r="O20" s="77">
        <f t="shared" si="5"/>
        <v>-0.66343343116980702</v>
      </c>
      <c r="P20" s="77">
        <f t="shared" si="6"/>
        <v>-0.61558954976010649</v>
      </c>
      <c r="Q20" s="77">
        <f t="shared" si="11"/>
        <v>0.55189092361890624</v>
      </c>
      <c r="R20" s="90">
        <f t="shared" si="7"/>
        <v>1.9269729686670622</v>
      </c>
      <c r="S20" s="72">
        <f t="shared" si="12"/>
        <v>1.4139999999999999E-4</v>
      </c>
    </row>
    <row r="21" spans="1:19">
      <c r="A21" s="33">
        <v>8</v>
      </c>
      <c r="B21" s="93">
        <f t="shared" si="0"/>
        <v>1.2056067E-2</v>
      </c>
      <c r="C21" s="95">
        <v>800</v>
      </c>
      <c r="D21" s="34">
        <v>1.19367E-4</v>
      </c>
      <c r="E21" s="75">
        <v>2.0499999999999999E-6</v>
      </c>
      <c r="F21" s="35">
        <v>101</v>
      </c>
      <c r="G21" s="85">
        <f>init!D21/D21</f>
        <v>9.0376737289200537E-2</v>
      </c>
      <c r="H21" s="86">
        <f t="shared" si="1"/>
        <v>1.7173925791885529E-2</v>
      </c>
      <c r="I21" s="107">
        <f t="shared" si="8"/>
        <v>1.2983065073939627E-3</v>
      </c>
      <c r="J21" s="108">
        <f t="shared" si="2"/>
        <v>1.4000280005600112E-4</v>
      </c>
      <c r="K21" s="108">
        <f t="shared" si="3"/>
        <v>6.7870830704845338E-5</v>
      </c>
      <c r="L21" s="108">
        <f t="shared" si="9"/>
        <v>0.26524937485415251</v>
      </c>
      <c r="M21" s="108">
        <f t="shared" si="4"/>
        <v>0.66206896551724137</v>
      </c>
      <c r="N21" s="76">
        <f t="shared" si="10"/>
        <v>-0.61508445290020042</v>
      </c>
      <c r="O21" s="77">
        <f t="shared" si="5"/>
        <v>-0.66336006628298638</v>
      </c>
      <c r="P21" s="77">
        <f t="shared" si="6"/>
        <v>-0.61554427554602476</v>
      </c>
      <c r="Q21" s="77">
        <f t="shared" si="11"/>
        <v>0.12412492113217637</v>
      </c>
      <c r="R21" s="90">
        <f t="shared" si="7"/>
        <v>1.7594101018264481</v>
      </c>
      <c r="S21" s="72">
        <f t="shared" si="12"/>
        <v>1.4139999999999999E-4</v>
      </c>
    </row>
    <row r="22" spans="1:19">
      <c r="A22" s="33">
        <v>9</v>
      </c>
      <c r="B22" s="93">
        <f t="shared" si="0"/>
        <v>1.2752604000000001E-2</v>
      </c>
      <c r="C22" s="95">
        <v>900</v>
      </c>
      <c r="D22" s="34">
        <v>1.35666E-4</v>
      </c>
      <c r="E22" s="75">
        <v>1.8300000000000001E-6</v>
      </c>
      <c r="F22" s="35">
        <v>94</v>
      </c>
      <c r="G22" s="85">
        <f>init!D22/D22</f>
        <v>8.9337048339303879E-2</v>
      </c>
      <c r="H22" s="86">
        <f t="shared" si="1"/>
        <v>1.3489009774003803E-2</v>
      </c>
      <c r="I22" s="107">
        <f t="shared" si="8"/>
        <v>1.3862233486648457E-3</v>
      </c>
      <c r="J22" s="108">
        <f t="shared" si="2"/>
        <v>1.6000320006400129E-4</v>
      </c>
      <c r="K22" s="108">
        <f t="shared" si="3"/>
        <v>7.8154901745761921E-5</v>
      </c>
      <c r="L22" s="108">
        <f t="shared" si="9"/>
        <v>0.19688820614050706</v>
      </c>
      <c r="M22" s="108">
        <f t="shared" si="4"/>
        <v>0.61379310344827587</v>
      </c>
      <c r="N22" s="76">
        <f t="shared" si="10"/>
        <v>-0.61475186699599915</v>
      </c>
      <c r="O22" s="77">
        <f t="shared" si="5"/>
        <v>-0.66328670139616575</v>
      </c>
      <c r="P22" s="77">
        <f t="shared" si="6"/>
        <v>-0.61550544967970255</v>
      </c>
      <c r="Q22" s="77">
        <f t="shared" si="11"/>
        <v>-0.18826613831902861</v>
      </c>
      <c r="R22" s="90">
        <f t="shared" si="7"/>
        <v>1.5918472349858339</v>
      </c>
      <c r="S22" s="72">
        <f t="shared" si="12"/>
        <v>1.4139999999999999E-4</v>
      </c>
    </row>
    <row r="23" spans="1:19">
      <c r="A23" s="33">
        <v>10</v>
      </c>
      <c r="B23" s="93">
        <f t="shared" si="0"/>
        <v>1.3192419E-2</v>
      </c>
      <c r="C23" s="95">
        <v>1000</v>
      </c>
      <c r="D23" s="34">
        <v>1.5163700000000001E-4</v>
      </c>
      <c r="E23" s="75">
        <v>3.5300000000000001E-6</v>
      </c>
      <c r="F23" s="35">
        <v>87</v>
      </c>
      <c r="G23" s="85">
        <f>init!D23/D23</f>
        <v>8.6515823974359807E-2</v>
      </c>
      <c r="H23" s="86">
        <f t="shared" si="1"/>
        <v>2.3279278803985833E-2</v>
      </c>
      <c r="I23" s="107">
        <f t="shared" si="8"/>
        <v>1.4417367607930649E-3</v>
      </c>
      <c r="J23" s="108">
        <f t="shared" si="2"/>
        <v>1.8000360007200145E-4</v>
      </c>
      <c r="K23" s="108">
        <f t="shared" si="3"/>
        <v>8.8232016819967638E-5</v>
      </c>
      <c r="L23" s="108">
        <f t="shared" si="9"/>
        <v>0.3785135755282501</v>
      </c>
      <c r="M23" s="108">
        <f t="shared" si="4"/>
        <v>0.56551724137931036</v>
      </c>
      <c r="N23" s="76">
        <f t="shared" si="10"/>
        <v>-0.61454186197192107</v>
      </c>
      <c r="O23" s="77">
        <f t="shared" si="5"/>
        <v>-0.66321333650934511</v>
      </c>
      <c r="P23" s="77">
        <f t="shared" si="6"/>
        <v>-0.61546740514255105</v>
      </c>
      <c r="Q23" s="77">
        <f t="shared" si="11"/>
        <v>0.64171004017377853</v>
      </c>
      <c r="R23" s="90">
        <f t="shared" si="7"/>
        <v>1.42428436814522</v>
      </c>
      <c r="S23" s="72">
        <f t="shared" si="12"/>
        <v>1.4139999999999999E-4</v>
      </c>
    </row>
    <row r="24" spans="1:19">
      <c r="A24" s="33">
        <v>11</v>
      </c>
      <c r="B24" s="93">
        <f t="shared" si="0"/>
        <v>2.6150159999999999E-2</v>
      </c>
      <c r="C24" s="95">
        <v>2000</v>
      </c>
      <c r="D24" s="34">
        <v>3.2687699999999999E-4</v>
      </c>
      <c r="E24" s="75">
        <v>4.3800000000000004E-6</v>
      </c>
      <c r="F24" s="35">
        <v>80</v>
      </c>
      <c r="G24" s="85">
        <f>init!D24/D24</f>
        <v>7.4710059135393428E-2</v>
      </c>
      <c r="H24" s="86">
        <f t="shared" si="1"/>
        <v>1.3399535605135878E-2</v>
      </c>
      <c r="I24" s="107">
        <f t="shared" si="8"/>
        <v>3.0772617346655423E-3</v>
      </c>
      <c r="J24" s="108">
        <f t="shared" si="2"/>
        <v>3.8000760015200304E-4</v>
      </c>
      <c r="K24" s="108">
        <f t="shared" si="3"/>
        <v>1.9880202781513432E-4</v>
      </c>
      <c r="L24" s="108">
        <f t="shared" si="9"/>
        <v>0.19522831518944825</v>
      </c>
      <c r="M24" s="108">
        <f t="shared" si="4"/>
        <v>0.51724137931034486</v>
      </c>
      <c r="N24" s="76">
        <f t="shared" si="10"/>
        <v>-0.60835473622427116</v>
      </c>
      <c r="O24" s="77">
        <f t="shared" si="5"/>
        <v>-0.66247968764113896</v>
      </c>
      <c r="P24" s="77">
        <f t="shared" si="6"/>
        <v>-0.61504996574048321</v>
      </c>
      <c r="Q24" s="77">
        <f t="shared" si="11"/>
        <v>-0.19585136692953975</v>
      </c>
      <c r="R24" s="90">
        <f t="shared" si="7"/>
        <v>1.2567215013046058</v>
      </c>
      <c r="S24" s="72">
        <f t="shared" si="12"/>
        <v>1.4139999999999999E-4</v>
      </c>
    </row>
    <row r="25" spans="1:19">
      <c r="A25" s="33">
        <v>12</v>
      </c>
      <c r="B25" s="93">
        <f t="shared" si="0"/>
        <v>3.7426953999999998E-2</v>
      </c>
      <c r="C25" s="95">
        <v>3000</v>
      </c>
      <c r="D25" s="34">
        <v>5.1269800000000002E-4</v>
      </c>
      <c r="E25" s="75">
        <v>9.3500000000000003E-6</v>
      </c>
      <c r="F25" s="35">
        <v>73</v>
      </c>
      <c r="G25" s="85">
        <f>init!D25/D25</f>
        <v>7.1816156879878607E-2</v>
      </c>
      <c r="H25" s="86">
        <f t="shared" si="1"/>
        <v>1.8236856785085957E-2</v>
      </c>
      <c r="I25" s="107">
        <f t="shared" si="8"/>
        <v>4.5006177202663745E-3</v>
      </c>
      <c r="J25" s="108">
        <f t="shared" si="2"/>
        <v>5.8001160023200468E-4</v>
      </c>
      <c r="K25" s="108">
        <f t="shared" si="3"/>
        <v>3.1604826162666638E-4</v>
      </c>
      <c r="L25" s="108">
        <f t="shared" si="9"/>
        <v>0.28496846875060111</v>
      </c>
      <c r="M25" s="108">
        <f t="shared" si="4"/>
        <v>0.4689655172413793</v>
      </c>
      <c r="N25" s="76">
        <f t="shared" si="10"/>
        <v>-0.60297023729746413</v>
      </c>
      <c r="O25" s="77">
        <f t="shared" si="5"/>
        <v>-0.6617460387729327</v>
      </c>
      <c r="P25" s="77">
        <f t="shared" si="6"/>
        <v>-0.6146073213263562</v>
      </c>
      <c r="Q25" s="77">
        <f t="shared" si="11"/>
        <v>0.21423556069032901</v>
      </c>
      <c r="R25" s="90">
        <f t="shared" si="7"/>
        <v>1.0891586344639916</v>
      </c>
      <c r="S25" s="72">
        <f t="shared" si="12"/>
        <v>1.4139999999999999E-4</v>
      </c>
    </row>
    <row r="26" spans="1:19">
      <c r="A26" s="33">
        <v>13</v>
      </c>
      <c r="B26" s="93">
        <f t="shared" si="0"/>
        <v>4.4726286000000004E-2</v>
      </c>
      <c r="C26" s="95">
        <v>4000</v>
      </c>
      <c r="D26" s="34">
        <v>6.7767100000000002E-4</v>
      </c>
      <c r="E26" s="75">
        <v>5.0100000000000003E-6</v>
      </c>
      <c r="F26" s="35">
        <v>66</v>
      </c>
      <c r="G26" s="85">
        <f>init!D26/D26</f>
        <v>6.5289794015089914E-2</v>
      </c>
      <c r="H26" s="86">
        <f t="shared" si="1"/>
        <v>7.3929679741349414E-3</v>
      </c>
      <c r="I26" s="107">
        <f t="shared" si="8"/>
        <v>5.4219387883897878E-3</v>
      </c>
      <c r="J26" s="108">
        <f t="shared" si="2"/>
        <v>7.8001560031200627E-4</v>
      </c>
      <c r="K26" s="108">
        <f t="shared" si="3"/>
        <v>4.2014017228579463E-4</v>
      </c>
      <c r="L26" s="108">
        <f t="shared" si="9"/>
        <v>8.3796743555199907E-2</v>
      </c>
      <c r="M26" s="108">
        <f t="shared" si="4"/>
        <v>0.4206896551724138</v>
      </c>
      <c r="N26" s="76">
        <f t="shared" si="10"/>
        <v>-0.59948491644116331</v>
      </c>
      <c r="O26" s="77">
        <f t="shared" si="5"/>
        <v>-0.66101238990472655</v>
      </c>
      <c r="P26" s="77">
        <f t="shared" si="6"/>
        <v>-0.61421433895659294</v>
      </c>
      <c r="Q26" s="77">
        <f t="shared" si="11"/>
        <v>-0.70506189352176984</v>
      </c>
      <c r="R26" s="90">
        <f t="shared" si="7"/>
        <v>0.92159576762337758</v>
      </c>
      <c r="S26" s="72">
        <f t="shared" si="12"/>
        <v>1.4139999999999999E-4</v>
      </c>
    </row>
    <row r="27" spans="1:19">
      <c r="A27" s="33">
        <v>14</v>
      </c>
      <c r="B27" s="93">
        <f t="shared" si="0"/>
        <v>5.2119361000000003E-2</v>
      </c>
      <c r="C27" s="95">
        <v>5000</v>
      </c>
      <c r="D27" s="34">
        <v>8.83379E-4</v>
      </c>
      <c r="E27" s="75">
        <v>5.7300000000000002E-6</v>
      </c>
      <c r="F27" s="35">
        <v>59</v>
      </c>
      <c r="G27" s="85">
        <f>init!D27/D27</f>
        <v>7.2836234504102995E-2</v>
      </c>
      <c r="H27" s="86">
        <f t="shared" si="1"/>
        <v>6.4864571152359295E-3</v>
      </c>
      <c r="I27" s="107">
        <f t="shared" si="8"/>
        <v>6.3550920900503367E-3</v>
      </c>
      <c r="J27" s="108">
        <f t="shared" si="2"/>
        <v>9.8001960039200775E-4</v>
      </c>
      <c r="K27" s="108">
        <f t="shared" si="3"/>
        <v>5.4993437350580004E-4</v>
      </c>
      <c r="L27" s="108">
        <f t="shared" si="9"/>
        <v>6.697949684856519E-2</v>
      </c>
      <c r="M27" s="108">
        <f t="shared" si="4"/>
        <v>0.3724137931034483</v>
      </c>
      <c r="N27" s="76">
        <f t="shared" si="10"/>
        <v>-0.59595483471728827</v>
      </c>
      <c r="O27" s="77">
        <f t="shared" si="5"/>
        <v>-0.66027874103652029</v>
      </c>
      <c r="P27" s="77">
        <f t="shared" si="6"/>
        <v>-0.61372432169728819</v>
      </c>
      <c r="Q27" s="77">
        <f t="shared" si="11"/>
        <v>-0.78191191839106755</v>
      </c>
      <c r="R27" s="90">
        <f t="shared" si="7"/>
        <v>0.75403290078276342</v>
      </c>
      <c r="S27" s="72">
        <f t="shared" si="12"/>
        <v>1.4139999999999999E-4</v>
      </c>
    </row>
    <row r="28" spans="1:19">
      <c r="A28" s="33">
        <v>15</v>
      </c>
      <c r="B28" s="93">
        <f t="shared" si="0"/>
        <v>5.5596319999999998E-2</v>
      </c>
      <c r="C28" s="95">
        <v>6000</v>
      </c>
      <c r="D28" s="34">
        <v>1.06916E-3</v>
      </c>
      <c r="E28" s="75">
        <v>5.8499999999999999E-6</v>
      </c>
      <c r="F28" s="35">
        <v>52</v>
      </c>
      <c r="G28" s="85">
        <f>init!D28/D28</f>
        <v>5.9042612892364107E-2</v>
      </c>
      <c r="H28" s="86">
        <f t="shared" si="1"/>
        <v>5.4715851696659056E-3</v>
      </c>
      <c r="I28" s="107">
        <f t="shared" si="8"/>
        <v>6.793953561168695E-3</v>
      </c>
      <c r="J28" s="108">
        <f t="shared" si="2"/>
        <v>1.1800236004720095E-3</v>
      </c>
      <c r="K28" s="108">
        <f t="shared" si="3"/>
        <v>6.6715536878480641E-4</v>
      </c>
      <c r="L28" s="108">
        <f t="shared" si="9"/>
        <v>4.8151976232847102E-2</v>
      </c>
      <c r="M28" s="108">
        <f t="shared" si="4"/>
        <v>0.32413793103448274</v>
      </c>
      <c r="N28" s="76">
        <f t="shared" si="10"/>
        <v>-0.5942946392748556</v>
      </c>
      <c r="O28" s="77">
        <f t="shared" si="5"/>
        <v>-0.65954509216831414</v>
      </c>
      <c r="P28" s="77">
        <f t="shared" si="6"/>
        <v>-0.6132817725672064</v>
      </c>
      <c r="Q28" s="77">
        <f t="shared" si="11"/>
        <v>-0.86794832213689133</v>
      </c>
      <c r="R28" s="90">
        <f t="shared" si="7"/>
        <v>0.58647003394214936</v>
      </c>
      <c r="S28" s="72">
        <f t="shared" si="12"/>
        <v>1.4139999999999999E-4</v>
      </c>
    </row>
    <row r="29" spans="1:19">
      <c r="A29" s="33">
        <v>16</v>
      </c>
      <c r="B29" s="93">
        <f t="shared" si="0"/>
        <v>5.6386800000000001E-2</v>
      </c>
      <c r="C29" s="95">
        <v>7000</v>
      </c>
      <c r="D29" s="34">
        <v>1.25304E-3</v>
      </c>
      <c r="E29" s="75">
        <v>7.52E-6</v>
      </c>
      <c r="F29" s="35">
        <v>45</v>
      </c>
      <c r="G29" s="85">
        <f>init!D29/D29</f>
        <v>6.119517333844092E-2</v>
      </c>
      <c r="H29" s="86">
        <f t="shared" si="1"/>
        <v>6.0014045840515867E-3</v>
      </c>
      <c r="I29" s="107">
        <f t="shared" si="8"/>
        <v>6.8937278799598121E-3</v>
      </c>
      <c r="J29" s="108">
        <f t="shared" si="2"/>
        <v>1.3800276005520109E-3</v>
      </c>
      <c r="K29" s="108">
        <f t="shared" si="3"/>
        <v>7.8317690280552794E-4</v>
      </c>
      <c r="L29" s="108">
        <f t="shared" si="9"/>
        <v>5.7980985686203634E-2</v>
      </c>
      <c r="M29" s="108">
        <f t="shared" si="4"/>
        <v>0.27586206896551724</v>
      </c>
      <c r="N29" s="76">
        <f t="shared" si="10"/>
        <v>-0.5939171970060988</v>
      </c>
      <c r="O29" s="77">
        <f t="shared" si="5"/>
        <v>-0.65881144330010788</v>
      </c>
      <c r="P29" s="77">
        <f t="shared" si="6"/>
        <v>-0.61284375181137318</v>
      </c>
      <c r="Q29" s="77">
        <f t="shared" si="11"/>
        <v>-0.82303255000678344</v>
      </c>
      <c r="R29" s="90">
        <f t="shared" si="7"/>
        <v>0.41890716710153525</v>
      </c>
      <c r="S29" s="72">
        <f t="shared" si="12"/>
        <v>1.4139999999999999E-4</v>
      </c>
    </row>
    <row r="30" spans="1:19">
      <c r="A30" s="33">
        <v>17</v>
      </c>
      <c r="B30" s="93">
        <f t="shared" si="0"/>
        <v>5.4924819999999999E-2</v>
      </c>
      <c r="C30" s="95">
        <v>8000</v>
      </c>
      <c r="D30" s="34">
        <v>1.44539E-3</v>
      </c>
      <c r="E30" s="75">
        <v>8.2400000000000007E-6</v>
      </c>
      <c r="F30" s="35">
        <v>38</v>
      </c>
      <c r="G30" s="85">
        <f>init!D30/D30</f>
        <v>5.8175302167581065E-2</v>
      </c>
      <c r="H30" s="86">
        <f t="shared" si="1"/>
        <v>5.7008834985713209E-3</v>
      </c>
      <c r="I30" s="107">
        <f t="shared" si="8"/>
        <v>6.7091968879217636E-3</v>
      </c>
      <c r="J30" s="108">
        <f t="shared" si="2"/>
        <v>1.5800316006320126E-3</v>
      </c>
      <c r="K30" s="108">
        <f t="shared" si="3"/>
        <v>9.0454269608857018E-4</v>
      </c>
      <c r="L30" s="108">
        <f t="shared" si="9"/>
        <v>5.2405832134038273E-2</v>
      </c>
      <c r="M30" s="108">
        <f t="shared" si="4"/>
        <v>0.22758620689655173</v>
      </c>
      <c r="N30" s="76">
        <f t="shared" si="10"/>
        <v>-0.59461527038945694</v>
      </c>
      <c r="O30" s="77">
        <f t="shared" si="5"/>
        <v>-0.65807779443190173</v>
      </c>
      <c r="P30" s="77">
        <f t="shared" si="6"/>
        <v>-0.6123855546589666</v>
      </c>
      <c r="Q30" s="77">
        <f t="shared" si="11"/>
        <v>-0.84850941293256965</v>
      </c>
      <c r="R30" s="90">
        <f t="shared" si="7"/>
        <v>0.25134430026092114</v>
      </c>
      <c r="S30" s="72">
        <f t="shared" si="12"/>
        <v>1.4139999999999999E-4</v>
      </c>
    </row>
    <row r="31" spans="1:19">
      <c r="A31" s="33">
        <v>18</v>
      </c>
      <c r="B31" s="93">
        <f t="shared" si="0"/>
        <v>5.1936469999999998E-2</v>
      </c>
      <c r="C31" s="95">
        <v>9000</v>
      </c>
      <c r="D31" s="34">
        <v>1.67537E-3</v>
      </c>
      <c r="E31" s="75">
        <v>1.36E-5</v>
      </c>
      <c r="F31" s="35">
        <v>31</v>
      </c>
      <c r="G31" s="85">
        <f>init!D31/D31</f>
        <v>5.6181619582539977E-2</v>
      </c>
      <c r="H31" s="86">
        <f t="shared" si="1"/>
        <v>8.1176098414081667E-3</v>
      </c>
      <c r="I31" s="107">
        <f t="shared" si="8"/>
        <v>6.3320076034877083E-3</v>
      </c>
      <c r="J31" s="108">
        <f t="shared" si="2"/>
        <v>1.7800356007120143E-3</v>
      </c>
      <c r="K31" s="108">
        <f t="shared" si="3"/>
        <v>1.0496516388451807E-3</v>
      </c>
      <c r="L31" s="108">
        <f t="shared" si="9"/>
        <v>9.7240025493037008E-2</v>
      </c>
      <c r="M31" s="108">
        <f t="shared" si="4"/>
        <v>0.1793103448275862</v>
      </c>
      <c r="N31" s="76">
        <f t="shared" si="10"/>
        <v>-0.59604216240929209</v>
      </c>
      <c r="O31" s="77">
        <f t="shared" si="5"/>
        <v>-0.65734414556369547</v>
      </c>
      <c r="P31" s="77">
        <f t="shared" si="6"/>
        <v>-0.61183771904102813</v>
      </c>
      <c r="Q31" s="77">
        <f t="shared" si="11"/>
        <v>-0.64362992613318548</v>
      </c>
      <c r="R31" s="90">
        <f t="shared" si="7"/>
        <v>8.3781433420307055E-2</v>
      </c>
      <c r="S31" s="72">
        <f t="shared" si="12"/>
        <v>1.4139999999999999E-4</v>
      </c>
    </row>
    <row r="32" spans="1:19">
      <c r="A32" s="33">
        <v>19</v>
      </c>
      <c r="B32" s="93">
        <f t="shared" si="0"/>
        <v>4.4633279999999997E-2</v>
      </c>
      <c r="C32" s="95">
        <v>10000</v>
      </c>
      <c r="D32" s="34">
        <v>1.85972E-3</v>
      </c>
      <c r="E32" s="75">
        <v>2.1999999999999999E-5</v>
      </c>
      <c r="F32" s="35">
        <v>24</v>
      </c>
      <c r="G32" s="85">
        <f>init!D32/D32</f>
        <v>6.4917837093756051E-2</v>
      </c>
      <c r="H32" s="86">
        <f t="shared" si="1"/>
        <v>1.1829737809992901E-2</v>
      </c>
      <c r="I32" s="107">
        <f t="shared" si="8"/>
        <v>5.4101995789303621E-3</v>
      </c>
      <c r="J32" s="108">
        <f t="shared" si="2"/>
        <v>1.9800396007920158E-3</v>
      </c>
      <c r="K32" s="108">
        <f t="shared" si="3"/>
        <v>1.1659697256230796E-3</v>
      </c>
      <c r="L32" s="108">
        <f t="shared" si="9"/>
        <v>0.16610602002740907</v>
      </c>
      <c r="M32" s="108">
        <f t="shared" si="4"/>
        <v>0.1310344827586207</v>
      </c>
      <c r="N32" s="76">
        <f t="shared" si="10"/>
        <v>-0.59952932540236159</v>
      </c>
      <c r="O32" s="77">
        <f t="shared" si="5"/>
        <v>-0.65661049669548932</v>
      </c>
      <c r="P32" s="77">
        <f t="shared" si="6"/>
        <v>-0.61139857869766367</v>
      </c>
      <c r="Q32" s="77">
        <f t="shared" si="11"/>
        <v>-0.32893195654655399</v>
      </c>
      <c r="R32" s="90">
        <f t="shared" si="7"/>
        <v>-8.3781433420307055E-2</v>
      </c>
      <c r="S32" s="72">
        <f t="shared" si="12"/>
        <v>1.4139999999999999E-4</v>
      </c>
    </row>
    <row r="33" spans="1:19">
      <c r="A33" s="33">
        <v>20</v>
      </c>
      <c r="B33" s="93">
        <f t="shared" si="0"/>
        <v>6.6717180000000001E-2</v>
      </c>
      <c r="C33" s="95">
        <v>20000</v>
      </c>
      <c r="D33" s="34">
        <v>3.9245399999999998E-3</v>
      </c>
      <c r="E33" s="75">
        <v>5.6700000000000003E-5</v>
      </c>
      <c r="F33" s="35">
        <v>17</v>
      </c>
      <c r="G33" s="85">
        <f>init!D33/D33</f>
        <v>5.5259979513522607E-2</v>
      </c>
      <c r="H33" s="86">
        <f t="shared" si="1"/>
        <v>1.4447553089024448E-2</v>
      </c>
      <c r="I33" s="107">
        <f t="shared" si="8"/>
        <v>8.1976275704685794E-3</v>
      </c>
      <c r="J33" s="108">
        <f t="shared" si="2"/>
        <v>3.9800796015920315E-3</v>
      </c>
      <c r="K33" s="108">
        <f t="shared" si="3"/>
        <v>2.4687953938668599E-3</v>
      </c>
      <c r="L33" s="108">
        <f t="shared" si="9"/>
        <v>0.21467073929987374</v>
      </c>
      <c r="M33" s="108">
        <f t="shared" si="4"/>
        <v>8.2758620689655171E-2</v>
      </c>
      <c r="N33" s="76">
        <f t="shared" si="10"/>
        <v>-0.58898459647943247</v>
      </c>
      <c r="O33" s="77">
        <f t="shared" si="5"/>
        <v>-0.64927400801342738</v>
      </c>
      <c r="P33" s="77">
        <f t="shared" si="6"/>
        <v>-0.60647996864186882</v>
      </c>
      <c r="Q33" s="77">
        <f t="shared" si="11"/>
        <v>-0.10700502944813974</v>
      </c>
      <c r="R33" s="90">
        <f t="shared" si="7"/>
        <v>-0.25134430026092114</v>
      </c>
      <c r="S33" s="72">
        <f t="shared" si="12"/>
        <v>1.4139999999999999E-4</v>
      </c>
    </row>
    <row r="34" spans="1:19">
      <c r="A34" s="33">
        <v>21</v>
      </c>
      <c r="B34" s="93">
        <f t="shared" si="0"/>
        <v>5.9051399999999997E-2</v>
      </c>
      <c r="C34" s="95">
        <v>30000</v>
      </c>
      <c r="D34" s="34">
        <v>5.9051399999999997E-3</v>
      </c>
      <c r="E34" s="75">
        <v>3.5200000000000002E-5</v>
      </c>
      <c r="F34" s="35">
        <v>10</v>
      </c>
      <c r="G34" s="85">
        <f>init!D34/D34</f>
        <v>5.6350907853158431E-2</v>
      </c>
      <c r="H34" s="86">
        <f t="shared" si="1"/>
        <v>5.9609086321408137E-3</v>
      </c>
      <c r="I34" s="107">
        <f t="shared" si="8"/>
        <v>7.2300534667561981E-3</v>
      </c>
      <c r="J34" s="108">
        <f t="shared" si="2"/>
        <v>5.9801196023920476E-3</v>
      </c>
      <c r="K34" s="108">
        <f t="shared" si="3"/>
        <v>3.7184813318777428E-3</v>
      </c>
      <c r="L34" s="108">
        <f t="shared" si="9"/>
        <v>5.7229720097691408E-2</v>
      </c>
      <c r="M34" s="108">
        <f t="shared" si="4"/>
        <v>3.4482758620689655E-2</v>
      </c>
      <c r="N34" s="76">
        <f t="shared" si="10"/>
        <v>-0.59264489072468851</v>
      </c>
      <c r="O34" s="77">
        <f t="shared" si="5"/>
        <v>-0.64193751933136534</v>
      </c>
      <c r="P34" s="77">
        <f t="shared" si="6"/>
        <v>-0.60176197914326501</v>
      </c>
      <c r="Q34" s="77">
        <f t="shared" si="11"/>
        <v>-0.82646561965056986</v>
      </c>
      <c r="R34" s="90">
        <f t="shared" si="7"/>
        <v>-0.41890716710153525</v>
      </c>
      <c r="S34" s="72">
        <f t="shared" si="12"/>
        <v>1.4139999999999999E-4</v>
      </c>
    </row>
    <row r="35" spans="1:19">
      <c r="A35" s="33">
        <v>22</v>
      </c>
      <c r="B35" s="93">
        <f t="shared" si="0"/>
        <v>4.0368699999999993E-2</v>
      </c>
      <c r="C35" s="95">
        <v>40000</v>
      </c>
      <c r="D35" s="34">
        <v>8.0737399999999994E-3</v>
      </c>
      <c r="E35" s="75">
        <v>1.0642E-4</v>
      </c>
      <c r="F35" s="35">
        <v>5</v>
      </c>
      <c r="G35" s="85">
        <f>init!D35/D35</f>
        <v>6.827319185408498E-2</v>
      </c>
      <c r="H35" s="86">
        <f t="shared" si="1"/>
        <v>1.3181004094756582E-2</v>
      </c>
      <c r="I35" s="107">
        <f t="shared" si="8"/>
        <v>4.8719246517592522E-3</v>
      </c>
      <c r="J35" s="108">
        <f t="shared" si="2"/>
        <v>7.9801596031920646E-3</v>
      </c>
      <c r="K35" s="108">
        <f t="shared" si="3"/>
        <v>5.086788372759497E-3</v>
      </c>
      <c r="L35" s="108">
        <f t="shared" si="9"/>
        <v>0.19117420123466822</v>
      </c>
      <c r="M35" s="108">
        <f t="shared" si="4"/>
        <v>0</v>
      </c>
      <c r="N35" s="76">
        <f t="shared" si="10"/>
        <v>-0.60156559798420384</v>
      </c>
      <c r="O35" s="77">
        <f t="shared" si="5"/>
        <v>-0.6346010306493034</v>
      </c>
      <c r="P35" s="77">
        <f t="shared" si="6"/>
        <v>-0.59659615463217108</v>
      </c>
      <c r="Q35" s="77">
        <f t="shared" si="11"/>
        <v>-0.21437751236123498</v>
      </c>
      <c r="R35" s="90">
        <f t="shared" si="7"/>
        <v>-0.5385949291305453</v>
      </c>
      <c r="S35" s="72">
        <f t="shared" si="12"/>
        <v>1.4139999999999999E-4</v>
      </c>
    </row>
    <row r="36" spans="1:19">
      <c r="A36" s="33">
        <v>23</v>
      </c>
      <c r="B36" s="93">
        <f t="shared" si="0"/>
        <v>5.0036000000000004E-2</v>
      </c>
      <c r="C36" s="95">
        <v>50000</v>
      </c>
      <c r="D36" s="34">
        <v>1.0007200000000001E-2</v>
      </c>
      <c r="E36" s="75">
        <v>7.5099999999999996E-5</v>
      </c>
      <c r="F36" s="35">
        <v>5</v>
      </c>
      <c r="G36" s="85">
        <f>init!D36/D36</f>
        <v>7.586337836757534E-2</v>
      </c>
      <c r="H36" s="86">
        <f t="shared" si="1"/>
        <v>7.5045966903829232E-3</v>
      </c>
      <c r="I36" s="107">
        <f t="shared" si="8"/>
        <v>6.0921304407094579E-3</v>
      </c>
      <c r="J36" s="108">
        <f t="shared" si="2"/>
        <v>9.9801996039920807E-3</v>
      </c>
      <c r="K36" s="108">
        <f t="shared" si="3"/>
        <v>6.3067307001888236E-3</v>
      </c>
      <c r="L36" s="108">
        <f t="shared" si="9"/>
        <v>8.5867637292719248E-2</v>
      </c>
      <c r="M36" s="108">
        <f t="shared" si="4"/>
        <v>0</v>
      </c>
      <c r="N36" s="76">
        <f t="shared" si="10"/>
        <v>-0.59694960814922748</v>
      </c>
      <c r="O36" s="77">
        <f t="shared" si="5"/>
        <v>-0.62726454196724135</v>
      </c>
      <c r="P36" s="77">
        <f t="shared" si="6"/>
        <v>-0.59199045738084799</v>
      </c>
      <c r="Q36" s="77">
        <f t="shared" si="11"/>
        <v>-0.69559849930473383</v>
      </c>
      <c r="R36" s="90">
        <f t="shared" si="7"/>
        <v>-0.5385949291305453</v>
      </c>
      <c r="S36" s="72">
        <f t="shared" si="12"/>
        <v>1.4139999999999999E-4</v>
      </c>
    </row>
    <row r="37" spans="1:19">
      <c r="A37" s="33">
        <v>24</v>
      </c>
      <c r="B37" s="93">
        <f t="shared" si="0"/>
        <v>6.0266E-2</v>
      </c>
      <c r="C37" s="95">
        <v>60000</v>
      </c>
      <c r="D37" s="34">
        <v>1.20532E-2</v>
      </c>
      <c r="E37" s="75">
        <v>7.7399999999999998E-5</v>
      </c>
      <c r="F37" s="35">
        <v>5</v>
      </c>
      <c r="G37" s="85">
        <f>init!D37/D37</f>
        <v>7.1111406099624991E-2</v>
      </c>
      <c r="H37" s="86">
        <f t="shared" si="1"/>
        <v>6.4215312116284468E-3</v>
      </c>
      <c r="I37" s="107">
        <f t="shared" si="8"/>
        <v>7.3833601761020265E-3</v>
      </c>
      <c r="J37" s="108">
        <f t="shared" si="2"/>
        <v>1.1980239604792095E-2</v>
      </c>
      <c r="K37" s="108">
        <f t="shared" si="3"/>
        <v>7.5976816388792535E-3</v>
      </c>
      <c r="L37" s="108">
        <f t="shared" si="9"/>
        <v>6.5775016033029973E-2</v>
      </c>
      <c r="M37" s="108">
        <f t="shared" si="4"/>
        <v>0</v>
      </c>
      <c r="N37" s="76">
        <f t="shared" si="10"/>
        <v>-0.59206493755745859</v>
      </c>
      <c r="O37" s="77">
        <f t="shared" si="5"/>
        <v>-0.61992805328517941</v>
      </c>
      <c r="P37" s="77">
        <f t="shared" si="6"/>
        <v>-0.58711667846832472</v>
      </c>
      <c r="Q37" s="77">
        <f t="shared" si="11"/>
        <v>-0.78741605246504498</v>
      </c>
      <c r="R37" s="90">
        <f t="shared" si="7"/>
        <v>-0.5385949291305453</v>
      </c>
      <c r="S37" s="72">
        <f t="shared" si="12"/>
        <v>1.4139999999999999E-4</v>
      </c>
    </row>
    <row r="38" spans="1:19">
      <c r="A38" s="33">
        <v>25</v>
      </c>
      <c r="B38" s="93">
        <f t="shared" si="0"/>
        <v>7.3402500000000009E-2</v>
      </c>
      <c r="C38" s="95">
        <v>70000</v>
      </c>
      <c r="D38" s="34">
        <v>1.4680500000000001E-2</v>
      </c>
      <c r="E38" s="75">
        <v>1.2230499999999999E-4</v>
      </c>
      <c r="F38" s="35">
        <v>5</v>
      </c>
      <c r="G38" s="85">
        <f>init!D38/D38</f>
        <v>6.5371070467627121E-2</v>
      </c>
      <c r="H38" s="86">
        <f t="shared" si="1"/>
        <v>8.3311195122781918E-3</v>
      </c>
      <c r="I38" s="107">
        <f t="shared" si="8"/>
        <v>9.0414480958463574E-3</v>
      </c>
      <c r="J38" s="108">
        <f t="shared" si="2"/>
        <v>1.3980279605592111E-2</v>
      </c>
      <c r="K38" s="108">
        <f t="shared" si="3"/>
        <v>9.2554115514996687E-3</v>
      </c>
      <c r="L38" s="108">
        <f t="shared" si="9"/>
        <v>0.10120097617997589</v>
      </c>
      <c r="M38" s="108">
        <f t="shared" si="4"/>
        <v>0</v>
      </c>
      <c r="N38" s="76">
        <f t="shared" si="10"/>
        <v>-0.58579245708543781</v>
      </c>
      <c r="O38" s="77">
        <f t="shared" si="5"/>
        <v>-0.61259156460311737</v>
      </c>
      <c r="P38" s="77">
        <f t="shared" si="6"/>
        <v>-0.58085818416877799</v>
      </c>
      <c r="Q38" s="77">
        <f t="shared" si="11"/>
        <v>-0.62552951028585035</v>
      </c>
      <c r="R38" s="90">
        <f t="shared" si="7"/>
        <v>-0.5385949291305453</v>
      </c>
      <c r="S38" s="72">
        <f t="shared" si="12"/>
        <v>1.4139999999999999E-4</v>
      </c>
    </row>
    <row r="39" spans="1:19">
      <c r="A39" s="33">
        <v>26</v>
      </c>
      <c r="B39" s="93">
        <f t="shared" si="0"/>
        <v>8.3671000000000009E-2</v>
      </c>
      <c r="C39" s="95">
        <v>80000</v>
      </c>
      <c r="D39" s="34">
        <v>1.6734200000000001E-2</v>
      </c>
      <c r="E39" s="75">
        <v>9.5799999999999998E-5</v>
      </c>
      <c r="F39" s="35">
        <v>5</v>
      </c>
      <c r="G39" s="85">
        <f>init!D39/D39</f>
        <v>6.9149406604438801E-2</v>
      </c>
      <c r="H39" s="86">
        <f t="shared" si="1"/>
        <v>5.7248030978475214E-3</v>
      </c>
      <c r="I39" s="107">
        <f t="shared" si="8"/>
        <v>1.0337537297985028E-2</v>
      </c>
      <c r="J39" s="108">
        <f t="shared" si="2"/>
        <v>1.5980319606392127E-2</v>
      </c>
      <c r="K39" s="108">
        <f t="shared" si="3"/>
        <v>1.05512209077013E-2</v>
      </c>
      <c r="L39" s="108">
        <f t="shared" si="9"/>
        <v>5.2849579495917939E-2</v>
      </c>
      <c r="M39" s="108">
        <f t="shared" si="4"/>
        <v>0</v>
      </c>
      <c r="N39" s="76">
        <f t="shared" si="10"/>
        <v>-0.58088940332477512</v>
      </c>
      <c r="O39" s="77">
        <f t="shared" si="5"/>
        <v>-0.60525507592105543</v>
      </c>
      <c r="P39" s="77">
        <f t="shared" si="6"/>
        <v>-0.57596606307755172</v>
      </c>
      <c r="Q39" s="77">
        <f t="shared" si="11"/>
        <v>-0.84648161394793053</v>
      </c>
      <c r="R39" s="90">
        <f t="shared" si="7"/>
        <v>-0.5385949291305453</v>
      </c>
      <c r="S39" s="72">
        <f t="shared" si="12"/>
        <v>1.4139999999999999E-4</v>
      </c>
    </row>
    <row r="40" spans="1:19">
      <c r="A40" s="33">
        <v>27</v>
      </c>
      <c r="B40" s="93">
        <f t="shared" si="0"/>
        <v>9.4168499999999988E-2</v>
      </c>
      <c r="C40" s="95">
        <v>90000</v>
      </c>
      <c r="D40" s="34">
        <v>1.8833699999999998E-2</v>
      </c>
      <c r="E40" s="75">
        <v>1.3610400000000001E-4</v>
      </c>
      <c r="F40" s="35">
        <v>5</v>
      </c>
      <c r="G40" s="85">
        <f>init!D40/D40</f>
        <v>6.6873742281123735E-2</v>
      </c>
      <c r="H40" s="86">
        <f t="shared" si="1"/>
        <v>7.2266203666831279E-3</v>
      </c>
      <c r="I40" s="107">
        <f t="shared" si="8"/>
        <v>1.1662530860769335E-2</v>
      </c>
      <c r="J40" s="108">
        <f t="shared" si="2"/>
        <v>1.7980359607192145E-2</v>
      </c>
      <c r="K40" s="108">
        <f t="shared" si="3"/>
        <v>1.1875928383644875E-2</v>
      </c>
      <c r="L40" s="108">
        <f t="shared" si="9"/>
        <v>8.0710725637032618E-2</v>
      </c>
      <c r="M40" s="108">
        <f t="shared" si="4"/>
        <v>0</v>
      </c>
      <c r="N40" s="76">
        <f t="shared" si="10"/>
        <v>-0.57587700552056265</v>
      </c>
      <c r="O40" s="77">
        <f t="shared" si="5"/>
        <v>-0.59791858723899338</v>
      </c>
      <c r="P40" s="77">
        <f t="shared" si="6"/>
        <v>-0.5709648417545593</v>
      </c>
      <c r="Q40" s="77">
        <f t="shared" si="11"/>
        <v>-0.71916411595421414</v>
      </c>
      <c r="R40" s="90">
        <f t="shared" si="7"/>
        <v>-0.5385949291305453</v>
      </c>
      <c r="S40" s="72">
        <f t="shared" si="12"/>
        <v>1.4139999999999999E-4</v>
      </c>
    </row>
    <row r="41" spans="1:19">
      <c r="A41" s="33">
        <v>28</v>
      </c>
      <c r="B41" s="93">
        <f t="shared" si="0"/>
        <v>0.10524800000000001</v>
      </c>
      <c r="C41" s="95">
        <v>100000</v>
      </c>
      <c r="D41" s="34">
        <v>2.1049600000000002E-2</v>
      </c>
      <c r="E41" s="75">
        <v>9.59E-5</v>
      </c>
      <c r="F41" s="35">
        <v>5</v>
      </c>
      <c r="G41" s="85">
        <f>init!D41/D41</f>
        <v>6.8950478868957124E-2</v>
      </c>
      <c r="H41" s="86">
        <f t="shared" si="1"/>
        <v>4.5559060504712671E-3</v>
      </c>
      <c r="I41" s="107">
        <f t="shared" si="8"/>
        <v>1.3060984414364839E-2</v>
      </c>
      <c r="J41" s="108">
        <f t="shared" si="2"/>
        <v>1.9980399607992159E-2</v>
      </c>
      <c r="K41" s="108">
        <f t="shared" si="3"/>
        <v>1.3274079989238291E-2</v>
      </c>
      <c r="L41" s="108">
        <f t="shared" si="9"/>
        <v>3.1164643427685705E-2</v>
      </c>
      <c r="M41" s="108">
        <f t="shared" si="4"/>
        <v>0</v>
      </c>
      <c r="N41" s="76">
        <f t="shared" si="10"/>
        <v>-0.57058671150086537</v>
      </c>
      <c r="O41" s="77">
        <f t="shared" si="5"/>
        <v>-0.59058209855693145</v>
      </c>
      <c r="P41" s="77">
        <f t="shared" si="6"/>
        <v>-0.56568634386000394</v>
      </c>
      <c r="Q41" s="77">
        <f t="shared" si="11"/>
        <v>-0.94557559200530883</v>
      </c>
      <c r="R41" s="90">
        <f t="shared" si="7"/>
        <v>-0.5385949291305453</v>
      </c>
      <c r="S41" s="72">
        <f t="shared" si="12"/>
        <v>1.4139999999999999E-4</v>
      </c>
    </row>
    <row r="42" spans="1:19">
      <c r="A42" s="33">
        <v>29</v>
      </c>
      <c r="B42" s="93">
        <f t="shared" si="0"/>
        <v>0.131939</v>
      </c>
      <c r="C42" s="95">
        <v>125000</v>
      </c>
      <c r="D42" s="34">
        <v>2.6387799999999999E-2</v>
      </c>
      <c r="E42" s="75">
        <v>2.4720599999999998E-4</v>
      </c>
      <c r="F42" s="35">
        <v>5</v>
      </c>
      <c r="G42" s="85">
        <f>init!D42/D42</f>
        <v>6.9134221117334527E-2</v>
      </c>
      <c r="H42" s="86">
        <f t="shared" si="1"/>
        <v>9.3681928770113446E-3</v>
      </c>
      <c r="I42" s="107">
        <f t="shared" si="8"/>
        <v>1.6429920178525449E-2</v>
      </c>
      <c r="J42" s="108">
        <f t="shared" si="2"/>
        <v>2.4980499609992199E-2</v>
      </c>
      <c r="K42" s="108">
        <f t="shared" si="3"/>
        <v>1.664228834745787E-2</v>
      </c>
      <c r="L42" s="108">
        <f t="shared" si="9"/>
        <v>0.12044036912975209</v>
      </c>
      <c r="M42" s="108">
        <f t="shared" si="4"/>
        <v>0</v>
      </c>
      <c r="N42" s="76">
        <f t="shared" si="10"/>
        <v>-0.55784216186597746</v>
      </c>
      <c r="O42" s="77">
        <f t="shared" si="5"/>
        <v>-0.57224087685177649</v>
      </c>
      <c r="P42" s="77">
        <f t="shared" si="6"/>
        <v>-0.55297021160642057</v>
      </c>
      <c r="Q42" s="77">
        <f t="shared" si="11"/>
        <v>-0.53761096734878477</v>
      </c>
      <c r="R42" s="90">
        <f t="shared" si="7"/>
        <v>-0.5385949291305453</v>
      </c>
      <c r="S42" s="72">
        <f t="shared" si="12"/>
        <v>1.4139999999999999E-4</v>
      </c>
    </row>
    <row r="43" spans="1:19">
      <c r="A43" s="33">
        <v>30</v>
      </c>
      <c r="B43" s="93">
        <f t="shared" si="0"/>
        <v>0.16377900000000001</v>
      </c>
      <c r="C43" s="95">
        <v>150000</v>
      </c>
      <c r="D43" s="34">
        <v>3.2755800000000002E-2</v>
      </c>
      <c r="E43" s="75">
        <v>1.9824099999999999E-4</v>
      </c>
      <c r="F43" s="35">
        <v>5</v>
      </c>
      <c r="G43" s="85">
        <f>init!D43/D43</f>
        <v>6.5617081555022314E-2</v>
      </c>
      <c r="H43" s="86">
        <f t="shared" si="1"/>
        <v>6.0520884850927157E-3</v>
      </c>
      <c r="I43" s="107">
        <f t="shared" si="8"/>
        <v>2.0448762287508776E-2</v>
      </c>
      <c r="J43" s="108">
        <f t="shared" si="2"/>
        <v>2.9980599611992238E-2</v>
      </c>
      <c r="K43" s="108">
        <f t="shared" si="3"/>
        <v>2.0660262725552037E-2</v>
      </c>
      <c r="L43" s="108">
        <f t="shared" si="9"/>
        <v>5.8921254254964688E-2</v>
      </c>
      <c r="M43" s="108">
        <f t="shared" si="4"/>
        <v>0</v>
      </c>
      <c r="N43" s="76">
        <f t="shared" si="10"/>
        <v>-0.54263904244838967</v>
      </c>
      <c r="O43" s="77">
        <f t="shared" si="5"/>
        <v>-0.55389965514662154</v>
      </c>
      <c r="P43" s="77">
        <f t="shared" si="6"/>
        <v>-0.53780099160888961</v>
      </c>
      <c r="Q43" s="77">
        <f t="shared" si="11"/>
        <v>-0.81873579060534118</v>
      </c>
      <c r="R43" s="90">
        <f t="shared" si="7"/>
        <v>-0.5385949291305453</v>
      </c>
      <c r="S43" s="72">
        <f t="shared" si="12"/>
        <v>1.4139999999999999E-4</v>
      </c>
    </row>
    <row r="44" spans="1:19">
      <c r="A44" s="33">
        <v>31</v>
      </c>
      <c r="B44" s="93">
        <f t="shared" si="0"/>
        <v>0.192523</v>
      </c>
      <c r="C44" s="95">
        <v>175000</v>
      </c>
      <c r="D44" s="34">
        <v>3.85046E-2</v>
      </c>
      <c r="E44" s="75">
        <v>2.52334E-4</v>
      </c>
      <c r="F44" s="35">
        <v>5</v>
      </c>
      <c r="G44" s="85">
        <f>init!D44/D44</f>
        <v>6.3197643917869556E-2</v>
      </c>
      <c r="H44" s="86">
        <f t="shared" si="1"/>
        <v>6.5533468728411672E-3</v>
      </c>
      <c r="I44" s="107">
        <f t="shared" si="8"/>
        <v>2.4076827538156282E-2</v>
      </c>
      <c r="J44" s="108">
        <f t="shared" si="2"/>
        <v>3.4980699613992278E-2</v>
      </c>
      <c r="K44" s="108">
        <f t="shared" si="3"/>
        <v>2.4287544620148101E-2</v>
      </c>
      <c r="L44" s="108">
        <f t="shared" si="9"/>
        <v>6.822041034094245E-2</v>
      </c>
      <c r="M44" s="108">
        <f t="shared" si="4"/>
        <v>0</v>
      </c>
      <c r="N44" s="76">
        <f t="shared" si="10"/>
        <v>-0.52891421630080371</v>
      </c>
      <c r="O44" s="77">
        <f t="shared" si="5"/>
        <v>-0.53555843344146647</v>
      </c>
      <c r="P44" s="77">
        <f t="shared" si="6"/>
        <v>-0.52410676863121919</v>
      </c>
      <c r="Q44" s="77">
        <f t="shared" si="11"/>
        <v>-0.77624129736650849</v>
      </c>
      <c r="R44" s="90">
        <f t="shared" si="7"/>
        <v>-0.5385949291305453</v>
      </c>
      <c r="S44" s="72">
        <f t="shared" si="12"/>
        <v>1.4139999999999999E-4</v>
      </c>
    </row>
    <row r="45" spans="1:19">
      <c r="A45" s="33">
        <v>32</v>
      </c>
      <c r="B45" s="93">
        <f t="shared" si="0"/>
        <v>0.21967899999999999</v>
      </c>
      <c r="C45" s="95">
        <v>200000</v>
      </c>
      <c r="D45" s="34">
        <v>4.3935799999999997E-2</v>
      </c>
      <c r="E45" s="75">
        <v>2.27371E-4</v>
      </c>
      <c r="F45" s="35">
        <v>5</v>
      </c>
      <c r="G45" s="85">
        <f>init!D45/D45</f>
        <v>6.4612002057547607E-2</v>
      </c>
      <c r="H45" s="86">
        <f t="shared" si="1"/>
        <v>5.1750736301603706E-3</v>
      </c>
      <c r="I45" s="107">
        <f t="shared" si="8"/>
        <v>2.7504455563016554E-2</v>
      </c>
      <c r="J45" s="108">
        <f t="shared" si="2"/>
        <v>3.9980799615992317E-2</v>
      </c>
      <c r="K45" s="108">
        <f t="shared" si="3"/>
        <v>2.7714432566489967E-2</v>
      </c>
      <c r="L45" s="108">
        <f t="shared" si="9"/>
        <v>4.2651206261613735E-2</v>
      </c>
      <c r="M45" s="108">
        <f t="shared" si="4"/>
        <v>0</v>
      </c>
      <c r="N45" s="76">
        <f t="shared" si="10"/>
        <v>-0.51594763618447181</v>
      </c>
      <c r="O45" s="77">
        <f t="shared" si="5"/>
        <v>-0.51721721173631152</v>
      </c>
      <c r="P45" s="77">
        <f t="shared" si="6"/>
        <v>-0.51116910097252111</v>
      </c>
      <c r="Q45" s="77">
        <f t="shared" si="11"/>
        <v>-0.89308527329565579</v>
      </c>
      <c r="R45" s="90">
        <f t="shared" si="7"/>
        <v>-0.5385949291305453</v>
      </c>
      <c r="S45" s="72">
        <f t="shared" si="12"/>
        <v>1.4139999999999999E-4</v>
      </c>
    </row>
    <row r="46" spans="1:19">
      <c r="A46" s="33">
        <v>33</v>
      </c>
      <c r="B46" s="93">
        <f t="shared" ref="B46:B77" si="13">D46*F46</f>
        <v>0.24885850000000001</v>
      </c>
      <c r="C46" s="95">
        <v>225000</v>
      </c>
      <c r="D46" s="34">
        <v>4.9771700000000002E-2</v>
      </c>
      <c r="E46" s="75">
        <v>3.2916999999999999E-4</v>
      </c>
      <c r="F46" s="35">
        <v>5</v>
      </c>
      <c r="G46" s="85">
        <f>init!D46/D46</f>
        <v>6.381096084722844E-2</v>
      </c>
      <c r="H46" s="86">
        <f t="shared" ref="H46:H77" si="14">E46/D46</f>
        <v>6.61359768703902E-3</v>
      </c>
      <c r="I46" s="107">
        <f t="shared" si="8"/>
        <v>3.1187489586856975E-2</v>
      </c>
      <c r="J46" s="108">
        <f t="shared" ref="J46:J77" si="15">(C46-$C$8)/($C$7-$C$8)</f>
        <v>4.4980899617992356E-2</v>
      </c>
      <c r="K46" s="108">
        <f t="shared" ref="K46:K77" si="16">(D46-$D$8)/($D$7-$D$8)</f>
        <v>3.1396671365660787E-2</v>
      </c>
      <c r="L46" s="108">
        <f t="shared" si="9"/>
        <v>6.9338160665380399E-2</v>
      </c>
      <c r="M46" s="108">
        <f t="shared" ref="M46:M77" si="17">(F46-$F$8)/($F$7-$F$8)</f>
        <v>0</v>
      </c>
      <c r="N46" s="76">
        <f t="shared" si="10"/>
        <v>-0.50201486536017836</v>
      </c>
      <c r="O46" s="77">
        <f t="shared" ref="O46:O77" si="18">(C46-$C$9)/$C$10</f>
        <v>-0.49887599003115657</v>
      </c>
      <c r="P46" s="77">
        <f t="shared" ref="P46:P77" si="19">(D46-$D$9)/$D$10</f>
        <v>-0.49726739698640454</v>
      </c>
      <c r="Q46" s="77">
        <f t="shared" si="11"/>
        <v>-0.77113349692038469</v>
      </c>
      <c r="R46" s="90">
        <f t="shared" ref="R46:R77" si="20">(F46-$F$9)/$F$10</f>
        <v>-0.5385949291305453</v>
      </c>
      <c r="S46" s="72">
        <f t="shared" si="12"/>
        <v>1.4139999999999999E-4</v>
      </c>
    </row>
    <row r="47" spans="1:19">
      <c r="A47" s="33">
        <v>34</v>
      </c>
      <c r="B47" s="93">
        <f t="shared" si="13"/>
        <v>0.27759050000000002</v>
      </c>
      <c r="C47" s="95">
        <v>250000</v>
      </c>
      <c r="D47" s="34">
        <v>5.5518100000000001E-2</v>
      </c>
      <c r="E47" s="75">
        <v>3.3682200000000002E-4</v>
      </c>
      <c r="F47" s="35">
        <v>5</v>
      </c>
      <c r="G47" s="85">
        <f>init!D47/D47</f>
        <v>6.3465068148946022E-2</v>
      </c>
      <c r="H47" s="86">
        <f t="shared" si="14"/>
        <v>6.0668862947399135E-3</v>
      </c>
      <c r="I47" s="107">
        <f t="shared" si="8"/>
        <v>3.4814040198518685E-2</v>
      </c>
      <c r="J47" s="108">
        <f t="shared" si="15"/>
        <v>4.9980999619992403E-2</v>
      </c>
      <c r="K47" s="108">
        <f t="shared" si="16"/>
        <v>3.5022438948305305E-2</v>
      </c>
      <c r="L47" s="108">
        <f t="shared" si="9"/>
        <v>5.9195777624554531E-2</v>
      </c>
      <c r="M47" s="108">
        <f t="shared" si="17"/>
        <v>0</v>
      </c>
      <c r="N47" s="76">
        <f t="shared" si="10"/>
        <v>-0.48829576903146837</v>
      </c>
      <c r="O47" s="77">
        <f t="shared" si="18"/>
        <v>-0.48053476832600162</v>
      </c>
      <c r="P47" s="77">
        <f t="shared" si="19"/>
        <v>-0.48357889105144669</v>
      </c>
      <c r="Q47" s="77">
        <f t="shared" si="11"/>
        <v>-0.81748129704000283</v>
      </c>
      <c r="R47" s="90">
        <f t="shared" si="20"/>
        <v>-0.5385949291305453</v>
      </c>
      <c r="S47" s="72">
        <f t="shared" si="12"/>
        <v>1.4139999999999999E-4</v>
      </c>
    </row>
    <row r="48" spans="1:19">
      <c r="A48" s="33">
        <v>35</v>
      </c>
      <c r="B48" s="93">
        <f t="shared" si="13"/>
        <v>0.30788550000000003</v>
      </c>
      <c r="C48" s="95">
        <v>275000</v>
      </c>
      <c r="D48" s="34">
        <v>6.1577100000000003E-2</v>
      </c>
      <c r="E48" s="75">
        <v>1.5254299999999999E-3</v>
      </c>
      <c r="F48" s="35">
        <v>5</v>
      </c>
      <c r="G48" s="85">
        <f>init!D48/D48</f>
        <v>6.8212046361390832E-2</v>
      </c>
      <c r="H48" s="86">
        <f t="shared" si="14"/>
        <v>2.4772683351440714E-2</v>
      </c>
      <c r="I48" s="107">
        <f t="shared" si="8"/>
        <v>3.8637872538080556E-2</v>
      </c>
      <c r="J48" s="108">
        <f t="shared" si="15"/>
        <v>5.4981099621992442E-2</v>
      </c>
      <c r="K48" s="108">
        <f t="shared" si="16"/>
        <v>3.8845445662638305E-2</v>
      </c>
      <c r="L48" s="108">
        <f t="shared" si="9"/>
        <v>0.40621865204312146</v>
      </c>
      <c r="M48" s="108">
        <f t="shared" si="17"/>
        <v>0</v>
      </c>
      <c r="N48" s="76">
        <f t="shared" si="10"/>
        <v>-0.47383036379416255</v>
      </c>
      <c r="O48" s="77">
        <f t="shared" si="18"/>
        <v>-0.46219354662084666</v>
      </c>
      <c r="P48" s="77">
        <f t="shared" si="19"/>
        <v>-0.46914574030316791</v>
      </c>
      <c r="Q48" s="77">
        <f t="shared" si="11"/>
        <v>0.76831434445229496</v>
      </c>
      <c r="R48" s="90">
        <f t="shared" si="20"/>
        <v>-0.5385949291305453</v>
      </c>
      <c r="S48" s="72">
        <f t="shared" si="12"/>
        <v>1.4139999999999999E-4</v>
      </c>
    </row>
    <row r="49" spans="1:19">
      <c r="A49" s="33">
        <v>36</v>
      </c>
      <c r="B49" s="93">
        <f t="shared" si="13"/>
        <v>0.35806300000000002</v>
      </c>
      <c r="C49" s="95">
        <v>300000</v>
      </c>
      <c r="D49" s="34">
        <v>7.1612599999999998E-2</v>
      </c>
      <c r="E49" s="75">
        <v>3.7013699999999998E-3</v>
      </c>
      <c r="F49" s="35">
        <v>5</v>
      </c>
      <c r="G49" s="85">
        <f>init!D49/D49</f>
        <v>6.0425958560365083E-2</v>
      </c>
      <c r="H49" s="86">
        <f t="shared" si="14"/>
        <v>5.1686016147996304E-2</v>
      </c>
      <c r="I49" s="107">
        <f t="shared" si="8"/>
        <v>4.4971272347236038E-2</v>
      </c>
      <c r="J49" s="108">
        <f t="shared" si="15"/>
        <v>5.9981199623992482E-2</v>
      </c>
      <c r="K49" s="108">
        <f t="shared" si="16"/>
        <v>4.5177477991684152E-2</v>
      </c>
      <c r="L49" s="108">
        <f t="shared" si="9"/>
        <v>0.90550462627529638</v>
      </c>
      <c r="M49" s="108">
        <f t="shared" si="17"/>
        <v>0</v>
      </c>
      <c r="N49" s="76">
        <f t="shared" si="10"/>
        <v>-0.44987136490672525</v>
      </c>
      <c r="O49" s="77">
        <f t="shared" si="18"/>
        <v>-0.44385232491569165</v>
      </c>
      <c r="P49" s="77">
        <f t="shared" si="19"/>
        <v>-0.44524016441038827</v>
      </c>
      <c r="Q49" s="77">
        <f t="shared" si="11"/>
        <v>3.0499089601450304</v>
      </c>
      <c r="R49" s="90">
        <f t="shared" si="20"/>
        <v>-0.5385949291305453</v>
      </c>
      <c r="S49" s="72">
        <f t="shared" si="12"/>
        <v>1.4139999999999999E-4</v>
      </c>
    </row>
    <row r="50" spans="1:19">
      <c r="A50" s="33">
        <v>37</v>
      </c>
      <c r="B50" s="93">
        <f t="shared" si="13"/>
        <v>0.37420599999999998</v>
      </c>
      <c r="C50" s="95">
        <v>325000</v>
      </c>
      <c r="D50" s="34">
        <v>7.4841199999999997E-2</v>
      </c>
      <c r="E50" s="75">
        <v>1.0648299999999999E-3</v>
      </c>
      <c r="F50" s="35">
        <v>5</v>
      </c>
      <c r="G50" s="85">
        <f>init!D50/D50</f>
        <v>6.2285746353612712E-2</v>
      </c>
      <c r="H50" s="86">
        <f t="shared" si="14"/>
        <v>1.4227858452296328E-2</v>
      </c>
      <c r="I50" s="107">
        <f t="shared" si="8"/>
        <v>4.7008840442880437E-2</v>
      </c>
      <c r="J50" s="108">
        <f t="shared" si="15"/>
        <v>6.4981299625992514E-2</v>
      </c>
      <c r="K50" s="108">
        <f t="shared" si="16"/>
        <v>4.7214606144497413E-2</v>
      </c>
      <c r="L50" s="108">
        <f t="shared" si="9"/>
        <v>0.21059504746484314</v>
      </c>
      <c r="M50" s="108">
        <f t="shared" si="17"/>
        <v>0</v>
      </c>
      <c r="N50" s="76">
        <f t="shared" si="10"/>
        <v>-0.44216332606381953</v>
      </c>
      <c r="O50" s="77">
        <f t="shared" si="18"/>
        <v>-0.4255111032105367</v>
      </c>
      <c r="P50" s="77">
        <f t="shared" si="19"/>
        <v>-0.437549312701213</v>
      </c>
      <c r="Q50" s="77">
        <f t="shared" si="11"/>
        <v>-0.12562977964331437</v>
      </c>
      <c r="R50" s="90">
        <f t="shared" si="20"/>
        <v>-0.5385949291305453</v>
      </c>
      <c r="S50" s="72">
        <f t="shared" si="12"/>
        <v>1.4139999999999999E-4</v>
      </c>
    </row>
    <row r="51" spans="1:19">
      <c r="A51" s="33">
        <v>38</v>
      </c>
      <c r="B51" s="93">
        <f t="shared" si="13"/>
        <v>0.40442449999999996</v>
      </c>
      <c r="C51" s="95">
        <v>350000</v>
      </c>
      <c r="D51" s="34">
        <v>8.0884899999999996E-2</v>
      </c>
      <c r="E51" s="75">
        <v>5.0912400000000001E-4</v>
      </c>
      <c r="F51" s="35">
        <v>5</v>
      </c>
      <c r="G51" s="85">
        <f>init!D51/D51</f>
        <v>6.2735813483109956E-2</v>
      </c>
      <c r="H51" s="86">
        <f t="shared" si="14"/>
        <v>6.2944257828098944E-3</v>
      </c>
      <c r="I51" s="107">
        <f t="shared" si="8"/>
        <v>5.0823016958907841E-2</v>
      </c>
      <c r="J51" s="108">
        <f t="shared" si="15"/>
        <v>6.998139962799256E-2</v>
      </c>
      <c r="K51" s="108">
        <f t="shared" si="16"/>
        <v>5.102795912013932E-2</v>
      </c>
      <c r="L51" s="108">
        <f t="shared" si="9"/>
        <v>6.3417004175576497E-2</v>
      </c>
      <c r="M51" s="108">
        <f t="shared" si="17"/>
        <v>0</v>
      </c>
      <c r="N51" s="76">
        <f t="shared" si="10"/>
        <v>-0.42773444842184805</v>
      </c>
      <c r="O51" s="77">
        <f t="shared" si="18"/>
        <v>-0.40716988150538175</v>
      </c>
      <c r="P51" s="77">
        <f t="shared" si="19"/>
        <v>-0.42315260810022731</v>
      </c>
      <c r="Q51" s="77">
        <f t="shared" si="11"/>
        <v>-0.79819149466724004</v>
      </c>
      <c r="R51" s="90">
        <f t="shared" si="20"/>
        <v>-0.5385949291305453</v>
      </c>
      <c r="S51" s="72">
        <f t="shared" si="12"/>
        <v>1.4139999999999999E-4</v>
      </c>
    </row>
    <row r="52" spans="1:19">
      <c r="A52" s="33">
        <v>39</v>
      </c>
      <c r="B52" s="93">
        <f t="shared" si="13"/>
        <v>0.43296400000000002</v>
      </c>
      <c r="C52" s="95">
        <v>375000</v>
      </c>
      <c r="D52" s="34">
        <v>8.6592799999999998E-2</v>
      </c>
      <c r="E52" s="75">
        <v>6.0101399999999998E-4</v>
      </c>
      <c r="F52" s="35">
        <v>5</v>
      </c>
      <c r="G52" s="85">
        <f>init!D52/D52</f>
        <v>6.2042802634861095E-2</v>
      </c>
      <c r="H52" s="86">
        <f t="shared" si="14"/>
        <v>6.9406925287090844E-3</v>
      </c>
      <c r="I52" s="107">
        <f t="shared" si="8"/>
        <v>5.4425270236839053E-2</v>
      </c>
      <c r="J52" s="108">
        <f t="shared" si="15"/>
        <v>7.4981499629992607E-2</v>
      </c>
      <c r="K52" s="108">
        <f t="shared" si="16"/>
        <v>5.4629434615227845E-2</v>
      </c>
      <c r="L52" s="108">
        <f t="shared" si="9"/>
        <v>7.5406300494961762E-2</v>
      </c>
      <c r="M52" s="108">
        <f t="shared" si="17"/>
        <v>0</v>
      </c>
      <c r="N52" s="76">
        <f t="shared" si="10"/>
        <v>-0.41410726793760677</v>
      </c>
      <c r="O52" s="77">
        <f t="shared" si="18"/>
        <v>-0.38882865980022674</v>
      </c>
      <c r="P52" s="77">
        <f t="shared" si="19"/>
        <v>-0.40955581305878469</v>
      </c>
      <c r="Q52" s="77">
        <f t="shared" si="11"/>
        <v>-0.74340382719806775</v>
      </c>
      <c r="R52" s="90">
        <f t="shared" si="20"/>
        <v>-0.5385949291305453</v>
      </c>
      <c r="S52" s="72">
        <f t="shared" si="12"/>
        <v>1.4139999999999999E-4</v>
      </c>
    </row>
    <row r="53" spans="1:19">
      <c r="A53" s="33">
        <v>40</v>
      </c>
      <c r="B53" s="93">
        <f t="shared" si="13"/>
        <v>0.46360449999999997</v>
      </c>
      <c r="C53" s="95">
        <v>400000</v>
      </c>
      <c r="D53" s="34">
        <v>9.2720899999999995E-2</v>
      </c>
      <c r="E53" s="75">
        <v>2.66667E-4</v>
      </c>
      <c r="F53" s="35">
        <v>5</v>
      </c>
      <c r="G53" s="85">
        <f>init!D53/D53</f>
        <v>6.1562819170219447E-2</v>
      </c>
      <c r="H53" s="86">
        <f t="shared" si="14"/>
        <v>2.8760182439989258E-3</v>
      </c>
      <c r="I53" s="107">
        <f t="shared" si="8"/>
        <v>5.8292711557200338E-2</v>
      </c>
      <c r="J53" s="108">
        <f t="shared" si="15"/>
        <v>7.9981599631992639E-2</v>
      </c>
      <c r="K53" s="108">
        <f t="shared" si="16"/>
        <v>5.8496040894499016E-2</v>
      </c>
      <c r="L53" s="108">
        <f t="shared" si="9"/>
        <v>0</v>
      </c>
      <c r="M53" s="108">
        <f t="shared" si="17"/>
        <v>0</v>
      </c>
      <c r="N53" s="76">
        <f t="shared" si="10"/>
        <v>-0.39947689166516348</v>
      </c>
      <c r="O53" s="77">
        <f t="shared" si="18"/>
        <v>-0.37048743809507179</v>
      </c>
      <c r="P53" s="77">
        <f t="shared" si="19"/>
        <v>-0.39495805912240456</v>
      </c>
      <c r="Q53" s="77">
        <f t="shared" si="11"/>
        <v>-1.0879891311677905</v>
      </c>
      <c r="R53" s="90">
        <f t="shared" si="20"/>
        <v>-0.5385949291305453</v>
      </c>
      <c r="S53" s="72">
        <f t="shared" si="12"/>
        <v>1.4139999999999999E-4</v>
      </c>
    </row>
    <row r="54" spans="1:19">
      <c r="A54" s="33">
        <v>41</v>
      </c>
      <c r="B54" s="93">
        <f t="shared" si="13"/>
        <v>0.4904655</v>
      </c>
      <c r="C54" s="95">
        <v>425000</v>
      </c>
      <c r="D54" s="34">
        <v>9.8093100000000003E-2</v>
      </c>
      <c r="E54" s="75">
        <v>6.5929599999999997E-4</v>
      </c>
      <c r="F54" s="35">
        <v>5</v>
      </c>
      <c r="G54" s="85">
        <f>init!D54/D54</f>
        <v>6.2913905259391334E-2</v>
      </c>
      <c r="H54" s="86">
        <f t="shared" si="14"/>
        <v>6.7211251352031895E-3</v>
      </c>
      <c r="I54" s="107">
        <f t="shared" si="8"/>
        <v>6.1683104706993092E-2</v>
      </c>
      <c r="J54" s="108">
        <f t="shared" si="15"/>
        <v>8.4981699633992686E-2</v>
      </c>
      <c r="K54" s="108">
        <f t="shared" si="16"/>
        <v>6.1885702005365459E-2</v>
      </c>
      <c r="L54" s="108">
        <f t="shared" si="9"/>
        <v>7.1332969228079787E-2</v>
      </c>
      <c r="M54" s="108">
        <f t="shared" si="17"/>
        <v>0</v>
      </c>
      <c r="N54" s="76">
        <f t="shared" si="10"/>
        <v>-0.38665116959619922</v>
      </c>
      <c r="O54" s="77">
        <f t="shared" si="18"/>
        <v>-0.35214621638991683</v>
      </c>
      <c r="P54" s="77">
        <f t="shared" si="19"/>
        <v>-0.38216093543039209</v>
      </c>
      <c r="Q54" s="77">
        <f t="shared" si="11"/>
        <v>-0.76201779026951799</v>
      </c>
      <c r="R54" s="90">
        <f t="shared" si="20"/>
        <v>-0.5385949291305453</v>
      </c>
      <c r="S54" s="72">
        <f t="shared" si="12"/>
        <v>1.4139999999999999E-4</v>
      </c>
    </row>
    <row r="55" spans="1:19">
      <c r="A55" s="33">
        <v>42</v>
      </c>
      <c r="B55" s="93">
        <f t="shared" si="13"/>
        <v>0.52347500000000002</v>
      </c>
      <c r="C55" s="95">
        <v>450000</v>
      </c>
      <c r="D55" s="34">
        <v>0.104695</v>
      </c>
      <c r="E55" s="75">
        <v>5.1228000000000005E-4</v>
      </c>
      <c r="F55" s="35">
        <v>5</v>
      </c>
      <c r="G55" s="85">
        <f>init!D55/D55</f>
        <v>6.1805434834519321E-2</v>
      </c>
      <c r="H55" s="86">
        <f t="shared" si="14"/>
        <v>4.8930703471990076E-3</v>
      </c>
      <c r="I55" s="107">
        <f t="shared" si="8"/>
        <v>6.5849561007133947E-2</v>
      </c>
      <c r="J55" s="108">
        <f t="shared" si="15"/>
        <v>8.9981799635992718E-2</v>
      </c>
      <c r="K55" s="108">
        <f t="shared" si="16"/>
        <v>6.6051258702403748E-2</v>
      </c>
      <c r="L55" s="108">
        <f t="shared" si="9"/>
        <v>3.741958798028161E-2</v>
      </c>
      <c r="M55" s="108">
        <f t="shared" si="17"/>
        <v>0</v>
      </c>
      <c r="N55" s="76">
        <f t="shared" si="10"/>
        <v>-0.37088963158065713</v>
      </c>
      <c r="O55" s="77">
        <f t="shared" si="18"/>
        <v>-0.33380499468476182</v>
      </c>
      <c r="P55" s="77">
        <f t="shared" si="19"/>
        <v>-0.36643454197849218</v>
      </c>
      <c r="Q55" s="77">
        <f t="shared" si="11"/>
        <v>-0.91699227793443705</v>
      </c>
      <c r="R55" s="90">
        <f t="shared" si="20"/>
        <v>-0.5385949291305453</v>
      </c>
      <c r="S55" s="72">
        <f t="shared" si="12"/>
        <v>1.4139999999999999E-4</v>
      </c>
    </row>
    <row r="56" spans="1:19">
      <c r="A56" s="33">
        <v>43</v>
      </c>
      <c r="B56" s="93">
        <f t="shared" si="13"/>
        <v>0.57448500000000002</v>
      </c>
      <c r="C56" s="95">
        <v>475000</v>
      </c>
      <c r="D56" s="34">
        <v>0.114897</v>
      </c>
      <c r="E56" s="75">
        <v>4.6035900000000003E-3</v>
      </c>
      <c r="F56" s="35">
        <v>5</v>
      </c>
      <c r="G56" s="85">
        <f>init!D56/D56</f>
        <v>5.9176653872598933E-2</v>
      </c>
      <c r="H56" s="86">
        <f t="shared" si="14"/>
        <v>4.0067103579727932E-2</v>
      </c>
      <c r="I56" s="107">
        <f t="shared" si="8"/>
        <v>7.2288038895929149E-2</v>
      </c>
      <c r="J56" s="108">
        <f t="shared" si="15"/>
        <v>9.4981899637992764E-2</v>
      </c>
      <c r="K56" s="108">
        <f t="shared" si="16"/>
        <v>7.2488346423087907E-2</v>
      </c>
      <c r="L56" s="108">
        <f t="shared" si="9"/>
        <v>0.68995495336712442</v>
      </c>
      <c r="M56" s="108">
        <f t="shared" si="17"/>
        <v>0</v>
      </c>
      <c r="N56" s="76">
        <f t="shared" si="10"/>
        <v>-0.346533126508699</v>
      </c>
      <c r="O56" s="77">
        <f t="shared" si="18"/>
        <v>-0.31546377297960687</v>
      </c>
      <c r="P56" s="77">
        <f t="shared" si="19"/>
        <v>-0.34213234624752326</v>
      </c>
      <c r="Q56" s="77">
        <f t="shared" si="11"/>
        <v>2.0649083823140115</v>
      </c>
      <c r="R56" s="90">
        <f t="shared" si="20"/>
        <v>-0.5385949291305453</v>
      </c>
      <c r="S56" s="72">
        <f t="shared" si="12"/>
        <v>1.4139999999999999E-4</v>
      </c>
    </row>
    <row r="57" spans="1:19">
      <c r="A57" s="33">
        <v>44</v>
      </c>
      <c r="B57" s="93">
        <f t="shared" si="13"/>
        <v>0.58756999999999993</v>
      </c>
      <c r="C57" s="95">
        <v>500000</v>
      </c>
      <c r="D57" s="34">
        <v>0.11751399999999999</v>
      </c>
      <c r="E57" s="75">
        <v>7.4416800000000002E-4</v>
      </c>
      <c r="F57" s="35">
        <v>5</v>
      </c>
      <c r="G57" s="85">
        <f>init!D57/D57</f>
        <v>6.1268104225879472E-2</v>
      </c>
      <c r="H57" s="86">
        <f t="shared" si="14"/>
        <v>6.3325901594703613E-3</v>
      </c>
      <c r="I57" s="107">
        <f t="shared" si="8"/>
        <v>7.3939626490026084E-2</v>
      </c>
      <c r="J57" s="108">
        <f t="shared" si="15"/>
        <v>9.9981999639992797E-2</v>
      </c>
      <c r="K57" s="108">
        <f t="shared" si="16"/>
        <v>7.4139577413582944E-2</v>
      </c>
      <c r="L57" s="108">
        <f t="shared" si="9"/>
        <v>6.4125015261603108E-2</v>
      </c>
      <c r="M57" s="108">
        <f t="shared" si="17"/>
        <v>0</v>
      </c>
      <c r="N57" s="76">
        <f t="shared" si="10"/>
        <v>-0.34028523650935438</v>
      </c>
      <c r="O57" s="77">
        <f t="shared" si="18"/>
        <v>-0.29712255127445192</v>
      </c>
      <c r="P57" s="77">
        <f t="shared" si="19"/>
        <v>-0.33589838758961837</v>
      </c>
      <c r="Q57" s="77">
        <f t="shared" si="11"/>
        <v>-0.79495608577314225</v>
      </c>
      <c r="R57" s="90">
        <f t="shared" si="20"/>
        <v>-0.5385949291305453</v>
      </c>
      <c r="S57" s="72">
        <f t="shared" si="12"/>
        <v>1.4139999999999999E-4</v>
      </c>
    </row>
    <row r="58" spans="1:19">
      <c r="A58" s="33">
        <v>45</v>
      </c>
      <c r="B58" s="93">
        <f t="shared" si="13"/>
        <v>0.64904500000000009</v>
      </c>
      <c r="C58" s="95">
        <v>550000</v>
      </c>
      <c r="D58" s="34">
        <v>0.12980900000000001</v>
      </c>
      <c r="E58" s="75">
        <v>1.1035400000000001E-3</v>
      </c>
      <c r="F58" s="35">
        <v>5</v>
      </c>
      <c r="G58" s="85">
        <f>init!D58/D58</f>
        <v>6.1584481815590592E-2</v>
      </c>
      <c r="H58" s="86">
        <f t="shared" si="14"/>
        <v>8.5012595428668267E-3</v>
      </c>
      <c r="I58" s="107">
        <f t="shared" si="8"/>
        <v>8.1698995794352428E-2</v>
      </c>
      <c r="J58" s="108">
        <f t="shared" si="15"/>
        <v>0.10998219964399288</v>
      </c>
      <c r="K58" s="108">
        <f t="shared" si="16"/>
        <v>8.1897271348675249E-2</v>
      </c>
      <c r="L58" s="108">
        <f t="shared" si="9"/>
        <v>0.10435734969827945</v>
      </c>
      <c r="M58" s="108">
        <f t="shared" si="17"/>
        <v>0</v>
      </c>
      <c r="N58" s="76">
        <f t="shared" si="10"/>
        <v>-0.31093185189263944</v>
      </c>
      <c r="O58" s="77">
        <f t="shared" si="18"/>
        <v>-0.26044010786414196</v>
      </c>
      <c r="P58" s="77">
        <f t="shared" si="19"/>
        <v>-0.30661045419300376</v>
      </c>
      <c r="Q58" s="77">
        <f t="shared" si="11"/>
        <v>-0.61110578281072669</v>
      </c>
      <c r="R58" s="90">
        <f t="shared" si="20"/>
        <v>-0.5385949291305453</v>
      </c>
      <c r="S58" s="72">
        <f t="shared" si="12"/>
        <v>1.4139999999999999E-4</v>
      </c>
    </row>
    <row r="59" spans="1:19">
      <c r="A59" s="33">
        <v>46</v>
      </c>
      <c r="B59" s="93">
        <f t="shared" si="13"/>
        <v>0.72558</v>
      </c>
      <c r="C59" s="95">
        <v>600000</v>
      </c>
      <c r="D59" s="34">
        <v>0.14511599999999999</v>
      </c>
      <c r="E59" s="75">
        <v>6.0054100000000001E-4</v>
      </c>
      <c r="F59" s="35">
        <v>5</v>
      </c>
      <c r="G59" s="85">
        <f>init!D59/D59</f>
        <v>5.9126767551476056E-2</v>
      </c>
      <c r="H59" s="86">
        <f t="shared" si="14"/>
        <v>4.1383513878552334E-3</v>
      </c>
      <c r="I59" s="107">
        <f t="shared" si="8"/>
        <v>9.1359237025854884E-2</v>
      </c>
      <c r="J59" s="108">
        <f t="shared" si="15"/>
        <v>0.11998239964799295</v>
      </c>
      <c r="K59" s="108">
        <f t="shared" si="16"/>
        <v>9.1555426782954044E-2</v>
      </c>
      <c r="L59" s="108">
        <f t="shared" si="9"/>
        <v>2.3418327202364291E-2</v>
      </c>
      <c r="M59" s="108">
        <f t="shared" si="17"/>
        <v>0</v>
      </c>
      <c r="N59" s="76">
        <f t="shared" si="10"/>
        <v>-0.27438754458657572</v>
      </c>
      <c r="O59" s="77">
        <f t="shared" si="18"/>
        <v>-0.22375766445383202</v>
      </c>
      <c r="P59" s="77">
        <f t="shared" si="19"/>
        <v>-0.27014763219202942</v>
      </c>
      <c r="Q59" s="77">
        <f t="shared" si="11"/>
        <v>-0.98097404960934331</v>
      </c>
      <c r="R59" s="90">
        <f t="shared" si="20"/>
        <v>-0.5385949291305453</v>
      </c>
      <c r="S59" s="72">
        <f t="shared" si="12"/>
        <v>1.4139999999999999E-4</v>
      </c>
    </row>
    <row r="60" spans="1:19">
      <c r="A60" s="33">
        <v>47</v>
      </c>
      <c r="B60" s="93">
        <f t="shared" si="13"/>
        <v>0.80948500000000001</v>
      </c>
      <c r="C60" s="95">
        <v>650000</v>
      </c>
      <c r="D60" s="34">
        <v>0.16189700000000001</v>
      </c>
      <c r="E60" s="75">
        <v>7.4461800000000002E-3</v>
      </c>
      <c r="F60" s="35">
        <v>5</v>
      </c>
      <c r="G60" s="85">
        <f>init!D60/D60</f>
        <v>5.723033780737135E-2</v>
      </c>
      <c r="H60" s="86">
        <f t="shared" si="14"/>
        <v>4.5993316738420102E-2</v>
      </c>
      <c r="I60" s="107">
        <f t="shared" si="8"/>
        <v>0.10194971903446813</v>
      </c>
      <c r="J60" s="108">
        <f t="shared" si="15"/>
        <v>0.12998259965199305</v>
      </c>
      <c r="K60" s="108">
        <f t="shared" si="16"/>
        <v>0.10214362214080554</v>
      </c>
      <c r="L60" s="108">
        <f t="shared" si="9"/>
        <v>0.79989581921276343</v>
      </c>
      <c r="M60" s="108">
        <f t="shared" si="17"/>
        <v>0</v>
      </c>
      <c r="N60" s="76">
        <f t="shared" si="10"/>
        <v>-0.23432417352085047</v>
      </c>
      <c r="O60" s="77">
        <f t="shared" si="18"/>
        <v>-0.18707522104352209</v>
      </c>
      <c r="P60" s="77">
        <f t="shared" si="19"/>
        <v>-0.23017359312504365</v>
      </c>
      <c r="Q60" s="77">
        <f t="shared" si="11"/>
        <v>2.5673068082737265</v>
      </c>
      <c r="R60" s="90">
        <f t="shared" si="20"/>
        <v>-0.5385949291305453</v>
      </c>
      <c r="S60" s="72">
        <f t="shared" si="12"/>
        <v>1.4139999999999999E-4</v>
      </c>
    </row>
    <row r="61" spans="1:19">
      <c r="A61" s="33">
        <v>48</v>
      </c>
      <c r="B61" s="93">
        <f t="shared" si="13"/>
        <v>0.84875999999999996</v>
      </c>
      <c r="C61" s="95">
        <v>700000</v>
      </c>
      <c r="D61" s="34">
        <v>0.16975199999999999</v>
      </c>
      <c r="E61" s="75">
        <v>9.5626700000000001E-4</v>
      </c>
      <c r="F61" s="35">
        <v>5</v>
      </c>
      <c r="G61" s="85">
        <f>init!D61/D61</f>
        <v>5.9067345303737223E-2</v>
      </c>
      <c r="H61" s="86">
        <f t="shared" si="14"/>
        <v>5.6333180168716725E-3</v>
      </c>
      <c r="I61" s="107">
        <f t="shared" si="8"/>
        <v>0.10690700621506863</v>
      </c>
      <c r="J61" s="108">
        <f t="shared" si="15"/>
        <v>0.13998279965599311</v>
      </c>
      <c r="K61" s="108">
        <f t="shared" si="16"/>
        <v>0.10709983896554322</v>
      </c>
      <c r="L61" s="108">
        <f t="shared" si="9"/>
        <v>5.1152382863749742E-2</v>
      </c>
      <c r="M61" s="108">
        <f t="shared" si="17"/>
        <v>0</v>
      </c>
      <c r="N61" s="76">
        <f t="shared" si="10"/>
        <v>-0.21557095382468985</v>
      </c>
      <c r="O61" s="77">
        <f t="shared" si="18"/>
        <v>-0.15039277763321215</v>
      </c>
      <c r="P61" s="77">
        <f t="shared" si="19"/>
        <v>-0.21146218874680803</v>
      </c>
      <c r="Q61" s="77">
        <f t="shared" si="11"/>
        <v>-0.85423731888973642</v>
      </c>
      <c r="R61" s="90">
        <f t="shared" si="20"/>
        <v>-0.5385949291305453</v>
      </c>
      <c r="S61" s="72">
        <f t="shared" si="12"/>
        <v>1.4139999999999999E-4</v>
      </c>
    </row>
    <row r="62" spans="1:19">
      <c r="A62" s="33">
        <v>49</v>
      </c>
      <c r="B62" s="93">
        <f t="shared" si="13"/>
        <v>0.91414499999999999</v>
      </c>
      <c r="C62" s="95">
        <v>750000</v>
      </c>
      <c r="D62" s="34">
        <v>0.18282899999999999</v>
      </c>
      <c r="E62" s="75">
        <v>1.24525E-3</v>
      </c>
      <c r="F62" s="35">
        <v>5</v>
      </c>
      <c r="G62" s="85">
        <f>init!D62/D62</f>
        <v>5.764512194454928E-2</v>
      </c>
      <c r="H62" s="86">
        <f t="shared" si="14"/>
        <v>6.811009194383824E-3</v>
      </c>
      <c r="I62" s="107">
        <f t="shared" si="8"/>
        <v>0.11515989538893405</v>
      </c>
      <c r="J62" s="108">
        <f t="shared" si="15"/>
        <v>0.1499829996599932</v>
      </c>
      <c r="K62" s="108">
        <f t="shared" si="16"/>
        <v>0.11535094621151329</v>
      </c>
      <c r="L62" s="108">
        <f t="shared" si="9"/>
        <v>7.3000464309242286E-2</v>
      </c>
      <c r="M62" s="108">
        <f t="shared" si="17"/>
        <v>0</v>
      </c>
      <c r="N62" s="76">
        <f t="shared" si="10"/>
        <v>-0.18435060322421973</v>
      </c>
      <c r="O62" s="77">
        <f t="shared" si="18"/>
        <v>-0.11371033422290221</v>
      </c>
      <c r="P62" s="77">
        <f t="shared" si="19"/>
        <v>-0.18031145226632578</v>
      </c>
      <c r="Q62" s="77">
        <f t="shared" si="11"/>
        <v>-0.75439781295145836</v>
      </c>
      <c r="R62" s="90">
        <f t="shared" si="20"/>
        <v>-0.5385949291305453</v>
      </c>
      <c r="S62" s="72">
        <f t="shared" si="12"/>
        <v>1.4139999999999999E-4</v>
      </c>
    </row>
    <row r="63" spans="1:19">
      <c r="A63" s="33">
        <v>50</v>
      </c>
      <c r="B63" s="93">
        <f t="shared" si="13"/>
        <v>0.98393999999999993</v>
      </c>
      <c r="C63" s="95">
        <v>800000</v>
      </c>
      <c r="D63" s="34">
        <v>0.19678799999999999</v>
      </c>
      <c r="E63" s="75">
        <v>8.5046999999999998E-4</v>
      </c>
      <c r="F63" s="35">
        <v>5</v>
      </c>
      <c r="G63" s="85">
        <f>init!D63/D63</f>
        <v>5.7781470414862694E-2</v>
      </c>
      <c r="H63" s="86">
        <f t="shared" si="14"/>
        <v>4.3217574242331849E-3</v>
      </c>
      <c r="I63" s="107">
        <f t="shared" si="8"/>
        <v>0.12396941439008011</v>
      </c>
      <c r="J63" s="108">
        <f t="shared" si="15"/>
        <v>0.15998319966399327</v>
      </c>
      <c r="K63" s="108">
        <f t="shared" si="16"/>
        <v>0.12415856309967542</v>
      </c>
      <c r="L63" s="108">
        <f t="shared" si="9"/>
        <v>2.6820806644254399E-2</v>
      </c>
      <c r="M63" s="108">
        <f t="shared" si="17"/>
        <v>0</v>
      </c>
      <c r="N63" s="76">
        <f t="shared" si="10"/>
        <v>-0.15102454418682876</v>
      </c>
      <c r="O63" s="77">
        <f t="shared" si="18"/>
        <v>-7.7027890812592273E-2</v>
      </c>
      <c r="P63" s="77">
        <f t="shared" si="19"/>
        <v>-0.14705970258894935</v>
      </c>
      <c r="Q63" s="77">
        <f t="shared" si="11"/>
        <v>-0.96542568819871044</v>
      </c>
      <c r="R63" s="90">
        <f t="shared" si="20"/>
        <v>-0.5385949291305453</v>
      </c>
      <c r="S63" s="72">
        <f t="shared" si="12"/>
        <v>1.4139999999999999E-4</v>
      </c>
    </row>
    <row r="64" spans="1:19">
      <c r="A64" s="33">
        <v>51</v>
      </c>
      <c r="B64" s="93">
        <f t="shared" si="13"/>
        <v>1.0626949999999999</v>
      </c>
      <c r="C64" s="95">
        <v>850000</v>
      </c>
      <c r="D64" s="34">
        <v>0.21253900000000001</v>
      </c>
      <c r="E64" s="75">
        <v>7.2788200000000001E-3</v>
      </c>
      <c r="F64" s="35">
        <v>5</v>
      </c>
      <c r="G64" s="85">
        <f>init!D64/D64</f>
        <v>5.6553855998193271E-2</v>
      </c>
      <c r="H64" s="86">
        <f t="shared" si="14"/>
        <v>3.4246985259175959E-2</v>
      </c>
      <c r="I64" s="107">
        <f t="shared" si="8"/>
        <v>0.13390986383395517</v>
      </c>
      <c r="J64" s="108">
        <f t="shared" si="15"/>
        <v>0.16998339966799336</v>
      </c>
      <c r="K64" s="108">
        <f t="shared" si="16"/>
        <v>0.13409686624498968</v>
      </c>
      <c r="L64" s="108">
        <f t="shared" si="9"/>
        <v>0.58198231884468343</v>
      </c>
      <c r="M64" s="108">
        <f t="shared" si="17"/>
        <v>0</v>
      </c>
      <c r="N64" s="76">
        <f t="shared" si="10"/>
        <v>-0.11342022038870954</v>
      </c>
      <c r="O64" s="77">
        <f t="shared" si="18"/>
        <v>-4.0345447402282332E-2</v>
      </c>
      <c r="P64" s="77">
        <f t="shared" si="19"/>
        <v>-0.10953922768613707</v>
      </c>
      <c r="Q64" s="77">
        <f t="shared" si="11"/>
        <v>1.5715042125946257</v>
      </c>
      <c r="R64" s="90">
        <f t="shared" si="20"/>
        <v>-0.5385949291305453</v>
      </c>
      <c r="S64" s="72">
        <f t="shared" si="12"/>
        <v>1.4139999999999999E-4</v>
      </c>
    </row>
    <row r="65" spans="1:19">
      <c r="A65" s="33">
        <v>52</v>
      </c>
      <c r="B65" s="93">
        <f t="shared" si="13"/>
        <v>1.10782</v>
      </c>
      <c r="C65" s="95">
        <v>900000</v>
      </c>
      <c r="D65" s="34">
        <v>0.22156400000000001</v>
      </c>
      <c r="E65" s="75">
        <v>9.3782499999999999E-4</v>
      </c>
      <c r="F65" s="35">
        <v>5</v>
      </c>
      <c r="G65" s="85">
        <f>init!D65/D65</f>
        <v>5.7861385423624775E-2</v>
      </c>
      <c r="H65" s="86">
        <f t="shared" si="14"/>
        <v>4.232749905219259E-3</v>
      </c>
      <c r="I65" s="107">
        <f t="shared" si="8"/>
        <v>0.13960553752013208</v>
      </c>
      <c r="J65" s="108">
        <f t="shared" si="15"/>
        <v>0.17998359967199343</v>
      </c>
      <c r="K65" s="108">
        <f t="shared" si="16"/>
        <v>0.1397913101461046</v>
      </c>
      <c r="L65" s="108">
        <f t="shared" si="9"/>
        <v>2.516957280484881E-2</v>
      </c>
      <c r="M65" s="108">
        <f t="shared" si="17"/>
        <v>0</v>
      </c>
      <c r="N65" s="76">
        <f t="shared" si="10"/>
        <v>-9.1873713990510919E-2</v>
      </c>
      <c r="O65" s="77">
        <f t="shared" si="18"/>
        <v>-3.6630039919723903E-3</v>
      </c>
      <c r="P65" s="77">
        <f t="shared" si="19"/>
        <v>-8.8040764985490697E-2</v>
      </c>
      <c r="Q65" s="77">
        <f t="shared" si="11"/>
        <v>-0.97297135627607079</v>
      </c>
      <c r="R65" s="90">
        <f t="shared" si="20"/>
        <v>-0.5385949291305453</v>
      </c>
      <c r="S65" s="72">
        <f t="shared" si="12"/>
        <v>1.4139999999999999E-4</v>
      </c>
    </row>
    <row r="66" spans="1:19">
      <c r="A66" s="33">
        <v>53</v>
      </c>
      <c r="B66" s="93">
        <f t="shared" si="13"/>
        <v>1.1822050000000002</v>
      </c>
      <c r="C66" s="95">
        <v>950000</v>
      </c>
      <c r="D66" s="34">
        <v>0.23644100000000001</v>
      </c>
      <c r="E66" s="75">
        <v>6.5632399999999997E-3</v>
      </c>
      <c r="F66" s="35">
        <v>5</v>
      </c>
      <c r="G66" s="85">
        <f>init!D66/D66</f>
        <v>5.7103886381803491E-2</v>
      </c>
      <c r="H66" s="86">
        <f t="shared" si="14"/>
        <v>2.7758468285957169E-2</v>
      </c>
      <c r="I66" s="107">
        <f t="shared" si="8"/>
        <v>0.14899440593334581</v>
      </c>
      <c r="J66" s="108">
        <f t="shared" si="15"/>
        <v>0.18998379967599352</v>
      </c>
      <c r="K66" s="108">
        <f t="shared" si="16"/>
        <v>0.14917815135573195</v>
      </c>
      <c r="L66" s="108">
        <f t="shared" si="9"/>
        <v>0.4616098052364781</v>
      </c>
      <c r="M66" s="108">
        <f t="shared" si="17"/>
        <v>0</v>
      </c>
      <c r="N66" s="76">
        <f t="shared" si="10"/>
        <v>-5.6355999233059298E-2</v>
      </c>
      <c r="O66" s="77">
        <f t="shared" si="18"/>
        <v>3.301943941833755E-2</v>
      </c>
      <c r="P66" s="77">
        <f t="shared" si="19"/>
        <v>-5.2602246470530516E-2</v>
      </c>
      <c r="Q66" s="77">
        <f t="shared" si="11"/>
        <v>1.0214361291716179</v>
      </c>
      <c r="R66" s="90">
        <f t="shared" si="20"/>
        <v>-0.5385949291305453</v>
      </c>
      <c r="S66" s="72">
        <f t="shared" si="12"/>
        <v>1.4139999999999999E-4</v>
      </c>
    </row>
    <row r="67" spans="1:19">
      <c r="A67" s="33">
        <v>54</v>
      </c>
      <c r="B67" s="93">
        <f t="shared" si="13"/>
        <v>1.250335</v>
      </c>
      <c r="C67" s="95">
        <v>1000000</v>
      </c>
      <c r="D67" s="34">
        <v>0.25006699999999998</v>
      </c>
      <c r="E67" s="75">
        <v>6.7132199999999998E-3</v>
      </c>
      <c r="F67" s="35">
        <v>5</v>
      </c>
      <c r="G67" s="85">
        <f>init!D67/D67</f>
        <v>5.744980345267469E-2</v>
      </c>
      <c r="H67" s="86">
        <f t="shared" si="14"/>
        <v>2.6845685356324506E-2</v>
      </c>
      <c r="I67" s="107">
        <f t="shared" si="8"/>
        <v>0.15759376877521242</v>
      </c>
      <c r="J67" s="108">
        <f t="shared" si="15"/>
        <v>0.19998399967999361</v>
      </c>
      <c r="K67" s="108">
        <f t="shared" si="16"/>
        <v>0.15777565746061747</v>
      </c>
      <c r="L67" s="108">
        <f t="shared" si="9"/>
        <v>0.44467620144503422</v>
      </c>
      <c r="M67" s="108">
        <f t="shared" si="17"/>
        <v>0</v>
      </c>
      <c r="N67" s="76">
        <f t="shared" si="10"/>
        <v>-2.3824952564709942E-2</v>
      </c>
      <c r="O67" s="77">
        <f t="shared" si="18"/>
        <v>6.9701882828647491E-2</v>
      </c>
      <c r="P67" s="77">
        <f t="shared" si="19"/>
        <v>-2.0143736469532568E-2</v>
      </c>
      <c r="Q67" s="77">
        <f t="shared" si="11"/>
        <v>0.94405438558419175</v>
      </c>
      <c r="R67" s="90">
        <f t="shared" si="20"/>
        <v>-0.5385949291305453</v>
      </c>
      <c r="S67" s="72">
        <f t="shared" si="12"/>
        <v>1.4139999999999999E-4</v>
      </c>
    </row>
    <row r="68" spans="1:19">
      <c r="A68" s="33">
        <v>55</v>
      </c>
      <c r="B68" s="93">
        <f t="shared" si="13"/>
        <v>1.606565</v>
      </c>
      <c r="C68" s="95">
        <v>1250000</v>
      </c>
      <c r="D68" s="34">
        <v>0.32131300000000002</v>
      </c>
      <c r="E68" s="75">
        <v>1.31277E-3</v>
      </c>
      <c r="F68" s="35">
        <v>5</v>
      </c>
      <c r="G68" s="85">
        <f>init!D68/D68</f>
        <v>5.6005514871791673E-2</v>
      </c>
      <c r="H68" s="86">
        <f t="shared" si="14"/>
        <v>4.0856423487378351E-3</v>
      </c>
      <c r="I68" s="107">
        <f t="shared" si="8"/>
        <v>0.20255708926777302</v>
      </c>
      <c r="J68" s="108">
        <f t="shared" si="15"/>
        <v>0.24998499969999399</v>
      </c>
      <c r="K68" s="108">
        <f t="shared" si="16"/>
        <v>0.20272926966879853</v>
      </c>
      <c r="L68" s="108">
        <f t="shared" si="9"/>
        <v>2.2440489037707845E-2</v>
      </c>
      <c r="M68" s="108">
        <f t="shared" si="17"/>
        <v>0</v>
      </c>
      <c r="N68" s="76">
        <f t="shared" si="10"/>
        <v>0.14626949561767855</v>
      </c>
      <c r="O68" s="77">
        <f t="shared" si="18"/>
        <v>0.25311409988019717</v>
      </c>
      <c r="P68" s="77">
        <f t="shared" si="19"/>
        <v>0.14957144065736497</v>
      </c>
      <c r="Q68" s="77">
        <f t="shared" si="11"/>
        <v>-0.98544249135744166</v>
      </c>
      <c r="R68" s="90">
        <f t="shared" si="20"/>
        <v>-0.5385949291305453</v>
      </c>
      <c r="S68" s="72">
        <f t="shared" si="12"/>
        <v>1.4139999999999999E-4</v>
      </c>
    </row>
    <row r="69" spans="1:19">
      <c r="A69" s="33">
        <v>56</v>
      </c>
      <c r="B69" s="93">
        <f t="shared" si="13"/>
        <v>1.9707250000000001</v>
      </c>
      <c r="C69" s="95">
        <v>1500000</v>
      </c>
      <c r="D69" s="34">
        <v>0.39414500000000002</v>
      </c>
      <c r="E69" s="75">
        <v>1.1299099999999999E-2</v>
      </c>
      <c r="F69" s="35">
        <v>5</v>
      </c>
      <c r="G69" s="85">
        <f>init!D69/D69</f>
        <v>5.3624934985855452E-2</v>
      </c>
      <c r="H69" s="86">
        <f t="shared" si="14"/>
        <v>2.866736860799959E-2</v>
      </c>
      <c r="I69" s="107">
        <f t="shared" si="8"/>
        <v>0.24852133369011498</v>
      </c>
      <c r="J69" s="108">
        <f t="shared" si="15"/>
        <v>0.2999859997199944</v>
      </c>
      <c r="K69" s="108">
        <f t="shared" si="16"/>
        <v>0.24868358969162427</v>
      </c>
      <c r="L69" s="108">
        <f t="shared" si="9"/>
        <v>0.47847138035990411</v>
      </c>
      <c r="M69" s="108">
        <f t="shared" si="17"/>
        <v>0</v>
      </c>
      <c r="N69" s="76">
        <f t="shared" si="10"/>
        <v>0.320150399107274</v>
      </c>
      <c r="O69" s="77">
        <f t="shared" si="18"/>
        <v>0.43652631693174687</v>
      </c>
      <c r="P69" s="77">
        <f t="shared" si="19"/>
        <v>0.32306463017686354</v>
      </c>
      <c r="Q69" s="77">
        <f t="shared" si="11"/>
        <v>1.0984887222729367</v>
      </c>
      <c r="R69" s="90">
        <f t="shared" si="20"/>
        <v>-0.5385949291305453</v>
      </c>
      <c r="S69" s="72">
        <f t="shared" si="12"/>
        <v>1.4139999999999999E-4</v>
      </c>
    </row>
    <row r="70" spans="1:19">
      <c r="A70" s="33">
        <v>57</v>
      </c>
      <c r="B70" s="93">
        <f t="shared" si="13"/>
        <v>2.31155</v>
      </c>
      <c r="C70" s="95">
        <v>1750000</v>
      </c>
      <c r="D70" s="34">
        <v>0.46231</v>
      </c>
      <c r="E70" s="75">
        <v>1.19051E-2</v>
      </c>
      <c r="F70" s="35">
        <v>5</v>
      </c>
      <c r="G70" s="85">
        <f>init!D70/D70</f>
        <v>5.3729315827042462E-2</v>
      </c>
      <c r="H70" s="86">
        <f t="shared" si="14"/>
        <v>2.5751335683848499E-2</v>
      </c>
      <c r="I70" s="107">
        <f t="shared" si="8"/>
        <v>0.2915402363846577</v>
      </c>
      <c r="J70" s="108">
        <f t="shared" si="15"/>
        <v>0.34998699973999481</v>
      </c>
      <c r="K70" s="108">
        <f t="shared" si="16"/>
        <v>0.29169320393201192</v>
      </c>
      <c r="L70" s="108">
        <f t="shared" si="9"/>
        <v>0.4243742400899258</v>
      </c>
      <c r="M70" s="108">
        <f t="shared" si="17"/>
        <v>0</v>
      </c>
      <c r="N70" s="76">
        <f t="shared" si="10"/>
        <v>0.48288919230762917</v>
      </c>
      <c r="O70" s="77">
        <f t="shared" si="18"/>
        <v>0.61993853398329657</v>
      </c>
      <c r="P70" s="77">
        <f t="shared" si="19"/>
        <v>0.48544055372141287</v>
      </c>
      <c r="Q70" s="77">
        <f t="shared" si="11"/>
        <v>0.85128020784556857</v>
      </c>
      <c r="R70" s="90">
        <f t="shared" si="20"/>
        <v>-0.5385949291305453</v>
      </c>
      <c r="S70" s="72">
        <f t="shared" si="12"/>
        <v>1.4139999999999999E-4</v>
      </c>
    </row>
    <row r="71" spans="1:19">
      <c r="A71" s="33">
        <v>58</v>
      </c>
      <c r="B71" s="93">
        <f t="shared" si="13"/>
        <v>2.6720500000000005</v>
      </c>
      <c r="C71" s="95">
        <v>2000000</v>
      </c>
      <c r="D71" s="34">
        <v>0.53441000000000005</v>
      </c>
      <c r="E71" s="75">
        <v>1.1279300000000001E-2</v>
      </c>
      <c r="F71" s="35">
        <v>5</v>
      </c>
      <c r="G71" s="85">
        <f>init!D71/D71</f>
        <v>5.2806833704459114E-2</v>
      </c>
      <c r="H71" s="86">
        <f t="shared" si="14"/>
        <v>2.1106079601803857E-2</v>
      </c>
      <c r="I71" s="107">
        <f t="shared" si="8"/>
        <v>0.33704251591633139</v>
      </c>
      <c r="J71" s="108">
        <f t="shared" si="15"/>
        <v>0.39998799975999522</v>
      </c>
      <c r="K71" s="108">
        <f t="shared" si="16"/>
        <v>0.33718565880961709</v>
      </c>
      <c r="L71" s="108">
        <f t="shared" si="9"/>
        <v>0.33819720560616895</v>
      </c>
      <c r="M71" s="108">
        <f t="shared" si="17"/>
        <v>0</v>
      </c>
      <c r="N71" s="76">
        <f t="shared" si="10"/>
        <v>0.65502250104005244</v>
      </c>
      <c r="O71" s="77">
        <f t="shared" si="18"/>
        <v>0.80335075103484621</v>
      </c>
      <c r="P71" s="77">
        <f t="shared" si="19"/>
        <v>0.65719004521355717</v>
      </c>
      <c r="Q71" s="77">
        <f t="shared" si="11"/>
        <v>0.45747571899150091</v>
      </c>
      <c r="R71" s="90">
        <f t="shared" si="20"/>
        <v>-0.5385949291305453</v>
      </c>
      <c r="S71" s="72">
        <f t="shared" si="12"/>
        <v>1.4139999999999999E-4</v>
      </c>
    </row>
    <row r="72" spans="1:19">
      <c r="A72" s="33">
        <v>59</v>
      </c>
      <c r="B72" s="93">
        <f t="shared" si="13"/>
        <v>3.1765349999999999</v>
      </c>
      <c r="C72" s="95">
        <v>2250000</v>
      </c>
      <c r="D72" s="34">
        <v>0.63530699999999996</v>
      </c>
      <c r="E72" s="75">
        <v>1.5074499999999999E-2</v>
      </c>
      <c r="F72" s="35">
        <v>5</v>
      </c>
      <c r="G72" s="85">
        <f>init!D72/D72</f>
        <v>4.951669035600112E-2</v>
      </c>
      <c r="H72" s="86">
        <f t="shared" si="14"/>
        <v>2.3727898480577107E-2</v>
      </c>
      <c r="I72" s="107">
        <f t="shared" si="8"/>
        <v>0.40071856997884553</v>
      </c>
      <c r="J72" s="108">
        <f t="shared" si="15"/>
        <v>0.44998899977999562</v>
      </c>
      <c r="K72" s="108">
        <f t="shared" si="16"/>
        <v>0.40084796421579905</v>
      </c>
      <c r="L72" s="108">
        <f t="shared" si="9"/>
        <v>0.38683619814729869</v>
      </c>
      <c r="M72" s="108">
        <f t="shared" si="17"/>
        <v>0</v>
      </c>
      <c r="N72" s="76">
        <f t="shared" si="10"/>
        <v>0.8959064740105831</v>
      </c>
      <c r="O72" s="77">
        <f t="shared" si="18"/>
        <v>0.98676296808639585</v>
      </c>
      <c r="P72" s="77">
        <f t="shared" si="19"/>
        <v>0.89753690295395738</v>
      </c>
      <c r="Q72" s="77">
        <f t="shared" si="11"/>
        <v>0.67974205376131391</v>
      </c>
      <c r="R72" s="90">
        <f t="shared" si="20"/>
        <v>-0.5385949291305453</v>
      </c>
      <c r="S72" s="72">
        <f t="shared" si="12"/>
        <v>1.4139999999999999E-4</v>
      </c>
    </row>
    <row r="73" spans="1:19">
      <c r="A73" s="33">
        <v>60</v>
      </c>
      <c r="B73" s="93">
        <f t="shared" si="13"/>
        <v>3.5255550000000002</v>
      </c>
      <c r="C73" s="95">
        <v>2500000</v>
      </c>
      <c r="D73" s="34">
        <v>0.70511100000000004</v>
      </c>
      <c r="E73" s="75">
        <v>1.48603E-2</v>
      </c>
      <c r="F73" s="35">
        <v>5</v>
      </c>
      <c r="G73" s="85">
        <f>init!D73/D73</f>
        <v>5.0111259078357867E-2</v>
      </c>
      <c r="H73" s="86">
        <f t="shared" si="14"/>
        <v>2.1075121505692011E-2</v>
      </c>
      <c r="I73" s="107">
        <f t="shared" si="8"/>
        <v>0.4447718448807727</v>
      </c>
      <c r="J73" s="108">
        <f t="shared" si="15"/>
        <v>0.49998999979999598</v>
      </c>
      <c r="K73" s="108">
        <f t="shared" si="16"/>
        <v>0.44489172732642801</v>
      </c>
      <c r="L73" s="108">
        <f t="shared" si="9"/>
        <v>0.33762288271221824</v>
      </c>
      <c r="M73" s="108">
        <f t="shared" si="17"/>
        <v>0</v>
      </c>
      <c r="N73" s="76">
        <f t="shared" si="10"/>
        <v>1.0625582560183231</v>
      </c>
      <c r="O73" s="77">
        <f t="shared" si="18"/>
        <v>1.1701751851379456</v>
      </c>
      <c r="P73" s="77">
        <f t="shared" si="19"/>
        <v>1.0638170902510122</v>
      </c>
      <c r="Q73" s="77">
        <f t="shared" si="11"/>
        <v>0.45485122703672065</v>
      </c>
      <c r="R73" s="90">
        <f t="shared" si="20"/>
        <v>-0.5385949291305453</v>
      </c>
      <c r="S73" s="72">
        <f t="shared" si="12"/>
        <v>1.4139999999999999E-4</v>
      </c>
    </row>
    <row r="74" spans="1:19">
      <c r="A74" s="33">
        <v>61</v>
      </c>
      <c r="B74" s="93">
        <f t="shared" si="13"/>
        <v>3.8987149999999997</v>
      </c>
      <c r="C74" s="95">
        <v>2750000</v>
      </c>
      <c r="D74" s="34">
        <v>0.77974299999999996</v>
      </c>
      <c r="E74" s="75">
        <v>1.3090900000000001E-2</v>
      </c>
      <c r="F74" s="35">
        <v>5</v>
      </c>
      <c r="G74" s="85">
        <f>init!D74/D74</f>
        <v>5.0116897490583442E-2</v>
      </c>
      <c r="H74" s="86">
        <f t="shared" si="14"/>
        <v>1.6788736801741089E-2</v>
      </c>
      <c r="I74" s="107">
        <f t="shared" si="8"/>
        <v>0.4918720685424629</v>
      </c>
      <c r="J74" s="108">
        <f t="shared" si="15"/>
        <v>0.54999099981999644</v>
      </c>
      <c r="K74" s="108">
        <f t="shared" si="16"/>
        <v>0.49198178131291098</v>
      </c>
      <c r="L74" s="108">
        <f t="shared" si="9"/>
        <v>0.25810349434720958</v>
      </c>
      <c r="M74" s="108">
        <f t="shared" si="17"/>
        <v>0</v>
      </c>
      <c r="N74" s="76">
        <f t="shared" si="10"/>
        <v>1.2407365236648997</v>
      </c>
      <c r="O74" s="77">
        <f t="shared" si="18"/>
        <v>1.3535874021894954</v>
      </c>
      <c r="P74" s="77">
        <f t="shared" si="19"/>
        <v>1.2415980618049884</v>
      </c>
      <c r="Q74" s="77">
        <f t="shared" si="11"/>
        <v>9.147028364892297E-2</v>
      </c>
      <c r="R74" s="90">
        <f t="shared" si="20"/>
        <v>-0.5385949291305453</v>
      </c>
      <c r="S74" s="72">
        <f t="shared" si="12"/>
        <v>1.4139999999999999E-4</v>
      </c>
    </row>
    <row r="75" spans="1:19">
      <c r="A75" s="33">
        <v>62</v>
      </c>
      <c r="B75" s="93">
        <f t="shared" si="13"/>
        <v>4.4751500000000002</v>
      </c>
      <c r="C75" s="95">
        <v>3000000</v>
      </c>
      <c r="D75" s="34">
        <v>0.89502999999999999</v>
      </c>
      <c r="E75" s="75">
        <v>1.4131599999999999E-2</v>
      </c>
      <c r="F75" s="35">
        <v>5</v>
      </c>
      <c r="G75" s="85">
        <f>init!D75/D75</f>
        <v>4.7493491838262403E-2</v>
      </c>
      <c r="H75" s="86">
        <f t="shared" si="14"/>
        <v>1.5788967967554159E-2</v>
      </c>
      <c r="I75" s="107">
        <f t="shared" si="8"/>
        <v>0.56462964552398942</v>
      </c>
      <c r="J75" s="108">
        <f t="shared" si="15"/>
        <v>0.59999199983999685</v>
      </c>
      <c r="K75" s="108">
        <f t="shared" si="16"/>
        <v>0.56472364879521975</v>
      </c>
      <c r="L75" s="108">
        <f t="shared" si="9"/>
        <v>0.23955616094345247</v>
      </c>
      <c r="M75" s="108">
        <f t="shared" si="17"/>
        <v>0</v>
      </c>
      <c r="N75" s="76">
        <f t="shared" si="10"/>
        <v>1.5159755356459661</v>
      </c>
      <c r="O75" s="77">
        <f t="shared" si="18"/>
        <v>1.5369996192410449</v>
      </c>
      <c r="P75" s="77">
        <f t="shared" si="19"/>
        <v>1.51622335480991</v>
      </c>
      <c r="Q75" s="77">
        <f t="shared" si="11"/>
        <v>6.714255613991661E-3</v>
      </c>
      <c r="R75" s="90">
        <f t="shared" si="20"/>
        <v>-0.5385949291305453</v>
      </c>
      <c r="S75" s="72">
        <f t="shared" si="12"/>
        <v>1.4139999999999999E-4</v>
      </c>
    </row>
    <row r="76" spans="1:19">
      <c r="A76" s="33">
        <v>63</v>
      </c>
      <c r="B76" s="93">
        <f t="shared" si="13"/>
        <v>4.8819400000000002</v>
      </c>
      <c r="C76" s="95">
        <v>3250000</v>
      </c>
      <c r="D76" s="34">
        <v>0.97638800000000003</v>
      </c>
      <c r="E76" s="75">
        <v>1.7961299999999999E-2</v>
      </c>
      <c r="F76" s="35">
        <v>5</v>
      </c>
      <c r="G76" s="85">
        <f>init!D76/D76</f>
        <v>4.6448030905746479E-2</v>
      </c>
      <c r="H76" s="86">
        <f t="shared" si="14"/>
        <v>1.839565828338734E-2</v>
      </c>
      <c r="I76" s="107">
        <f t="shared" si="8"/>
        <v>0.61597464494337784</v>
      </c>
      <c r="J76" s="108">
        <f t="shared" si="15"/>
        <v>0.64999299985999714</v>
      </c>
      <c r="K76" s="108">
        <f t="shared" si="16"/>
        <v>0.61605756202590212</v>
      </c>
      <c r="L76" s="108">
        <f t="shared" si="9"/>
        <v>0.2879144941049594</v>
      </c>
      <c r="M76" s="108">
        <f t="shared" si="17"/>
        <v>0</v>
      </c>
      <c r="N76" s="76">
        <f t="shared" si="10"/>
        <v>1.7102116206924636</v>
      </c>
      <c r="O76" s="77">
        <f t="shared" si="18"/>
        <v>1.7204118362925946</v>
      </c>
      <c r="P76" s="77">
        <f t="shared" si="19"/>
        <v>1.7100263385660526</v>
      </c>
      <c r="Q76" s="77">
        <f t="shared" si="11"/>
        <v>0.22769805700125578</v>
      </c>
      <c r="R76" s="90">
        <f t="shared" si="20"/>
        <v>-0.5385949291305453</v>
      </c>
      <c r="S76" s="72">
        <f t="shared" si="12"/>
        <v>1.4139999999999999E-4</v>
      </c>
    </row>
    <row r="77" spans="1:19">
      <c r="A77" s="33">
        <v>64</v>
      </c>
      <c r="B77" s="93">
        <f t="shared" si="13"/>
        <v>5.3037000000000001</v>
      </c>
      <c r="C77" s="95">
        <v>3500000</v>
      </c>
      <c r="D77" s="34">
        <v>1.06074</v>
      </c>
      <c r="E77" s="75">
        <v>2.4402900000000002E-2</v>
      </c>
      <c r="F77" s="35">
        <v>5</v>
      </c>
      <c r="G77" s="85">
        <f>init!D77/D77</f>
        <v>4.6388936025793318E-2</v>
      </c>
      <c r="H77" s="86">
        <f t="shared" si="14"/>
        <v>2.3005543299960407E-2</v>
      </c>
      <c r="I77" s="107">
        <f t="shared" si="8"/>
        <v>0.66920915649754886</v>
      </c>
      <c r="J77" s="108">
        <f t="shared" si="15"/>
        <v>0.69999399987999755</v>
      </c>
      <c r="K77" s="108">
        <f t="shared" si="16"/>
        <v>0.66928057941613439</v>
      </c>
      <c r="L77" s="108">
        <f t="shared" si="9"/>
        <v>0.37343533795572759</v>
      </c>
      <c r="M77" s="108">
        <f t="shared" si="17"/>
        <v>0</v>
      </c>
      <c r="N77" s="76">
        <f t="shared" si="10"/>
        <v>1.9115956547867401</v>
      </c>
      <c r="O77" s="77">
        <f t="shared" si="18"/>
        <v>1.9038240533441444</v>
      </c>
      <c r="P77" s="77">
        <f t="shared" si="19"/>
        <v>1.9109613331062099</v>
      </c>
      <c r="Q77" s="77">
        <f t="shared" si="11"/>
        <v>0.61850394166381317</v>
      </c>
      <c r="R77" s="90">
        <f t="shared" si="20"/>
        <v>-0.5385949291305453</v>
      </c>
      <c r="S77" s="72">
        <f t="shared" si="12"/>
        <v>1.4139999999999999E-4</v>
      </c>
    </row>
    <row r="78" spans="1:19">
      <c r="A78" s="33">
        <v>65</v>
      </c>
      <c r="B78" s="93">
        <f t="shared" ref="B78:B83" si="21">D78*F78</f>
        <v>5.7134499999999999</v>
      </c>
      <c r="C78" s="95">
        <v>3750000</v>
      </c>
      <c r="D78" s="34">
        <v>1.14269</v>
      </c>
      <c r="E78" s="75">
        <v>2.7085499999999998E-2</v>
      </c>
      <c r="F78" s="35">
        <v>5</v>
      </c>
      <c r="G78" s="85">
        <f>init!D78/D78</f>
        <v>4.6502550998083467E-2</v>
      </c>
      <c r="H78" s="86">
        <f t="shared" ref="H78:H83" si="22">E78/D78</f>
        <v>2.3703279104569042E-2</v>
      </c>
      <c r="I78" s="107">
        <f t="shared" si="8"/>
        <v>0.72092776686676741</v>
      </c>
      <c r="J78" s="108">
        <f t="shared" ref="J78:J83" si="23">(C78-$C$8)/($C$7-$C$8)</f>
        <v>0.74999499989999796</v>
      </c>
      <c r="K78" s="108">
        <f t="shared" ref="K78:K83" si="24">(D78-$D$8)/($D$7-$D$8)</f>
        <v>0.7209880229281973</v>
      </c>
      <c r="L78" s="108">
        <f t="shared" si="9"/>
        <v>0.38637946879207191</v>
      </c>
      <c r="M78" s="108">
        <f t="shared" ref="M78:M83" si="25">(F78-$F$8)/($F$7-$F$8)</f>
        <v>0</v>
      </c>
      <c r="N78" s="76">
        <f t="shared" si="10"/>
        <v>2.107245095155978</v>
      </c>
      <c r="O78" s="77">
        <f t="shared" ref="O78:O83" si="26">(C78-$C$9)/$C$10</f>
        <v>2.0872362703956941</v>
      </c>
      <c r="P78" s="77">
        <f t="shared" ref="P78:P83" si="27">(D78-$D$9)/$D$10</f>
        <v>2.1061745207314693</v>
      </c>
      <c r="Q78" s="77">
        <f t="shared" si="11"/>
        <v>0.67765493076668781</v>
      </c>
      <c r="R78" s="90">
        <f t="shared" ref="R78:R83" si="28">(F78-$F$9)/$F$10</f>
        <v>-0.5385949291305453</v>
      </c>
      <c r="S78" s="72">
        <f t="shared" si="12"/>
        <v>1.4139999999999999E-4</v>
      </c>
    </row>
    <row r="79" spans="1:19">
      <c r="A79" s="33">
        <v>66</v>
      </c>
      <c r="B79" s="93">
        <f t="shared" si="21"/>
        <v>6.1256000000000004</v>
      </c>
      <c r="C79" s="95">
        <v>4000000</v>
      </c>
      <c r="D79" s="34">
        <v>1.22512</v>
      </c>
      <c r="E79" s="75">
        <v>2.4209899999999999E-2</v>
      </c>
      <c r="F79" s="35">
        <v>5</v>
      </c>
      <c r="G79" s="85">
        <f>init!D79/D79</f>
        <v>4.629587305733316E-2</v>
      </c>
      <c r="H79" s="86">
        <f t="shared" si="22"/>
        <v>1.9761247877758913E-2</v>
      </c>
      <c r="I79" s="107">
        <f t="shared" ref="I79:I83" si="29">(B79-$B$8)/($B$7-$B$8)</f>
        <v>0.77294930503314552</v>
      </c>
      <c r="J79" s="108">
        <f t="shared" si="23"/>
        <v>0.79999599991999837</v>
      </c>
      <c r="K79" s="108">
        <f t="shared" si="24"/>
        <v>0.77299832883056885</v>
      </c>
      <c r="L79" s="108">
        <f t="shared" ref="L79:L83" si="30">(H79-$G$8)/($G$7-$G$8)</f>
        <v>0.31324839593648551</v>
      </c>
      <c r="M79" s="108">
        <f t="shared" si="25"/>
        <v>0</v>
      </c>
      <c r="N79" s="76">
        <f t="shared" ref="N79:N83" si="31">(B79-$B$9)/$B$10</f>
        <v>2.3040404993004113</v>
      </c>
      <c r="O79" s="77">
        <f t="shared" si="26"/>
        <v>2.2706484874472439</v>
      </c>
      <c r="P79" s="77">
        <f t="shared" si="27"/>
        <v>2.3025311168992566</v>
      </c>
      <c r="Q79" s="77">
        <f t="shared" ref="Q79:Q83" si="32">(H79-$G$9)/$G$10</f>
        <v>0.34346676871439458</v>
      </c>
      <c r="R79" s="90">
        <f t="shared" si="28"/>
        <v>-0.5385949291305453</v>
      </c>
      <c r="S79" s="72">
        <f t="shared" si="12"/>
        <v>1.4139999999999999E-4</v>
      </c>
    </row>
    <row r="80" spans="1:19">
      <c r="A80" s="33">
        <v>67</v>
      </c>
      <c r="B80" s="93">
        <f t="shared" si="21"/>
        <v>6.5237500000000006</v>
      </c>
      <c r="C80" s="95">
        <v>4250000</v>
      </c>
      <c r="D80" s="34">
        <v>1.3047500000000001</v>
      </c>
      <c r="E80" s="75">
        <v>2.2499399999999999E-2</v>
      </c>
      <c r="F80" s="35">
        <v>5</v>
      </c>
      <c r="G80" s="85">
        <f>init!D80/D80</f>
        <v>4.6032036788656826E-2</v>
      </c>
      <c r="H80" s="86">
        <f t="shared" si="22"/>
        <v>1.7244223031232034E-2</v>
      </c>
      <c r="I80" s="107">
        <f t="shared" si="29"/>
        <v>0.82320376438275955</v>
      </c>
      <c r="J80" s="108">
        <f t="shared" si="23"/>
        <v>0.84999699993999878</v>
      </c>
      <c r="K80" s="108">
        <f t="shared" si="24"/>
        <v>0.82324193745614027</v>
      </c>
      <c r="L80" s="108">
        <f t="shared" si="30"/>
        <v>0.26655350265944028</v>
      </c>
      <c r="M80" s="108">
        <f t="shared" si="25"/>
        <v>0</v>
      </c>
      <c r="N80" s="76">
        <f t="shared" si="31"/>
        <v>2.4941511147562068</v>
      </c>
      <c r="O80" s="77">
        <f t="shared" si="26"/>
        <v>2.4540607044987937</v>
      </c>
      <c r="P80" s="77">
        <f t="shared" si="27"/>
        <v>2.4922178299023003</v>
      </c>
      <c r="Q80" s="77">
        <f t="shared" si="32"/>
        <v>0.13008441355191769</v>
      </c>
      <c r="R80" s="90">
        <f t="shared" si="28"/>
        <v>-0.5385949291305453</v>
      </c>
      <c r="S80" s="72">
        <f t="shared" ref="S80:S83" si="33">$B$5</f>
        <v>1.4139999999999999E-4</v>
      </c>
    </row>
    <row r="81" spans="1:19">
      <c r="A81" s="33">
        <v>68</v>
      </c>
      <c r="B81" s="93">
        <f t="shared" si="21"/>
        <v>7.0387999999999993</v>
      </c>
      <c r="C81" s="95">
        <v>4500000</v>
      </c>
      <c r="D81" s="34">
        <v>1.4077599999999999</v>
      </c>
      <c r="E81" s="75">
        <v>2.4374300000000002E-2</v>
      </c>
      <c r="F81" s="35">
        <v>5</v>
      </c>
      <c r="G81" s="85">
        <f>init!D81/D81</f>
        <v>4.4644825822583396E-2</v>
      </c>
      <c r="H81" s="86">
        <f t="shared" si="22"/>
        <v>1.7314243905211118E-2</v>
      </c>
      <c r="I81" s="107">
        <f t="shared" si="29"/>
        <v>0.88821333185235296</v>
      </c>
      <c r="J81" s="108">
        <f t="shared" si="23"/>
        <v>0.89999799995999918</v>
      </c>
      <c r="K81" s="108">
        <f t="shared" si="24"/>
        <v>0.88823746834299311</v>
      </c>
      <c r="L81" s="108">
        <f t="shared" si="30"/>
        <v>0.26785250343892419</v>
      </c>
      <c r="M81" s="108">
        <f t="shared" si="25"/>
        <v>0</v>
      </c>
      <c r="N81" s="76">
        <f t="shared" si="31"/>
        <v>2.7400797157621271</v>
      </c>
      <c r="O81" s="77">
        <f t="shared" si="26"/>
        <v>2.637472921550343</v>
      </c>
      <c r="P81" s="77">
        <f t="shared" si="27"/>
        <v>2.7375980673309512</v>
      </c>
      <c r="Q81" s="77">
        <f t="shared" si="32"/>
        <v>0.13602047692483538</v>
      </c>
      <c r="R81" s="90">
        <f t="shared" si="28"/>
        <v>-0.5385949291305453</v>
      </c>
      <c r="S81" s="72">
        <f t="shared" si="33"/>
        <v>1.4139999999999999E-4</v>
      </c>
    </row>
    <row r="82" spans="1:19">
      <c r="A82" s="33">
        <v>69</v>
      </c>
      <c r="B82" s="93">
        <f t="shared" si="21"/>
        <v>7.4402999999999997</v>
      </c>
      <c r="C82" s="95">
        <v>4750000</v>
      </c>
      <c r="D82" s="34">
        <v>1.4880599999999999</v>
      </c>
      <c r="E82" s="75">
        <v>2.4099700000000002E-2</v>
      </c>
      <c r="F82" s="35">
        <v>5</v>
      </c>
      <c r="G82" s="85">
        <f>init!D82/D82</f>
        <v>4.5295149389137535E-2</v>
      </c>
      <c r="H82" s="86">
        <f t="shared" si="22"/>
        <v>1.619538190664355E-2</v>
      </c>
      <c r="I82" s="107">
        <f t="shared" si="29"/>
        <v>0.9388906279188356</v>
      </c>
      <c r="J82" s="108">
        <f t="shared" si="23"/>
        <v>0.94999899997999959</v>
      </c>
      <c r="K82" s="108">
        <f t="shared" si="24"/>
        <v>0.93890382238837033</v>
      </c>
      <c r="L82" s="108">
        <f t="shared" si="30"/>
        <v>0.24709579867816484</v>
      </c>
      <c r="M82" s="108">
        <f t="shared" si="25"/>
        <v>0</v>
      </c>
      <c r="N82" s="76">
        <f t="shared" si="31"/>
        <v>2.9317899056541323</v>
      </c>
      <c r="O82" s="77">
        <f t="shared" si="26"/>
        <v>2.8208851386018927</v>
      </c>
      <c r="P82" s="77">
        <f t="shared" si="27"/>
        <v>2.9288807880912731</v>
      </c>
      <c r="Q82" s="77">
        <f t="shared" si="32"/>
        <v>4.1168251415191849E-2</v>
      </c>
      <c r="R82" s="90">
        <f t="shared" si="28"/>
        <v>-0.5385949291305453</v>
      </c>
      <c r="S82" s="72">
        <f t="shared" si="33"/>
        <v>1.4139999999999999E-4</v>
      </c>
    </row>
    <row r="83" spans="1:19" ht="15.75" thickBot="1">
      <c r="A83" s="36">
        <v>70</v>
      </c>
      <c r="B83" s="94">
        <f t="shared" si="21"/>
        <v>7.9244499999999993</v>
      </c>
      <c r="C83" s="96">
        <v>5000000</v>
      </c>
      <c r="D83" s="37">
        <v>1.5848899999999999</v>
      </c>
      <c r="E83" s="80">
        <v>2.72301E-2</v>
      </c>
      <c r="F83" s="66">
        <v>5</v>
      </c>
      <c r="G83" s="87">
        <f>init!D83/D83</f>
        <v>4.4069935452933647E-2</v>
      </c>
      <c r="H83" s="88">
        <f t="shared" si="22"/>
        <v>1.7181066193868347E-2</v>
      </c>
      <c r="I83" s="109">
        <f t="shared" si="29"/>
        <v>1</v>
      </c>
      <c r="J83" s="110">
        <f t="shared" si="23"/>
        <v>1</v>
      </c>
      <c r="K83" s="110">
        <f t="shared" si="24"/>
        <v>1</v>
      </c>
      <c r="L83" s="110">
        <f t="shared" si="30"/>
        <v>0.26538184089198402</v>
      </c>
      <c r="M83" s="110">
        <f t="shared" si="25"/>
        <v>0</v>
      </c>
      <c r="N83" s="78">
        <f t="shared" si="31"/>
        <v>3.1629642230544168</v>
      </c>
      <c r="O83" s="79">
        <f t="shared" si="26"/>
        <v>3.0042973556534425</v>
      </c>
      <c r="P83" s="79">
        <f t="shared" si="27"/>
        <v>3.1595396405348835</v>
      </c>
      <c r="Q83" s="79">
        <f t="shared" si="32"/>
        <v>0.12473025317488658</v>
      </c>
      <c r="R83" s="91">
        <f t="shared" si="28"/>
        <v>-0.5385949291305453</v>
      </c>
      <c r="S83" s="73">
        <f t="shared" si="33"/>
        <v>1.4139999999999999E-4</v>
      </c>
    </row>
    <row r="84" spans="1:19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14:D1048576">
    <cfRule type="cellIs" dxfId="21" priority="7" operator="lessThan">
      <formula>0</formula>
    </cfRule>
  </conditionalFormatting>
  <conditionalFormatting sqref="B14:B83">
    <cfRule type="cellIs" dxfId="20" priority="6" operator="lessThan">
      <formula>$B$5</formula>
    </cfRule>
  </conditionalFormatting>
  <conditionalFormatting sqref="H14:H83">
    <cfRule type="cellIs" dxfId="19" priority="5" operator="greaterThan">
      <formula>0.4</formula>
    </cfRule>
  </conditionalFormatting>
  <conditionalFormatting sqref="G14:G83">
    <cfRule type="cellIs" dxfId="18" priority="2" operator="between">
      <formula>0.5</formula>
      <formula>1</formula>
    </cfRule>
    <cfRule type="cellIs" dxfId="17" priority="3" operator="lessThan">
      <formula>0</formula>
    </cfRule>
    <cfRule type="cellIs" dxfId="16" priority="4" operator="greaterThan">
      <formula>1</formula>
    </cfRule>
  </conditionalFormatting>
  <conditionalFormatting sqref="B5">
    <cfRule type="cellIs" dxfId="15" priority="1" operator="lessThan">
      <formula>MIN(B14:B131)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topLeftCell="A52" workbookViewId="0">
      <selection activeCell="L62" sqref="L62"/>
    </sheetView>
  </sheetViews>
  <sheetFormatPr defaultRowHeight="15"/>
  <sheetData>
    <row r="1" spans="1:4" ht="21">
      <c r="A1" s="10" t="s">
        <v>24</v>
      </c>
    </row>
    <row r="3" spans="1:4">
      <c r="B3" s="20"/>
      <c r="D3" s="20"/>
    </row>
    <row r="4" spans="1:4">
      <c r="B4" s="20"/>
      <c r="D4" s="20"/>
    </row>
    <row r="5" spans="1:4">
      <c r="B5" s="20"/>
      <c r="D5" s="20"/>
    </row>
    <row r="6" spans="1:4">
      <c r="B6" s="20"/>
      <c r="D6" s="20"/>
    </row>
    <row r="7" spans="1:4">
      <c r="B7" s="20"/>
      <c r="D7" s="20"/>
    </row>
    <row r="8" spans="1:4">
      <c r="B8" s="20"/>
      <c r="D8" s="20"/>
    </row>
    <row r="9" spans="1:4">
      <c r="B9" s="20"/>
      <c r="D9" s="20"/>
    </row>
    <row r="10" spans="1:4">
      <c r="B10" s="20"/>
      <c r="D10" s="20"/>
    </row>
    <row r="11" spans="1:4">
      <c r="B11" s="20"/>
      <c r="D11" s="20"/>
    </row>
    <row r="12" spans="1:4">
      <c r="B12" s="20"/>
      <c r="D12" s="20"/>
    </row>
    <row r="13" spans="1:4">
      <c r="D13" s="20"/>
    </row>
    <row r="14" spans="1:4">
      <c r="D14" s="20"/>
    </row>
    <row r="15" spans="1:4">
      <c r="B15" s="20"/>
      <c r="D15" s="20"/>
    </row>
    <row r="16" spans="1:4">
      <c r="B16" s="20"/>
      <c r="D16" s="20"/>
    </row>
    <row r="17" spans="2:4">
      <c r="B17" s="20"/>
      <c r="D17" s="20"/>
    </row>
    <row r="18" spans="2:4">
      <c r="D18" s="20"/>
    </row>
    <row r="19" spans="2:4">
      <c r="D19" s="20"/>
    </row>
    <row r="21" spans="2:4">
      <c r="D21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38"/>
  <sheetViews>
    <sheetView topLeftCell="A62" workbookViewId="0">
      <selection activeCell="H14" sqref="H14"/>
    </sheetView>
  </sheetViews>
  <sheetFormatPr defaultColWidth="12.28515625" defaultRowHeight="15"/>
  <cols>
    <col min="1" max="1" width="6" style="26" customWidth="1"/>
    <col min="2" max="2" width="12.28515625" style="26" customWidth="1"/>
    <col min="3" max="3" width="12.28515625" style="4" customWidth="1"/>
    <col min="4" max="8" width="12.28515625" customWidth="1"/>
    <col min="9" max="9" width="12.28515625" style="26" customWidth="1"/>
    <col min="10" max="11" width="12.28515625" customWidth="1"/>
    <col min="12" max="12" width="12.28515625" style="26" customWidth="1"/>
    <col min="13" max="17" width="12.28515625" customWidth="1"/>
    <col min="18" max="18" width="12.28515625" style="26" customWidth="1"/>
    <col min="19" max="19" width="12.28515625" customWidth="1"/>
  </cols>
  <sheetData>
    <row r="1" spans="1:20" ht="21">
      <c r="A1" s="10" t="s">
        <v>23</v>
      </c>
      <c r="B1" s="10"/>
      <c r="I1"/>
      <c r="J1" s="6"/>
      <c r="K1" s="6"/>
      <c r="L1" s="6"/>
      <c r="M1" s="6"/>
      <c r="N1" s="6"/>
      <c r="R1"/>
    </row>
    <row r="2" spans="1:20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>
      <c r="A3" s="1" t="s">
        <v>13</v>
      </c>
      <c r="B3" s="23">
        <f>init!B3</f>
        <v>1.3999999999999999E-6</v>
      </c>
      <c r="C3"/>
      <c r="I3"/>
      <c r="J3" s="6"/>
      <c r="K3" s="6"/>
      <c r="L3" s="6"/>
      <c r="M3" s="6"/>
      <c r="N3" s="6"/>
      <c r="R3"/>
    </row>
    <row r="4" spans="1:20">
      <c r="A4" s="1" t="s">
        <v>20</v>
      </c>
      <c r="B4" s="70">
        <f>init!B4</f>
        <v>0.01</v>
      </c>
      <c r="C4"/>
      <c r="H4" s="81"/>
      <c r="I4"/>
      <c r="J4" s="6"/>
      <c r="K4" s="6"/>
      <c r="L4" s="6"/>
      <c r="M4" s="6"/>
      <c r="N4" s="6"/>
      <c r="R4"/>
    </row>
    <row r="5" spans="1:20">
      <c r="A5" s="1" t="s">
        <v>21</v>
      </c>
      <c r="B5" s="5">
        <f>init!B5</f>
        <v>1.4139999999999999E-4</v>
      </c>
      <c r="C5"/>
      <c r="I5"/>
      <c r="J5" s="6"/>
      <c r="K5" s="6"/>
      <c r="L5" s="6"/>
      <c r="M5" s="6"/>
      <c r="N5" s="6"/>
      <c r="R5"/>
    </row>
    <row r="6" spans="1:20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89" t="s">
        <v>25</v>
      </c>
      <c r="I6" s="7"/>
      <c r="J6" s="6"/>
      <c r="K6" s="6"/>
      <c r="L6" s="6"/>
      <c r="M6" s="6"/>
      <c r="N6" s="6"/>
      <c r="R6"/>
    </row>
    <row r="7" spans="1:20">
      <c r="A7" s="1" t="s">
        <v>4</v>
      </c>
      <c r="B7" s="68">
        <f>MAX(B14:B131)</f>
        <v>1.1692149999999999</v>
      </c>
      <c r="C7" s="24">
        <f>MAX(C14:C131)</f>
        <v>5000000</v>
      </c>
      <c r="D7" s="5">
        <f>MAX(D14:D131)</f>
        <v>0.233843</v>
      </c>
      <c r="E7" s="5">
        <f>MAX(E14:E83)</f>
        <v>8.7767100000000001E-3</v>
      </c>
      <c r="F7" s="39">
        <f>MAX(F14:F83)</f>
        <v>150</v>
      </c>
      <c r="G7" s="144">
        <f>MAX(H14:H83)</f>
        <v>0.25494261788828088</v>
      </c>
      <c r="I7" s="39"/>
      <c r="L7" s="13"/>
      <c r="R7"/>
      <c r="S7" s="20"/>
    </row>
    <row r="8" spans="1:20">
      <c r="A8" s="1" t="s">
        <v>5</v>
      </c>
      <c r="B8" s="68">
        <f>MIN(B14:B131)</f>
        <v>5.2215749999999994E-4</v>
      </c>
      <c r="C8" s="24">
        <f>MIN(C14:C131)</f>
        <v>100</v>
      </c>
      <c r="D8" s="5">
        <f>MIN(D14:D131)</f>
        <v>3.4810499999999999E-6</v>
      </c>
      <c r="E8" s="5">
        <f>MIN(E14:E83)</f>
        <v>7.0678000000000003E-7</v>
      </c>
      <c r="F8" s="39">
        <f>MIN(F14:F83)</f>
        <v>5</v>
      </c>
      <c r="G8" s="144">
        <f>MIN(H14:H83)</f>
        <v>4.6582883923985616E-3</v>
      </c>
      <c r="I8" s="39"/>
      <c r="J8" s="13"/>
      <c r="L8"/>
      <c r="R8"/>
      <c r="S8" s="20"/>
      <c r="T8" s="25"/>
    </row>
    <row r="9" spans="1:20">
      <c r="A9" s="1" t="s">
        <v>10</v>
      </c>
      <c r="B9" s="68">
        <f>SUM(B14:B131)/$B$2</f>
        <v>0.20284636985714283</v>
      </c>
      <c r="C9" s="24">
        <f>SUM(C14:C131)/$B$2</f>
        <v>904992.85714285716</v>
      </c>
      <c r="D9" s="5">
        <f>SUM(D14:D131)/$B$2</f>
        <v>4.0170815416428564E-2</v>
      </c>
      <c r="E9" s="5">
        <f>SUM(E14:E83)/$B$2</f>
        <v>9.4654281248571421E-4</v>
      </c>
      <c r="F9" s="40">
        <f>SUM(F14:F83)/$B$2</f>
        <v>27.5</v>
      </c>
      <c r="G9" s="144">
        <f>SUM(H14:H83)/$B$2</f>
        <v>3.1812862420880182E-2</v>
      </c>
      <c r="I9" s="40"/>
      <c r="L9"/>
      <c r="R9"/>
    </row>
    <row r="10" spans="1:20">
      <c r="A10" s="1" t="s">
        <v>11</v>
      </c>
      <c r="B10" s="68">
        <f>_xlfn.STDEV.S(B14:B131)</f>
        <v>0.30332427011263391</v>
      </c>
      <c r="C10" s="24">
        <f>_xlfn.STDEV.S(C14:C131)</f>
        <v>1363049.8775865906</v>
      </c>
      <c r="D10" s="5">
        <f>_xlfn.STDEV.S(D14:D131)</f>
        <v>6.092419342649457E-2</v>
      </c>
      <c r="E10" s="5">
        <f>_xlfn.STDEV.S(E14:E83)</f>
        <v>1.966319010445184E-3</v>
      </c>
      <c r="F10" s="40">
        <f>_xlfn.STDEV.S(F14:F83)</f>
        <v>41.775365461241506</v>
      </c>
      <c r="G10" s="144">
        <f>_xlfn.STDEV.S(H14:H83)</f>
        <v>3.6748459212402003E-2</v>
      </c>
      <c r="I10" s="40"/>
      <c r="L10"/>
      <c r="R10"/>
      <c r="S10" s="20"/>
    </row>
    <row r="11" spans="1:20" ht="15.75" thickBot="1">
      <c r="A11"/>
      <c r="B11"/>
      <c r="I11"/>
      <c r="J11" s="4"/>
      <c r="K11" s="5"/>
      <c r="L11" s="4"/>
      <c r="M11" s="4"/>
      <c r="N11" s="4"/>
      <c r="R11"/>
    </row>
    <row r="12" spans="1:20" ht="15.75" thickBot="1">
      <c r="A12" s="28"/>
      <c r="B12" s="166" t="s">
        <v>6</v>
      </c>
      <c r="C12" s="167"/>
      <c r="D12" s="167"/>
      <c r="E12" s="167"/>
      <c r="F12" s="168"/>
      <c r="G12" s="167" t="s">
        <v>17</v>
      </c>
      <c r="H12" s="168"/>
      <c r="I12" s="166" t="s">
        <v>7</v>
      </c>
      <c r="J12" s="167"/>
      <c r="K12" s="167"/>
      <c r="L12" s="167"/>
      <c r="M12" s="167"/>
      <c r="N12" s="166" t="s">
        <v>8</v>
      </c>
      <c r="O12" s="167"/>
      <c r="P12" s="167"/>
      <c r="Q12" s="167"/>
      <c r="R12" s="168"/>
      <c r="S12" s="74"/>
    </row>
    <row r="13" spans="1:20" s="3" customFormat="1" ht="40.5" customHeight="1" thickBot="1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62" t="s">
        <v>16</v>
      </c>
      <c r="H13" s="69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2" t="s">
        <v>21</v>
      </c>
    </row>
    <row r="14" spans="1:20">
      <c r="A14" s="92">
        <v>1</v>
      </c>
      <c r="B14" s="93">
        <f>D14*F14</f>
        <v>5.2215749999999994E-4</v>
      </c>
      <c r="C14" s="95">
        <v>100</v>
      </c>
      <c r="D14" s="34">
        <v>3.4810499999999999E-6</v>
      </c>
      <c r="E14" s="75">
        <v>8.8746800000000004E-7</v>
      </c>
      <c r="F14" s="35">
        <v>150</v>
      </c>
      <c r="G14" s="83">
        <f>init!D14/D14</f>
        <v>1.2378449031183119</v>
      </c>
      <c r="H14" s="84">
        <f t="shared" ref="H14:H77" si="2">E14/D14</f>
        <v>0.25494261788828088</v>
      </c>
      <c r="I14" s="85">
        <f>(B14-$B$8)/($B$7-$B$8)</f>
        <v>0</v>
      </c>
      <c r="J14" s="111">
        <f t="shared" ref="J14:J77" si="3">(C14-$C$8)/($C$7-$C$8)</f>
        <v>0</v>
      </c>
      <c r="K14" s="111">
        <f t="shared" ref="K14:K77" si="4">(D14-$D$8)/($D$7-$D$8)</f>
        <v>0</v>
      </c>
      <c r="L14" s="111">
        <f>(H14-$G$8)/($G$7-$G$8)</f>
        <v>1</v>
      </c>
      <c r="M14" s="111">
        <f t="shared" ref="M14:M77" si="5">(F14-$F$8)/($F$7-$F$8)</f>
        <v>1</v>
      </c>
      <c r="N14" s="76">
        <f>(B14-$B$9)/$B$10</f>
        <v>-0.66702282768870891</v>
      </c>
      <c r="O14" s="77">
        <f t="shared" ref="O14:O77" si="6">(C14-$C$9)/$C$10</f>
        <v>-0.66387362049073073</v>
      </c>
      <c r="P14" s="77">
        <f t="shared" ref="P14:P77" si="7">(D14-$D$9)/$D$10</f>
        <v>-0.65930022389037801</v>
      </c>
      <c r="Q14" s="77">
        <f>(H14-$G$9)/$G$10</f>
        <v>6.0718125398873335</v>
      </c>
      <c r="R14" s="90">
        <f t="shared" ref="R14:R77" si="8">(F14-$F$9)/$F$10</f>
        <v>2.9323501697107468</v>
      </c>
      <c r="S14" s="71">
        <f>$B$5</f>
        <v>1.4139999999999999E-4</v>
      </c>
    </row>
    <row r="15" spans="1:20">
      <c r="A15" s="33">
        <v>2</v>
      </c>
      <c r="B15" s="93">
        <f>D15*F15</f>
        <v>1.0863138E-3</v>
      </c>
      <c r="C15" s="95">
        <v>200</v>
      </c>
      <c r="D15" s="34">
        <v>7.5966000000000002E-6</v>
      </c>
      <c r="E15" s="75">
        <v>7.2207700000000004E-7</v>
      </c>
      <c r="F15" s="35">
        <v>143</v>
      </c>
      <c r="G15" s="85">
        <f>init!D15/D15</f>
        <v>0.65700444935892377</v>
      </c>
      <c r="H15" s="86">
        <f t="shared" si="2"/>
        <v>9.5052655135192066E-2</v>
      </c>
      <c r="I15" s="85">
        <f t="shared" ref="I15:I78" si="9">(B15-$B$8)/($B$7-$B$8)</f>
        <v>4.827241850760288E-4</v>
      </c>
      <c r="J15" s="111">
        <f t="shared" si="3"/>
        <v>2.0000400008000161E-5</v>
      </c>
      <c r="K15" s="111">
        <f t="shared" si="4"/>
        <v>1.7599890807507154E-5</v>
      </c>
      <c r="L15" s="111">
        <f t="shared" ref="L15:L78" si="10">(H15-$G$8)/($G$7-$G$8)</f>
        <v>0.36116670558186376</v>
      </c>
      <c r="M15" s="111">
        <f t="shared" si="5"/>
        <v>0.9517241379310345</v>
      </c>
      <c r="N15" s="76">
        <f t="shared" ref="N15:N78" si="11">(B15-$B$9)/$B$10</f>
        <v>-0.66516291618281298</v>
      </c>
      <c r="O15" s="77">
        <f t="shared" si="6"/>
        <v>-0.66380025560391009</v>
      </c>
      <c r="P15" s="77">
        <f t="shared" si="7"/>
        <v>-0.65923267190866863</v>
      </c>
      <c r="Q15" s="77">
        <f t="shared" ref="Q15:Q78" si="12">(H15-$G$9)/$G$10</f>
        <v>1.7208828361698898</v>
      </c>
      <c r="R15" s="90">
        <f t="shared" si="8"/>
        <v>2.7647873028701326</v>
      </c>
      <c r="S15" s="72">
        <f>$B$5</f>
        <v>1.4139999999999999E-4</v>
      </c>
    </row>
    <row r="16" spans="1:20">
      <c r="A16" s="33">
        <v>3</v>
      </c>
      <c r="B16" s="93">
        <f t="shared" ref="B16:B24" si="13">D16*F16</f>
        <v>1.7512584E-3</v>
      </c>
      <c r="C16" s="95">
        <v>300</v>
      </c>
      <c r="D16" s="34">
        <v>1.28769E-5</v>
      </c>
      <c r="E16" s="75">
        <v>9.1329899999999998E-7</v>
      </c>
      <c r="F16" s="35">
        <v>136</v>
      </c>
      <c r="G16" s="85">
        <f>init!D16/D16</f>
        <v>0.45476784008573495</v>
      </c>
      <c r="H16" s="86">
        <f t="shared" si="2"/>
        <v>7.0925378002469536E-2</v>
      </c>
      <c r="I16" s="85">
        <f t="shared" si="9"/>
        <v>1.0516885663223359E-3</v>
      </c>
      <c r="J16" s="111">
        <f t="shared" si="3"/>
        <v>4.0000800016000322E-5</v>
      </c>
      <c r="K16" s="111">
        <f t="shared" si="4"/>
        <v>4.018076175571093E-5</v>
      </c>
      <c r="L16" s="111">
        <f t="shared" si="10"/>
        <v>0.26476723390371587</v>
      </c>
      <c r="M16" s="111">
        <f t="shared" si="5"/>
        <v>0.90344827586206899</v>
      </c>
      <c r="N16" s="76">
        <f t="shared" si="11"/>
        <v>-0.66297072562795534</v>
      </c>
      <c r="O16" s="77">
        <f t="shared" si="6"/>
        <v>-0.66372689071708946</v>
      </c>
      <c r="P16" s="77">
        <f t="shared" si="7"/>
        <v>-0.65914600190611261</v>
      </c>
      <c r="Q16" s="77">
        <f t="shared" si="12"/>
        <v>1.0643307616116193</v>
      </c>
      <c r="R16" s="90">
        <f t="shared" si="8"/>
        <v>2.5972244360295185</v>
      </c>
      <c r="S16" s="72">
        <f t="shared" ref="S16:S79" si="14">$B$5</f>
        <v>1.4139999999999999E-4</v>
      </c>
    </row>
    <row r="17" spans="1:19">
      <c r="A17" s="33">
        <v>4</v>
      </c>
      <c r="B17" s="93">
        <f t="shared" si="13"/>
        <v>1.6268190000000001E-3</v>
      </c>
      <c r="C17" s="95">
        <v>400</v>
      </c>
      <c r="D17" s="34">
        <v>1.2611E-5</v>
      </c>
      <c r="E17" s="75">
        <v>1.1995300000000001E-6</v>
      </c>
      <c r="F17" s="35">
        <v>129</v>
      </c>
      <c r="G17" s="85">
        <f>init!D17/D17</f>
        <v>0.54492110062643717</v>
      </c>
      <c r="H17" s="86">
        <f t="shared" si="2"/>
        <v>9.5117754341447952E-2</v>
      </c>
      <c r="I17" s="85">
        <f t="shared" si="9"/>
        <v>9.4521114516023924E-4</v>
      </c>
      <c r="J17" s="111">
        <f t="shared" si="3"/>
        <v>6.0001200024000479E-5</v>
      </c>
      <c r="K17" s="111">
        <f t="shared" si="4"/>
        <v>3.9043657124321163E-5</v>
      </c>
      <c r="L17" s="111">
        <f t="shared" si="10"/>
        <v>0.36142680658933396</v>
      </c>
      <c r="M17" s="111">
        <f t="shared" si="5"/>
        <v>0.85517241379310349</v>
      </c>
      <c r="N17" s="76">
        <f t="shared" si="11"/>
        <v>-0.66338097766599302</v>
      </c>
      <c r="O17" s="77">
        <f t="shared" si="6"/>
        <v>-0.66365352583026882</v>
      </c>
      <c r="P17" s="77">
        <f t="shared" si="7"/>
        <v>-0.65915036634632995</v>
      </c>
      <c r="Q17" s="77">
        <f t="shared" si="12"/>
        <v>1.7226543174143041</v>
      </c>
      <c r="R17" s="90">
        <f t="shared" si="8"/>
        <v>2.4296615691889043</v>
      </c>
      <c r="S17" s="72">
        <f t="shared" si="14"/>
        <v>1.4139999999999999E-4</v>
      </c>
    </row>
    <row r="18" spans="1:19">
      <c r="A18" s="33">
        <v>5</v>
      </c>
      <c r="B18" s="93">
        <f t="shared" si="13"/>
        <v>2.0893598000000001E-3</v>
      </c>
      <c r="C18" s="95">
        <v>500</v>
      </c>
      <c r="D18" s="34">
        <v>1.7125900000000001E-5</v>
      </c>
      <c r="E18" s="75">
        <v>7.0678000000000003E-7</v>
      </c>
      <c r="F18" s="35">
        <v>122</v>
      </c>
      <c r="G18" s="85">
        <f>init!D18/D18</f>
        <v>0.45381556589726663</v>
      </c>
      <c r="H18" s="86">
        <f t="shared" si="2"/>
        <v>4.12696559012957E-2</v>
      </c>
      <c r="I18" s="85">
        <f t="shared" si="9"/>
        <v>1.3409873347453144E-3</v>
      </c>
      <c r="J18" s="111">
        <f t="shared" si="3"/>
        <v>8.0001600032000644E-5</v>
      </c>
      <c r="K18" s="111">
        <f t="shared" si="4"/>
        <v>5.8351343097475192E-5</v>
      </c>
      <c r="L18" s="111">
        <f t="shared" si="10"/>
        <v>0.14627910417979034</v>
      </c>
      <c r="M18" s="111">
        <f t="shared" si="5"/>
        <v>0.80689655172413788</v>
      </c>
      <c r="N18" s="76">
        <f t="shared" si="11"/>
        <v>-0.6618560723235084</v>
      </c>
      <c r="O18" s="77">
        <f t="shared" si="6"/>
        <v>-0.66358016094344818</v>
      </c>
      <c r="P18" s="77">
        <f t="shared" si="7"/>
        <v>-0.65907625949737436</v>
      </c>
      <c r="Q18" s="77">
        <f t="shared" si="12"/>
        <v>0.25733850297658206</v>
      </c>
      <c r="R18" s="90">
        <f t="shared" si="8"/>
        <v>2.2620987023482906</v>
      </c>
      <c r="S18" s="72">
        <f t="shared" si="14"/>
        <v>1.4139999999999999E-4</v>
      </c>
    </row>
    <row r="19" spans="1:19">
      <c r="A19" s="33">
        <v>6</v>
      </c>
      <c r="B19" s="93">
        <f>D19*F19</f>
        <v>2.1031545E-3</v>
      </c>
      <c r="C19" s="95">
        <v>600</v>
      </c>
      <c r="D19" s="34">
        <v>1.8288299999999999E-5</v>
      </c>
      <c r="E19" s="75">
        <v>1.8274700000000001E-6</v>
      </c>
      <c r="F19" s="35">
        <v>115</v>
      </c>
      <c r="G19" s="85">
        <f>init!D19/D19</f>
        <v>0.60393803688697145</v>
      </c>
      <c r="H19" s="86">
        <f t="shared" si="2"/>
        <v>9.9925635515602879E-2</v>
      </c>
      <c r="I19" s="85">
        <f t="shared" si="9"/>
        <v>1.3527908638663545E-3</v>
      </c>
      <c r="J19" s="111">
        <f t="shared" si="3"/>
        <v>1.0000200004000079E-4</v>
      </c>
      <c r="K19" s="111">
        <f t="shared" si="4"/>
        <v>6.3322273610929352E-5</v>
      </c>
      <c r="L19" s="111">
        <f t="shared" si="10"/>
        <v>0.38063648377463299</v>
      </c>
      <c r="M19" s="111">
        <f t="shared" si="5"/>
        <v>0.75862068965517238</v>
      </c>
      <c r="N19" s="76">
        <f t="shared" si="11"/>
        <v>-0.66181059393170383</v>
      </c>
      <c r="O19" s="77">
        <f t="shared" si="6"/>
        <v>-0.66350679605662755</v>
      </c>
      <c r="P19" s="77">
        <f t="shared" si="7"/>
        <v>-0.659057180049053</v>
      </c>
      <c r="Q19" s="77">
        <f t="shared" si="12"/>
        <v>1.8534865013261765</v>
      </c>
      <c r="R19" s="90">
        <f t="shared" si="8"/>
        <v>2.0945358355076764</v>
      </c>
      <c r="S19" s="72">
        <f t="shared" si="14"/>
        <v>1.4139999999999999E-4</v>
      </c>
    </row>
    <row r="20" spans="1:19">
      <c r="A20" s="33">
        <v>7</v>
      </c>
      <c r="B20" s="93">
        <f t="shared" si="13"/>
        <v>3.4014816000000002E-3</v>
      </c>
      <c r="C20" s="95">
        <v>700</v>
      </c>
      <c r="D20" s="34">
        <v>3.1495200000000003E-5</v>
      </c>
      <c r="E20" s="75">
        <v>1.38996E-6</v>
      </c>
      <c r="F20" s="35">
        <v>108</v>
      </c>
      <c r="G20" s="85">
        <f>init!D20/D20</f>
        <v>0.37742259137900375</v>
      </c>
      <c r="H20" s="86">
        <f t="shared" si="2"/>
        <v>4.4132439228834863E-2</v>
      </c>
      <c r="I20" s="85">
        <f t="shared" si="9"/>
        <v>2.4637133002720522E-3</v>
      </c>
      <c r="J20" s="111">
        <f t="shared" si="3"/>
        <v>1.2000240004800096E-4</v>
      </c>
      <c r="K20" s="111">
        <f t="shared" si="4"/>
        <v>1.1980075106975413E-4</v>
      </c>
      <c r="L20" s="111">
        <f t="shared" si="10"/>
        <v>0.15771722870522636</v>
      </c>
      <c r="M20" s="111">
        <f t="shared" si="5"/>
        <v>0.71034482758620687</v>
      </c>
      <c r="N20" s="76">
        <f t="shared" si="11"/>
        <v>-0.65753026681011251</v>
      </c>
      <c r="O20" s="77">
        <f t="shared" si="6"/>
        <v>-0.66343343116980702</v>
      </c>
      <c r="P20" s="77">
        <f t="shared" si="7"/>
        <v>-0.65884040409754308</v>
      </c>
      <c r="Q20" s="77">
        <f t="shared" si="12"/>
        <v>0.33524063517191016</v>
      </c>
      <c r="R20" s="90">
        <f t="shared" si="8"/>
        <v>1.9269729686670622</v>
      </c>
      <c r="S20" s="72">
        <f t="shared" si="14"/>
        <v>1.4139999999999999E-4</v>
      </c>
    </row>
    <row r="21" spans="1:19">
      <c r="A21" s="33">
        <v>8</v>
      </c>
      <c r="B21" s="93">
        <f t="shared" si="13"/>
        <v>2.5758333000000001E-3</v>
      </c>
      <c r="C21" s="95">
        <v>800</v>
      </c>
      <c r="D21" s="34">
        <v>2.55033E-5</v>
      </c>
      <c r="E21" s="75">
        <v>1.33538E-6</v>
      </c>
      <c r="F21" s="35">
        <v>101</v>
      </c>
      <c r="G21" s="85">
        <f>init!D21/D21</f>
        <v>0.42300408182470506</v>
      </c>
      <c r="H21" s="86">
        <f t="shared" si="2"/>
        <v>5.2361066999172659E-2</v>
      </c>
      <c r="I21" s="85">
        <f t="shared" si="9"/>
        <v>1.7572417022824374E-3</v>
      </c>
      <c r="J21" s="111">
        <f t="shared" si="3"/>
        <v>1.4000280005600112E-4</v>
      </c>
      <c r="K21" s="111">
        <f t="shared" si="4"/>
        <v>9.4176767463795722E-5</v>
      </c>
      <c r="L21" s="111">
        <f t="shared" si="10"/>
        <v>0.19059434804750294</v>
      </c>
      <c r="M21" s="111">
        <f t="shared" si="5"/>
        <v>0.66206896551724137</v>
      </c>
      <c r="N21" s="76">
        <f t="shared" si="11"/>
        <v>-0.66025226561256056</v>
      </c>
      <c r="O21" s="77">
        <f t="shared" si="6"/>
        <v>-0.66336006628298638</v>
      </c>
      <c r="P21" s="77">
        <f t="shared" si="7"/>
        <v>-0.65893875418907499</v>
      </c>
      <c r="Q21" s="77">
        <f t="shared" si="12"/>
        <v>0.55915826183422124</v>
      </c>
      <c r="R21" s="90">
        <f t="shared" si="8"/>
        <v>1.7594101018264481</v>
      </c>
      <c r="S21" s="72">
        <f t="shared" si="14"/>
        <v>1.4139999999999999E-4</v>
      </c>
    </row>
    <row r="22" spans="1:19">
      <c r="A22" s="33">
        <v>9</v>
      </c>
      <c r="B22" s="93">
        <f t="shared" si="13"/>
        <v>3.4952960000000002E-3</v>
      </c>
      <c r="C22" s="95">
        <v>900</v>
      </c>
      <c r="D22" s="34">
        <v>3.7184000000000002E-5</v>
      </c>
      <c r="E22" s="75">
        <v>1.4936E-6</v>
      </c>
      <c r="F22" s="35">
        <v>94</v>
      </c>
      <c r="G22" s="85">
        <f>init!D22/D22</f>
        <v>0.32594664371772802</v>
      </c>
      <c r="H22" s="86">
        <f t="shared" si="2"/>
        <v>4.0167814113597246E-2</v>
      </c>
      <c r="I22" s="85">
        <f t="shared" si="9"/>
        <v>2.543986231352316E-3</v>
      </c>
      <c r="J22" s="111">
        <f t="shared" si="3"/>
        <v>1.6000320006400129E-4</v>
      </c>
      <c r="K22" s="111">
        <f t="shared" si="4"/>
        <v>1.4412854658329345E-4</v>
      </c>
      <c r="L22" s="111">
        <f t="shared" si="10"/>
        <v>0.14187674391249849</v>
      </c>
      <c r="M22" s="111">
        <f t="shared" si="5"/>
        <v>0.61379310344827587</v>
      </c>
      <c r="N22" s="76">
        <f t="shared" si="11"/>
        <v>-0.657220979327231</v>
      </c>
      <c r="O22" s="77">
        <f t="shared" si="6"/>
        <v>-0.66328670139616575</v>
      </c>
      <c r="P22" s="77">
        <f t="shared" si="7"/>
        <v>-0.65874702904109916</v>
      </c>
      <c r="Q22" s="77">
        <f t="shared" si="12"/>
        <v>0.22735515642782117</v>
      </c>
      <c r="R22" s="90">
        <f t="shared" si="8"/>
        <v>1.5918472349858339</v>
      </c>
      <c r="S22" s="72">
        <f t="shared" si="14"/>
        <v>1.4139999999999999E-4</v>
      </c>
    </row>
    <row r="23" spans="1:19">
      <c r="A23" s="33">
        <v>10</v>
      </c>
      <c r="B23" s="93">
        <f t="shared" si="13"/>
        <v>3.4012910999999999E-3</v>
      </c>
      <c r="C23" s="95">
        <v>1000</v>
      </c>
      <c r="D23" s="34">
        <v>3.9095299999999998E-5</v>
      </c>
      <c r="E23" s="75">
        <v>2.0907600000000001E-6</v>
      </c>
      <c r="F23" s="35">
        <v>87</v>
      </c>
      <c r="G23" s="85">
        <f>init!D23/D23</f>
        <v>0.3355646330888879</v>
      </c>
      <c r="H23" s="86">
        <f t="shared" si="2"/>
        <v>5.3478551130187013E-2</v>
      </c>
      <c r="I23" s="85">
        <f t="shared" si="9"/>
        <v>2.4635502976480326E-3</v>
      </c>
      <c r="J23" s="111">
        <f t="shared" si="3"/>
        <v>1.8000360007200145E-4</v>
      </c>
      <c r="K23" s="111">
        <f t="shared" si="4"/>
        <v>1.5230210085924402E-4</v>
      </c>
      <c r="L23" s="111">
        <f t="shared" si="10"/>
        <v>0.19505920660762602</v>
      </c>
      <c r="M23" s="111">
        <f t="shared" si="5"/>
        <v>0.56551724137931036</v>
      </c>
      <c r="N23" s="76">
        <f t="shared" si="11"/>
        <v>-0.65753089485085559</v>
      </c>
      <c r="O23" s="77">
        <f t="shared" si="6"/>
        <v>-0.66321333650934511</v>
      </c>
      <c r="P23" s="77">
        <f t="shared" si="7"/>
        <v>-0.65871565726754744</v>
      </c>
      <c r="Q23" s="77">
        <f t="shared" si="12"/>
        <v>0.5895672682242693</v>
      </c>
      <c r="R23" s="90">
        <f t="shared" si="8"/>
        <v>1.42428436814522</v>
      </c>
      <c r="S23" s="72">
        <f t="shared" si="14"/>
        <v>1.4139999999999999E-4</v>
      </c>
    </row>
    <row r="24" spans="1:19">
      <c r="A24" s="33">
        <v>11</v>
      </c>
      <c r="B24" s="93">
        <f t="shared" si="13"/>
        <v>7.0593280000000001E-3</v>
      </c>
      <c r="C24" s="95">
        <v>2000</v>
      </c>
      <c r="D24" s="34">
        <v>8.8241599999999999E-5</v>
      </c>
      <c r="E24" s="75">
        <v>5.9481300000000003E-6</v>
      </c>
      <c r="F24" s="35">
        <v>80</v>
      </c>
      <c r="G24" s="85">
        <f>init!D24/D24</f>
        <v>0.27675155482221536</v>
      </c>
      <c r="H24" s="86">
        <f t="shared" si="2"/>
        <v>6.7407322623343188E-2</v>
      </c>
      <c r="I24" s="85">
        <f t="shared" si="9"/>
        <v>5.5935745152815896E-3</v>
      </c>
      <c r="J24" s="111">
        <f t="shared" si="3"/>
        <v>3.8000760015200304E-4</v>
      </c>
      <c r="K24" s="111">
        <f t="shared" si="4"/>
        <v>3.6247316270832585E-4</v>
      </c>
      <c r="L24" s="111">
        <f t="shared" si="10"/>
        <v>0.25071099879617909</v>
      </c>
      <c r="M24" s="111">
        <f t="shared" si="5"/>
        <v>0.51724137931034486</v>
      </c>
      <c r="N24" s="76">
        <f t="shared" si="11"/>
        <v>-0.64547107221074296</v>
      </c>
      <c r="O24" s="77">
        <f t="shared" si="6"/>
        <v>-0.66247968764113896</v>
      </c>
      <c r="P24" s="77">
        <f t="shared" si="7"/>
        <v>-0.65790897773293378</v>
      </c>
      <c r="Q24" s="77">
        <f t="shared" si="12"/>
        <v>0.96859734980264045</v>
      </c>
      <c r="R24" s="90">
        <f t="shared" si="8"/>
        <v>1.2567215013046058</v>
      </c>
      <c r="S24" s="72">
        <f t="shared" si="14"/>
        <v>1.4139999999999999E-4</v>
      </c>
    </row>
    <row r="25" spans="1:19">
      <c r="A25" s="33">
        <v>12</v>
      </c>
      <c r="B25" s="93">
        <f t="shared" ref="B25:B30" si="15">D25*F25</f>
        <v>1.0105244000000001E-2</v>
      </c>
      <c r="C25" s="95">
        <v>3000</v>
      </c>
      <c r="D25" s="34">
        <v>1.3842800000000001E-4</v>
      </c>
      <c r="E25" s="75">
        <v>2.9929600000000001E-6</v>
      </c>
      <c r="F25" s="35">
        <v>73</v>
      </c>
      <c r="G25" s="85">
        <f>init!D25/D25</f>
        <v>0.2659866500996908</v>
      </c>
      <c r="H25" s="86">
        <f>E25/D25</f>
        <v>2.16210593232583E-2</v>
      </c>
      <c r="I25" s="85">
        <f t="shared" si="9"/>
        <v>8.1998333107785783E-3</v>
      </c>
      <c r="J25" s="111">
        <f t="shared" si="3"/>
        <v>5.8001160023200468E-4</v>
      </c>
      <c r="K25" s="111">
        <f t="shared" si="4"/>
        <v>5.7709214681054243E-4</v>
      </c>
      <c r="L25" s="111">
        <f t="shared" si="10"/>
        <v>6.7774003130862459E-2</v>
      </c>
      <c r="M25" s="111">
        <f t="shared" si="5"/>
        <v>0.4689655172413793</v>
      </c>
      <c r="N25" s="76">
        <f t="shared" si="11"/>
        <v>-0.63542929085619138</v>
      </c>
      <c r="O25" s="77">
        <f t="shared" si="6"/>
        <v>-0.6617460387729327</v>
      </c>
      <c r="P25" s="77">
        <f t="shared" si="7"/>
        <v>-0.65708522616270482</v>
      </c>
      <c r="Q25" s="77">
        <f t="shared" si="12"/>
        <v>-0.27733960323926493</v>
      </c>
      <c r="R25" s="90">
        <f t="shared" si="8"/>
        <v>1.0891586344639916</v>
      </c>
      <c r="S25" s="72">
        <f t="shared" si="14"/>
        <v>1.4139999999999999E-4</v>
      </c>
    </row>
    <row r="26" spans="1:19">
      <c r="A26" s="33">
        <v>13</v>
      </c>
      <c r="B26" s="93">
        <f t="shared" si="15"/>
        <v>1.1937089999999999E-2</v>
      </c>
      <c r="C26" s="95">
        <v>4000</v>
      </c>
      <c r="D26" s="34">
        <v>1.80865E-4</v>
      </c>
      <c r="E26" s="75">
        <v>3.5926799999999998E-6</v>
      </c>
      <c r="F26" s="35">
        <v>66</v>
      </c>
      <c r="G26" s="85">
        <f>init!D26/D26</f>
        <v>0.24462997263152075</v>
      </c>
      <c r="H26" s="86">
        <f t="shared" si="2"/>
        <v>1.9863876371879578E-2</v>
      </c>
      <c r="I26" s="85">
        <f t="shared" si="9"/>
        <v>9.7672648320339152E-3</v>
      </c>
      <c r="J26" s="111">
        <f t="shared" si="3"/>
        <v>7.8001560031200627E-4</v>
      </c>
      <c r="K26" s="111">
        <f t="shared" si="4"/>
        <v>7.5857130906058939E-4</v>
      </c>
      <c r="L26" s="111">
        <f t="shared" si="10"/>
        <v>6.0753256147149957E-2</v>
      </c>
      <c r="M26" s="111">
        <f t="shared" si="5"/>
        <v>0.4206896551724138</v>
      </c>
      <c r="N26" s="76">
        <f t="shared" si="11"/>
        <v>-0.62939005766420253</v>
      </c>
      <c r="O26" s="77">
        <f t="shared" si="6"/>
        <v>-0.66101238990472655</v>
      </c>
      <c r="P26" s="77">
        <f t="shared" si="7"/>
        <v>-0.6563886720088743</v>
      </c>
      <c r="Q26" s="77">
        <f t="shared" si="12"/>
        <v>-0.32515611008169881</v>
      </c>
      <c r="R26" s="90">
        <f t="shared" si="8"/>
        <v>0.92159576762337758</v>
      </c>
      <c r="S26" s="72">
        <f t="shared" si="14"/>
        <v>1.4139999999999999E-4</v>
      </c>
    </row>
    <row r="27" spans="1:19">
      <c r="A27" s="33">
        <v>14</v>
      </c>
      <c r="B27" s="93">
        <f t="shared" si="15"/>
        <v>1.3502798999999999E-2</v>
      </c>
      <c r="C27" s="95">
        <v>5000</v>
      </c>
      <c r="D27" s="34">
        <v>2.2886099999999999E-4</v>
      </c>
      <c r="E27" s="75">
        <v>3.2644800000000001E-6</v>
      </c>
      <c r="F27" s="35">
        <v>59</v>
      </c>
      <c r="G27" s="85">
        <f>init!D27/D27</f>
        <v>0.28114008066031348</v>
      </c>
      <c r="H27" s="86">
        <f t="shared" si="2"/>
        <v>1.4264029257933856E-2</v>
      </c>
      <c r="I27" s="85">
        <f t="shared" si="9"/>
        <v>1.1106974414451418E-2</v>
      </c>
      <c r="J27" s="111">
        <f t="shared" si="3"/>
        <v>9.8001960039200775E-4</v>
      </c>
      <c r="K27" s="111">
        <f t="shared" si="4"/>
        <v>9.638231852854229E-4</v>
      </c>
      <c r="L27" s="111">
        <f t="shared" si="10"/>
        <v>3.8379313978158303E-2</v>
      </c>
      <c r="M27" s="111">
        <f t="shared" si="5"/>
        <v>0.3724137931034483</v>
      </c>
      <c r="N27" s="76">
        <f t="shared" si="11"/>
        <v>-0.6242282254131315</v>
      </c>
      <c r="O27" s="77">
        <f t="shared" si="6"/>
        <v>-0.66027874103652029</v>
      </c>
      <c r="P27" s="77">
        <f t="shared" si="7"/>
        <v>-0.65560087331511074</v>
      </c>
      <c r="Q27" s="77">
        <f t="shared" si="12"/>
        <v>-0.47753929114458987</v>
      </c>
      <c r="R27" s="90">
        <f t="shared" si="8"/>
        <v>0.75403290078276342</v>
      </c>
      <c r="S27" s="72">
        <f t="shared" si="14"/>
        <v>1.4139999999999999E-4</v>
      </c>
    </row>
    <row r="28" spans="1:19">
      <c r="A28" s="33">
        <v>15</v>
      </c>
      <c r="B28" s="93">
        <f t="shared" si="15"/>
        <v>1.5261479999999999E-2</v>
      </c>
      <c r="C28" s="95">
        <v>6000</v>
      </c>
      <c r="D28" s="34">
        <v>2.9348999999999998E-4</v>
      </c>
      <c r="E28" s="75">
        <v>5.4224099999999998E-6</v>
      </c>
      <c r="F28" s="35">
        <v>52</v>
      </c>
      <c r="G28" s="85">
        <f>init!D28/D28</f>
        <v>0.21508739650413986</v>
      </c>
      <c r="H28" s="86">
        <f t="shared" si="2"/>
        <v>1.8475620975160995E-2</v>
      </c>
      <c r="I28" s="85">
        <f t="shared" si="9"/>
        <v>1.2611801804544723E-2</v>
      </c>
      <c r="J28" s="111">
        <f t="shared" si="3"/>
        <v>1.1800236004720095E-3</v>
      </c>
      <c r="K28" s="111">
        <f t="shared" si="4"/>
        <v>1.24020504020114E-3</v>
      </c>
      <c r="L28" s="111">
        <f t="shared" si="10"/>
        <v>5.5206542936959049E-2</v>
      </c>
      <c r="M28" s="111">
        <f t="shared" si="5"/>
        <v>0.32413793103448274</v>
      </c>
      <c r="N28" s="76">
        <f t="shared" si="11"/>
        <v>-0.61843020272491422</v>
      </c>
      <c r="O28" s="77">
        <f t="shared" si="6"/>
        <v>-0.65954509216831414</v>
      </c>
      <c r="P28" s="77">
        <f t="shared" si="7"/>
        <v>-0.65454006321053415</v>
      </c>
      <c r="Q28" s="77">
        <f t="shared" si="12"/>
        <v>-0.36293335099116447</v>
      </c>
      <c r="R28" s="90">
        <f t="shared" si="8"/>
        <v>0.58647003394214936</v>
      </c>
      <c r="S28" s="72">
        <f t="shared" si="14"/>
        <v>1.4139999999999999E-4</v>
      </c>
    </row>
    <row r="29" spans="1:19">
      <c r="A29" s="33">
        <v>16</v>
      </c>
      <c r="B29" s="93">
        <f t="shared" si="15"/>
        <v>1.526985E-2</v>
      </c>
      <c r="C29" s="95">
        <v>7000</v>
      </c>
      <c r="D29" s="34">
        <v>3.3932999999999999E-4</v>
      </c>
      <c r="E29" s="75">
        <v>6.3881900000000002E-6</v>
      </c>
      <c r="F29" s="35">
        <v>45</v>
      </c>
      <c r="G29" s="85">
        <f>init!D29/D29</f>
        <v>0.22597471487932103</v>
      </c>
      <c r="H29" s="86">
        <f t="shared" si="2"/>
        <v>1.8825892199333984E-2</v>
      </c>
      <c r="I29" s="85">
        <f t="shared" si="9"/>
        <v>1.2618963652119741E-2</v>
      </c>
      <c r="J29" s="111">
        <f t="shared" si="3"/>
        <v>1.3800276005520109E-3</v>
      </c>
      <c r="K29" s="111">
        <f t="shared" si="4"/>
        <v>1.4362369179856712E-3</v>
      </c>
      <c r="L29" s="111">
        <f t="shared" si="10"/>
        <v>5.6606036164835116E-2</v>
      </c>
      <c r="M29" s="111">
        <f t="shared" si="5"/>
        <v>0.27586206896551724</v>
      </c>
      <c r="N29" s="76">
        <f t="shared" si="11"/>
        <v>-0.61840260849383966</v>
      </c>
      <c r="O29" s="77">
        <f t="shared" si="6"/>
        <v>-0.65881144330010788</v>
      </c>
      <c r="P29" s="77">
        <f t="shared" si="7"/>
        <v>-0.6537876527571187</v>
      </c>
      <c r="Q29" s="77">
        <f t="shared" si="12"/>
        <v>-0.35340176159449183</v>
      </c>
      <c r="R29" s="90">
        <f t="shared" si="8"/>
        <v>0.41890716710153525</v>
      </c>
      <c r="S29" s="72">
        <f t="shared" si="14"/>
        <v>1.4139999999999999E-4</v>
      </c>
    </row>
    <row r="30" spans="1:19">
      <c r="A30" s="33">
        <v>17</v>
      </c>
      <c r="B30" s="93">
        <f t="shared" si="15"/>
        <v>1.4005279999999998E-2</v>
      </c>
      <c r="C30" s="95">
        <v>8000</v>
      </c>
      <c r="D30" s="34">
        <v>3.6855999999999998E-4</v>
      </c>
      <c r="E30" s="75">
        <v>9.8328699999999999E-6</v>
      </c>
      <c r="F30" s="35">
        <v>38</v>
      </c>
      <c r="G30" s="85">
        <f>init!D30/D30</f>
        <v>0.22814738441502061</v>
      </c>
      <c r="H30" s="86">
        <f t="shared" si="2"/>
        <v>2.6679156718037771E-2</v>
      </c>
      <c r="I30" s="85">
        <f t="shared" si="9"/>
        <v>1.153692570851866E-2</v>
      </c>
      <c r="J30" s="111">
        <f t="shared" si="3"/>
        <v>1.5800316006320126E-3</v>
      </c>
      <c r="K30" s="111">
        <f t="shared" si="4"/>
        <v>1.5612371751331812E-3</v>
      </c>
      <c r="L30" s="111">
        <f t="shared" si="10"/>
        <v>8.7983408190169962E-2</v>
      </c>
      <c r="M30" s="111">
        <f t="shared" si="5"/>
        <v>0.22758620689655173</v>
      </c>
      <c r="N30" s="76">
        <f t="shared" si="11"/>
        <v>-0.62257164514735386</v>
      </c>
      <c r="O30" s="77">
        <f t="shared" si="6"/>
        <v>-0.65807779443190173</v>
      </c>
      <c r="P30" s="77">
        <f t="shared" si="7"/>
        <v>-0.65330787619618214</v>
      </c>
      <c r="Q30" s="77">
        <f t="shared" si="12"/>
        <v>-0.13969852921370565</v>
      </c>
      <c r="R30" s="90">
        <f t="shared" si="8"/>
        <v>0.25134430026092114</v>
      </c>
      <c r="S30" s="72">
        <f t="shared" si="14"/>
        <v>1.4139999999999999E-4</v>
      </c>
    </row>
    <row r="31" spans="1:19">
      <c r="A31" s="33">
        <v>18</v>
      </c>
      <c r="B31" s="93">
        <f t="shared" ref="B31:B83" si="16">D31*F31</f>
        <v>1.3440918E-2</v>
      </c>
      <c r="C31" s="95">
        <v>9000</v>
      </c>
      <c r="D31" s="34">
        <v>4.33578E-4</v>
      </c>
      <c r="E31" s="75">
        <v>6.0982999999999997E-6</v>
      </c>
      <c r="F31" s="35">
        <v>31</v>
      </c>
      <c r="G31" s="85">
        <f>init!D31/D31</f>
        <v>0.21708896669111438</v>
      </c>
      <c r="H31" s="86">
        <f t="shared" si="2"/>
        <v>1.4065058651499845E-2</v>
      </c>
      <c r="I31" s="85">
        <f t="shared" si="9"/>
        <v>1.1054025514834965E-2</v>
      </c>
      <c r="J31" s="111">
        <f t="shared" si="3"/>
        <v>1.7800356007120143E-3</v>
      </c>
      <c r="K31" s="111">
        <f t="shared" si="4"/>
        <v>1.8392825640903073E-3</v>
      </c>
      <c r="L31" s="111">
        <f t="shared" si="10"/>
        <v>3.7584335695519624E-2</v>
      </c>
      <c r="M31" s="111">
        <f t="shared" si="5"/>
        <v>0.1793103448275862</v>
      </c>
      <c r="N31" s="76">
        <f t="shared" si="11"/>
        <v>-0.62443223480538035</v>
      </c>
      <c r="O31" s="77">
        <f t="shared" si="6"/>
        <v>-0.65734414556369547</v>
      </c>
      <c r="P31" s="77">
        <f t="shared" si="7"/>
        <v>-0.65224068110760958</v>
      </c>
      <c r="Q31" s="77">
        <f t="shared" si="12"/>
        <v>-0.4829536843109532</v>
      </c>
      <c r="R31" s="90">
        <f t="shared" si="8"/>
        <v>8.3781433420307055E-2</v>
      </c>
      <c r="S31" s="72">
        <f t="shared" si="14"/>
        <v>1.4139999999999999E-4</v>
      </c>
    </row>
    <row r="32" spans="1:19">
      <c r="A32" s="33">
        <v>19</v>
      </c>
      <c r="B32" s="93">
        <f t="shared" si="16"/>
        <v>1.134048E-2</v>
      </c>
      <c r="C32" s="95">
        <v>10000</v>
      </c>
      <c r="D32" s="34">
        <v>4.7251999999999998E-4</v>
      </c>
      <c r="E32" s="75">
        <v>7.7418299999999997E-6</v>
      </c>
      <c r="F32" s="35">
        <v>24</v>
      </c>
      <c r="G32" s="85">
        <f>init!D32/D32</f>
        <v>0.2555002962837552</v>
      </c>
      <c r="H32" s="86">
        <f t="shared" si="2"/>
        <v>1.6384131888597307E-2</v>
      </c>
      <c r="I32" s="85">
        <f t="shared" si="9"/>
        <v>9.2567714172511507E-3</v>
      </c>
      <c r="J32" s="111">
        <f t="shared" si="3"/>
        <v>1.9800396007920158E-3</v>
      </c>
      <c r="K32" s="111">
        <f t="shared" si="4"/>
        <v>2.005815578590421E-3</v>
      </c>
      <c r="L32" s="111">
        <f t="shared" si="10"/>
        <v>4.6850090534300351E-2</v>
      </c>
      <c r="M32" s="111">
        <f t="shared" si="5"/>
        <v>0.1310344827586207</v>
      </c>
      <c r="N32" s="76">
        <f t="shared" si="11"/>
        <v>-0.63135696258670837</v>
      </c>
      <c r="O32" s="77">
        <f t="shared" si="6"/>
        <v>-0.65661049669548932</v>
      </c>
      <c r="P32" s="77">
        <f t="shared" si="7"/>
        <v>-0.6516014933266997</v>
      </c>
      <c r="Q32" s="77">
        <f t="shared" si="12"/>
        <v>-0.41984700482560455</v>
      </c>
      <c r="R32" s="90">
        <f t="shared" si="8"/>
        <v>-8.3781433420307055E-2</v>
      </c>
      <c r="S32" s="72">
        <f t="shared" si="14"/>
        <v>1.4139999999999999E-4</v>
      </c>
    </row>
    <row r="33" spans="1:19">
      <c r="A33" s="33">
        <v>20</v>
      </c>
      <c r="B33" s="93">
        <f t="shared" si="16"/>
        <v>1.6355155999999999E-2</v>
      </c>
      <c r="C33" s="95">
        <v>20000</v>
      </c>
      <c r="D33" s="34">
        <v>9.6206799999999995E-4</v>
      </c>
      <c r="E33" s="75">
        <v>9.2436700000000002E-5</v>
      </c>
      <c r="F33" s="35">
        <v>17</v>
      </c>
      <c r="G33" s="85">
        <f>init!D33/D33</f>
        <v>0.22542065633614258</v>
      </c>
      <c r="H33" s="86">
        <f t="shared" si="2"/>
        <v>9.6081254131724581E-2</v>
      </c>
      <c r="I33" s="85">
        <f t="shared" si="9"/>
        <v>1.3547613131719854E-2</v>
      </c>
      <c r="J33" s="111">
        <f t="shared" si="3"/>
        <v>3.9800796015920315E-3</v>
      </c>
      <c r="K33" s="111">
        <f t="shared" si="4"/>
        <v>4.0993368199879286E-3</v>
      </c>
      <c r="L33" s="111">
        <f t="shared" si="10"/>
        <v>0.36527642750734063</v>
      </c>
      <c r="M33" s="111">
        <f t="shared" si="5"/>
        <v>8.2758620689655171E-2</v>
      </c>
      <c r="N33" s="76">
        <f t="shared" si="11"/>
        <v>-0.61482456971838328</v>
      </c>
      <c r="O33" s="77">
        <f t="shared" si="6"/>
        <v>-0.64927400801342738</v>
      </c>
      <c r="P33" s="77">
        <f t="shared" si="7"/>
        <v>-0.64356613048532463</v>
      </c>
      <c r="Q33" s="77">
        <f t="shared" si="12"/>
        <v>1.7488730980360359</v>
      </c>
      <c r="R33" s="90">
        <f t="shared" si="8"/>
        <v>-0.25134430026092114</v>
      </c>
      <c r="S33" s="72">
        <f t="shared" si="14"/>
        <v>1.4139999999999999E-4</v>
      </c>
    </row>
    <row r="34" spans="1:19">
      <c r="A34" s="33">
        <v>21</v>
      </c>
      <c r="B34" s="93">
        <f t="shared" si="16"/>
        <v>1.53718E-2</v>
      </c>
      <c r="C34" s="95">
        <v>30000</v>
      </c>
      <c r="D34" s="34">
        <v>1.53718E-3</v>
      </c>
      <c r="E34" s="75">
        <v>9.8076600000000002E-5</v>
      </c>
      <c r="F34" s="35">
        <v>10</v>
      </c>
      <c r="G34" s="85">
        <f>init!D34/D34</f>
        <v>0.21647432311115158</v>
      </c>
      <c r="H34" s="86">
        <f t="shared" si="2"/>
        <v>6.3802937847226737E-2</v>
      </c>
      <c r="I34" s="85">
        <f t="shared" si="9"/>
        <v>1.270619786481665E-2</v>
      </c>
      <c r="J34" s="111">
        <f t="shared" si="3"/>
        <v>5.9801196023920476E-3</v>
      </c>
      <c r="K34" s="111">
        <f t="shared" si="4"/>
        <v>6.5587671275013967E-3</v>
      </c>
      <c r="L34" s="111">
        <f t="shared" si="10"/>
        <v>0.23630983839042638</v>
      </c>
      <c r="M34" s="111">
        <f t="shared" si="5"/>
        <v>3.4482758620689655E-2</v>
      </c>
      <c r="N34" s="76">
        <f t="shared" si="11"/>
        <v>-0.61806649955022586</v>
      </c>
      <c r="O34" s="77">
        <f t="shared" si="6"/>
        <v>-0.64193751933136534</v>
      </c>
      <c r="P34" s="77">
        <f t="shared" si="7"/>
        <v>-0.63412633378626992</v>
      </c>
      <c r="Q34" s="77">
        <f t="shared" si="12"/>
        <v>0.87051474026291775</v>
      </c>
      <c r="R34" s="90">
        <f t="shared" si="8"/>
        <v>-0.41890716710153525</v>
      </c>
      <c r="S34" s="72">
        <f t="shared" si="14"/>
        <v>1.4139999999999999E-4</v>
      </c>
    </row>
    <row r="35" spans="1:19">
      <c r="A35" s="33">
        <v>22</v>
      </c>
      <c r="B35" s="93">
        <f t="shared" si="16"/>
        <v>9.1383999999999996E-3</v>
      </c>
      <c r="C35" s="95">
        <v>40000</v>
      </c>
      <c r="D35" s="34">
        <v>1.8276799999999999E-3</v>
      </c>
      <c r="E35" s="75">
        <v>2.9748999999999999E-5</v>
      </c>
      <c r="F35" s="35">
        <v>5</v>
      </c>
      <c r="G35" s="85">
        <f>init!D35/D35</f>
        <v>0.30159546528932857</v>
      </c>
      <c r="H35" s="86">
        <f t="shared" si="2"/>
        <v>1.6276919373194431E-2</v>
      </c>
      <c r="I35" s="85">
        <f t="shared" si="9"/>
        <v>7.3725466492706795E-3</v>
      </c>
      <c r="J35" s="111">
        <f t="shared" si="3"/>
        <v>7.9801596031920646E-3</v>
      </c>
      <c r="K35" s="111">
        <f t="shared" si="4"/>
        <v>7.8010721121524948E-3</v>
      </c>
      <c r="L35" s="111">
        <f t="shared" si="10"/>
        <v>4.6421727657492119E-2</v>
      </c>
      <c r="M35" s="111">
        <f t="shared" si="5"/>
        <v>0</v>
      </c>
      <c r="N35" s="76">
        <f t="shared" si="11"/>
        <v>-0.63861678389669552</v>
      </c>
      <c r="O35" s="77">
        <f t="shared" si="6"/>
        <v>-0.6346010306493034</v>
      </c>
      <c r="P35" s="77">
        <f t="shared" si="7"/>
        <v>-0.62935811308999612</v>
      </c>
      <c r="Q35" s="77">
        <f t="shared" si="12"/>
        <v>-0.42276447450190308</v>
      </c>
      <c r="R35" s="90">
        <f t="shared" si="8"/>
        <v>-0.5385949291305453</v>
      </c>
      <c r="S35" s="72">
        <f t="shared" si="14"/>
        <v>1.4139999999999999E-4</v>
      </c>
    </row>
    <row r="36" spans="1:19">
      <c r="A36" s="33">
        <v>23</v>
      </c>
      <c r="B36" s="93">
        <f t="shared" si="16"/>
        <v>1.0748549999999999E-2</v>
      </c>
      <c r="C36" s="95">
        <v>50000</v>
      </c>
      <c r="D36" s="34">
        <v>2.14971E-3</v>
      </c>
      <c r="E36" s="75">
        <v>5.0643999999999998E-5</v>
      </c>
      <c r="F36" s="35">
        <v>5</v>
      </c>
      <c r="G36" s="85">
        <f>init!D36/D36</f>
        <v>0.35315461155225591</v>
      </c>
      <c r="H36" s="86">
        <f t="shared" si="2"/>
        <v>2.3558526498923111E-2</v>
      </c>
      <c r="I36" s="85">
        <f t="shared" si="9"/>
        <v>8.7502824763813006E-3</v>
      </c>
      <c r="J36" s="111">
        <f t="shared" si="3"/>
        <v>9.9801996039920807E-3</v>
      </c>
      <c r="K36" s="111">
        <f t="shared" si="4"/>
        <v>9.1782131593373274E-3</v>
      </c>
      <c r="L36" s="111">
        <f t="shared" si="10"/>
        <v>7.5515067781482884E-2</v>
      </c>
      <c r="M36" s="111">
        <f t="shared" si="5"/>
        <v>0</v>
      </c>
      <c r="N36" s="76">
        <f t="shared" si="11"/>
        <v>-0.63330843847678531</v>
      </c>
      <c r="O36" s="77">
        <f t="shared" si="6"/>
        <v>-0.62726454196724135</v>
      </c>
      <c r="P36" s="77">
        <f t="shared" si="7"/>
        <v>-0.62407236399939003</v>
      </c>
      <c r="Q36" s="77">
        <f t="shared" si="12"/>
        <v>-0.22461719753331502</v>
      </c>
      <c r="R36" s="90">
        <f t="shared" si="8"/>
        <v>-0.5385949291305453</v>
      </c>
      <c r="S36" s="72">
        <f t="shared" si="14"/>
        <v>1.4139999999999999E-4</v>
      </c>
    </row>
    <row r="37" spans="1:19">
      <c r="A37" s="33">
        <v>24</v>
      </c>
      <c r="B37" s="93">
        <f t="shared" si="16"/>
        <v>1.3090899999999999E-2</v>
      </c>
      <c r="C37" s="95">
        <v>60000</v>
      </c>
      <c r="D37" s="34">
        <v>2.6181799999999999E-3</v>
      </c>
      <c r="E37" s="75">
        <v>6.5514100000000003E-5</v>
      </c>
      <c r="F37" s="35">
        <v>5</v>
      </c>
      <c r="G37" s="85">
        <f>init!D37/D37</f>
        <v>0.32737244956420108</v>
      </c>
      <c r="H37" s="86">
        <f t="shared" si="2"/>
        <v>2.5022763904697157E-2</v>
      </c>
      <c r="I37" s="85">
        <f t="shared" si="9"/>
        <v>1.0754530226362706E-2</v>
      </c>
      <c r="J37" s="111">
        <f t="shared" si="3"/>
        <v>1.1980239604792095E-2</v>
      </c>
      <c r="K37" s="111">
        <f t="shared" si="4"/>
        <v>1.1181595659025795E-2</v>
      </c>
      <c r="L37" s="111">
        <f t="shared" si="10"/>
        <v>8.1365363757756284E-2</v>
      </c>
      <c r="M37" s="111">
        <f t="shared" si="5"/>
        <v>0</v>
      </c>
      <c r="N37" s="76">
        <f t="shared" si="11"/>
        <v>-0.62558617477816936</v>
      </c>
      <c r="O37" s="77">
        <f t="shared" si="6"/>
        <v>-0.61992805328517941</v>
      </c>
      <c r="P37" s="77">
        <f t="shared" si="7"/>
        <v>-0.616382972090325</v>
      </c>
      <c r="Q37" s="77">
        <f t="shared" si="12"/>
        <v>-0.18477233227485843</v>
      </c>
      <c r="R37" s="90">
        <f t="shared" si="8"/>
        <v>-0.5385949291305453</v>
      </c>
      <c r="S37" s="72">
        <f t="shared" si="14"/>
        <v>1.4139999999999999E-4</v>
      </c>
    </row>
    <row r="38" spans="1:19">
      <c r="A38" s="33">
        <v>25</v>
      </c>
      <c r="B38" s="93">
        <f t="shared" si="16"/>
        <v>1.558085E-2</v>
      </c>
      <c r="C38" s="95">
        <v>70000</v>
      </c>
      <c r="D38" s="34">
        <v>3.1161700000000001E-3</v>
      </c>
      <c r="E38" s="75">
        <v>5.4015099999999997E-5</v>
      </c>
      <c r="F38" s="35">
        <v>5</v>
      </c>
      <c r="G38" s="85">
        <f>init!D38/D38</f>
        <v>0.30796779379815603</v>
      </c>
      <c r="H38" s="86">
        <f t="shared" si="2"/>
        <v>1.7333810414707797E-2</v>
      </c>
      <c r="I38" s="85">
        <f t="shared" si="9"/>
        <v>1.2885072922828311E-2</v>
      </c>
      <c r="J38" s="111">
        <f t="shared" si="3"/>
        <v>1.3980279605592111E-2</v>
      </c>
      <c r="K38" s="111">
        <f t="shared" si="4"/>
        <v>1.3311218582627864E-2</v>
      </c>
      <c r="L38" s="111">
        <f t="shared" si="10"/>
        <v>5.0644489200902108E-2</v>
      </c>
      <c r="M38" s="111">
        <f t="shared" si="5"/>
        <v>0</v>
      </c>
      <c r="N38" s="76">
        <f t="shared" si="11"/>
        <v>-0.61737730313372285</v>
      </c>
      <c r="O38" s="77">
        <f t="shared" si="6"/>
        <v>-0.61259156460311737</v>
      </c>
      <c r="P38" s="77">
        <f t="shared" si="7"/>
        <v>-0.60820904360654737</v>
      </c>
      <c r="Q38" s="77">
        <f t="shared" si="12"/>
        <v>-0.39400432879335368</v>
      </c>
      <c r="R38" s="90">
        <f t="shared" si="8"/>
        <v>-0.5385949291305453</v>
      </c>
      <c r="S38" s="72">
        <f t="shared" si="14"/>
        <v>1.4139999999999999E-4</v>
      </c>
    </row>
    <row r="39" spans="1:19">
      <c r="A39" s="33">
        <v>26</v>
      </c>
      <c r="B39" s="93">
        <f t="shared" si="16"/>
        <v>1.7408449999999999E-2</v>
      </c>
      <c r="C39" s="95">
        <v>80000</v>
      </c>
      <c r="D39" s="34">
        <v>3.48169E-3</v>
      </c>
      <c r="E39" s="75">
        <v>7.8625699999999995E-5</v>
      </c>
      <c r="F39" s="35">
        <v>5</v>
      </c>
      <c r="G39" s="85">
        <f>init!D39/D39</f>
        <v>0.33235583868753393</v>
      </c>
      <c r="H39" s="86">
        <f t="shared" si="2"/>
        <v>2.2582625104475125E-2</v>
      </c>
      <c r="I39" s="85">
        <f t="shared" si="9"/>
        <v>1.4448871325230182E-2</v>
      </c>
      <c r="J39" s="111">
        <f t="shared" si="3"/>
        <v>1.5980319606392127E-2</v>
      </c>
      <c r="K39" s="111">
        <f t="shared" si="4"/>
        <v>1.487434188035478E-2</v>
      </c>
      <c r="L39" s="111">
        <f t="shared" si="10"/>
        <v>7.1615896800967943E-2</v>
      </c>
      <c r="M39" s="111">
        <f t="shared" si="5"/>
        <v>0</v>
      </c>
      <c r="N39" s="76">
        <f t="shared" si="11"/>
        <v>-0.61135206816218124</v>
      </c>
      <c r="O39" s="77">
        <f t="shared" si="6"/>
        <v>-0.60525507592105543</v>
      </c>
      <c r="P39" s="77">
        <f t="shared" si="7"/>
        <v>-0.60220945658795177</v>
      </c>
      <c r="Q39" s="77">
        <f t="shared" si="12"/>
        <v>-0.25117345092090293</v>
      </c>
      <c r="R39" s="90">
        <f t="shared" si="8"/>
        <v>-0.5385949291305453</v>
      </c>
      <c r="S39" s="72">
        <f t="shared" si="14"/>
        <v>1.4139999999999999E-4</v>
      </c>
    </row>
    <row r="40" spans="1:19">
      <c r="A40" s="33">
        <v>27</v>
      </c>
      <c r="B40" s="93">
        <f t="shared" si="16"/>
        <v>1.9450699999999998E-2</v>
      </c>
      <c r="C40" s="95">
        <v>90000</v>
      </c>
      <c r="D40" s="34">
        <v>3.8901399999999998E-3</v>
      </c>
      <c r="E40" s="75">
        <v>6.8378400000000002E-5</v>
      </c>
      <c r="F40" s="35">
        <v>5</v>
      </c>
      <c r="G40" s="85">
        <f>init!D40/D40</f>
        <v>0.32376212681291677</v>
      </c>
      <c r="H40" s="86">
        <f t="shared" si="2"/>
        <v>1.7577362254314756E-2</v>
      </c>
      <c r="I40" s="85">
        <f t="shared" si="9"/>
        <v>1.6196336463830105E-2</v>
      </c>
      <c r="J40" s="111">
        <f t="shared" si="3"/>
        <v>1.7980359607192145E-2</v>
      </c>
      <c r="K40" s="111">
        <f t="shared" si="4"/>
        <v>1.6621052623834096E-2</v>
      </c>
      <c r="L40" s="111">
        <f t="shared" si="10"/>
        <v>5.1617589834479588E-2</v>
      </c>
      <c r="M40" s="111">
        <f t="shared" si="5"/>
        <v>0</v>
      </c>
      <c r="N40" s="76">
        <f t="shared" si="11"/>
        <v>-0.60461917468405091</v>
      </c>
      <c r="O40" s="77">
        <f t="shared" si="6"/>
        <v>-0.59791858723899338</v>
      </c>
      <c r="P40" s="77">
        <f t="shared" si="7"/>
        <v>-0.59550522339210665</v>
      </c>
      <c r="Q40" s="77">
        <f t="shared" si="12"/>
        <v>-0.38737678998419556</v>
      </c>
      <c r="R40" s="90">
        <f t="shared" si="8"/>
        <v>-0.5385949291305453</v>
      </c>
      <c r="S40" s="72">
        <f t="shared" si="14"/>
        <v>1.4139999999999999E-4</v>
      </c>
    </row>
    <row r="41" spans="1:19">
      <c r="A41" s="33">
        <v>28</v>
      </c>
      <c r="B41" s="93">
        <f t="shared" si="16"/>
        <v>2.1747300000000001E-2</v>
      </c>
      <c r="C41" s="95">
        <v>100000</v>
      </c>
      <c r="D41" s="34">
        <v>4.3494600000000003E-3</v>
      </c>
      <c r="E41" s="75">
        <v>1.68395E-4</v>
      </c>
      <c r="F41" s="35">
        <v>5</v>
      </c>
      <c r="G41" s="85">
        <f>init!D41/D41</f>
        <v>0.33369199854694603</v>
      </c>
      <c r="H41" s="86">
        <f t="shared" si="2"/>
        <v>3.8716300414304301E-2</v>
      </c>
      <c r="I41" s="85">
        <f t="shared" si="9"/>
        <v>1.8161437914342327E-2</v>
      </c>
      <c r="J41" s="111">
        <f t="shared" si="3"/>
        <v>1.9980399607992159E-2</v>
      </c>
      <c r="K41" s="111">
        <f t="shared" si="4"/>
        <v>1.8585305723833899E-2</v>
      </c>
      <c r="L41" s="111">
        <f t="shared" si="10"/>
        <v>0.13607728494430596</v>
      </c>
      <c r="M41" s="111">
        <f t="shared" si="5"/>
        <v>0</v>
      </c>
      <c r="N41" s="76">
        <f t="shared" si="11"/>
        <v>-0.59704773966783142</v>
      </c>
      <c r="O41" s="77">
        <f t="shared" si="6"/>
        <v>-0.59058209855693145</v>
      </c>
      <c r="P41" s="77">
        <f t="shared" si="7"/>
        <v>-0.58796601812459381</v>
      </c>
      <c r="Q41" s="77">
        <f t="shared" si="12"/>
        <v>0.18785652899140659</v>
      </c>
      <c r="R41" s="90">
        <f t="shared" si="8"/>
        <v>-0.5385949291305453</v>
      </c>
      <c r="S41" s="72">
        <f t="shared" si="14"/>
        <v>1.4139999999999999E-4</v>
      </c>
    </row>
    <row r="42" spans="1:19">
      <c r="A42" s="33">
        <v>29</v>
      </c>
      <c r="B42" s="93">
        <f t="shared" si="16"/>
        <v>2.6892100000000002E-2</v>
      </c>
      <c r="C42" s="95">
        <v>125000</v>
      </c>
      <c r="D42" s="34">
        <v>5.3784200000000001E-3</v>
      </c>
      <c r="E42" s="75">
        <v>5.4109400000000001E-5</v>
      </c>
      <c r="F42" s="35">
        <v>5</v>
      </c>
      <c r="G42" s="85">
        <f>init!D42/D42</f>
        <v>0.3391888324080306</v>
      </c>
      <c r="H42" s="86">
        <f t="shared" si="2"/>
        <v>1.006046385369681E-2</v>
      </c>
      <c r="I42" s="85">
        <f t="shared" si="9"/>
        <v>2.2563621116726405E-2</v>
      </c>
      <c r="J42" s="111">
        <f t="shared" si="3"/>
        <v>2.4980499609992199E-2</v>
      </c>
      <c r="K42" s="111">
        <f t="shared" si="4"/>
        <v>2.2985588467402208E-2</v>
      </c>
      <c r="L42" s="111">
        <f t="shared" si="10"/>
        <v>2.1584153798918222E-2</v>
      </c>
      <c r="M42" s="111">
        <f t="shared" si="5"/>
        <v>0</v>
      </c>
      <c r="N42" s="76">
        <f t="shared" si="11"/>
        <v>-0.58008635376195061</v>
      </c>
      <c r="O42" s="77">
        <f t="shared" si="6"/>
        <v>-0.57224087685177649</v>
      </c>
      <c r="P42" s="77">
        <f t="shared" si="7"/>
        <v>-0.57107683269382647</v>
      </c>
      <c r="Q42" s="77">
        <f t="shared" si="12"/>
        <v>-0.59192681906626154</v>
      </c>
      <c r="R42" s="90">
        <f t="shared" si="8"/>
        <v>-0.5385949291305453</v>
      </c>
      <c r="S42" s="72">
        <f t="shared" si="14"/>
        <v>1.4139999999999999E-4</v>
      </c>
    </row>
    <row r="43" spans="1:19">
      <c r="A43" s="33">
        <v>30</v>
      </c>
      <c r="B43" s="93">
        <f t="shared" si="16"/>
        <v>3.2553249999999999E-2</v>
      </c>
      <c r="C43" s="95">
        <v>150000</v>
      </c>
      <c r="D43" s="34">
        <v>6.5106499999999998E-3</v>
      </c>
      <c r="E43" s="75">
        <v>1.01771E-4</v>
      </c>
      <c r="F43" s="35">
        <v>5</v>
      </c>
      <c r="G43" s="85">
        <f>init!D43/D43</f>
        <v>0.33012679225576558</v>
      </c>
      <c r="H43" s="86">
        <f t="shared" si="2"/>
        <v>1.5631465368281201E-2</v>
      </c>
      <c r="I43" s="85">
        <f t="shared" si="9"/>
        <v>2.7407622717600413E-2</v>
      </c>
      <c r="J43" s="111">
        <f t="shared" si="3"/>
        <v>2.9980599611992238E-2</v>
      </c>
      <c r="K43" s="111">
        <f t="shared" si="4"/>
        <v>2.7827498872811891E-2</v>
      </c>
      <c r="L43" s="111">
        <f t="shared" si="10"/>
        <v>4.3842844647863463E-2</v>
      </c>
      <c r="M43" s="111">
        <f t="shared" si="5"/>
        <v>0</v>
      </c>
      <c r="N43" s="76">
        <f t="shared" si="11"/>
        <v>-0.56142266424611387</v>
      </c>
      <c r="O43" s="77">
        <f t="shared" si="6"/>
        <v>-0.55389965514662154</v>
      </c>
      <c r="P43" s="77">
        <f t="shared" si="7"/>
        <v>-0.55249258994359551</v>
      </c>
      <c r="Q43" s="77">
        <f t="shared" si="12"/>
        <v>-0.44032858518155299</v>
      </c>
      <c r="R43" s="90">
        <f t="shared" si="8"/>
        <v>-0.5385949291305453</v>
      </c>
      <c r="S43" s="72">
        <f t="shared" si="14"/>
        <v>1.4139999999999999E-4</v>
      </c>
    </row>
    <row r="44" spans="1:19">
      <c r="A44" s="33">
        <v>31</v>
      </c>
      <c r="B44" s="93">
        <f t="shared" si="16"/>
        <v>3.843365E-2</v>
      </c>
      <c r="C44" s="95">
        <v>175000</v>
      </c>
      <c r="D44" s="34">
        <v>7.6867300000000001E-3</v>
      </c>
      <c r="E44" s="75">
        <v>8.3440200000000001E-5</v>
      </c>
      <c r="F44" s="35">
        <v>5</v>
      </c>
      <c r="G44" s="85">
        <f>init!D44/D44</f>
        <v>0.3165715460280249</v>
      </c>
      <c r="H44" s="86">
        <f t="shared" si="2"/>
        <v>1.0855097030857075E-2</v>
      </c>
      <c r="I44" s="85">
        <f t="shared" si="9"/>
        <v>3.2439227076039877E-2</v>
      </c>
      <c r="J44" s="111">
        <f t="shared" si="3"/>
        <v>3.4980699613992278E-2</v>
      </c>
      <c r="K44" s="111">
        <f t="shared" si="4"/>
        <v>3.2856931046128461E-2</v>
      </c>
      <c r="L44" s="111">
        <f t="shared" si="10"/>
        <v>2.4759075611885097E-2</v>
      </c>
      <c r="M44" s="111">
        <f t="shared" si="5"/>
        <v>0</v>
      </c>
      <c r="N44" s="76">
        <f t="shared" si="11"/>
        <v>-0.5420361509354038</v>
      </c>
      <c r="O44" s="77">
        <f t="shared" si="6"/>
        <v>-0.53555843344146647</v>
      </c>
      <c r="P44" s="77">
        <f t="shared" si="7"/>
        <v>-0.53318860028275661</v>
      </c>
      <c r="Q44" s="77">
        <f t="shared" si="12"/>
        <v>-0.57030324098459628</v>
      </c>
      <c r="R44" s="90">
        <f t="shared" si="8"/>
        <v>-0.5385949291305453</v>
      </c>
      <c r="S44" s="72">
        <f t="shared" si="14"/>
        <v>1.4139999999999999E-4</v>
      </c>
    </row>
    <row r="45" spans="1:19">
      <c r="A45" s="33">
        <v>32</v>
      </c>
      <c r="B45" s="93">
        <f t="shared" si="16"/>
        <v>4.4629799999999997E-2</v>
      </c>
      <c r="C45" s="95">
        <v>200000</v>
      </c>
      <c r="D45" s="34">
        <v>8.9259600000000001E-3</v>
      </c>
      <c r="E45" s="75">
        <v>9.6749999999999994E-5</v>
      </c>
      <c r="F45" s="35">
        <v>5</v>
      </c>
      <c r="G45" s="85">
        <f>init!D45/D45</f>
        <v>0.31803637928021189</v>
      </c>
      <c r="H45" s="86">
        <f t="shared" si="2"/>
        <v>1.0839170240511944E-2</v>
      </c>
      <c r="I45" s="85">
        <f t="shared" si="9"/>
        <v>3.7741005075078146E-2</v>
      </c>
      <c r="J45" s="111">
        <f t="shared" si="3"/>
        <v>3.9980799615992317E-2</v>
      </c>
      <c r="K45" s="111">
        <f t="shared" si="4"/>
        <v>3.8156420223853696E-2</v>
      </c>
      <c r="L45" s="111">
        <f t="shared" si="10"/>
        <v>2.469544082349379E-2</v>
      </c>
      <c r="M45" s="111">
        <f t="shared" si="5"/>
        <v>0</v>
      </c>
      <c r="N45" s="76">
        <f t="shared" si="11"/>
        <v>-0.52160867245602205</v>
      </c>
      <c r="O45" s="77">
        <f t="shared" si="6"/>
        <v>-0.51721721173631152</v>
      </c>
      <c r="P45" s="77">
        <f t="shared" si="7"/>
        <v>-0.51284807658759868</v>
      </c>
      <c r="Q45" s="77">
        <f t="shared" si="12"/>
        <v>-0.57073664120562528</v>
      </c>
      <c r="R45" s="90">
        <f t="shared" si="8"/>
        <v>-0.5385949291305453</v>
      </c>
      <c r="S45" s="72">
        <f t="shared" si="14"/>
        <v>1.4139999999999999E-4</v>
      </c>
    </row>
    <row r="46" spans="1:19">
      <c r="A46" s="33">
        <v>33</v>
      </c>
      <c r="B46" s="93">
        <f t="shared" si="16"/>
        <v>4.9854049999999997E-2</v>
      </c>
      <c r="C46" s="95">
        <v>225000</v>
      </c>
      <c r="D46" s="34">
        <v>9.9708100000000001E-3</v>
      </c>
      <c r="E46" s="75">
        <v>3.65779E-4</v>
      </c>
      <c r="F46" s="35">
        <v>5</v>
      </c>
      <c r="G46" s="85">
        <f>init!D46/D46</f>
        <v>0.31852778259740183</v>
      </c>
      <c r="H46" s="86">
        <f t="shared" si="2"/>
        <v>3.6684983466739408E-2</v>
      </c>
      <c r="I46" s="85">
        <f t="shared" si="9"/>
        <v>4.2211170211731659E-2</v>
      </c>
      <c r="J46" s="111">
        <f t="shared" si="3"/>
        <v>4.4980899617992356E-2</v>
      </c>
      <c r="K46" s="111">
        <f t="shared" si="4"/>
        <v>4.2624655553329428E-2</v>
      </c>
      <c r="L46" s="111">
        <f t="shared" si="10"/>
        <v>0.12796124766919437</v>
      </c>
      <c r="M46" s="111">
        <f t="shared" si="5"/>
        <v>0</v>
      </c>
      <c r="N46" s="76">
        <f t="shared" si="11"/>
        <v>-0.50438535564705045</v>
      </c>
      <c r="O46" s="77">
        <f t="shared" si="6"/>
        <v>-0.49887599003115657</v>
      </c>
      <c r="P46" s="77">
        <f t="shared" si="7"/>
        <v>-0.49569807522958942</v>
      </c>
      <c r="Q46" s="77">
        <f t="shared" si="12"/>
        <v>0.13258028092277035</v>
      </c>
      <c r="R46" s="90">
        <f t="shared" si="8"/>
        <v>-0.5385949291305453</v>
      </c>
      <c r="S46" s="72">
        <f t="shared" si="14"/>
        <v>1.4139999999999999E-4</v>
      </c>
    </row>
    <row r="47" spans="1:19">
      <c r="A47" s="33">
        <v>34</v>
      </c>
      <c r="B47" s="93">
        <f t="shared" si="16"/>
        <v>5.5107500000000004E-2</v>
      </c>
      <c r="C47" s="95">
        <v>250000</v>
      </c>
      <c r="D47" s="34">
        <v>1.10215E-2</v>
      </c>
      <c r="E47" s="75">
        <v>6.6836500000000003E-5</v>
      </c>
      <c r="F47" s="35">
        <v>5</v>
      </c>
      <c r="G47" s="85">
        <f>init!D47/D47</f>
        <v>0.31968969740960851</v>
      </c>
      <c r="H47" s="86">
        <f t="shared" si="2"/>
        <v>6.0641927142403487E-3</v>
      </c>
      <c r="I47" s="85">
        <f t="shared" si="9"/>
        <v>4.6706320527499942E-2</v>
      </c>
      <c r="J47" s="111">
        <f t="shared" si="3"/>
        <v>4.9980999619992403E-2</v>
      </c>
      <c r="K47" s="111">
        <f t="shared" si="4"/>
        <v>4.7117865275611917E-2</v>
      </c>
      <c r="L47" s="111">
        <f t="shared" si="10"/>
        <v>5.6172287121352398E-3</v>
      </c>
      <c r="M47" s="111">
        <f t="shared" si="5"/>
        <v>0</v>
      </c>
      <c r="N47" s="76">
        <f t="shared" si="11"/>
        <v>-0.48706577222548891</v>
      </c>
      <c r="O47" s="77">
        <f t="shared" si="6"/>
        <v>-0.48053476832600162</v>
      </c>
      <c r="P47" s="77">
        <f t="shared" si="7"/>
        <v>-0.47845221704243651</v>
      </c>
      <c r="Q47" s="77">
        <f t="shared" si="12"/>
        <v>-0.70067345022046745</v>
      </c>
      <c r="R47" s="90">
        <f t="shared" si="8"/>
        <v>-0.5385949291305453</v>
      </c>
      <c r="S47" s="72">
        <f t="shared" si="14"/>
        <v>1.4139999999999999E-4</v>
      </c>
    </row>
    <row r="48" spans="1:19">
      <c r="A48" s="33">
        <v>35</v>
      </c>
      <c r="B48" s="93">
        <f t="shared" si="16"/>
        <v>5.8285999999999998E-2</v>
      </c>
      <c r="C48" s="95">
        <v>275000</v>
      </c>
      <c r="D48" s="34">
        <v>1.16572E-2</v>
      </c>
      <c r="E48" s="75">
        <v>1.22163E-4</v>
      </c>
      <c r="F48" s="35">
        <v>5</v>
      </c>
      <c r="G48" s="85">
        <f>init!D48/D48</f>
        <v>0.3603180866760457</v>
      </c>
      <c r="H48" s="86">
        <f t="shared" si="2"/>
        <v>1.047961774697183E-2</v>
      </c>
      <c r="I48" s="85">
        <f t="shared" si="9"/>
        <v>4.9426025726687042E-2</v>
      </c>
      <c r="J48" s="111">
        <f t="shared" si="3"/>
        <v>5.4981099621992442E-2</v>
      </c>
      <c r="K48" s="111">
        <f t="shared" si="4"/>
        <v>4.9836396355621225E-2</v>
      </c>
      <c r="L48" s="111">
        <f t="shared" si="10"/>
        <v>2.3258864693201022E-2</v>
      </c>
      <c r="M48" s="111">
        <f t="shared" si="5"/>
        <v>0</v>
      </c>
      <c r="N48" s="76">
        <f t="shared" si="11"/>
        <v>-0.47658688770095115</v>
      </c>
      <c r="O48" s="77">
        <f t="shared" si="6"/>
        <v>-0.46219354662084666</v>
      </c>
      <c r="P48" s="77">
        <f t="shared" si="7"/>
        <v>-0.46801793856869722</v>
      </c>
      <c r="Q48" s="77">
        <f t="shared" si="12"/>
        <v>-0.58052079273867174</v>
      </c>
      <c r="R48" s="90">
        <f t="shared" si="8"/>
        <v>-0.5385949291305453</v>
      </c>
      <c r="S48" s="72">
        <f t="shared" si="14"/>
        <v>1.4139999999999999E-4</v>
      </c>
    </row>
    <row r="49" spans="1:19">
      <c r="A49" s="33">
        <v>36</v>
      </c>
      <c r="B49" s="93">
        <f t="shared" si="16"/>
        <v>6.4314499999999997E-2</v>
      </c>
      <c r="C49" s="95">
        <v>300000</v>
      </c>
      <c r="D49" s="34">
        <v>1.28629E-2</v>
      </c>
      <c r="E49" s="75">
        <v>1.3652400000000001E-4</v>
      </c>
      <c r="F49" s="35">
        <v>5</v>
      </c>
      <c r="G49" s="85">
        <f>init!D49/D49</f>
        <v>0.33641402794082209</v>
      </c>
      <c r="H49" s="86">
        <f t="shared" si="2"/>
        <v>1.0613780718189523E-2</v>
      </c>
      <c r="I49" s="85">
        <f t="shared" si="9"/>
        <v>5.4584352860020197E-2</v>
      </c>
      <c r="J49" s="111">
        <f t="shared" si="3"/>
        <v>5.9981199623992482E-2</v>
      </c>
      <c r="K49" s="111">
        <f t="shared" si="4"/>
        <v>5.4992496596563842E-2</v>
      </c>
      <c r="L49" s="111">
        <f t="shared" si="10"/>
        <v>2.3794906927598683E-2</v>
      </c>
      <c r="M49" s="111">
        <f t="shared" si="5"/>
        <v>0</v>
      </c>
      <c r="N49" s="76">
        <f t="shared" si="11"/>
        <v>-0.4567121180435102</v>
      </c>
      <c r="O49" s="77">
        <f t="shared" si="6"/>
        <v>-0.44385232491569165</v>
      </c>
      <c r="P49" s="77">
        <f t="shared" si="7"/>
        <v>-0.44822777094908511</v>
      </c>
      <c r="Q49" s="77">
        <f t="shared" si="12"/>
        <v>-0.57686994657823132</v>
      </c>
      <c r="R49" s="90">
        <f t="shared" si="8"/>
        <v>-0.5385949291305453</v>
      </c>
      <c r="S49" s="72">
        <f t="shared" si="14"/>
        <v>1.4139999999999999E-4</v>
      </c>
    </row>
    <row r="50" spans="1:19">
      <c r="A50" s="33">
        <v>37</v>
      </c>
      <c r="B50" s="93">
        <f t="shared" si="16"/>
        <v>7.0606500000000003E-2</v>
      </c>
      <c r="C50" s="95">
        <v>325000</v>
      </c>
      <c r="D50" s="34">
        <v>1.41213E-2</v>
      </c>
      <c r="E50" s="75">
        <v>1.0178099999999999E-4</v>
      </c>
      <c r="F50" s="35">
        <v>5</v>
      </c>
      <c r="G50" s="85">
        <f>init!D50/D50</f>
        <v>0.33010700148003369</v>
      </c>
      <c r="H50" s="86">
        <f t="shared" si="2"/>
        <v>7.2076225276709645E-3</v>
      </c>
      <c r="I50" s="85">
        <f t="shared" si="9"/>
        <v>5.9968145565159496E-2</v>
      </c>
      <c r="J50" s="111">
        <f t="shared" si="3"/>
        <v>6.4981299625992514E-2</v>
      </c>
      <c r="K50" s="111">
        <f t="shared" si="4"/>
        <v>6.0373965073964669E-2</v>
      </c>
      <c r="L50" s="111">
        <f t="shared" si="10"/>
        <v>1.0185752102048182E-2</v>
      </c>
      <c r="M50" s="111">
        <f t="shared" si="5"/>
        <v>0</v>
      </c>
      <c r="N50" s="76">
        <f t="shared" si="11"/>
        <v>-0.43596864111150074</v>
      </c>
      <c r="O50" s="77">
        <f t="shared" si="6"/>
        <v>-0.4255111032105367</v>
      </c>
      <c r="P50" s="77">
        <f t="shared" si="7"/>
        <v>-0.42757259392949487</v>
      </c>
      <c r="Q50" s="77">
        <f t="shared" si="12"/>
        <v>-0.66955840926537002</v>
      </c>
      <c r="R50" s="90">
        <f t="shared" si="8"/>
        <v>-0.5385949291305453</v>
      </c>
      <c r="S50" s="72">
        <f t="shared" si="14"/>
        <v>1.4139999999999999E-4</v>
      </c>
    </row>
    <row r="51" spans="1:19">
      <c r="A51" s="33">
        <v>38</v>
      </c>
      <c r="B51" s="93">
        <f t="shared" si="16"/>
        <v>7.5286499999999992E-2</v>
      </c>
      <c r="C51" s="95">
        <v>350000</v>
      </c>
      <c r="D51" s="34">
        <v>1.5057299999999999E-2</v>
      </c>
      <c r="E51" s="75">
        <v>2.1828400000000001E-4</v>
      </c>
      <c r="F51" s="35">
        <v>5</v>
      </c>
      <c r="G51" s="85">
        <f>init!D51/D51</f>
        <v>0.33700464226654181</v>
      </c>
      <c r="H51" s="86">
        <f t="shared" si="2"/>
        <v>1.4496888552396513E-2</v>
      </c>
      <c r="I51" s="85">
        <f t="shared" si="9"/>
        <v>6.3972619478073006E-2</v>
      </c>
      <c r="J51" s="111">
        <f t="shared" si="3"/>
        <v>6.998139962799256E-2</v>
      </c>
      <c r="K51" s="111">
        <f t="shared" si="4"/>
        <v>6.4376710222444622E-2</v>
      </c>
      <c r="L51" s="111">
        <f t="shared" si="10"/>
        <v>3.9309693019194063E-2</v>
      </c>
      <c r="M51" s="111">
        <f t="shared" si="5"/>
        <v>0</v>
      </c>
      <c r="N51" s="76">
        <f t="shared" si="11"/>
        <v>-0.4205396086827336</v>
      </c>
      <c r="O51" s="77">
        <f t="shared" si="6"/>
        <v>-0.40716988150538175</v>
      </c>
      <c r="P51" s="77">
        <f t="shared" si="7"/>
        <v>-0.41220923912153523</v>
      </c>
      <c r="Q51" s="77">
        <f t="shared" si="12"/>
        <v>-0.4712027181438892</v>
      </c>
      <c r="R51" s="90">
        <f t="shared" si="8"/>
        <v>-0.5385949291305453</v>
      </c>
      <c r="S51" s="72">
        <f t="shared" si="14"/>
        <v>1.4139999999999999E-4</v>
      </c>
    </row>
    <row r="52" spans="1:19">
      <c r="A52" s="33">
        <v>39</v>
      </c>
      <c r="B52" s="93">
        <f t="shared" si="16"/>
        <v>8.1160999999999997E-2</v>
      </c>
      <c r="C52" s="95">
        <v>375000</v>
      </c>
      <c r="D52" s="34">
        <v>1.6232199999999999E-2</v>
      </c>
      <c r="E52" s="75">
        <v>1.5024999999999999E-4</v>
      </c>
      <c r="F52" s="35">
        <v>5</v>
      </c>
      <c r="G52" s="85">
        <f>init!D52/D52</f>
        <v>0.3309754685132022</v>
      </c>
      <c r="H52" s="86">
        <f t="shared" si="2"/>
        <v>9.2562930471531898E-3</v>
      </c>
      <c r="I52" s="85">
        <f t="shared" si="9"/>
        <v>6.8999175461280385E-2</v>
      </c>
      <c r="J52" s="111">
        <f t="shared" si="3"/>
        <v>7.4981499629992607E-2</v>
      </c>
      <c r="K52" s="111">
        <f t="shared" si="4"/>
        <v>6.9401096199954354E-2</v>
      </c>
      <c r="L52" s="111">
        <f t="shared" si="10"/>
        <v>1.8371124808396266E-2</v>
      </c>
      <c r="M52" s="111">
        <f t="shared" si="5"/>
        <v>0</v>
      </c>
      <c r="N52" s="76">
        <f t="shared" si="11"/>
        <v>-0.40117254650264944</v>
      </c>
      <c r="O52" s="77">
        <f t="shared" si="6"/>
        <v>-0.38882865980022674</v>
      </c>
      <c r="P52" s="77">
        <f t="shared" si="7"/>
        <v>-0.39292461779261234</v>
      </c>
      <c r="Q52" s="77">
        <f t="shared" si="12"/>
        <v>-0.61380993535953532</v>
      </c>
      <c r="R52" s="90">
        <f t="shared" si="8"/>
        <v>-0.5385949291305453</v>
      </c>
      <c r="S52" s="72">
        <f t="shared" si="14"/>
        <v>1.4139999999999999E-4</v>
      </c>
    </row>
    <row r="53" spans="1:19">
      <c r="A53" s="33">
        <v>40</v>
      </c>
      <c r="B53" s="93">
        <f t="shared" si="16"/>
        <v>8.8155000000000011E-2</v>
      </c>
      <c r="C53" s="95">
        <v>400000</v>
      </c>
      <c r="D53" s="34">
        <v>1.7631000000000001E-2</v>
      </c>
      <c r="E53" s="75">
        <v>2.2042399999999999E-4</v>
      </c>
      <c r="F53" s="35">
        <v>5</v>
      </c>
      <c r="G53" s="85">
        <f>init!D53/D53</f>
        <v>0.32375701888718733</v>
      </c>
      <c r="H53" s="86">
        <f t="shared" si="2"/>
        <v>1.2502070217231012E-2</v>
      </c>
      <c r="I53" s="85">
        <f t="shared" si="9"/>
        <v>7.4983639253356701E-2</v>
      </c>
      <c r="J53" s="111">
        <f t="shared" si="3"/>
        <v>7.9981599631992639E-2</v>
      </c>
      <c r="K53" s="111">
        <f t="shared" si="4"/>
        <v>7.5382976449627187E-2</v>
      </c>
      <c r="L53" s="111">
        <f t="shared" si="10"/>
        <v>3.1339484340195164E-2</v>
      </c>
      <c r="M53" s="111">
        <f t="shared" si="5"/>
        <v>0</v>
      </c>
      <c r="N53" s="76">
        <f t="shared" si="11"/>
        <v>-0.37811471470632496</v>
      </c>
      <c r="O53" s="77">
        <f t="shared" si="6"/>
        <v>-0.37048743809507179</v>
      </c>
      <c r="P53" s="77">
        <f t="shared" si="7"/>
        <v>-0.36996493755182813</v>
      </c>
      <c r="Q53" s="77">
        <f t="shared" si="12"/>
        <v>-0.52548576505030975</v>
      </c>
      <c r="R53" s="90">
        <f t="shared" si="8"/>
        <v>-0.5385949291305453</v>
      </c>
      <c r="S53" s="72">
        <f t="shared" si="14"/>
        <v>1.4139999999999999E-4</v>
      </c>
    </row>
    <row r="54" spans="1:19">
      <c r="A54" s="33">
        <v>41</v>
      </c>
      <c r="B54" s="93">
        <f t="shared" si="16"/>
        <v>9.2828000000000008E-2</v>
      </c>
      <c r="C54" s="95">
        <v>425000</v>
      </c>
      <c r="D54" s="34">
        <v>1.8565600000000002E-2</v>
      </c>
      <c r="E54" s="75">
        <v>1.6538800000000001E-4</v>
      </c>
      <c r="F54" s="35">
        <v>5</v>
      </c>
      <c r="G54" s="85">
        <f>init!D54/D54</f>
        <v>0.33241155685784463</v>
      </c>
      <c r="H54" s="86">
        <f t="shared" si="2"/>
        <v>8.9083035291075974E-3</v>
      </c>
      <c r="I54" s="85">
        <f t="shared" si="9"/>
        <v>7.8982123568537232E-2</v>
      </c>
      <c r="J54" s="111">
        <f t="shared" si="3"/>
        <v>8.4981699633992686E-2</v>
      </c>
      <c r="K54" s="111">
        <f t="shared" si="4"/>
        <v>7.9379734586132927E-2</v>
      </c>
      <c r="L54" s="111">
        <f t="shared" si="10"/>
        <v>1.6980748036720204E-2</v>
      </c>
      <c r="M54" s="111">
        <f t="shared" si="5"/>
        <v>0</v>
      </c>
      <c r="N54" s="76">
        <f t="shared" si="11"/>
        <v>-0.36270875989016477</v>
      </c>
      <c r="O54" s="77">
        <f t="shared" si="6"/>
        <v>-0.35214621638991683</v>
      </c>
      <c r="P54" s="77">
        <f t="shared" si="7"/>
        <v>-0.35462456212071797</v>
      </c>
      <c r="Q54" s="77">
        <f t="shared" si="12"/>
        <v>-0.62327943491145532</v>
      </c>
      <c r="R54" s="90">
        <f t="shared" si="8"/>
        <v>-0.5385949291305453</v>
      </c>
      <c r="S54" s="72">
        <f t="shared" si="14"/>
        <v>1.4139999999999999E-4</v>
      </c>
    </row>
    <row r="55" spans="1:19">
      <c r="A55" s="33">
        <v>42</v>
      </c>
      <c r="B55" s="93">
        <f t="shared" si="16"/>
        <v>9.7423499999999996E-2</v>
      </c>
      <c r="C55" s="95">
        <v>450000</v>
      </c>
      <c r="D55" s="34">
        <v>1.9484700000000001E-2</v>
      </c>
      <c r="E55" s="75">
        <v>1.7920300000000001E-4</v>
      </c>
      <c r="F55" s="35">
        <v>5</v>
      </c>
      <c r="G55" s="85">
        <f>init!D55/D55</f>
        <v>0.33209235964628658</v>
      </c>
      <c r="H55" s="86">
        <f t="shared" si="2"/>
        <v>9.1971136327477464E-3</v>
      </c>
      <c r="I55" s="85">
        <f t="shared" si="9"/>
        <v>8.2914294480245371E-2</v>
      </c>
      <c r="J55" s="111">
        <f t="shared" si="3"/>
        <v>8.9981799635992718E-2</v>
      </c>
      <c r="K55" s="111">
        <f t="shared" si="4"/>
        <v>8.331020794720978E-2</v>
      </c>
      <c r="L55" s="111">
        <f t="shared" si="10"/>
        <v>1.8134676068178923E-2</v>
      </c>
      <c r="M55" s="111">
        <f t="shared" si="5"/>
        <v>0</v>
      </c>
      <c r="N55" s="76">
        <f t="shared" si="11"/>
        <v>-0.34755830721358361</v>
      </c>
      <c r="O55" s="77">
        <f t="shared" si="6"/>
        <v>-0.33380499468476182</v>
      </c>
      <c r="P55" s="77">
        <f t="shared" si="7"/>
        <v>-0.33953860121901319</v>
      </c>
      <c r="Q55" s="77">
        <f t="shared" si="12"/>
        <v>-0.61542032707863825</v>
      </c>
      <c r="R55" s="90">
        <f t="shared" si="8"/>
        <v>-0.5385949291305453</v>
      </c>
      <c r="S55" s="72">
        <f t="shared" si="14"/>
        <v>1.4139999999999999E-4</v>
      </c>
    </row>
    <row r="56" spans="1:19">
      <c r="A56" s="33">
        <v>43</v>
      </c>
      <c r="B56" s="93">
        <f t="shared" si="16"/>
        <v>0.104156</v>
      </c>
      <c r="C56" s="95">
        <v>475000</v>
      </c>
      <c r="D56" s="34">
        <v>2.0831200000000001E-2</v>
      </c>
      <c r="E56" s="75">
        <v>4.6053899999999999E-4</v>
      </c>
      <c r="F56" s="35">
        <v>5</v>
      </c>
      <c r="G56" s="85">
        <f>init!D56/D56</f>
        <v>0.32639598294865391</v>
      </c>
      <c r="H56" s="86">
        <f t="shared" si="2"/>
        <v>2.2108135873113405E-2</v>
      </c>
      <c r="I56" s="85">
        <f t="shared" si="9"/>
        <v>8.8675004014153541E-2</v>
      </c>
      <c r="J56" s="111">
        <f t="shared" si="3"/>
        <v>9.4981899637992764E-2</v>
      </c>
      <c r="K56" s="111">
        <f t="shared" si="4"/>
        <v>8.9068430535274162E-2</v>
      </c>
      <c r="L56" s="111">
        <f t="shared" si="10"/>
        <v>6.9720096003860796E-2</v>
      </c>
      <c r="M56" s="111">
        <f t="shared" si="5"/>
        <v>0</v>
      </c>
      <c r="N56" s="76">
        <f t="shared" si="11"/>
        <v>-0.32536258908822552</v>
      </c>
      <c r="O56" s="77">
        <f t="shared" si="6"/>
        <v>-0.31546377297960687</v>
      </c>
      <c r="P56" s="77">
        <f t="shared" si="7"/>
        <v>-0.31743736484196433</v>
      </c>
      <c r="Q56" s="77">
        <f t="shared" si="12"/>
        <v>-0.26408526386574571</v>
      </c>
      <c r="R56" s="90">
        <f t="shared" si="8"/>
        <v>-0.5385949291305453</v>
      </c>
      <c r="S56" s="72">
        <f t="shared" si="14"/>
        <v>1.4139999999999999E-4</v>
      </c>
    </row>
    <row r="57" spans="1:19">
      <c r="A57" s="33">
        <v>44</v>
      </c>
      <c r="B57" s="93">
        <f t="shared" si="16"/>
        <v>0.108707</v>
      </c>
      <c r="C57" s="95">
        <v>500000</v>
      </c>
      <c r="D57" s="34">
        <v>2.1741400000000001E-2</v>
      </c>
      <c r="E57" s="75">
        <v>2.6108799999999998E-4</v>
      </c>
      <c r="F57" s="35">
        <v>5</v>
      </c>
      <c r="G57" s="85">
        <f>init!D57/D57</f>
        <v>0.331158987001757</v>
      </c>
      <c r="H57" s="86">
        <f t="shared" si="2"/>
        <v>1.2008794281876971E-2</v>
      </c>
      <c r="I57" s="85">
        <f t="shared" si="9"/>
        <v>9.2569098197416252E-2</v>
      </c>
      <c r="J57" s="111">
        <f t="shared" si="3"/>
        <v>9.9981999639992797E-2</v>
      </c>
      <c r="K57" s="111">
        <f t="shared" si="4"/>
        <v>9.2960843605943463E-2</v>
      </c>
      <c r="L57" s="111">
        <f t="shared" si="10"/>
        <v>2.9368622095852552E-2</v>
      </c>
      <c r="M57" s="111">
        <f t="shared" si="5"/>
        <v>0</v>
      </c>
      <c r="N57" s="76">
        <f t="shared" si="11"/>
        <v>-0.3103588440917896</v>
      </c>
      <c r="O57" s="77">
        <f t="shared" si="6"/>
        <v>-0.29712255127445192</v>
      </c>
      <c r="P57" s="77">
        <f t="shared" si="7"/>
        <v>-0.30249748712165997</v>
      </c>
      <c r="Q57" s="77">
        <f t="shared" si="12"/>
        <v>-0.53890880225856286</v>
      </c>
      <c r="R57" s="90">
        <f t="shared" si="8"/>
        <v>-0.5385949291305453</v>
      </c>
      <c r="S57" s="72">
        <f t="shared" si="14"/>
        <v>1.4139999999999999E-4</v>
      </c>
    </row>
    <row r="58" spans="1:19">
      <c r="A58" s="33">
        <v>45</v>
      </c>
      <c r="B58" s="93">
        <f t="shared" si="16"/>
        <v>0.12546599999999999</v>
      </c>
      <c r="C58" s="95">
        <v>550000</v>
      </c>
      <c r="D58" s="34">
        <v>2.50932E-2</v>
      </c>
      <c r="E58" s="75">
        <v>1.65482E-3</v>
      </c>
      <c r="F58" s="35">
        <v>5</v>
      </c>
      <c r="G58" s="85">
        <f>init!D58/D58</f>
        <v>0.31858112954904116</v>
      </c>
      <c r="H58" s="86">
        <f t="shared" si="2"/>
        <v>6.5946949771252775E-2</v>
      </c>
      <c r="I58" s="85">
        <f t="shared" si="9"/>
        <v>0.10690905082701405</v>
      </c>
      <c r="J58" s="111">
        <f t="shared" si="3"/>
        <v>0.10998219964399288</v>
      </c>
      <c r="K58" s="111">
        <f t="shared" si="4"/>
        <v>0.1072946055596562</v>
      </c>
      <c r="L58" s="111">
        <f t="shared" si="10"/>
        <v>0.24487614347370693</v>
      </c>
      <c r="M58" s="111">
        <f t="shared" si="5"/>
        <v>0</v>
      </c>
      <c r="N58" s="76">
        <f t="shared" si="11"/>
        <v>-0.25510774270851799</v>
      </c>
      <c r="O58" s="77">
        <f t="shared" si="6"/>
        <v>-0.26044010786414196</v>
      </c>
      <c r="P58" s="77">
        <f t="shared" si="7"/>
        <v>-0.24748157617580616</v>
      </c>
      <c r="Q58" s="77">
        <f t="shared" si="12"/>
        <v>0.92885764687660421</v>
      </c>
      <c r="R58" s="90">
        <f t="shared" si="8"/>
        <v>-0.5385949291305453</v>
      </c>
      <c r="S58" s="72">
        <f t="shared" si="14"/>
        <v>1.4139999999999999E-4</v>
      </c>
    </row>
    <row r="59" spans="1:19">
      <c r="A59" s="33">
        <v>46</v>
      </c>
      <c r="B59" s="93">
        <f t="shared" si="16"/>
        <v>0.14378749999999998</v>
      </c>
      <c r="C59" s="95">
        <v>600000</v>
      </c>
      <c r="D59" s="34">
        <v>2.8757499999999998E-2</v>
      </c>
      <c r="E59" s="75">
        <v>1.5443399999999999E-3</v>
      </c>
      <c r="F59" s="35">
        <v>5</v>
      </c>
      <c r="G59" s="85">
        <f>init!D59/D59</f>
        <v>0.2983652960097366</v>
      </c>
      <c r="H59" s="86">
        <f t="shared" si="2"/>
        <v>5.3702164652699294E-2</v>
      </c>
      <c r="I59" s="85">
        <f t="shared" si="9"/>
        <v>0.12258596723629717</v>
      </c>
      <c r="J59" s="111">
        <f t="shared" si="3"/>
        <v>0.11998239964799295</v>
      </c>
      <c r="K59" s="111">
        <f t="shared" si="4"/>
        <v>0.12296475411475781</v>
      </c>
      <c r="L59" s="111">
        <f t="shared" si="10"/>
        <v>0.19595264457460812</v>
      </c>
      <c r="M59" s="111">
        <f t="shared" si="5"/>
        <v>0</v>
      </c>
      <c r="N59" s="76">
        <f t="shared" si="11"/>
        <v>-0.19470538851115479</v>
      </c>
      <c r="O59" s="77">
        <f t="shared" si="6"/>
        <v>-0.22375766445383202</v>
      </c>
      <c r="P59" s="77">
        <f t="shared" si="7"/>
        <v>-0.18733634004032904</v>
      </c>
      <c r="Q59" s="77">
        <f t="shared" si="12"/>
        <v>0.5956522450451972</v>
      </c>
      <c r="R59" s="90">
        <f t="shared" si="8"/>
        <v>-0.5385949291305453</v>
      </c>
      <c r="S59" s="72">
        <f t="shared" si="14"/>
        <v>1.4139999999999999E-4</v>
      </c>
    </row>
    <row r="60" spans="1:19">
      <c r="A60" s="33">
        <v>47</v>
      </c>
      <c r="B60" s="93">
        <f t="shared" si="16"/>
        <v>0.14058499999999999</v>
      </c>
      <c r="C60" s="95">
        <v>650000</v>
      </c>
      <c r="D60" s="34">
        <v>2.8117E-2</v>
      </c>
      <c r="E60" s="75">
        <v>3.1731100000000003E-4</v>
      </c>
      <c r="F60" s="35">
        <v>5</v>
      </c>
      <c r="G60" s="85">
        <f>init!D60/D60</f>
        <v>0.32953088878614362</v>
      </c>
      <c r="H60" s="86">
        <f t="shared" si="2"/>
        <v>1.1285378952235303E-2</v>
      </c>
      <c r="I60" s="85">
        <f t="shared" si="9"/>
        <v>0.11984572627345409</v>
      </c>
      <c r="J60" s="111">
        <f t="shared" si="3"/>
        <v>0.12998259965199305</v>
      </c>
      <c r="K60" s="111">
        <f t="shared" si="4"/>
        <v>0.12022569613655118</v>
      </c>
      <c r="L60" s="111">
        <f t="shared" si="10"/>
        <v>2.6478248051665459E-2</v>
      </c>
      <c r="M60" s="111">
        <f t="shared" si="5"/>
        <v>0</v>
      </c>
      <c r="N60" s="76">
        <f t="shared" si="11"/>
        <v>-0.20526339627891702</v>
      </c>
      <c r="O60" s="77">
        <f t="shared" si="6"/>
        <v>-0.18707522104352209</v>
      </c>
      <c r="P60" s="77">
        <f t="shared" si="7"/>
        <v>-0.1978494049489809</v>
      </c>
      <c r="Q60" s="77">
        <f t="shared" si="12"/>
        <v>-0.55859439847527514</v>
      </c>
      <c r="R60" s="90">
        <f t="shared" si="8"/>
        <v>-0.5385949291305453</v>
      </c>
      <c r="S60" s="72">
        <f t="shared" si="14"/>
        <v>1.4139999999999999E-4</v>
      </c>
    </row>
    <row r="61" spans="1:19">
      <c r="A61" s="33">
        <v>48</v>
      </c>
      <c r="B61" s="93">
        <f t="shared" si="16"/>
        <v>0.15148899999999998</v>
      </c>
      <c r="C61" s="95">
        <v>700000</v>
      </c>
      <c r="D61" s="34">
        <v>3.02978E-2</v>
      </c>
      <c r="E61" s="75">
        <v>2.4986499999999999E-4</v>
      </c>
      <c r="F61" s="35">
        <v>5</v>
      </c>
      <c r="G61" s="85">
        <f>init!D61/D61</f>
        <v>0.33094152050643943</v>
      </c>
      <c r="H61" s="86">
        <f t="shared" si="2"/>
        <v>8.2469684267504565E-3</v>
      </c>
      <c r="I61" s="85">
        <f t="shared" si="9"/>
        <v>0.12917580822781499</v>
      </c>
      <c r="J61" s="111">
        <f t="shared" si="3"/>
        <v>0.13998279965599311</v>
      </c>
      <c r="K61" s="111">
        <f t="shared" si="4"/>
        <v>0.12955175021753954</v>
      </c>
      <c r="L61" s="111">
        <f t="shared" si="10"/>
        <v>1.4338412802671835E-2</v>
      </c>
      <c r="M61" s="111">
        <f t="shared" si="5"/>
        <v>0</v>
      </c>
      <c r="N61" s="76">
        <f t="shared" si="11"/>
        <v>-0.16931506944060964</v>
      </c>
      <c r="O61" s="77">
        <f t="shared" si="6"/>
        <v>-0.15039277763321215</v>
      </c>
      <c r="P61" s="77">
        <f t="shared" si="7"/>
        <v>-0.16205410135368342</v>
      </c>
      <c r="Q61" s="77">
        <f t="shared" si="12"/>
        <v>-0.6412757024157526</v>
      </c>
      <c r="R61" s="90">
        <f t="shared" si="8"/>
        <v>-0.5385949291305453</v>
      </c>
      <c r="S61" s="72">
        <f t="shared" si="14"/>
        <v>1.4139999999999999E-4</v>
      </c>
    </row>
    <row r="62" spans="1:19">
      <c r="A62" s="33">
        <v>49</v>
      </c>
      <c r="B62" s="93">
        <f t="shared" si="16"/>
        <v>0.1652325</v>
      </c>
      <c r="C62" s="95">
        <v>750000</v>
      </c>
      <c r="D62" s="34">
        <v>3.3046499999999999E-2</v>
      </c>
      <c r="E62" s="75">
        <v>2.11499E-4</v>
      </c>
      <c r="F62" s="35">
        <v>5</v>
      </c>
      <c r="G62" s="85">
        <f>init!D62/D62</f>
        <v>0.31892030926119258</v>
      </c>
      <c r="H62" s="86">
        <f t="shared" si="2"/>
        <v>6.4000423645469264E-3</v>
      </c>
      <c r="I62" s="85">
        <f t="shared" si="9"/>
        <v>0.14093552771972248</v>
      </c>
      <c r="J62" s="111">
        <f t="shared" si="3"/>
        <v>0.1499829996599932</v>
      </c>
      <c r="K62" s="111">
        <f t="shared" si="4"/>
        <v>0.14130639294149985</v>
      </c>
      <c r="L62" s="111">
        <f t="shared" si="10"/>
        <v>6.9591011776748901E-3</v>
      </c>
      <c r="M62" s="111">
        <f t="shared" si="5"/>
        <v>0</v>
      </c>
      <c r="N62" s="76">
        <f t="shared" si="11"/>
        <v>-0.12400547388830971</v>
      </c>
      <c r="O62" s="77">
        <f t="shared" si="6"/>
        <v>-0.11371033422290221</v>
      </c>
      <c r="P62" s="77">
        <f t="shared" si="7"/>
        <v>-0.11693737767778734</v>
      </c>
      <c r="Q62" s="77">
        <f t="shared" si="12"/>
        <v>-0.69153430105599767</v>
      </c>
      <c r="R62" s="90">
        <f t="shared" si="8"/>
        <v>-0.5385949291305453</v>
      </c>
      <c r="S62" s="72">
        <f t="shared" si="14"/>
        <v>1.4139999999999999E-4</v>
      </c>
    </row>
    <row r="63" spans="1:19">
      <c r="A63" s="33">
        <v>50</v>
      </c>
      <c r="B63" s="93">
        <f t="shared" si="16"/>
        <v>0.17382600000000001</v>
      </c>
      <c r="C63" s="95">
        <v>800000</v>
      </c>
      <c r="D63" s="34">
        <v>3.4765200000000003E-2</v>
      </c>
      <c r="E63" s="75">
        <v>5.6350400000000004E-4</v>
      </c>
      <c r="F63" s="35">
        <v>5</v>
      </c>
      <c r="G63" s="85">
        <f>init!D63/D63</f>
        <v>0.32707132419776092</v>
      </c>
      <c r="H63" s="86">
        <f t="shared" si="2"/>
        <v>1.6208852530691611E-2</v>
      </c>
      <c r="I63" s="85">
        <f t="shared" si="9"/>
        <v>0.14828861459378709</v>
      </c>
      <c r="J63" s="111">
        <f t="shared" si="3"/>
        <v>0.15998319966399327</v>
      </c>
      <c r="K63" s="111">
        <f t="shared" si="4"/>
        <v>0.14865630542728248</v>
      </c>
      <c r="L63" s="111">
        <f t="shared" si="10"/>
        <v>4.6149769590281442E-2</v>
      </c>
      <c r="M63" s="111">
        <f t="shared" si="5"/>
        <v>0</v>
      </c>
      <c r="N63" s="76">
        <f t="shared" si="11"/>
        <v>-9.5674407611255896E-2</v>
      </c>
      <c r="O63" s="77">
        <f t="shared" si="6"/>
        <v>-7.7027890812592273E-2</v>
      </c>
      <c r="P63" s="77">
        <f t="shared" si="7"/>
        <v>-8.872690982688955E-2</v>
      </c>
      <c r="Q63" s="77">
        <f t="shared" si="12"/>
        <v>-0.42461671113880262</v>
      </c>
      <c r="R63" s="90">
        <f t="shared" si="8"/>
        <v>-0.5385949291305453</v>
      </c>
      <c r="S63" s="72">
        <f t="shared" si="14"/>
        <v>1.4139999999999999E-4</v>
      </c>
    </row>
    <row r="64" spans="1:19">
      <c r="A64" s="33">
        <v>51</v>
      </c>
      <c r="B64" s="93">
        <f t="shared" si="16"/>
        <v>0.18691200000000002</v>
      </c>
      <c r="C64" s="95">
        <v>850000</v>
      </c>
      <c r="D64" s="34">
        <v>3.7382400000000003E-2</v>
      </c>
      <c r="E64" s="75">
        <v>1.7413800000000001E-4</v>
      </c>
      <c r="F64" s="35">
        <v>5</v>
      </c>
      <c r="G64" s="85">
        <f>init!D64/D64</f>
        <v>0.32153901301147059</v>
      </c>
      <c r="H64" s="86">
        <f t="shared" si="2"/>
        <v>4.6582883923985616E-3</v>
      </c>
      <c r="I64" s="85">
        <f t="shared" si="9"/>
        <v>0.15948573972720298</v>
      </c>
      <c r="J64" s="111">
        <f t="shared" si="3"/>
        <v>0.16998339966799336</v>
      </c>
      <c r="K64" s="111">
        <f t="shared" si="4"/>
        <v>0.15984859666937837</v>
      </c>
      <c r="L64" s="111">
        <f t="shared" si="10"/>
        <v>0</v>
      </c>
      <c r="M64" s="111">
        <f t="shared" si="5"/>
        <v>0</v>
      </c>
      <c r="N64" s="76">
        <f t="shared" si="11"/>
        <v>-5.2532459243125745E-2</v>
      </c>
      <c r="O64" s="77">
        <f t="shared" si="6"/>
        <v>-4.0345447402282332E-2</v>
      </c>
      <c r="P64" s="77">
        <f t="shared" si="7"/>
        <v>-4.5768606190786945E-2</v>
      </c>
      <c r="Q64" s="77">
        <f t="shared" si="12"/>
        <v>-0.73893095412602761</v>
      </c>
      <c r="R64" s="90">
        <f t="shared" si="8"/>
        <v>-0.5385949291305453</v>
      </c>
      <c r="S64" s="72">
        <f t="shared" si="14"/>
        <v>1.4139999999999999E-4</v>
      </c>
    </row>
    <row r="65" spans="1:19">
      <c r="A65" s="33">
        <v>52</v>
      </c>
      <c r="B65" s="93">
        <f t="shared" si="16"/>
        <v>0.1953705</v>
      </c>
      <c r="C65" s="95">
        <v>900000</v>
      </c>
      <c r="D65" s="34">
        <v>3.90741E-2</v>
      </c>
      <c r="E65" s="75">
        <v>4.85112E-4</v>
      </c>
      <c r="F65" s="35">
        <v>5</v>
      </c>
      <c r="G65" s="85">
        <f>init!D65/D65</f>
        <v>0.3280945690367788</v>
      </c>
      <c r="H65" s="86">
        <f t="shared" si="2"/>
        <v>1.2415180388031969E-2</v>
      </c>
      <c r="I65" s="85">
        <f t="shared" si="9"/>
        <v>0.16672331293070278</v>
      </c>
      <c r="J65" s="111">
        <f t="shared" si="3"/>
        <v>0.17998359967199343</v>
      </c>
      <c r="K65" s="111">
        <f t="shared" si="4"/>
        <v>0.16708304535280094</v>
      </c>
      <c r="L65" s="111">
        <f t="shared" si="10"/>
        <v>3.0992319859805783E-2</v>
      </c>
      <c r="M65" s="111">
        <f t="shared" si="5"/>
        <v>0</v>
      </c>
      <c r="N65" s="76">
        <f t="shared" si="11"/>
        <v>-2.464646120920953E-2</v>
      </c>
      <c r="O65" s="77">
        <f t="shared" si="6"/>
        <v>-3.6630039919723903E-3</v>
      </c>
      <c r="P65" s="77">
        <f t="shared" si="7"/>
        <v>-1.8001312036272709E-2</v>
      </c>
      <c r="Q65" s="77">
        <f t="shared" si="12"/>
        <v>-0.5278502132764743</v>
      </c>
      <c r="R65" s="90">
        <f t="shared" si="8"/>
        <v>-0.5385949291305453</v>
      </c>
      <c r="S65" s="72">
        <f t="shared" si="14"/>
        <v>1.4139999999999999E-4</v>
      </c>
    </row>
    <row r="66" spans="1:19">
      <c r="A66" s="33">
        <v>53</v>
      </c>
      <c r="B66" s="93">
        <f t="shared" si="16"/>
        <v>0.20608700000000002</v>
      </c>
      <c r="C66" s="95">
        <v>950000</v>
      </c>
      <c r="D66" s="34">
        <v>4.1217400000000001E-2</v>
      </c>
      <c r="E66" s="75">
        <v>5.4400399999999995E-4</v>
      </c>
      <c r="F66" s="35">
        <v>5</v>
      </c>
      <c r="G66" s="85">
        <f>init!D66/D66</f>
        <v>0.32757282118716852</v>
      </c>
      <c r="H66" s="86">
        <f t="shared" si="2"/>
        <v>1.3198406498226475E-2</v>
      </c>
      <c r="I66" s="85">
        <f t="shared" si="9"/>
        <v>0.17589295923150144</v>
      </c>
      <c r="J66" s="111">
        <f t="shared" si="3"/>
        <v>0.18998379967599352</v>
      </c>
      <c r="K66" s="111">
        <f t="shared" si="4"/>
        <v>0.17624873304162264</v>
      </c>
      <c r="L66" s="111">
        <f t="shared" si="10"/>
        <v>3.4121665239806455E-2</v>
      </c>
      <c r="M66" s="111">
        <f t="shared" si="5"/>
        <v>0</v>
      </c>
      <c r="N66" s="76">
        <f t="shared" si="11"/>
        <v>1.068371529140693E-2</v>
      </c>
      <c r="O66" s="77">
        <f t="shared" si="6"/>
        <v>3.301943941833755E-2</v>
      </c>
      <c r="P66" s="77">
        <f t="shared" si="7"/>
        <v>1.7178472536269987E-2</v>
      </c>
      <c r="Q66" s="77">
        <f t="shared" si="12"/>
        <v>-0.50653704458911386</v>
      </c>
      <c r="R66" s="90">
        <f t="shared" si="8"/>
        <v>-0.5385949291305453</v>
      </c>
      <c r="S66" s="72">
        <f t="shared" si="14"/>
        <v>1.4139999999999999E-4</v>
      </c>
    </row>
    <row r="67" spans="1:19">
      <c r="A67" s="33">
        <v>54</v>
      </c>
      <c r="B67" s="93">
        <f t="shared" si="16"/>
        <v>0.22218950000000001</v>
      </c>
      <c r="C67" s="95">
        <v>1000000</v>
      </c>
      <c r="D67" s="34">
        <v>4.4437900000000002E-2</v>
      </c>
      <c r="E67" s="75">
        <v>3.04492E-3</v>
      </c>
      <c r="F67" s="35">
        <v>5</v>
      </c>
      <c r="G67" s="85">
        <f>init!D67/D67</f>
        <v>0.32328935435742912</v>
      </c>
      <c r="H67" s="86">
        <f t="shared" si="2"/>
        <v>6.8520789686281308E-2</v>
      </c>
      <c r="I67" s="85">
        <f t="shared" si="9"/>
        <v>0.18967117315942664</v>
      </c>
      <c r="J67" s="111">
        <f t="shared" si="3"/>
        <v>0.19998399967999361</v>
      </c>
      <c r="K67" s="111">
        <f t="shared" si="4"/>
        <v>0.19002099880089582</v>
      </c>
      <c r="L67" s="111">
        <f t="shared" si="10"/>
        <v>0.25515980733797161</v>
      </c>
      <c r="M67" s="111">
        <f t="shared" si="5"/>
        <v>0</v>
      </c>
      <c r="N67" s="76">
        <f t="shared" si="11"/>
        <v>6.3770466292309771E-2</v>
      </c>
      <c r="O67" s="77">
        <f t="shared" si="6"/>
        <v>6.9701882828647491E-2</v>
      </c>
      <c r="P67" s="77">
        <f t="shared" si="7"/>
        <v>7.0039246210451739E-2</v>
      </c>
      <c r="Q67" s="77">
        <f t="shared" si="12"/>
        <v>0.99889704363476561</v>
      </c>
      <c r="R67" s="90">
        <f t="shared" si="8"/>
        <v>-0.5385949291305453</v>
      </c>
      <c r="S67" s="72">
        <f t="shared" si="14"/>
        <v>1.4139999999999999E-4</v>
      </c>
    </row>
    <row r="68" spans="1:19">
      <c r="A68" s="33">
        <v>55</v>
      </c>
      <c r="B68" s="93">
        <f t="shared" si="16"/>
        <v>0.27126749999999999</v>
      </c>
      <c r="C68" s="95">
        <v>1250000</v>
      </c>
      <c r="D68" s="34">
        <v>5.4253500000000003E-2</v>
      </c>
      <c r="E68" s="75">
        <v>6.1713100000000004E-4</v>
      </c>
      <c r="F68" s="35">
        <v>5</v>
      </c>
      <c r="G68" s="85">
        <f>init!D68/D68</f>
        <v>0.33168919977512967</v>
      </c>
      <c r="H68" s="86">
        <f t="shared" si="2"/>
        <v>1.1374952768024183E-2</v>
      </c>
      <c r="I68" s="85">
        <f t="shared" si="9"/>
        <v>0.23166509852224068</v>
      </c>
      <c r="J68" s="111">
        <f t="shared" si="3"/>
        <v>0.24998499969999399</v>
      </c>
      <c r="K68" s="111">
        <f t="shared" si="4"/>
        <v>0.23199679503959231</v>
      </c>
      <c r="L68" s="111">
        <f t="shared" si="10"/>
        <v>2.6836136282100412E-2</v>
      </c>
      <c r="M68" s="111">
        <f t="shared" si="5"/>
        <v>0</v>
      </c>
      <c r="N68" s="76">
        <f t="shared" si="11"/>
        <v>0.22557090508270319</v>
      </c>
      <c r="O68" s="77">
        <f t="shared" si="6"/>
        <v>0.25311409988019717</v>
      </c>
      <c r="P68" s="77">
        <f t="shared" si="7"/>
        <v>0.23115094007050399</v>
      </c>
      <c r="Q68" s="77">
        <f t="shared" si="12"/>
        <v>-0.55615691353825625</v>
      </c>
      <c r="R68" s="90">
        <f t="shared" si="8"/>
        <v>-0.5385949291305453</v>
      </c>
      <c r="S68" s="72">
        <f t="shared" si="14"/>
        <v>1.4139999999999999E-4</v>
      </c>
    </row>
    <row r="69" spans="1:19">
      <c r="A69" s="33">
        <v>56</v>
      </c>
      <c r="B69" s="93">
        <f t="shared" si="16"/>
        <v>0.32759900000000003</v>
      </c>
      <c r="C69" s="95">
        <v>1500000</v>
      </c>
      <c r="D69" s="34">
        <v>6.5519800000000003E-2</v>
      </c>
      <c r="E69" s="75">
        <v>5.4316900000000003E-4</v>
      </c>
      <c r="F69" s="35">
        <v>5</v>
      </c>
      <c r="G69" s="85">
        <f>init!D69/D69</f>
        <v>0.32258950729397828</v>
      </c>
      <c r="H69" s="86">
        <f t="shared" si="2"/>
        <v>8.2901504583347326E-3</v>
      </c>
      <c r="I69" s="85">
        <f t="shared" si="9"/>
        <v>0.27986553062166125</v>
      </c>
      <c r="J69" s="111">
        <f t="shared" si="3"/>
        <v>0.2999859997199944</v>
      </c>
      <c r="K69" s="111">
        <f t="shared" si="4"/>
        <v>0.2801764186147202</v>
      </c>
      <c r="L69" s="111">
        <f t="shared" si="10"/>
        <v>1.4510944705373265E-2</v>
      </c>
      <c r="M69" s="111">
        <f t="shared" si="5"/>
        <v>0</v>
      </c>
      <c r="N69" s="76">
        <f t="shared" si="11"/>
        <v>0.41128469573678555</v>
      </c>
      <c r="O69" s="77">
        <f t="shared" si="6"/>
        <v>0.43652631693174687</v>
      </c>
      <c r="P69" s="77">
        <f t="shared" si="7"/>
        <v>0.41607419249883304</v>
      </c>
      <c r="Q69" s="77">
        <f t="shared" si="12"/>
        <v>-0.6401006318819189</v>
      </c>
      <c r="R69" s="90">
        <f t="shared" si="8"/>
        <v>-0.5385949291305453</v>
      </c>
      <c r="S69" s="72">
        <f t="shared" si="14"/>
        <v>1.4139999999999999E-4</v>
      </c>
    </row>
    <row r="70" spans="1:19">
      <c r="A70" s="33">
        <v>57</v>
      </c>
      <c r="B70" s="93">
        <f t="shared" si="16"/>
        <v>0.40417199999999998</v>
      </c>
      <c r="C70" s="95">
        <v>1750000</v>
      </c>
      <c r="D70" s="34">
        <v>8.0834400000000001E-2</v>
      </c>
      <c r="E70" s="75">
        <v>5.1930199999999996E-3</v>
      </c>
      <c r="F70" s="35">
        <v>5</v>
      </c>
      <c r="G70" s="85">
        <f>init!D70/D70</f>
        <v>0.30728996565818512</v>
      </c>
      <c r="H70" s="86">
        <f t="shared" si="2"/>
        <v>6.4242698653048699E-2</v>
      </c>
      <c r="I70" s="85">
        <f t="shared" si="9"/>
        <v>0.34538574022284219</v>
      </c>
      <c r="J70" s="111">
        <f t="shared" si="3"/>
        <v>0.34998699973999481</v>
      </c>
      <c r="K70" s="111">
        <f t="shared" si="4"/>
        <v>0.34566834260073642</v>
      </c>
      <c r="L70" s="111">
        <f t="shared" si="10"/>
        <v>0.23806688329494646</v>
      </c>
      <c r="M70" s="111">
        <f t="shared" si="5"/>
        <v>0</v>
      </c>
      <c r="N70" s="76">
        <f t="shared" si="11"/>
        <v>0.66373070004618673</v>
      </c>
      <c r="O70" s="77">
        <f t="shared" si="6"/>
        <v>0.61993853398329657</v>
      </c>
      <c r="P70" s="77">
        <f t="shared" si="7"/>
        <v>0.66744559585564822</v>
      </c>
      <c r="Q70" s="77">
        <f t="shared" si="12"/>
        <v>0.88248152241506705</v>
      </c>
      <c r="R70" s="90">
        <f t="shared" si="8"/>
        <v>-0.5385949291305453</v>
      </c>
      <c r="S70" s="72">
        <f t="shared" si="14"/>
        <v>1.4139999999999999E-4</v>
      </c>
    </row>
    <row r="71" spans="1:19">
      <c r="A71" s="33">
        <v>58</v>
      </c>
      <c r="B71" s="93">
        <f t="shared" si="16"/>
        <v>0.44164750000000003</v>
      </c>
      <c r="C71" s="95">
        <v>2000000</v>
      </c>
      <c r="D71" s="34">
        <v>8.8329500000000005E-2</v>
      </c>
      <c r="E71" s="75">
        <v>1.7667200000000001E-3</v>
      </c>
      <c r="F71" s="35">
        <v>5</v>
      </c>
      <c r="G71" s="85">
        <f>init!D71/D71</f>
        <v>0.31949122320402579</v>
      </c>
      <c r="H71" s="86">
        <f t="shared" si="2"/>
        <v>2.0001471761982123E-2</v>
      </c>
      <c r="I71" s="85">
        <f t="shared" si="9"/>
        <v>0.37745190734322487</v>
      </c>
      <c r="J71" s="111">
        <f t="shared" si="3"/>
        <v>0.39998799975999522</v>
      </c>
      <c r="K71" s="111">
        <f t="shared" si="4"/>
        <v>0.37772066649215968</v>
      </c>
      <c r="L71" s="111">
        <f t="shared" si="10"/>
        <v>6.130301245981918E-2</v>
      </c>
      <c r="M71" s="111">
        <f t="shared" si="5"/>
        <v>0</v>
      </c>
      <c r="N71" s="76">
        <f t="shared" si="11"/>
        <v>0.78727999594026143</v>
      </c>
      <c r="O71" s="77">
        <f t="shared" si="6"/>
        <v>0.80335075103484621</v>
      </c>
      <c r="P71" s="77">
        <f t="shared" si="7"/>
        <v>0.79046897258763393</v>
      </c>
      <c r="Q71" s="77">
        <f t="shared" si="12"/>
        <v>-0.3214118608518941</v>
      </c>
      <c r="R71" s="90">
        <f t="shared" si="8"/>
        <v>-0.5385949291305453</v>
      </c>
      <c r="S71" s="72">
        <f t="shared" si="14"/>
        <v>1.4139999999999999E-4</v>
      </c>
    </row>
    <row r="72" spans="1:19">
      <c r="A72" s="33">
        <v>59</v>
      </c>
      <c r="B72" s="93">
        <f t="shared" si="16"/>
        <v>0.49368799999999996</v>
      </c>
      <c r="C72" s="95">
        <v>2250000</v>
      </c>
      <c r="D72" s="34">
        <v>9.8737599999999995E-2</v>
      </c>
      <c r="E72" s="75">
        <v>9.4869099999999999E-4</v>
      </c>
      <c r="F72" s="35">
        <v>5</v>
      </c>
      <c r="G72" s="85">
        <f>init!D72/D72</f>
        <v>0.31860507040884123</v>
      </c>
      <c r="H72" s="86">
        <f t="shared" si="2"/>
        <v>9.6082039668778669E-3</v>
      </c>
      <c r="I72" s="85">
        <f t="shared" si="9"/>
        <v>0.42198071603232223</v>
      </c>
      <c r="J72" s="111">
        <f t="shared" si="3"/>
        <v>0.44998899977999562</v>
      </c>
      <c r="K72" s="111">
        <f t="shared" si="4"/>
        <v>0.42223025172708939</v>
      </c>
      <c r="L72" s="111">
        <f t="shared" si="10"/>
        <v>1.9777169367532224E-2</v>
      </c>
      <c r="M72" s="111">
        <f t="shared" si="5"/>
        <v>0</v>
      </c>
      <c r="N72" s="76">
        <f t="shared" si="11"/>
        <v>0.95884721006617246</v>
      </c>
      <c r="O72" s="77">
        <f t="shared" si="6"/>
        <v>0.98676296808639585</v>
      </c>
      <c r="P72" s="77">
        <f t="shared" si="7"/>
        <v>0.96130586700721166</v>
      </c>
      <c r="Q72" s="77">
        <f t="shared" si="12"/>
        <v>-0.60423372652610718</v>
      </c>
      <c r="R72" s="90">
        <f t="shared" si="8"/>
        <v>-0.5385949291305453</v>
      </c>
      <c r="S72" s="72">
        <f t="shared" si="14"/>
        <v>1.4139999999999999E-4</v>
      </c>
    </row>
    <row r="73" spans="1:19">
      <c r="A73" s="33">
        <v>60</v>
      </c>
      <c r="B73" s="93">
        <f t="shared" si="16"/>
        <v>0.54853499999999999</v>
      </c>
      <c r="C73" s="95">
        <v>2500000</v>
      </c>
      <c r="D73" s="34">
        <v>0.109707</v>
      </c>
      <c r="E73" s="75">
        <v>1.08158E-3</v>
      </c>
      <c r="F73" s="35">
        <v>5</v>
      </c>
      <c r="G73" s="85">
        <f>init!D73/D73</f>
        <v>0.32207607536437965</v>
      </c>
      <c r="H73" s="86">
        <f t="shared" si="2"/>
        <v>9.8588057279845407E-3</v>
      </c>
      <c r="I73" s="85">
        <f t="shared" si="9"/>
        <v>0.46891092558393943</v>
      </c>
      <c r="J73" s="111">
        <f t="shared" si="3"/>
        <v>0.49998999979999598</v>
      </c>
      <c r="K73" s="111">
        <f t="shared" si="4"/>
        <v>0.46914020111996985</v>
      </c>
      <c r="L73" s="111">
        <f t="shared" si="10"/>
        <v>2.0778437651533185E-2</v>
      </c>
      <c r="M73" s="111">
        <f t="shared" si="5"/>
        <v>0</v>
      </c>
      <c r="N73" s="76">
        <f t="shared" si="11"/>
        <v>1.1396668984466427</v>
      </c>
      <c r="O73" s="77">
        <f t="shared" si="6"/>
        <v>1.1701751851379456</v>
      </c>
      <c r="P73" s="77">
        <f t="shared" si="7"/>
        <v>1.1413558501593837</v>
      </c>
      <c r="Q73" s="77">
        <f t="shared" si="12"/>
        <v>-0.59741434507508573</v>
      </c>
      <c r="R73" s="90">
        <f t="shared" si="8"/>
        <v>-0.5385949291305453</v>
      </c>
      <c r="S73" s="72">
        <f t="shared" si="14"/>
        <v>1.4139999999999999E-4</v>
      </c>
    </row>
    <row r="74" spans="1:19">
      <c r="A74" s="33">
        <v>61</v>
      </c>
      <c r="B74" s="93">
        <f t="shared" si="16"/>
        <v>0.60150999999999999</v>
      </c>
      <c r="C74" s="95">
        <v>2750000</v>
      </c>
      <c r="D74" s="34">
        <v>0.12030200000000001</v>
      </c>
      <c r="E74" s="75">
        <v>1.06679E-3</v>
      </c>
      <c r="F74" s="35">
        <v>5</v>
      </c>
      <c r="G74" s="85">
        <f>init!D74/D74</f>
        <v>0.32483499858688969</v>
      </c>
      <c r="H74" s="86">
        <f t="shared" si="2"/>
        <v>8.8675998736513096E-3</v>
      </c>
      <c r="I74" s="85">
        <f t="shared" si="9"/>
        <v>0.51423934557039108</v>
      </c>
      <c r="J74" s="111">
        <f t="shared" si="3"/>
        <v>0.54999099981999644</v>
      </c>
      <c r="K74" s="111">
        <f t="shared" si="4"/>
        <v>0.51444905245345829</v>
      </c>
      <c r="L74" s="111">
        <f t="shared" si="10"/>
        <v>1.6818118376532239E-2</v>
      </c>
      <c r="M74" s="111">
        <f t="shared" si="5"/>
        <v>0</v>
      </c>
      <c r="N74" s="76">
        <f t="shared" si="11"/>
        <v>1.3143149738556059</v>
      </c>
      <c r="O74" s="77">
        <f t="shared" si="6"/>
        <v>1.3535874021894954</v>
      </c>
      <c r="P74" s="77">
        <f t="shared" si="7"/>
        <v>1.3152604913883714</v>
      </c>
      <c r="Q74" s="77">
        <f t="shared" si="12"/>
        <v>-0.6243870638115141</v>
      </c>
      <c r="R74" s="90">
        <f t="shared" si="8"/>
        <v>-0.5385949291305453</v>
      </c>
      <c r="S74" s="72">
        <f t="shared" si="14"/>
        <v>1.4139999999999999E-4</v>
      </c>
    </row>
    <row r="75" spans="1:19">
      <c r="A75" s="33">
        <v>62</v>
      </c>
      <c r="B75" s="93">
        <f t="shared" si="16"/>
        <v>0.67613500000000004</v>
      </c>
      <c r="C75" s="95">
        <v>3000000</v>
      </c>
      <c r="D75" s="34">
        <v>0.13522700000000001</v>
      </c>
      <c r="E75" s="75">
        <v>7.14988E-3</v>
      </c>
      <c r="F75" s="35">
        <v>5</v>
      </c>
      <c r="G75" s="85">
        <f>init!D75/D75</f>
        <v>0.31434624742100314</v>
      </c>
      <c r="H75" s="86">
        <f t="shared" si="2"/>
        <v>5.2873168819836266E-2</v>
      </c>
      <c r="I75" s="85">
        <f t="shared" si="9"/>
        <v>0.57809273568816277</v>
      </c>
      <c r="J75" s="111">
        <f t="shared" si="3"/>
        <v>0.59999199983999685</v>
      </c>
      <c r="K75" s="111">
        <f t="shared" si="4"/>
        <v>0.57827487653579102</v>
      </c>
      <c r="L75" s="111">
        <f t="shared" si="10"/>
        <v>0.19264042828630604</v>
      </c>
      <c r="M75" s="111">
        <f t="shared" si="5"/>
        <v>0</v>
      </c>
      <c r="N75" s="76">
        <f t="shared" si="11"/>
        <v>1.560338808256623</v>
      </c>
      <c r="O75" s="77">
        <f t="shared" si="6"/>
        <v>1.5369996192410449</v>
      </c>
      <c r="P75" s="77">
        <f t="shared" si="7"/>
        <v>1.5602370624447799</v>
      </c>
      <c r="Q75" s="77">
        <f t="shared" si="12"/>
        <v>0.57309358950887868</v>
      </c>
      <c r="R75" s="90">
        <f t="shared" si="8"/>
        <v>-0.5385949291305453</v>
      </c>
      <c r="S75" s="72">
        <f t="shared" si="14"/>
        <v>1.4139999999999999E-4</v>
      </c>
    </row>
    <row r="76" spans="1:19">
      <c r="A76" s="33">
        <v>63</v>
      </c>
      <c r="B76" s="93">
        <f t="shared" si="16"/>
        <v>0.71660500000000005</v>
      </c>
      <c r="C76" s="95">
        <v>3250000</v>
      </c>
      <c r="D76" s="34">
        <v>0.143321</v>
      </c>
      <c r="E76" s="75">
        <v>3.3581499999999999E-3</v>
      </c>
      <c r="F76" s="35">
        <v>5</v>
      </c>
      <c r="G76" s="85">
        <f>init!D76/D76</f>
        <v>0.3164316464439963</v>
      </c>
      <c r="H76" s="86">
        <f t="shared" si="2"/>
        <v>2.3430969641573807E-2</v>
      </c>
      <c r="I76" s="85">
        <f t="shared" si="9"/>
        <v>0.61272116715303682</v>
      </c>
      <c r="J76" s="111">
        <f t="shared" si="3"/>
        <v>0.64999299985999714</v>
      </c>
      <c r="K76" s="111">
        <f t="shared" si="4"/>
        <v>0.61288835862104396</v>
      </c>
      <c r="L76" s="111">
        <f t="shared" si="10"/>
        <v>7.5005419983691368E-2</v>
      </c>
      <c r="M76" s="111">
        <f t="shared" si="5"/>
        <v>0</v>
      </c>
      <c r="N76" s="76">
        <f t="shared" si="11"/>
        <v>1.6937603771438479</v>
      </c>
      <c r="O76" s="77">
        <f t="shared" si="6"/>
        <v>1.7204118362925946</v>
      </c>
      <c r="P76" s="77">
        <f t="shared" si="7"/>
        <v>1.6930906883161745</v>
      </c>
      <c r="Q76" s="77">
        <f t="shared" si="12"/>
        <v>-0.22808827795636186</v>
      </c>
      <c r="R76" s="90">
        <f t="shared" si="8"/>
        <v>-0.5385949291305453</v>
      </c>
      <c r="S76" s="72">
        <f t="shared" si="14"/>
        <v>1.4139999999999999E-4</v>
      </c>
    </row>
    <row r="77" spans="1:19">
      <c r="A77" s="33">
        <v>64</v>
      </c>
      <c r="B77" s="93">
        <f>D77*F77</f>
        <v>0.76946000000000003</v>
      </c>
      <c r="C77" s="95">
        <v>3500000</v>
      </c>
      <c r="D77" s="34">
        <v>0.153892</v>
      </c>
      <c r="E77" s="75">
        <v>1.32817E-3</v>
      </c>
      <c r="F77" s="35">
        <v>5</v>
      </c>
      <c r="G77" s="85">
        <f>init!D77/D77</f>
        <v>0.31974761521066725</v>
      </c>
      <c r="H77" s="86">
        <f t="shared" si="2"/>
        <v>8.6305331011358611E-3</v>
      </c>
      <c r="I77" s="85">
        <f t="shared" si="9"/>
        <v>0.65794690832120861</v>
      </c>
      <c r="J77" s="111">
        <f t="shared" si="3"/>
        <v>0.69999399987999755</v>
      </c>
      <c r="K77" s="111">
        <f t="shared" si="4"/>
        <v>0.65809457546354566</v>
      </c>
      <c r="L77" s="111">
        <f t="shared" si="10"/>
        <v>1.5870928542502504E-2</v>
      </c>
      <c r="M77" s="111">
        <f t="shared" si="5"/>
        <v>0</v>
      </c>
      <c r="N77" s="76">
        <f t="shared" si="11"/>
        <v>1.868012836336689</v>
      </c>
      <c r="O77" s="77">
        <f t="shared" si="6"/>
        <v>1.9038240533441444</v>
      </c>
      <c r="P77" s="77">
        <f t="shared" si="7"/>
        <v>1.8666013973705993</v>
      </c>
      <c r="Q77" s="77">
        <f t="shared" si="12"/>
        <v>-0.63083813081122775</v>
      </c>
      <c r="R77" s="90">
        <f t="shared" si="8"/>
        <v>-0.5385949291305453</v>
      </c>
      <c r="S77" s="72">
        <f t="shared" si="14"/>
        <v>1.4139999999999999E-4</v>
      </c>
    </row>
    <row r="78" spans="1:19">
      <c r="A78" s="33">
        <v>65</v>
      </c>
      <c r="B78" s="93">
        <f t="shared" si="16"/>
        <v>0.83958500000000003</v>
      </c>
      <c r="C78" s="95">
        <v>3750000</v>
      </c>
      <c r="D78" s="34">
        <v>0.16791700000000001</v>
      </c>
      <c r="E78" s="75">
        <v>7.6920000000000001E-3</v>
      </c>
      <c r="F78" s="35">
        <v>5</v>
      </c>
      <c r="G78" s="85">
        <f>init!D78/D78</f>
        <v>0.31645396237426821</v>
      </c>
      <c r="H78" s="86">
        <f t="shared" ref="H78:H83" si="17">E78/D78</f>
        <v>4.5808345789884283E-2</v>
      </c>
      <c r="I78" s="85">
        <f t="shared" si="9"/>
        <v>0.7179498427534865</v>
      </c>
      <c r="J78" s="111">
        <f t="shared" ref="J78:J83" si="18">(C78-$C$8)/($C$7-$C$8)</f>
        <v>0.74999499989999796</v>
      </c>
      <c r="K78" s="111">
        <f t="shared" ref="K78:K83" si="19">(D78-$D$8)/($D$7-$D$8)</f>
        <v>0.71807160613387844</v>
      </c>
      <c r="L78" s="111">
        <f t="shared" si="10"/>
        <v>0.1644132394559793</v>
      </c>
      <c r="M78" s="111">
        <f t="shared" ref="M78:M83" si="20">(F78-$F$8)/($F$7-$F$8)</f>
        <v>0</v>
      </c>
      <c r="N78" s="76">
        <f t="shared" si="11"/>
        <v>2.0992010626331221</v>
      </c>
      <c r="O78" s="77">
        <f t="shared" ref="O78:O83" si="21">(C78-$C$9)/$C$10</f>
        <v>2.0872362703956941</v>
      </c>
      <c r="P78" s="77">
        <f t="shared" ref="P78:P83" si="22">(D78-$D$9)/$D$10</f>
        <v>2.0968055118808926</v>
      </c>
      <c r="Q78" s="77">
        <f t="shared" si="12"/>
        <v>0.38084544682844429</v>
      </c>
      <c r="R78" s="90">
        <f t="shared" ref="R78:R83" si="23">(F78-$F$9)/$F$10</f>
        <v>-0.5385949291305453</v>
      </c>
      <c r="S78" s="72">
        <f t="shared" si="14"/>
        <v>1.4139999999999999E-4</v>
      </c>
    </row>
    <row r="79" spans="1:19">
      <c r="A79" s="33">
        <v>66</v>
      </c>
      <c r="B79" s="93">
        <f t="shared" si="16"/>
        <v>0.87227999999999994</v>
      </c>
      <c r="C79" s="95">
        <v>4000000</v>
      </c>
      <c r="D79" s="34">
        <v>0.174456</v>
      </c>
      <c r="E79" s="75">
        <v>1.5992599999999999E-3</v>
      </c>
      <c r="F79" s="35">
        <v>5</v>
      </c>
      <c r="G79" s="85">
        <f>init!D79/D79</f>
        <v>0.32511349566652908</v>
      </c>
      <c r="H79" s="86">
        <f t="shared" si="17"/>
        <v>9.1671252350162789E-3</v>
      </c>
      <c r="I79" s="85">
        <f t="shared" ref="I79:I83" si="24">(B79-$B$8)/($B$7-$B$8)</f>
        <v>0.74592554245064624</v>
      </c>
      <c r="J79" s="111">
        <f t="shared" si="18"/>
        <v>0.79999599991999837</v>
      </c>
      <c r="K79" s="111">
        <f t="shared" si="19"/>
        <v>0.74603522849062043</v>
      </c>
      <c r="L79" s="111">
        <f t="shared" ref="L79:L83" si="25">(H79-$G$8)/($G$7-$G$8)</f>
        <v>1.8014858747646433E-2</v>
      </c>
      <c r="M79" s="111">
        <f t="shared" si="20"/>
        <v>0</v>
      </c>
      <c r="N79" s="76">
        <f t="shared" ref="N79:N83" si="26">(B79-$B$9)/$B$10</f>
        <v>2.2069899975174265</v>
      </c>
      <c r="O79" s="77">
        <f t="shared" si="21"/>
        <v>2.2706484874472439</v>
      </c>
      <c r="P79" s="77">
        <f t="shared" si="22"/>
        <v>2.2041356156087217</v>
      </c>
      <c r="Q79" s="77">
        <f t="shared" ref="Q79:Q83" si="27">(H79-$G$9)/$G$10</f>
        <v>-0.61623637211492499</v>
      </c>
      <c r="R79" s="90">
        <f t="shared" si="23"/>
        <v>-0.5385949291305453</v>
      </c>
      <c r="S79" s="72">
        <f t="shared" si="14"/>
        <v>1.4139999999999999E-4</v>
      </c>
    </row>
    <row r="80" spans="1:19">
      <c r="A80" s="33">
        <v>67</v>
      </c>
      <c r="B80" s="93">
        <f t="shared" si="16"/>
        <v>0.93347999999999998</v>
      </c>
      <c r="C80" s="95">
        <v>4250000</v>
      </c>
      <c r="D80" s="34">
        <v>0.186696</v>
      </c>
      <c r="E80" s="75">
        <v>1.4126E-3</v>
      </c>
      <c r="F80" s="35">
        <v>5</v>
      </c>
      <c r="G80" s="85">
        <f>init!D80/D80</f>
        <v>0.32170105412006683</v>
      </c>
      <c r="H80" s="86">
        <f t="shared" si="17"/>
        <v>7.5663110082701285E-3</v>
      </c>
      <c r="I80" s="85">
        <f>(B80-$B$8)/($B$7-$B$8)</f>
        <v>0.79829173977336154</v>
      </c>
      <c r="J80" s="111">
        <f t="shared" si="18"/>
        <v>0.84999699993999878</v>
      </c>
      <c r="K80" s="111">
        <f t="shared" si="19"/>
        <v>0.7983788188938199</v>
      </c>
      <c r="L80" s="111">
        <f t="shared" si="25"/>
        <v>1.1618876106741673E-2</v>
      </c>
      <c r="M80" s="111">
        <f t="shared" si="20"/>
        <v>0</v>
      </c>
      <c r="N80" s="76">
        <f t="shared" si="26"/>
        <v>2.4087542677397682</v>
      </c>
      <c r="O80" s="77">
        <f t="shared" si="21"/>
        <v>2.4540607044987937</v>
      </c>
      <c r="P80" s="77">
        <f t="shared" si="22"/>
        <v>2.4050410246358864</v>
      </c>
      <c r="Q80" s="77">
        <f t="shared" si="27"/>
        <v>-0.65979776927428946</v>
      </c>
      <c r="R80" s="90">
        <f t="shared" si="23"/>
        <v>-0.5385949291305453</v>
      </c>
      <c r="S80" s="72">
        <f t="shared" ref="S80:S83" si="28">$B$5</f>
        <v>1.4139999999999999E-4</v>
      </c>
    </row>
    <row r="81" spans="1:19">
      <c r="A81" s="33">
        <v>68</v>
      </c>
      <c r="B81" s="93">
        <f t="shared" si="16"/>
        <v>1.010505</v>
      </c>
      <c r="C81" s="95">
        <v>4500000</v>
      </c>
      <c r="D81" s="34">
        <v>0.202101</v>
      </c>
      <c r="E81" s="75">
        <v>8.7767100000000001E-3</v>
      </c>
      <c r="F81" s="35">
        <v>5</v>
      </c>
      <c r="G81" s="85">
        <f>init!D81/D81</f>
        <v>0.3109791638834048</v>
      </c>
      <c r="H81" s="86">
        <f t="shared" si="17"/>
        <v>4.3427345733074059E-2</v>
      </c>
      <c r="I81" s="85">
        <f t="shared" si="24"/>
        <v>0.86419870625672979</v>
      </c>
      <c r="J81" s="111">
        <f t="shared" si="18"/>
        <v>0.89999799995999918</v>
      </c>
      <c r="K81" s="111">
        <f t="shared" si="19"/>
        <v>0.8642573327958859</v>
      </c>
      <c r="L81" s="111">
        <f t="shared" si="25"/>
        <v>0.15490005874024698</v>
      </c>
      <c r="M81" s="111">
        <f t="shared" si="20"/>
        <v>0</v>
      </c>
      <c r="N81" s="76">
        <f t="shared" si="26"/>
        <v>2.6626904264632301</v>
      </c>
      <c r="O81" s="77">
        <f t="shared" si="21"/>
        <v>2.637472921550343</v>
      </c>
      <c r="P81" s="77">
        <f t="shared" si="22"/>
        <v>2.6578962391835561</v>
      </c>
      <c r="Q81" s="77">
        <f t="shared" si="27"/>
        <v>0.31605361316139696</v>
      </c>
      <c r="R81" s="90">
        <f t="shared" si="23"/>
        <v>-0.5385949291305453</v>
      </c>
      <c r="S81" s="72">
        <f t="shared" si="28"/>
        <v>1.4139999999999999E-4</v>
      </c>
    </row>
    <row r="82" spans="1:19">
      <c r="A82" s="33">
        <v>69</v>
      </c>
      <c r="B82" s="93">
        <f t="shared" si="16"/>
        <v>1.051355</v>
      </c>
      <c r="C82" s="95">
        <v>4750000</v>
      </c>
      <c r="D82" s="34">
        <v>0.21027100000000001</v>
      </c>
      <c r="E82" s="75">
        <v>3.4955799999999999E-3</v>
      </c>
      <c r="F82" s="35">
        <v>5</v>
      </c>
      <c r="G82" s="85">
        <f>init!D82/D82</f>
        <v>0.32054776930722734</v>
      </c>
      <c r="H82" s="86">
        <f t="shared" si="17"/>
        <v>1.662416595726467E-2</v>
      </c>
      <c r="I82" s="85">
        <f t="shared" si="24"/>
        <v>0.89915228731282326</v>
      </c>
      <c r="J82" s="111">
        <f t="shared" si="18"/>
        <v>0.94999899997999959</v>
      </c>
      <c r="K82" s="111">
        <f t="shared" si="19"/>
        <v>0.89919582410259669</v>
      </c>
      <c r="L82" s="111">
        <f t="shared" si="25"/>
        <v>4.7809136069235897E-2</v>
      </c>
      <c r="M82" s="111">
        <f t="shared" si="20"/>
        <v>0</v>
      </c>
      <c r="N82" s="76">
        <f t="shared" si="26"/>
        <v>2.7973647800348425</v>
      </c>
      <c r="O82" s="77">
        <f t="shared" si="21"/>
        <v>2.8208851386018927</v>
      </c>
      <c r="P82" s="77">
        <f t="shared" si="22"/>
        <v>2.7919973169410675</v>
      </c>
      <c r="Q82" s="77">
        <f t="shared" si="27"/>
        <v>-0.41331519168807968</v>
      </c>
      <c r="R82" s="90">
        <f t="shared" si="23"/>
        <v>-0.5385949291305453</v>
      </c>
      <c r="S82" s="72">
        <f t="shared" si="28"/>
        <v>1.4139999999999999E-4</v>
      </c>
    </row>
    <row r="83" spans="1:19" ht="15.75" thickBot="1">
      <c r="A83" s="36">
        <v>70</v>
      </c>
      <c r="B83" s="94">
        <f t="shared" si="16"/>
        <v>1.1692149999999999</v>
      </c>
      <c r="C83" s="96">
        <v>5000000</v>
      </c>
      <c r="D83" s="37">
        <v>0.233843</v>
      </c>
      <c r="E83" s="80">
        <v>7.8850199999999995E-3</v>
      </c>
      <c r="F83" s="66">
        <v>5</v>
      </c>
      <c r="G83" s="87">
        <f>init!D83/D83</f>
        <v>0.29868758098382253</v>
      </c>
      <c r="H83" s="88">
        <f t="shared" si="17"/>
        <v>3.3719290293059874E-2</v>
      </c>
      <c r="I83" s="87">
        <f t="shared" si="24"/>
        <v>1</v>
      </c>
      <c r="J83" s="112">
        <f t="shared" si="18"/>
        <v>1</v>
      </c>
      <c r="K83" s="112">
        <f t="shared" si="19"/>
        <v>1</v>
      </c>
      <c r="L83" s="112">
        <f t="shared" si="25"/>
        <v>0.1161119513922242</v>
      </c>
      <c r="M83" s="112">
        <f t="shared" si="20"/>
        <v>0</v>
      </c>
      <c r="N83" s="78">
        <f t="shared" si="26"/>
        <v>3.1859258403029003</v>
      </c>
      <c r="O83" s="79">
        <f t="shared" si="21"/>
        <v>3.0042973556534425</v>
      </c>
      <c r="P83" s="79">
        <f t="shared" si="22"/>
        <v>3.1789043677244275</v>
      </c>
      <c r="Q83" s="79">
        <f t="shared" si="27"/>
        <v>5.1877763395759016E-2</v>
      </c>
      <c r="R83" s="91">
        <f t="shared" si="23"/>
        <v>-0.5385949291305453</v>
      </c>
      <c r="S83" s="73">
        <f t="shared" si="28"/>
        <v>1.4139999999999999E-4</v>
      </c>
    </row>
    <row r="84" spans="1:19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14:D1048576">
    <cfRule type="cellIs" dxfId="14" priority="11" operator="lessThan">
      <formula>0</formula>
    </cfRule>
  </conditionalFormatting>
  <conditionalFormatting sqref="B14:B83">
    <cfRule type="cellIs" dxfId="13" priority="10" operator="lessThan">
      <formula>$B$5</formula>
    </cfRule>
  </conditionalFormatting>
  <conditionalFormatting sqref="H14:H83">
    <cfRule type="cellIs" dxfId="12" priority="7" operator="greaterThan">
      <formula>0.4</formula>
    </cfRule>
  </conditionalFormatting>
  <conditionalFormatting sqref="G14:G83">
    <cfRule type="cellIs" dxfId="11" priority="2" operator="between">
      <formula>0.5</formula>
      <formula>1</formula>
    </cfRule>
    <cfRule type="cellIs" dxfId="10" priority="3" operator="lessThan">
      <formula>0</formula>
    </cfRule>
    <cfRule type="cellIs" dxfId="9" priority="4" operator="greaterThan">
      <formula>1</formula>
    </cfRule>
  </conditionalFormatting>
  <conditionalFormatting sqref="B5">
    <cfRule type="cellIs" dxfId="8" priority="1" operator="lessThan">
      <formula>MIN(B14:B131)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topLeftCell="A52" zoomScaleNormal="100" workbookViewId="0">
      <selection activeCell="M58" sqref="M58"/>
    </sheetView>
  </sheetViews>
  <sheetFormatPr defaultRowHeight="15"/>
  <sheetData>
    <row r="1" spans="1:4" ht="21">
      <c r="A1" s="10" t="s">
        <v>23</v>
      </c>
    </row>
    <row r="3" spans="1:4">
      <c r="B3" s="20"/>
      <c r="D3" s="20"/>
    </row>
    <row r="4" spans="1:4">
      <c r="B4" s="20"/>
      <c r="D4" s="20"/>
    </row>
    <row r="5" spans="1:4">
      <c r="B5" s="20"/>
      <c r="D5" s="20"/>
    </row>
    <row r="6" spans="1:4">
      <c r="B6" s="20"/>
      <c r="D6" s="20"/>
    </row>
    <row r="7" spans="1:4">
      <c r="B7" s="20"/>
      <c r="D7" s="20"/>
    </row>
    <row r="8" spans="1:4">
      <c r="B8" s="20"/>
      <c r="D8" s="20"/>
    </row>
    <row r="9" spans="1:4">
      <c r="B9" s="20"/>
      <c r="D9" s="20"/>
    </row>
    <row r="10" spans="1:4">
      <c r="B10" s="20"/>
      <c r="D10" s="20"/>
    </row>
    <row r="11" spans="1:4">
      <c r="B11" s="20"/>
      <c r="D11" s="20"/>
    </row>
    <row r="12" spans="1:4">
      <c r="B12" s="20"/>
      <c r="D12" s="20"/>
    </row>
    <row r="13" spans="1:4">
      <c r="D13" s="20"/>
    </row>
    <row r="14" spans="1:4">
      <c r="D14" s="20"/>
    </row>
    <row r="15" spans="1:4">
      <c r="B15" s="20"/>
      <c r="D15" s="20"/>
    </row>
    <row r="16" spans="1:4">
      <c r="B16" s="20"/>
      <c r="D16" s="20"/>
    </row>
    <row r="17" spans="2:4">
      <c r="B17" s="20"/>
      <c r="D17" s="20"/>
    </row>
    <row r="18" spans="2:4">
      <c r="D18" s="20"/>
    </row>
    <row r="19" spans="2:4">
      <c r="D19" s="20"/>
    </row>
    <row r="21" spans="2:4">
      <c r="D21" s="2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38"/>
  <sheetViews>
    <sheetView topLeftCell="A46" workbookViewId="0">
      <selection activeCell="G67" sqref="G67"/>
    </sheetView>
  </sheetViews>
  <sheetFormatPr defaultColWidth="12.28515625" defaultRowHeight="15"/>
  <cols>
    <col min="1" max="1" width="6" style="26" customWidth="1"/>
    <col min="2" max="2" width="12.28515625" style="26" customWidth="1"/>
    <col min="3" max="3" width="12.28515625" style="4" customWidth="1"/>
    <col min="4" max="6" width="12.28515625" customWidth="1"/>
    <col min="9" max="9" width="12.28515625" style="26" customWidth="1"/>
    <col min="10" max="11" width="12.28515625" customWidth="1"/>
    <col min="12" max="12" width="12.28515625" style="26" customWidth="1"/>
    <col min="13" max="14" width="12.28515625" customWidth="1"/>
    <col min="18" max="18" width="12.28515625" style="26"/>
  </cols>
  <sheetData>
    <row r="1" spans="1:20" ht="21">
      <c r="A1" s="10" t="s">
        <v>22</v>
      </c>
      <c r="B1" s="10"/>
      <c r="I1"/>
      <c r="J1" s="6"/>
      <c r="K1" s="6"/>
      <c r="L1" s="6"/>
      <c r="M1" s="6"/>
      <c r="N1" s="6"/>
      <c r="R1"/>
    </row>
    <row r="2" spans="1:20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>
      <c r="A3" s="1" t="s">
        <v>13</v>
      </c>
      <c r="B3" s="23">
        <f>init!B3</f>
        <v>1.3999999999999999E-6</v>
      </c>
      <c r="C3"/>
      <c r="I3"/>
      <c r="J3" s="6"/>
      <c r="K3" s="6"/>
      <c r="L3" s="6"/>
      <c r="M3" s="6"/>
      <c r="N3" s="6"/>
      <c r="R3"/>
    </row>
    <row r="4" spans="1:20">
      <c r="A4" s="1" t="s">
        <v>20</v>
      </c>
      <c r="B4" s="70">
        <f>init!B4</f>
        <v>0.01</v>
      </c>
      <c r="C4"/>
      <c r="H4" s="81"/>
      <c r="I4"/>
      <c r="J4" s="6"/>
      <c r="K4" s="6"/>
      <c r="L4" s="6"/>
      <c r="M4" s="6"/>
      <c r="N4" s="6"/>
      <c r="R4"/>
    </row>
    <row r="5" spans="1:20">
      <c r="A5" s="1" t="s">
        <v>21</v>
      </c>
      <c r="B5" s="5">
        <f>init!B5</f>
        <v>1.4139999999999999E-4</v>
      </c>
      <c r="C5"/>
      <c r="I5"/>
      <c r="J5" s="6">
        <f>COUNTIF(G14:G83, "&gt;1")</f>
        <v>7</v>
      </c>
      <c r="K5" s="150">
        <f>J5/70</f>
        <v>0.1</v>
      </c>
      <c r="L5" s="6"/>
      <c r="M5" s="6"/>
      <c r="N5" s="6"/>
      <c r="R5"/>
    </row>
    <row r="6" spans="1:20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89" t="s">
        <v>25</v>
      </c>
      <c r="I6" s="7"/>
      <c r="J6" s="6"/>
      <c r="K6" s="6"/>
      <c r="L6" s="6"/>
      <c r="M6" s="6"/>
      <c r="N6" s="6"/>
      <c r="R6"/>
    </row>
    <row r="7" spans="1:20">
      <c r="A7" s="1" t="s">
        <v>4</v>
      </c>
      <c r="B7" s="68">
        <f>MAX(B14:B131)</f>
        <v>0.591225</v>
      </c>
      <c r="C7" s="24">
        <f>MAX(C14:C131)</f>
        <v>5000000</v>
      </c>
      <c r="D7" s="5">
        <f>MAX(D14:D131)</f>
        <v>0.118245</v>
      </c>
      <c r="E7" s="5">
        <f>MAX(E14:E83)</f>
        <v>2.8766799999999999E-2</v>
      </c>
      <c r="F7" s="39">
        <f>MAX(F14:F83)</f>
        <v>150</v>
      </c>
      <c r="G7" s="144">
        <f>MAX(H14:H83)</f>
        <v>0.4752887399731508</v>
      </c>
      <c r="I7" s="39"/>
      <c r="L7" s="13"/>
      <c r="R7"/>
      <c r="S7" s="20"/>
    </row>
    <row r="8" spans="1:20">
      <c r="A8" s="1" t="s">
        <v>5</v>
      </c>
      <c r="B8" s="68">
        <f>MIN(B14:B131)</f>
        <v>2.6886750000000001E-4</v>
      </c>
      <c r="C8" s="24">
        <f>MIN(C14:C131)</f>
        <v>100</v>
      </c>
      <c r="D8" s="5">
        <f>MIN(D14:D131)</f>
        <v>1.7924500000000001E-6</v>
      </c>
      <c r="E8" s="5">
        <f>MIN(E14:E83)</f>
        <v>5.2028599999999995E-7</v>
      </c>
      <c r="F8" s="39">
        <f>MIN(F14:F83)</f>
        <v>5</v>
      </c>
      <c r="G8" s="144">
        <f>MIN(H14:H83)</f>
        <v>7.6031188227542275E-3</v>
      </c>
      <c r="I8" s="39"/>
      <c r="J8" s="13"/>
      <c r="L8"/>
      <c r="R8"/>
      <c r="S8" s="20"/>
      <c r="T8" s="25"/>
    </row>
    <row r="9" spans="1:20">
      <c r="A9" s="1" t="s">
        <v>10</v>
      </c>
      <c r="B9" s="68">
        <f>SUM(B14:B131)/$B$2</f>
        <v>0.10061728634142858</v>
      </c>
      <c r="C9" s="24">
        <f>SUM(C14:C131)/$B$2</f>
        <v>904992.85714285716</v>
      </c>
      <c r="D9" s="5">
        <f>SUM(D14:D131)/$B$2</f>
        <v>1.9910235463571426E-2</v>
      </c>
      <c r="E9" s="5">
        <f>SUM(E14:E83)/$B$2</f>
        <v>3.9847324018000008E-3</v>
      </c>
      <c r="F9" s="40">
        <f>SUM(F14:F83)/$B$2</f>
        <v>27.5</v>
      </c>
      <c r="G9" s="144">
        <f>SUM(H14:H83)/$B$2</f>
        <v>0.15817477901976895</v>
      </c>
      <c r="I9" s="40"/>
      <c r="L9"/>
      <c r="R9"/>
    </row>
    <row r="10" spans="1:20">
      <c r="A10" s="1" t="s">
        <v>11</v>
      </c>
      <c r="B10" s="68">
        <f>_xlfn.STDEV.S(B14:B131)</f>
        <v>0.15240961322807761</v>
      </c>
      <c r="C10" s="24">
        <f>_xlfn.STDEV.S(C14:C131)</f>
        <v>1363049.8775865906</v>
      </c>
      <c r="D10" s="5">
        <f>_xlfn.STDEV.S(D14:D131)</f>
        <v>3.0618215636059643E-2</v>
      </c>
      <c r="E10" s="5">
        <f>_xlfn.STDEV.S(E14:E83)</f>
        <v>6.4817950653985219E-3</v>
      </c>
      <c r="F10" s="40">
        <f>_xlfn.STDEV.S(F14:F83)</f>
        <v>41.775365461241506</v>
      </c>
      <c r="G10" s="144">
        <f>_xlfn.STDEV.S(H14:H83)</f>
        <v>0.10004354973086779</v>
      </c>
      <c r="I10" s="40"/>
      <c r="L10"/>
      <c r="R10"/>
      <c r="S10" s="20"/>
    </row>
    <row r="11" spans="1:20" ht="15.75" thickBot="1">
      <c r="A11"/>
      <c r="B11"/>
      <c r="I11"/>
      <c r="J11" s="4"/>
      <c r="K11" s="5"/>
      <c r="L11" s="4"/>
      <c r="M11" s="4"/>
      <c r="N11" s="4"/>
      <c r="R11"/>
    </row>
    <row r="12" spans="1:20" ht="15.75" thickBot="1">
      <c r="A12" s="28"/>
      <c r="B12" s="166" t="s">
        <v>6</v>
      </c>
      <c r="C12" s="167"/>
      <c r="D12" s="167"/>
      <c r="E12" s="167"/>
      <c r="F12" s="168"/>
      <c r="G12" s="163" t="s">
        <v>17</v>
      </c>
      <c r="H12" s="165"/>
      <c r="I12" s="163" t="s">
        <v>7</v>
      </c>
      <c r="J12" s="164"/>
      <c r="K12" s="164"/>
      <c r="L12" s="164"/>
      <c r="M12" s="165"/>
      <c r="N12" s="163" t="s">
        <v>8</v>
      </c>
      <c r="O12" s="164"/>
      <c r="P12" s="164"/>
      <c r="Q12" s="164"/>
      <c r="R12" s="165"/>
      <c r="S12" s="74"/>
    </row>
    <row r="13" spans="1:20" s="3" customFormat="1" ht="40.5" customHeight="1" thickBot="1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62" t="s">
        <v>16</v>
      </c>
      <c r="H13" s="69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2" t="s">
        <v>21</v>
      </c>
    </row>
    <row r="14" spans="1:20">
      <c r="A14" s="99">
        <v>1</v>
      </c>
      <c r="B14" s="102">
        <f>D14*F14</f>
        <v>2.6886750000000001E-4</v>
      </c>
      <c r="C14" s="103">
        <v>100</v>
      </c>
      <c r="D14" s="104">
        <v>1.7924500000000001E-6</v>
      </c>
      <c r="E14" s="104">
        <v>6.2454399999999996E-7</v>
      </c>
      <c r="F14" s="105">
        <v>150</v>
      </c>
      <c r="G14" s="83">
        <f>init!D14/D14</f>
        <v>2.4039722167982367</v>
      </c>
      <c r="H14" s="84">
        <f t="shared" ref="H14:H77" si="2">E14/D14</f>
        <v>0.34843036067951683</v>
      </c>
      <c r="I14" s="107">
        <f>(B14-$B$8)/($B$7-$B$8)</f>
        <v>0</v>
      </c>
      <c r="J14" s="108">
        <f t="shared" ref="J14:J77" si="3">(C14-$C$8)/($C$7-$C$8)</f>
        <v>0</v>
      </c>
      <c r="K14" s="108">
        <f t="shared" ref="K14:K77" si="4">(D14-$D$8)/($D$7-$D$8)</f>
        <v>0</v>
      </c>
      <c r="L14" s="108">
        <f>(H14-$G$8)/($G$7-$G$8)</f>
        <v>0.72875287681158085</v>
      </c>
      <c r="M14" s="108">
        <f t="shared" ref="M14:M77" si="5">(F14-$F$8)/($F$7-$F$8)</f>
        <v>1</v>
      </c>
      <c r="N14" s="76">
        <f>(B14-$B$9)/$B$10</f>
        <v>-0.65841265991049647</v>
      </c>
      <c r="O14" s="77">
        <f t="shared" ref="O14:O77" si="6">(C14-$C$9)/$C$10</f>
        <v>-0.66387362049073073</v>
      </c>
      <c r="P14" s="77">
        <f t="shared" ref="P14:P77" si="7">(D14-$D$9)/$D$10</f>
        <v>-0.65021565104286749</v>
      </c>
      <c r="Q14" s="77">
        <f>(H14-$G$9)/$G$10</f>
        <v>1.9017276193374189</v>
      </c>
      <c r="R14" s="90">
        <f t="shared" ref="R14:R77" si="8">(F14-$F$9)/$F$10</f>
        <v>2.9323501697107468</v>
      </c>
      <c r="S14" s="71">
        <f>$B$5</f>
        <v>1.4139999999999999E-4</v>
      </c>
    </row>
    <row r="15" spans="1:20">
      <c r="A15" s="33">
        <v>2</v>
      </c>
      <c r="B15" s="93">
        <f>D15*F15</f>
        <v>4.7664045000000001E-4</v>
      </c>
      <c r="C15" s="97">
        <v>200</v>
      </c>
      <c r="D15" s="75">
        <v>3.33315E-6</v>
      </c>
      <c r="E15" s="75">
        <v>5.2028599999999995E-7</v>
      </c>
      <c r="F15" s="100">
        <v>143</v>
      </c>
      <c r="G15" s="85">
        <f>init!D15/D15</f>
        <v>1.4973823560295816</v>
      </c>
      <c r="H15" s="86">
        <f t="shared" si="2"/>
        <v>0.15609438519118549</v>
      </c>
      <c r="I15" s="107">
        <f t="shared" ref="I15:I78" si="9">(B15-$B$8)/($B$7-$B$8)</f>
        <v>3.515877720416075E-4</v>
      </c>
      <c r="J15" s="108">
        <f t="shared" si="3"/>
        <v>2.0000400008000161E-5</v>
      </c>
      <c r="K15" s="108">
        <f t="shared" si="4"/>
        <v>1.3029923933250066E-5</v>
      </c>
      <c r="L15" s="108">
        <f t="shared" ref="L15:L78" si="10">(H15-$G$8)/($G$7-$G$8)</f>
        <v>0.31750231277835245</v>
      </c>
      <c r="M15" s="108">
        <f t="shared" si="5"/>
        <v>0.9517241379310345</v>
      </c>
      <c r="N15" s="76">
        <f t="shared" ref="N15:N78" si="11">(B15-$B$9)/$B$10</f>
        <v>-0.65704940633613662</v>
      </c>
      <c r="O15" s="77">
        <f t="shared" si="6"/>
        <v>-0.66380025560391009</v>
      </c>
      <c r="P15" s="77">
        <f t="shared" si="7"/>
        <v>-0.65016533132409904</v>
      </c>
      <c r="Q15" s="77">
        <f t="shared" ref="Q15:Q78" si="12">(H15-$G$9)/$G$10</f>
        <v>-2.0794882170615078E-2</v>
      </c>
      <c r="R15" s="90">
        <f t="shared" si="8"/>
        <v>2.7647873028701326</v>
      </c>
      <c r="S15" s="72">
        <f>$B$5</f>
        <v>1.4139999999999999E-4</v>
      </c>
    </row>
    <row r="16" spans="1:20">
      <c r="A16" s="33">
        <v>3</v>
      </c>
      <c r="B16" s="93">
        <f t="shared" ref="B16:B79" si="13">D16*F16</f>
        <v>8.9503639999999991E-4</v>
      </c>
      <c r="C16" s="97">
        <v>300</v>
      </c>
      <c r="D16" s="75">
        <v>6.5811499999999997E-6</v>
      </c>
      <c r="E16" s="75">
        <v>7.4049399999999999E-7</v>
      </c>
      <c r="F16" s="100">
        <v>136</v>
      </c>
      <c r="G16" s="85">
        <f>init!D16/D16</f>
        <v>0.88981409024258684</v>
      </c>
      <c r="H16" s="86">
        <f t="shared" si="2"/>
        <v>0.11251741716873191</v>
      </c>
      <c r="I16" s="107">
        <f t="shared" si="9"/>
        <v>1.0595860937275237E-3</v>
      </c>
      <c r="J16" s="108">
        <f t="shared" si="3"/>
        <v>4.0000800016000322E-5</v>
      </c>
      <c r="K16" s="108">
        <f t="shared" si="4"/>
        <v>4.0498732225063017E-5</v>
      </c>
      <c r="L16" s="108">
        <f t="shared" si="10"/>
        <v>0.22432654244941974</v>
      </c>
      <c r="M16" s="108">
        <f t="shared" si="5"/>
        <v>0.90344827586206899</v>
      </c>
      <c r="N16" s="76">
        <f t="shared" si="11"/>
        <v>-0.65430419925150296</v>
      </c>
      <c r="O16" s="77">
        <f t="shared" si="6"/>
        <v>-0.66372689071708946</v>
      </c>
      <c r="P16" s="77">
        <f t="shared" si="7"/>
        <v>-0.65005925068117032</v>
      </c>
      <c r="Q16" s="77">
        <f t="shared" si="12"/>
        <v>-0.45637486848339764</v>
      </c>
      <c r="R16" s="90">
        <f t="shared" si="8"/>
        <v>2.5972244360295185</v>
      </c>
      <c r="S16" s="72">
        <f t="shared" ref="S16:S79" si="14">$B$5</f>
        <v>1.4139999999999999E-4</v>
      </c>
    </row>
    <row r="17" spans="1:19">
      <c r="A17" s="33">
        <v>4</v>
      </c>
      <c r="B17" s="93">
        <f t="shared" si="13"/>
        <v>8.455305E-4</v>
      </c>
      <c r="C17" s="97">
        <v>400</v>
      </c>
      <c r="D17" s="75">
        <v>6.5544999999999997E-6</v>
      </c>
      <c r="E17" s="75">
        <v>6.9035200000000004E-7</v>
      </c>
      <c r="F17" s="100">
        <v>129</v>
      </c>
      <c r="G17" s="85">
        <f>init!D17/D17</f>
        <v>1.0484400030513388</v>
      </c>
      <c r="H17" s="86">
        <f t="shared" si="2"/>
        <v>0.10532489129605616</v>
      </c>
      <c r="I17" s="107">
        <f t="shared" si="9"/>
        <v>9.7581354737866276E-4</v>
      </c>
      <c r="J17" s="108">
        <f t="shared" si="3"/>
        <v>6.0001200024000479E-5</v>
      </c>
      <c r="K17" s="108">
        <f t="shared" si="4"/>
        <v>4.0273349299885422E-5</v>
      </c>
      <c r="L17" s="108">
        <f t="shared" si="10"/>
        <v>0.2089475666002503</v>
      </c>
      <c r="M17" s="108">
        <f t="shared" si="5"/>
        <v>0.85517241379310349</v>
      </c>
      <c r="N17" s="76">
        <f t="shared" si="11"/>
        <v>-0.65462902062563699</v>
      </c>
      <c r="O17" s="77">
        <f t="shared" si="6"/>
        <v>-0.66365352583026882</v>
      </c>
      <c r="P17" s="77">
        <f t="shared" si="7"/>
        <v>-0.65006012107807132</v>
      </c>
      <c r="Q17" s="77">
        <f t="shared" si="12"/>
        <v>-0.52826881758880961</v>
      </c>
      <c r="R17" s="90">
        <f t="shared" si="8"/>
        <v>2.4296615691889043</v>
      </c>
      <c r="S17" s="72">
        <f t="shared" si="14"/>
        <v>1.4139999999999999E-4</v>
      </c>
    </row>
    <row r="18" spans="1:19">
      <c r="A18" s="33">
        <v>5</v>
      </c>
      <c r="B18" s="93">
        <f t="shared" si="13"/>
        <v>1.1496853E-3</v>
      </c>
      <c r="C18" s="97">
        <v>500</v>
      </c>
      <c r="D18" s="75">
        <v>9.4236500000000008E-6</v>
      </c>
      <c r="E18" s="75">
        <v>1.0868600000000001E-6</v>
      </c>
      <c r="F18" s="100">
        <v>122</v>
      </c>
      <c r="G18" s="85">
        <f>init!D18/D18</f>
        <v>0.82473351620656532</v>
      </c>
      <c r="H18" s="86">
        <f t="shared" si="2"/>
        <v>0.11533323075453779</v>
      </c>
      <c r="I18" s="107">
        <f t="shared" si="9"/>
        <v>1.4904960817882704E-3</v>
      </c>
      <c r="J18" s="108">
        <f t="shared" si="3"/>
        <v>8.0001600032000644E-5</v>
      </c>
      <c r="K18" s="108">
        <f t="shared" si="4"/>
        <v>6.4538168053104376E-5</v>
      </c>
      <c r="L18" s="108">
        <f t="shared" si="10"/>
        <v>0.23034728257583123</v>
      </c>
      <c r="M18" s="108">
        <f t="shared" si="5"/>
        <v>0.80689655172413788</v>
      </c>
      <c r="N18" s="76">
        <f t="shared" si="11"/>
        <v>-0.65263338010429517</v>
      </c>
      <c r="O18" s="77">
        <f t="shared" si="6"/>
        <v>-0.66358016094344818</v>
      </c>
      <c r="P18" s="77">
        <f t="shared" si="7"/>
        <v>-0.64996641378845965</v>
      </c>
      <c r="Q18" s="77">
        <f t="shared" si="12"/>
        <v>-0.42822899007963411</v>
      </c>
      <c r="R18" s="90">
        <f t="shared" si="8"/>
        <v>2.2620987023482906</v>
      </c>
      <c r="S18" s="72">
        <f t="shared" si="14"/>
        <v>1.4139999999999999E-4</v>
      </c>
    </row>
    <row r="19" spans="1:19">
      <c r="A19" s="33">
        <v>6</v>
      </c>
      <c r="B19" s="93">
        <f>D19*F19</f>
        <v>9.3608275000000001E-4</v>
      </c>
      <c r="C19" s="97">
        <v>600</v>
      </c>
      <c r="D19" s="75">
        <v>8.1398499999999997E-6</v>
      </c>
      <c r="E19" s="75">
        <v>1.1445800000000001E-6</v>
      </c>
      <c r="F19" s="100">
        <v>115</v>
      </c>
      <c r="G19" s="85">
        <f>init!D19/D19</f>
        <v>1.3569046112643355</v>
      </c>
      <c r="H19" s="86">
        <f t="shared" si="2"/>
        <v>0.14061438478596044</v>
      </c>
      <c r="I19" s="107">
        <f t="shared" si="9"/>
        <v>1.1290436181403023E-3</v>
      </c>
      <c r="J19" s="108">
        <f t="shared" si="3"/>
        <v>1.0000200004000079E-4</v>
      </c>
      <c r="K19" s="108">
        <f t="shared" si="4"/>
        <v>5.3680884775693819E-5</v>
      </c>
      <c r="L19" s="108">
        <f t="shared" si="10"/>
        <v>0.28440315448661818</v>
      </c>
      <c r="M19" s="108">
        <f t="shared" si="5"/>
        <v>0.75862068965517238</v>
      </c>
      <c r="N19" s="76">
        <f t="shared" si="11"/>
        <v>-0.65403488323441816</v>
      </c>
      <c r="O19" s="77">
        <f t="shared" si="6"/>
        <v>-0.66350679605662755</v>
      </c>
      <c r="P19" s="77">
        <f t="shared" si="7"/>
        <v>-0.65000834307706534</v>
      </c>
      <c r="Q19" s="77">
        <f t="shared" si="12"/>
        <v>-0.17552750058398178</v>
      </c>
      <c r="R19" s="90">
        <f t="shared" si="8"/>
        <v>2.0945358355076764</v>
      </c>
      <c r="S19" s="72">
        <f t="shared" si="14"/>
        <v>1.4139999999999999E-4</v>
      </c>
    </row>
    <row r="20" spans="1:19">
      <c r="A20" s="33">
        <v>7</v>
      </c>
      <c r="B20" s="93">
        <f t="shared" si="13"/>
        <v>1.3383575999999999E-3</v>
      </c>
      <c r="C20" s="97">
        <v>700</v>
      </c>
      <c r="D20" s="75">
        <v>1.23922E-5</v>
      </c>
      <c r="E20" s="75">
        <v>1.2322100000000001E-6</v>
      </c>
      <c r="F20" s="100">
        <v>108</v>
      </c>
      <c r="G20" s="85">
        <f>init!D20/D20</f>
        <v>0.95923242039347334</v>
      </c>
      <c r="H20" s="86">
        <f t="shared" si="2"/>
        <v>9.9434321589386879E-2</v>
      </c>
      <c r="I20" s="107">
        <f t="shared" si="9"/>
        <v>1.809762249992388E-3</v>
      </c>
      <c r="J20" s="108">
        <f t="shared" si="3"/>
        <v>1.2000240004800096E-4</v>
      </c>
      <c r="K20" s="108">
        <f t="shared" si="4"/>
        <v>8.9643627060081386E-5</v>
      </c>
      <c r="L20" s="108">
        <f t="shared" si="10"/>
        <v>0.19635241840608547</v>
      </c>
      <c r="M20" s="108">
        <f t="shared" si="5"/>
        <v>0.71034482758620687</v>
      </c>
      <c r="N20" s="76">
        <f t="shared" si="11"/>
        <v>-0.65139545097368534</v>
      </c>
      <c r="O20" s="77">
        <f t="shared" si="6"/>
        <v>-0.66343343116980702</v>
      </c>
      <c r="P20" s="77">
        <f t="shared" si="7"/>
        <v>-0.64986946006537905</v>
      </c>
      <c r="Q20" s="77">
        <f t="shared" si="12"/>
        <v>-0.5871488725500319</v>
      </c>
      <c r="R20" s="90">
        <f t="shared" si="8"/>
        <v>1.9269729686670622</v>
      </c>
      <c r="S20" s="72">
        <f t="shared" si="14"/>
        <v>1.4139999999999999E-4</v>
      </c>
    </row>
    <row r="21" spans="1:19">
      <c r="A21" s="33">
        <v>8</v>
      </c>
      <c r="B21" s="93">
        <f t="shared" si="13"/>
        <v>1.4383207999999999E-3</v>
      </c>
      <c r="C21" s="97">
        <v>800</v>
      </c>
      <c r="D21" s="75">
        <v>1.4240799999999999E-5</v>
      </c>
      <c r="E21" s="75">
        <v>1.1342099999999999E-6</v>
      </c>
      <c r="F21" s="100">
        <v>101</v>
      </c>
      <c r="G21" s="85">
        <f>init!D21/D21</f>
        <v>0.75754171113982371</v>
      </c>
      <c r="H21" s="86">
        <f t="shared" si="2"/>
        <v>7.9645104207628784E-2</v>
      </c>
      <c r="I21" s="107">
        <f t="shared" si="9"/>
        <v>1.9789172760636339E-3</v>
      </c>
      <c r="J21" s="108">
        <f t="shared" si="3"/>
        <v>1.4000280005600112E-4</v>
      </c>
      <c r="K21" s="108">
        <f t="shared" si="4"/>
        <v>1.0527750606508304E-4</v>
      </c>
      <c r="L21" s="108">
        <f t="shared" si="10"/>
        <v>0.15403934208554076</v>
      </c>
      <c r="M21" s="108">
        <f t="shared" si="5"/>
        <v>0.66206896551724137</v>
      </c>
      <c r="N21" s="76">
        <f t="shared" si="11"/>
        <v>-0.65073956583702797</v>
      </c>
      <c r="O21" s="77">
        <f t="shared" si="6"/>
        <v>-0.66336006628298638</v>
      </c>
      <c r="P21" s="77">
        <f t="shared" si="7"/>
        <v>-0.64980908424132799</v>
      </c>
      <c r="Q21" s="77">
        <f t="shared" si="12"/>
        <v>-0.78495490237398424</v>
      </c>
      <c r="R21" s="90">
        <f t="shared" si="8"/>
        <v>1.7594101018264481</v>
      </c>
      <c r="S21" s="72">
        <f t="shared" si="14"/>
        <v>1.4139999999999999E-4</v>
      </c>
    </row>
    <row r="22" spans="1:19">
      <c r="A22" s="33">
        <v>9</v>
      </c>
      <c r="B22" s="93">
        <f>D22*F22</f>
        <v>2.7970076E-3</v>
      </c>
      <c r="C22" s="97">
        <v>900</v>
      </c>
      <c r="D22" s="75">
        <v>2.97554E-5</v>
      </c>
      <c r="E22" s="75">
        <v>1.1148399999999999E-6</v>
      </c>
      <c r="F22" s="100">
        <v>94</v>
      </c>
      <c r="G22" s="85">
        <f>init!D22/D22</f>
        <v>0.40732102408302356</v>
      </c>
      <c r="H22" s="86">
        <f t="shared" si="2"/>
        <v>3.7466812746593893E-2</v>
      </c>
      <c r="I22" s="107">
        <f t="shared" si="9"/>
        <v>4.2780503678079692E-3</v>
      </c>
      <c r="J22" s="108">
        <f t="shared" si="3"/>
        <v>1.6000320006400129E-4</v>
      </c>
      <c r="K22" s="108">
        <f t="shared" si="4"/>
        <v>2.3648673424370411E-4</v>
      </c>
      <c r="L22" s="108">
        <f t="shared" si="10"/>
        <v>6.3854205845332607E-2</v>
      </c>
      <c r="M22" s="108">
        <f t="shared" si="5"/>
        <v>0.61379310344827587</v>
      </c>
      <c r="N22" s="76">
        <f t="shared" si="11"/>
        <v>-0.64182486045051956</v>
      </c>
      <c r="O22" s="77">
        <f t="shared" si="6"/>
        <v>-0.66328670139616575</v>
      </c>
      <c r="P22" s="77">
        <f t="shared" si="7"/>
        <v>-0.64930237280574288</v>
      </c>
      <c r="Q22" s="77">
        <f t="shared" si="12"/>
        <v>-1.2065542116198162</v>
      </c>
      <c r="R22" s="90">
        <f t="shared" si="8"/>
        <v>1.5918472349858339</v>
      </c>
      <c r="S22" s="72">
        <f t="shared" si="14"/>
        <v>1.4139999999999999E-4</v>
      </c>
    </row>
    <row r="23" spans="1:19">
      <c r="A23" s="33">
        <v>10</v>
      </c>
      <c r="B23" s="93">
        <f t="shared" si="13"/>
        <v>1.3844744999999999E-3</v>
      </c>
      <c r="C23" s="97">
        <v>1000</v>
      </c>
      <c r="D23" s="75">
        <v>1.5913499999999999E-5</v>
      </c>
      <c r="E23" s="75">
        <v>5.52859E-6</v>
      </c>
      <c r="F23" s="100">
        <v>87</v>
      </c>
      <c r="G23" s="85">
        <f>init!D23/D23</f>
        <v>0.82439438212838156</v>
      </c>
      <c r="H23" s="86">
        <f t="shared" si="2"/>
        <v>0.34741508781851888</v>
      </c>
      <c r="I23" s="107">
        <f t="shared" si="9"/>
        <v>1.8878000221107779E-3</v>
      </c>
      <c r="J23" s="108">
        <f t="shared" si="3"/>
        <v>1.8000360007200145E-4</v>
      </c>
      <c r="K23" s="108">
        <f t="shared" si="4"/>
        <v>1.1942377319245852E-4</v>
      </c>
      <c r="L23" s="108">
        <f t="shared" si="10"/>
        <v>0.72658203209221439</v>
      </c>
      <c r="M23" s="108">
        <f t="shared" si="5"/>
        <v>0.56551724137931036</v>
      </c>
      <c r="N23" s="76">
        <f t="shared" si="11"/>
        <v>-0.65109286572972846</v>
      </c>
      <c r="O23" s="77">
        <f t="shared" si="6"/>
        <v>-0.66321333650934511</v>
      </c>
      <c r="P23" s="77">
        <f t="shared" si="7"/>
        <v>-0.64975445336342574</v>
      </c>
      <c r="Q23" s="77">
        <f t="shared" si="12"/>
        <v>1.8915793102887177</v>
      </c>
      <c r="R23" s="90">
        <f t="shared" si="8"/>
        <v>1.42428436814522</v>
      </c>
      <c r="S23" s="72">
        <f t="shared" si="14"/>
        <v>1.4139999999999999E-4</v>
      </c>
    </row>
    <row r="24" spans="1:19">
      <c r="A24" s="33">
        <v>11</v>
      </c>
      <c r="B24" s="93">
        <f t="shared" si="13"/>
        <v>4.7964239999999997E-3</v>
      </c>
      <c r="C24" s="97">
        <v>2000</v>
      </c>
      <c r="D24" s="75">
        <v>5.9955299999999998E-5</v>
      </c>
      <c r="E24" s="75">
        <v>7.3527599999999999E-6</v>
      </c>
      <c r="F24" s="100">
        <v>80</v>
      </c>
      <c r="G24" s="85">
        <f>init!D24/D24</f>
        <v>0.40732012015618302</v>
      </c>
      <c r="H24" s="86">
        <f t="shared" si="2"/>
        <v>0.12263736483680342</v>
      </c>
      <c r="I24" s="107">
        <f t="shared" si="9"/>
        <v>7.6614087763950903E-3</v>
      </c>
      <c r="J24" s="108">
        <f t="shared" si="3"/>
        <v>3.8000760015200304E-4</v>
      </c>
      <c r="K24" s="108">
        <f t="shared" si="4"/>
        <v>4.9189167991239922E-4</v>
      </c>
      <c r="L24" s="108">
        <f t="shared" si="10"/>
        <v>0.24596489781125194</v>
      </c>
      <c r="M24" s="108">
        <f t="shared" si="5"/>
        <v>0.51724137931034486</v>
      </c>
      <c r="N24" s="76">
        <f t="shared" si="11"/>
        <v>-0.62870615778044647</v>
      </c>
      <c r="O24" s="77">
        <f t="shared" si="6"/>
        <v>-0.66247968764113896</v>
      </c>
      <c r="P24" s="77">
        <f t="shared" si="7"/>
        <v>-0.64831603511843394</v>
      </c>
      <c r="Q24" s="77">
        <f t="shared" si="12"/>
        <v>-0.35521944471749084</v>
      </c>
      <c r="R24" s="90">
        <f t="shared" si="8"/>
        <v>1.2567215013046058</v>
      </c>
      <c r="S24" s="72">
        <f t="shared" si="14"/>
        <v>1.4139999999999999E-4</v>
      </c>
    </row>
    <row r="25" spans="1:19">
      <c r="A25" s="33">
        <v>12</v>
      </c>
      <c r="B25" s="93">
        <f t="shared" si="13"/>
        <v>5.1998265E-3</v>
      </c>
      <c r="C25" s="97">
        <v>3000</v>
      </c>
      <c r="D25" s="75">
        <v>7.1230500000000002E-5</v>
      </c>
      <c r="E25" s="75">
        <v>1.6903200000000001E-6</v>
      </c>
      <c r="F25" s="100">
        <v>73</v>
      </c>
      <c r="G25" s="85">
        <f>init!D25/D25</f>
        <v>0.51691340086058646</v>
      </c>
      <c r="H25" s="86">
        <f>E25/D25</f>
        <v>2.3730284077747594E-2</v>
      </c>
      <c r="I25" s="107">
        <f t="shared" si="9"/>
        <v>8.3440355871084899E-3</v>
      </c>
      <c r="J25" s="108">
        <f t="shared" si="3"/>
        <v>5.8001160023200468E-4</v>
      </c>
      <c r="K25" s="108">
        <f t="shared" si="4"/>
        <v>5.8724768583969281E-4</v>
      </c>
      <c r="L25" s="108">
        <f t="shared" si="10"/>
        <v>3.44829187079225E-2</v>
      </c>
      <c r="M25" s="108">
        <f t="shared" si="5"/>
        <v>0.4689655172413793</v>
      </c>
      <c r="N25" s="76">
        <f t="shared" si="11"/>
        <v>-0.62605932670820741</v>
      </c>
      <c r="O25" s="77">
        <f t="shared" si="6"/>
        <v>-0.6617460387729327</v>
      </c>
      <c r="P25" s="77">
        <f t="shared" si="7"/>
        <v>-0.64794778374369599</v>
      </c>
      <c r="Q25" s="77">
        <f t="shared" si="12"/>
        <v>-1.3438597021366923</v>
      </c>
      <c r="R25" s="90">
        <f t="shared" si="8"/>
        <v>1.0891586344639916</v>
      </c>
      <c r="S25" s="72">
        <f t="shared" si="14"/>
        <v>1.4139999999999999E-4</v>
      </c>
    </row>
    <row r="26" spans="1:19">
      <c r="A26" s="33">
        <v>13</v>
      </c>
      <c r="B26" s="93">
        <f t="shared" si="13"/>
        <v>6.8447280000000004E-3</v>
      </c>
      <c r="C26" s="97">
        <v>4000</v>
      </c>
      <c r="D26" s="75">
        <v>1.03708E-4</v>
      </c>
      <c r="E26" s="75">
        <v>7.8586999999999998E-6</v>
      </c>
      <c r="F26" s="100">
        <v>66</v>
      </c>
      <c r="G26" s="85">
        <f>init!D26/D26</f>
        <v>0.4266305395919312</v>
      </c>
      <c r="H26" s="86">
        <f t="shared" si="2"/>
        <v>7.5777182088170622E-2</v>
      </c>
      <c r="I26" s="107">
        <f t="shared" si="9"/>
        <v>1.1127493460777313E-2</v>
      </c>
      <c r="J26" s="108">
        <f t="shared" si="3"/>
        <v>7.8001560031200627E-4</v>
      </c>
      <c r="K26" s="108">
        <f t="shared" si="4"/>
        <v>8.619146258942973E-4</v>
      </c>
      <c r="L26" s="108">
        <f t="shared" si="10"/>
        <v>0.14576899562942353</v>
      </c>
      <c r="M26" s="108">
        <f t="shared" si="5"/>
        <v>0.4206896551724138</v>
      </c>
      <c r="N26" s="76">
        <f t="shared" si="11"/>
        <v>-0.61526669056695282</v>
      </c>
      <c r="O26" s="77">
        <f t="shared" si="6"/>
        <v>-0.66101238990472655</v>
      </c>
      <c r="P26" s="77">
        <f t="shared" si="7"/>
        <v>-0.64688705896515108</v>
      </c>
      <c r="Q26" s="77">
        <f t="shared" si="12"/>
        <v>-0.82361728620446062</v>
      </c>
      <c r="R26" s="90">
        <f t="shared" si="8"/>
        <v>0.92159576762337758</v>
      </c>
      <c r="S26" s="72">
        <f t="shared" si="14"/>
        <v>1.4139999999999999E-4</v>
      </c>
    </row>
    <row r="27" spans="1:19">
      <c r="A27" s="33">
        <v>14</v>
      </c>
      <c r="B27" s="93">
        <f t="shared" si="13"/>
        <v>6.483628E-3</v>
      </c>
      <c r="C27" s="97">
        <v>5000</v>
      </c>
      <c r="D27" s="75">
        <v>1.09892E-4</v>
      </c>
      <c r="E27" s="75">
        <v>2.1968599999999998E-5</v>
      </c>
      <c r="F27" s="100">
        <v>59</v>
      </c>
      <c r="G27" s="85">
        <f>init!D27/D27</f>
        <v>0.58550212936337498</v>
      </c>
      <c r="H27" s="86">
        <f t="shared" si="2"/>
        <v>0.1999108215338696</v>
      </c>
      <c r="I27" s="107">
        <f t="shared" si="9"/>
        <v>1.0516449797565981E-2</v>
      </c>
      <c r="J27" s="108">
        <f t="shared" si="3"/>
        <v>9.8001960039200775E-4</v>
      </c>
      <c r="K27" s="108">
        <f t="shared" si="4"/>
        <v>9.1421361310999028E-4</v>
      </c>
      <c r="L27" s="108">
        <f t="shared" si="10"/>
        <v>0.41119011150713525</v>
      </c>
      <c r="M27" s="108">
        <f t="shared" si="5"/>
        <v>0.3724137931034483</v>
      </c>
      <c r="N27" s="76">
        <f t="shared" si="11"/>
        <v>-0.61763596368793117</v>
      </c>
      <c r="O27" s="77">
        <f t="shared" si="6"/>
        <v>-0.66027874103652029</v>
      </c>
      <c r="P27" s="77">
        <f t="shared" si="7"/>
        <v>-0.646685087691792</v>
      </c>
      <c r="Q27" s="77">
        <f t="shared" si="12"/>
        <v>0.41717874492035606</v>
      </c>
      <c r="R27" s="90">
        <f t="shared" si="8"/>
        <v>0.75403290078276342</v>
      </c>
      <c r="S27" s="72">
        <f t="shared" si="14"/>
        <v>1.4139999999999999E-4</v>
      </c>
    </row>
    <row r="28" spans="1:19">
      <c r="A28" s="33">
        <v>15</v>
      </c>
      <c r="B28" s="93">
        <f t="shared" si="13"/>
        <v>7.1889480000000006E-3</v>
      </c>
      <c r="C28" s="97">
        <v>6000</v>
      </c>
      <c r="D28" s="75">
        <v>1.3824900000000001E-4</v>
      </c>
      <c r="E28" s="75">
        <v>1.37566E-6</v>
      </c>
      <c r="F28" s="100">
        <v>52</v>
      </c>
      <c r="G28" s="85">
        <f>init!D28/D28</f>
        <v>0.4566108977280125</v>
      </c>
      <c r="H28" s="86">
        <f t="shared" si="2"/>
        <v>9.950596387677306E-3</v>
      </c>
      <c r="I28" s="107">
        <f t="shared" si="9"/>
        <v>1.170997324408001E-2</v>
      </c>
      <c r="J28" s="108">
        <f t="shared" si="3"/>
        <v>1.1800236004720095E-3</v>
      </c>
      <c r="K28" s="108">
        <f t="shared" si="4"/>
        <v>1.1540328855025213E-3</v>
      </c>
      <c r="L28" s="108">
        <f t="shared" si="10"/>
        <v>5.0193494492065758E-3</v>
      </c>
      <c r="M28" s="108">
        <f t="shared" si="5"/>
        <v>0.32413793103448274</v>
      </c>
      <c r="N28" s="76">
        <f t="shared" si="11"/>
        <v>-0.61300817161457621</v>
      </c>
      <c r="O28" s="77">
        <f t="shared" si="6"/>
        <v>-0.65954509216831414</v>
      </c>
      <c r="P28" s="77">
        <f t="shared" si="7"/>
        <v>-0.6457589396648441</v>
      </c>
      <c r="Q28" s="77">
        <f t="shared" si="12"/>
        <v>-1.4815965949912513</v>
      </c>
      <c r="R28" s="90">
        <f t="shared" si="8"/>
        <v>0.58647003394214936</v>
      </c>
      <c r="S28" s="72">
        <f t="shared" si="14"/>
        <v>1.4139999999999999E-4</v>
      </c>
    </row>
    <row r="29" spans="1:19">
      <c r="A29" s="33">
        <v>16</v>
      </c>
      <c r="B29" s="93">
        <f t="shared" si="13"/>
        <v>7.2995849999999999E-3</v>
      </c>
      <c r="C29" s="97">
        <v>7000</v>
      </c>
      <c r="D29" s="75">
        <v>1.62213E-4</v>
      </c>
      <c r="E29" s="75">
        <v>6.15887E-6</v>
      </c>
      <c r="F29" s="100">
        <v>45</v>
      </c>
      <c r="G29" s="85">
        <f>init!D29/D29</f>
        <v>0.4727118048491798</v>
      </c>
      <c r="H29" s="86">
        <f t="shared" si="2"/>
        <v>3.7967795429466197E-2</v>
      </c>
      <c r="I29" s="107">
        <f t="shared" si="9"/>
        <v>1.189719018610912E-2</v>
      </c>
      <c r="J29" s="108">
        <f t="shared" si="3"/>
        <v>1.3800276005520109E-3</v>
      </c>
      <c r="K29" s="108">
        <f t="shared" si="4"/>
        <v>1.3566999181087421E-3</v>
      </c>
      <c r="L29" s="108">
        <f t="shared" si="10"/>
        <v>6.4925401238597011E-2</v>
      </c>
      <c r="M29" s="108">
        <f t="shared" si="5"/>
        <v>0.27586206896551724</v>
      </c>
      <c r="N29" s="76">
        <f t="shared" si="11"/>
        <v>-0.61228225283782267</v>
      </c>
      <c r="O29" s="77">
        <f t="shared" si="6"/>
        <v>-0.65881144330010788</v>
      </c>
      <c r="P29" s="77">
        <f t="shared" si="7"/>
        <v>-0.64497626832028088</v>
      </c>
      <c r="Q29" s="77">
        <f t="shared" si="12"/>
        <v>-1.2015465656074542</v>
      </c>
      <c r="R29" s="90">
        <f t="shared" si="8"/>
        <v>0.41890716710153525</v>
      </c>
      <c r="S29" s="72">
        <f t="shared" si="14"/>
        <v>1.4139999999999999E-4</v>
      </c>
    </row>
    <row r="30" spans="1:19">
      <c r="A30" s="33">
        <v>17</v>
      </c>
      <c r="B30" s="93">
        <f t="shared" si="13"/>
        <v>6.4820019999999997E-3</v>
      </c>
      <c r="C30" s="97">
        <v>8000</v>
      </c>
      <c r="D30" s="75">
        <v>1.7057899999999999E-4</v>
      </c>
      <c r="E30" s="75">
        <v>1.35765E-5</v>
      </c>
      <c r="F30" s="100">
        <v>38</v>
      </c>
      <c r="G30" s="85">
        <f>init!D30/D30</f>
        <v>0.49294461803621781</v>
      </c>
      <c r="H30" s="86">
        <f t="shared" si="2"/>
        <v>7.9590688185532804E-2</v>
      </c>
      <c r="I30" s="107">
        <f t="shared" si="9"/>
        <v>1.0513698324299901E-2</v>
      </c>
      <c r="J30" s="108">
        <f t="shared" si="3"/>
        <v>1.5800316006320126E-3</v>
      </c>
      <c r="K30" s="108">
        <f t="shared" si="4"/>
        <v>1.4274523966091445E-3</v>
      </c>
      <c r="L30" s="108">
        <f t="shared" si="10"/>
        <v>0.15392299037482934</v>
      </c>
      <c r="M30" s="108">
        <f t="shared" si="5"/>
        <v>0.22758620689655173</v>
      </c>
      <c r="N30" s="76">
        <f t="shared" si="11"/>
        <v>-0.61764663230630479</v>
      </c>
      <c r="O30" s="77">
        <f t="shared" si="6"/>
        <v>-0.65807779443190173</v>
      </c>
      <c r="P30" s="77">
        <f t="shared" si="7"/>
        <v>-0.64470303228002823</v>
      </c>
      <c r="Q30" s="77">
        <f t="shared" si="12"/>
        <v>-0.78549882571779173</v>
      </c>
      <c r="R30" s="90">
        <f t="shared" si="8"/>
        <v>0.25134430026092114</v>
      </c>
      <c r="S30" s="72">
        <f t="shared" si="14"/>
        <v>1.4139999999999999E-4</v>
      </c>
    </row>
    <row r="31" spans="1:19">
      <c r="A31" s="33">
        <v>18</v>
      </c>
      <c r="B31" s="93">
        <f t="shared" si="13"/>
        <v>5.9694530000000004E-3</v>
      </c>
      <c r="C31" s="97">
        <v>9000</v>
      </c>
      <c r="D31" s="75">
        <v>1.9256300000000001E-4</v>
      </c>
      <c r="E31" s="75">
        <v>4.2004100000000003E-6</v>
      </c>
      <c r="F31" s="100">
        <v>31</v>
      </c>
      <c r="G31" s="85">
        <f>init!D31/D31</f>
        <v>0.48880106770251813</v>
      </c>
      <c r="H31" s="86">
        <f t="shared" si="2"/>
        <v>2.1813172831748572E-2</v>
      </c>
      <c r="I31" s="107">
        <f t="shared" si="9"/>
        <v>9.6463767553846315E-3</v>
      </c>
      <c r="J31" s="108">
        <f t="shared" si="3"/>
        <v>1.7800356007120143E-3</v>
      </c>
      <c r="K31" s="108">
        <f t="shared" si="4"/>
        <v>1.6133742813034845E-3</v>
      </c>
      <c r="L31" s="108">
        <f t="shared" si="10"/>
        <v>3.0383773557204848E-2</v>
      </c>
      <c r="M31" s="108">
        <f t="shared" si="5"/>
        <v>0.1793103448275862</v>
      </c>
      <c r="N31" s="76">
        <f t="shared" si="11"/>
        <v>-0.62100960258845483</v>
      </c>
      <c r="O31" s="77">
        <f t="shared" si="6"/>
        <v>-0.65734414556369547</v>
      </c>
      <c r="P31" s="77">
        <f t="shared" si="7"/>
        <v>-0.64398502832247206</v>
      </c>
      <c r="Q31" s="77">
        <f t="shared" si="12"/>
        <v>-1.3630224692631721</v>
      </c>
      <c r="R31" s="90">
        <f t="shared" si="8"/>
        <v>8.3781433420307055E-2</v>
      </c>
      <c r="S31" s="72">
        <f t="shared" si="14"/>
        <v>1.4139999999999999E-4</v>
      </c>
    </row>
    <row r="32" spans="1:19">
      <c r="A32" s="33">
        <v>19</v>
      </c>
      <c r="B32" s="93">
        <f t="shared" si="13"/>
        <v>6.8046000000000009E-3</v>
      </c>
      <c r="C32" s="97">
        <v>10000</v>
      </c>
      <c r="D32" s="75">
        <v>2.8352500000000002E-4</v>
      </c>
      <c r="E32" s="75">
        <v>8.2692399999999998E-6</v>
      </c>
      <c r="F32" s="100">
        <v>24</v>
      </c>
      <c r="G32" s="85">
        <f>init!D32/D32</f>
        <v>0.42581430208976279</v>
      </c>
      <c r="H32" s="86">
        <f t="shared" si="2"/>
        <v>2.9165823119654349E-2</v>
      </c>
      <c r="I32" s="107">
        <f t="shared" si="9"/>
        <v>1.1059589943421056E-2</v>
      </c>
      <c r="J32" s="108">
        <f t="shared" si="3"/>
        <v>1.9800396007920158E-3</v>
      </c>
      <c r="K32" s="108">
        <f t="shared" si="4"/>
        <v>2.3826531420916277E-3</v>
      </c>
      <c r="L32" s="108">
        <f t="shared" si="10"/>
        <v>4.6105125583850409E-2</v>
      </c>
      <c r="M32" s="108">
        <f t="shared" si="5"/>
        <v>0.1310344827586207</v>
      </c>
      <c r="N32" s="76">
        <f t="shared" si="11"/>
        <v>-0.61552998104548684</v>
      </c>
      <c r="O32" s="77">
        <f t="shared" si="6"/>
        <v>-0.65661049669548932</v>
      </c>
      <c r="P32" s="77">
        <f t="shared" si="7"/>
        <v>-0.64101418243513464</v>
      </c>
      <c r="Q32" s="77">
        <f t="shared" si="12"/>
        <v>-1.2895279730394225</v>
      </c>
      <c r="R32" s="90">
        <f t="shared" si="8"/>
        <v>-8.3781433420307055E-2</v>
      </c>
      <c r="S32" s="72">
        <f t="shared" si="14"/>
        <v>1.4139999999999999E-4</v>
      </c>
    </row>
    <row r="33" spans="1:19">
      <c r="A33" s="33">
        <v>20</v>
      </c>
      <c r="B33" s="93">
        <f t="shared" si="13"/>
        <v>1.1692481000000001E-2</v>
      </c>
      <c r="C33" s="97">
        <v>20000</v>
      </c>
      <c r="D33" s="75">
        <v>6.8779300000000002E-4</v>
      </c>
      <c r="E33" s="75">
        <v>1.17688E-5</v>
      </c>
      <c r="F33" s="100">
        <v>17</v>
      </c>
      <c r="G33" s="85">
        <f>init!D33/D33</f>
        <v>0.31531289210561897</v>
      </c>
      <c r="H33" s="86">
        <f t="shared" si="2"/>
        <v>1.7110962164488444E-2</v>
      </c>
      <c r="I33" s="107">
        <f t="shared" si="9"/>
        <v>1.9330730102881197E-2</v>
      </c>
      <c r="J33" s="108">
        <f t="shared" si="3"/>
        <v>3.9800796015920315E-3</v>
      </c>
      <c r="K33" s="108">
        <f t="shared" si="4"/>
        <v>5.8016064027180559E-3</v>
      </c>
      <c r="L33" s="108">
        <f t="shared" si="10"/>
        <v>2.0329560952391818E-2</v>
      </c>
      <c r="M33" s="108">
        <f t="shared" si="5"/>
        <v>8.2758620689655171E-2</v>
      </c>
      <c r="N33" s="76">
        <f t="shared" si="11"/>
        <v>-0.58345929405617325</v>
      </c>
      <c r="O33" s="77">
        <f t="shared" si="6"/>
        <v>-0.64927400801342738</v>
      </c>
      <c r="P33" s="77">
        <f t="shared" si="7"/>
        <v>-0.62781066970254129</v>
      </c>
      <c r="Q33" s="77">
        <f t="shared" si="12"/>
        <v>-1.4100241068491015</v>
      </c>
      <c r="R33" s="90">
        <f t="shared" si="8"/>
        <v>-0.25134430026092114</v>
      </c>
      <c r="S33" s="72">
        <f t="shared" si="14"/>
        <v>1.4139999999999999E-4</v>
      </c>
    </row>
    <row r="34" spans="1:19">
      <c r="A34" s="33">
        <v>21</v>
      </c>
      <c r="B34" s="93">
        <f t="shared" si="13"/>
        <v>9.5502499999999997E-3</v>
      </c>
      <c r="C34" s="97">
        <v>30000</v>
      </c>
      <c r="D34" s="75">
        <v>9.5502499999999997E-4</v>
      </c>
      <c r="E34" s="75">
        <v>5.3918700000000003E-5</v>
      </c>
      <c r="F34" s="100">
        <v>10</v>
      </c>
      <c r="G34" s="85">
        <f>init!D34/D34</f>
        <v>0.34843066935420536</v>
      </c>
      <c r="H34" s="86">
        <f t="shared" si="2"/>
        <v>5.6457893772414336E-2</v>
      </c>
      <c r="I34" s="107">
        <f t="shared" si="9"/>
        <v>1.5705704686971834E-2</v>
      </c>
      <c r="J34" s="108">
        <f t="shared" si="3"/>
        <v>5.9801196023920476E-3</v>
      </c>
      <c r="K34" s="108">
        <f t="shared" si="4"/>
        <v>8.0616262849341151E-3</v>
      </c>
      <c r="L34" s="108">
        <f t="shared" si="10"/>
        <v>0.10446071621678012</v>
      </c>
      <c r="M34" s="108">
        <f t="shared" si="5"/>
        <v>3.4482758620689655E-2</v>
      </c>
      <c r="N34" s="76">
        <f t="shared" si="11"/>
        <v>-0.5975150412930238</v>
      </c>
      <c r="O34" s="77">
        <f t="shared" si="6"/>
        <v>-0.64193751933136534</v>
      </c>
      <c r="P34" s="77">
        <f t="shared" si="7"/>
        <v>-0.61908279335675986</v>
      </c>
      <c r="Q34" s="77">
        <f t="shared" si="12"/>
        <v>-1.0167260710059605</v>
      </c>
      <c r="R34" s="90">
        <f t="shared" si="8"/>
        <v>-0.41890716710153525</v>
      </c>
      <c r="S34" s="72">
        <f t="shared" si="14"/>
        <v>1.4139999999999999E-4</v>
      </c>
    </row>
    <row r="35" spans="1:19">
      <c r="A35" s="33">
        <v>22</v>
      </c>
      <c r="B35" s="93">
        <f t="shared" si="13"/>
        <v>3.2443199999999998E-3</v>
      </c>
      <c r="C35" s="97">
        <v>40000</v>
      </c>
      <c r="D35" s="75">
        <v>6.4886399999999997E-4</v>
      </c>
      <c r="E35" s="75">
        <v>1.61304E-4</v>
      </c>
      <c r="F35" s="100">
        <v>5</v>
      </c>
      <c r="G35" s="85">
        <f>init!D35/D35</f>
        <v>0.84951546086699226</v>
      </c>
      <c r="H35" s="86">
        <f t="shared" si="2"/>
        <v>0.24859446663707649</v>
      </c>
      <c r="I35" s="107">
        <f t="shared" si="9"/>
        <v>5.0349803248720829E-3</v>
      </c>
      <c r="J35" s="108">
        <f t="shared" si="3"/>
        <v>7.9801596031920646E-3</v>
      </c>
      <c r="K35" s="108">
        <f t="shared" si="4"/>
        <v>5.472378189050572E-3</v>
      </c>
      <c r="L35" s="108">
        <f t="shared" si="10"/>
        <v>0.51528491986035463</v>
      </c>
      <c r="M35" s="108">
        <f t="shared" si="5"/>
        <v>0</v>
      </c>
      <c r="N35" s="76">
        <f t="shared" si="11"/>
        <v>-0.63888992484819251</v>
      </c>
      <c r="O35" s="77">
        <f t="shared" si="6"/>
        <v>-0.6346010306493034</v>
      </c>
      <c r="P35" s="77">
        <f t="shared" si="7"/>
        <v>-0.62908210238375062</v>
      </c>
      <c r="Q35" s="77">
        <f t="shared" si="12"/>
        <v>0.9038032722804229</v>
      </c>
      <c r="R35" s="90">
        <f t="shared" si="8"/>
        <v>-0.5385949291305453</v>
      </c>
      <c r="S35" s="72">
        <f t="shared" si="14"/>
        <v>1.4139999999999999E-4</v>
      </c>
    </row>
    <row r="36" spans="1:19">
      <c r="A36" s="33">
        <v>23</v>
      </c>
      <c r="B36" s="93">
        <f t="shared" si="13"/>
        <v>4.6224949999999999E-3</v>
      </c>
      <c r="C36" s="97">
        <v>50000</v>
      </c>
      <c r="D36" s="75">
        <v>9.2449899999999996E-4</v>
      </c>
      <c r="E36" s="75">
        <v>1.36852E-4</v>
      </c>
      <c r="F36" s="100">
        <v>5</v>
      </c>
      <c r="G36" s="85">
        <f>init!D36/D36</f>
        <v>0.82117990392634288</v>
      </c>
      <c r="H36" s="86">
        <f t="shared" si="2"/>
        <v>0.14802828342702373</v>
      </c>
      <c r="I36" s="107">
        <f t="shared" si="9"/>
        <v>7.3670908220924503E-3</v>
      </c>
      <c r="J36" s="108">
        <f t="shared" si="3"/>
        <v>9.9801996039920807E-3</v>
      </c>
      <c r="K36" s="108">
        <f t="shared" si="4"/>
        <v>7.8034634641472051E-3</v>
      </c>
      <c r="L36" s="108">
        <f t="shared" si="10"/>
        <v>0.30025546703543432</v>
      </c>
      <c r="M36" s="108">
        <f t="shared" si="5"/>
        <v>0</v>
      </c>
      <c r="N36" s="76">
        <f t="shared" si="11"/>
        <v>-0.62984735219932941</v>
      </c>
      <c r="O36" s="77">
        <f t="shared" si="6"/>
        <v>-0.62726454196724135</v>
      </c>
      <c r="P36" s="77">
        <f t="shared" si="7"/>
        <v>-0.62007978156674726</v>
      </c>
      <c r="Q36" s="77">
        <f t="shared" si="12"/>
        <v>-0.10142078744747482</v>
      </c>
      <c r="R36" s="90">
        <f t="shared" si="8"/>
        <v>-0.5385949291305453</v>
      </c>
      <c r="S36" s="72">
        <f t="shared" si="14"/>
        <v>1.4139999999999999E-4</v>
      </c>
    </row>
    <row r="37" spans="1:19">
      <c r="A37" s="33">
        <v>24</v>
      </c>
      <c r="B37" s="93">
        <f t="shared" si="13"/>
        <v>5.7446000000000007E-3</v>
      </c>
      <c r="C37" s="97">
        <v>60000</v>
      </c>
      <c r="D37" s="75">
        <v>1.1489200000000001E-3</v>
      </c>
      <c r="E37" s="75">
        <v>6.5318699999999995E-5</v>
      </c>
      <c r="F37" s="100">
        <v>5</v>
      </c>
      <c r="G37" s="85">
        <f>init!D37/D37</f>
        <v>0.74602235142568663</v>
      </c>
      <c r="H37" s="86">
        <f t="shared" si="2"/>
        <v>5.685226125404727E-2</v>
      </c>
      <c r="I37" s="107">
        <f t="shared" si="9"/>
        <v>9.2658865842296691E-3</v>
      </c>
      <c r="J37" s="108">
        <f t="shared" si="3"/>
        <v>1.1980239604792095E-2</v>
      </c>
      <c r="K37" s="108">
        <f t="shared" si="4"/>
        <v>9.7014244942140032E-3</v>
      </c>
      <c r="L37" s="108">
        <f t="shared" si="10"/>
        <v>0.10530394821664978</v>
      </c>
      <c r="M37" s="108">
        <f t="shared" si="5"/>
        <v>0</v>
      </c>
      <c r="N37" s="76">
        <f t="shared" si="11"/>
        <v>-0.62248492291266233</v>
      </c>
      <c r="O37" s="77">
        <f t="shared" si="6"/>
        <v>-0.61992805328517941</v>
      </c>
      <c r="P37" s="77">
        <f t="shared" si="7"/>
        <v>-0.61275012517306449</v>
      </c>
      <c r="Q37" s="77">
        <f t="shared" si="12"/>
        <v>-1.0127841129017763</v>
      </c>
      <c r="R37" s="90">
        <f t="shared" si="8"/>
        <v>-0.5385949291305453</v>
      </c>
      <c r="S37" s="72">
        <f t="shared" si="14"/>
        <v>1.4139999999999999E-4</v>
      </c>
    </row>
    <row r="38" spans="1:19">
      <c r="A38" s="33">
        <v>25</v>
      </c>
      <c r="B38" s="93">
        <f t="shared" si="13"/>
        <v>6.2233499999999999E-3</v>
      </c>
      <c r="C38" s="97">
        <v>70000</v>
      </c>
      <c r="D38" s="75">
        <v>1.24467E-3</v>
      </c>
      <c r="E38" s="75">
        <v>7.07539E-5</v>
      </c>
      <c r="F38" s="100">
        <v>5</v>
      </c>
      <c r="G38" s="85">
        <f>init!D38/D38</f>
        <v>0.77103167907959536</v>
      </c>
      <c r="H38" s="86">
        <f t="shared" si="2"/>
        <v>5.6845509251448177E-2</v>
      </c>
      <c r="I38" s="107">
        <f t="shared" si="9"/>
        <v>1.0076014398581438E-2</v>
      </c>
      <c r="J38" s="108">
        <f t="shared" si="3"/>
        <v>1.3980279605592111E-2</v>
      </c>
      <c r="K38" s="108">
        <f t="shared" si="4"/>
        <v>1.0511196167225421E-2</v>
      </c>
      <c r="L38" s="108">
        <f t="shared" si="10"/>
        <v>0.10528951116258238</v>
      </c>
      <c r="M38" s="108">
        <f t="shared" si="5"/>
        <v>0</v>
      </c>
      <c r="N38" s="76">
        <f t="shared" si="11"/>
        <v>-0.61934371685708656</v>
      </c>
      <c r="O38" s="77">
        <f t="shared" si="6"/>
        <v>-0.61259156460311737</v>
      </c>
      <c r="P38" s="77">
        <f t="shared" si="7"/>
        <v>-0.60962290178623746</v>
      </c>
      <c r="Q38" s="77">
        <f t="shared" si="12"/>
        <v>-1.0128516035357777</v>
      </c>
      <c r="R38" s="90">
        <f t="shared" si="8"/>
        <v>-0.5385949291305453</v>
      </c>
      <c r="S38" s="72">
        <f t="shared" si="14"/>
        <v>1.4139999999999999E-4</v>
      </c>
    </row>
    <row r="39" spans="1:19">
      <c r="A39" s="33">
        <v>26</v>
      </c>
      <c r="B39" s="93">
        <f t="shared" si="13"/>
        <v>1.0344849999999999E-2</v>
      </c>
      <c r="C39" s="97">
        <v>80000</v>
      </c>
      <c r="D39" s="75">
        <v>2.0689699999999998E-3</v>
      </c>
      <c r="E39" s="75">
        <v>8.1965200000000006E-5</v>
      </c>
      <c r="F39" s="100">
        <v>5</v>
      </c>
      <c r="G39" s="85">
        <f>init!D39/D39</f>
        <v>0.55929278819895889</v>
      </c>
      <c r="H39" s="86">
        <f t="shared" si="2"/>
        <v>3.9616427497740428E-2</v>
      </c>
      <c r="I39" s="107">
        <f t="shared" si="9"/>
        <v>1.7050305337173225E-2</v>
      </c>
      <c r="J39" s="108">
        <f t="shared" si="3"/>
        <v>1.5980319606392127E-2</v>
      </c>
      <c r="K39" s="108">
        <f t="shared" si="4"/>
        <v>1.7482421128722159E-2</v>
      </c>
      <c r="L39" s="108">
        <f t="shared" si="10"/>
        <v>6.8450487308634803E-2</v>
      </c>
      <c r="M39" s="108">
        <f t="shared" si="5"/>
        <v>0</v>
      </c>
      <c r="N39" s="76">
        <f t="shared" si="11"/>
        <v>-0.59230145939900702</v>
      </c>
      <c r="O39" s="77">
        <f t="shared" si="6"/>
        <v>-0.60525507592105543</v>
      </c>
      <c r="P39" s="77">
        <f t="shared" si="7"/>
        <v>-0.58270101940752661</v>
      </c>
      <c r="Q39" s="77">
        <f t="shared" si="12"/>
        <v>-1.1850674215475994</v>
      </c>
      <c r="R39" s="90">
        <f t="shared" si="8"/>
        <v>-0.5385949291305453</v>
      </c>
      <c r="S39" s="72">
        <f t="shared" si="14"/>
        <v>1.4139999999999999E-4</v>
      </c>
    </row>
    <row r="40" spans="1:19">
      <c r="A40" s="33">
        <v>27</v>
      </c>
      <c r="B40" s="93">
        <f t="shared" si="13"/>
        <v>8.0210999999999998E-3</v>
      </c>
      <c r="C40" s="97">
        <v>90000</v>
      </c>
      <c r="D40" s="75">
        <v>1.60422E-3</v>
      </c>
      <c r="E40" s="75">
        <v>7.4651299999999995E-5</v>
      </c>
      <c r="F40" s="100">
        <v>5</v>
      </c>
      <c r="G40" s="85">
        <f>init!D40/D40</f>
        <v>0.78510428744187211</v>
      </c>
      <c r="H40" s="86">
        <f t="shared" si="2"/>
        <v>4.6534328209347844E-2</v>
      </c>
      <c r="I40" s="107">
        <f t="shared" si="9"/>
        <v>1.3118118374040226E-2</v>
      </c>
      <c r="J40" s="108">
        <f t="shared" si="3"/>
        <v>1.7980359607192145E-2</v>
      </c>
      <c r="K40" s="108">
        <f t="shared" si="4"/>
        <v>1.3551962799405638E-2</v>
      </c>
      <c r="L40" s="108">
        <f t="shared" si="10"/>
        <v>8.3242262806438233E-2</v>
      </c>
      <c r="M40" s="108">
        <f t="shared" si="5"/>
        <v>0</v>
      </c>
      <c r="N40" s="76">
        <f t="shared" si="11"/>
        <v>-0.60754820106301588</v>
      </c>
      <c r="O40" s="77">
        <f t="shared" si="6"/>
        <v>-0.59791858723899338</v>
      </c>
      <c r="P40" s="77">
        <f t="shared" si="7"/>
        <v>-0.59787989219110771</v>
      </c>
      <c r="Q40" s="77">
        <f t="shared" si="12"/>
        <v>-1.1159185285883071</v>
      </c>
      <c r="R40" s="90">
        <f t="shared" si="8"/>
        <v>-0.5385949291305453</v>
      </c>
      <c r="S40" s="72">
        <f t="shared" si="14"/>
        <v>1.4139999999999999E-4</v>
      </c>
    </row>
    <row r="41" spans="1:19">
      <c r="A41" s="33">
        <v>28</v>
      </c>
      <c r="B41" s="93">
        <f t="shared" si="13"/>
        <v>1.13825E-2</v>
      </c>
      <c r="C41" s="97">
        <v>100000</v>
      </c>
      <c r="D41" s="75">
        <v>2.2764999999999999E-3</v>
      </c>
      <c r="E41" s="75">
        <v>1.7308499999999999E-5</v>
      </c>
      <c r="F41" s="100">
        <v>5</v>
      </c>
      <c r="G41" s="85">
        <f>init!D41/D41</f>
        <v>0.63754886887766304</v>
      </c>
      <c r="H41" s="86">
        <f t="shared" si="2"/>
        <v>7.6031188227542275E-3</v>
      </c>
      <c r="I41" s="107">
        <f t="shared" si="9"/>
        <v>1.8806188630253361E-2</v>
      </c>
      <c r="J41" s="108">
        <f t="shared" si="3"/>
        <v>1.9980399607992159E-2</v>
      </c>
      <c r="K41" s="108">
        <f t="shared" si="4"/>
        <v>1.9237532515667958E-2</v>
      </c>
      <c r="L41" s="108">
        <f t="shared" si="10"/>
        <v>0</v>
      </c>
      <c r="M41" s="108">
        <f t="shared" si="5"/>
        <v>0</v>
      </c>
      <c r="N41" s="76">
        <f t="shared" si="11"/>
        <v>-0.58549316182497424</v>
      </c>
      <c r="O41" s="77">
        <f t="shared" si="6"/>
        <v>-0.59058209855693145</v>
      </c>
      <c r="P41" s="77">
        <f t="shared" si="7"/>
        <v>-0.57592302808148776</v>
      </c>
      <c r="Q41" s="77">
        <f t="shared" si="12"/>
        <v>-1.5050611518891039</v>
      </c>
      <c r="R41" s="90">
        <f t="shared" si="8"/>
        <v>-0.5385949291305453</v>
      </c>
      <c r="S41" s="72">
        <f t="shared" si="14"/>
        <v>1.4139999999999999E-4</v>
      </c>
    </row>
    <row r="42" spans="1:19">
      <c r="A42" s="33">
        <v>29</v>
      </c>
      <c r="B42" s="93">
        <f t="shared" si="13"/>
        <v>1.253145E-2</v>
      </c>
      <c r="C42" s="97">
        <v>125000</v>
      </c>
      <c r="D42" s="75">
        <v>2.50629E-3</v>
      </c>
      <c r="E42" s="75">
        <v>2.5971300000000001E-4</v>
      </c>
      <c r="F42" s="100">
        <v>5</v>
      </c>
      <c r="G42" s="85">
        <f>init!D42/D42</f>
        <v>0.72788863220138134</v>
      </c>
      <c r="H42" s="86">
        <f t="shared" si="2"/>
        <v>0.10362448080629137</v>
      </c>
      <c r="I42" s="107">
        <f t="shared" si="9"/>
        <v>2.075041077604859E-2</v>
      </c>
      <c r="J42" s="108">
        <f t="shared" si="3"/>
        <v>2.4980499609992199E-2</v>
      </c>
      <c r="K42" s="108">
        <f t="shared" si="4"/>
        <v>2.1180899959441262E-2</v>
      </c>
      <c r="L42" s="108">
        <f t="shared" si="10"/>
        <v>0.20531176850668872</v>
      </c>
      <c r="M42" s="108">
        <f t="shared" si="5"/>
        <v>0</v>
      </c>
      <c r="N42" s="76">
        <f t="shared" si="11"/>
        <v>-0.57795459535488802</v>
      </c>
      <c r="O42" s="77">
        <f t="shared" si="6"/>
        <v>-0.57224087685177649</v>
      </c>
      <c r="P42" s="77">
        <f t="shared" si="7"/>
        <v>-0.56841801855606744</v>
      </c>
      <c r="Q42" s="77">
        <f t="shared" si="12"/>
        <v>-0.54526552046809706</v>
      </c>
      <c r="R42" s="90">
        <f t="shared" si="8"/>
        <v>-0.5385949291305453</v>
      </c>
      <c r="S42" s="72">
        <f t="shared" si="14"/>
        <v>1.4139999999999999E-4</v>
      </c>
    </row>
    <row r="43" spans="1:19">
      <c r="A43" s="33">
        <v>30</v>
      </c>
      <c r="B43" s="93">
        <f t="shared" si="13"/>
        <v>1.8006100000000001E-2</v>
      </c>
      <c r="C43" s="97">
        <v>150000</v>
      </c>
      <c r="D43" s="75">
        <v>3.60122E-3</v>
      </c>
      <c r="E43" s="75">
        <v>3.8707699999999999E-4</v>
      </c>
      <c r="F43" s="100">
        <v>5</v>
      </c>
      <c r="G43" s="85">
        <f>init!D43/D43</f>
        <v>0.59683662758731759</v>
      </c>
      <c r="H43" s="86">
        <f t="shared" si="2"/>
        <v>0.10748496342906015</v>
      </c>
      <c r="I43" s="107">
        <f t="shared" si="9"/>
        <v>3.0014465583027013E-2</v>
      </c>
      <c r="J43" s="108">
        <f t="shared" si="3"/>
        <v>2.9980599611992238E-2</v>
      </c>
      <c r="K43" s="108">
        <f t="shared" si="4"/>
        <v>3.0440882183257384E-2</v>
      </c>
      <c r="L43" s="108">
        <f t="shared" si="10"/>
        <v>0.2135662079168055</v>
      </c>
      <c r="M43" s="108">
        <f t="shared" si="5"/>
        <v>0</v>
      </c>
      <c r="N43" s="76">
        <f t="shared" si="11"/>
        <v>-0.54203396092740408</v>
      </c>
      <c r="O43" s="77">
        <f t="shared" si="6"/>
        <v>-0.55389965514662154</v>
      </c>
      <c r="P43" s="77">
        <f t="shared" si="7"/>
        <v>-0.53265728014417657</v>
      </c>
      <c r="Q43" s="77">
        <f t="shared" si="12"/>
        <v>-0.50667749921981009</v>
      </c>
      <c r="R43" s="90">
        <f t="shared" si="8"/>
        <v>-0.5385949291305453</v>
      </c>
      <c r="S43" s="72">
        <f t="shared" si="14"/>
        <v>1.4139999999999999E-4</v>
      </c>
    </row>
    <row r="44" spans="1:19">
      <c r="A44" s="33">
        <v>31</v>
      </c>
      <c r="B44" s="93">
        <f t="shared" si="13"/>
        <v>1.4470500000000001E-2</v>
      </c>
      <c r="C44" s="97">
        <v>175000</v>
      </c>
      <c r="D44" s="75">
        <v>2.8941000000000001E-3</v>
      </c>
      <c r="E44" s="75">
        <v>1.00541E-4</v>
      </c>
      <c r="F44" s="100">
        <v>5</v>
      </c>
      <c r="G44" s="85">
        <f>init!D44/D44</f>
        <v>0.84081407000449193</v>
      </c>
      <c r="H44" s="86">
        <f t="shared" si="2"/>
        <v>3.4739988251960882E-2</v>
      </c>
      <c r="I44" s="107">
        <f t="shared" si="9"/>
        <v>2.4031618793633552E-2</v>
      </c>
      <c r="J44" s="108">
        <f t="shared" si="3"/>
        <v>3.4980699613992278E-2</v>
      </c>
      <c r="K44" s="108">
        <f t="shared" si="4"/>
        <v>2.4460665520909239E-2</v>
      </c>
      <c r="L44" s="108">
        <f t="shared" si="10"/>
        <v>5.8023741167103536E-2</v>
      </c>
      <c r="M44" s="108">
        <f t="shared" si="5"/>
        <v>0</v>
      </c>
      <c r="N44" s="76">
        <f t="shared" si="11"/>
        <v>-0.56523197268739089</v>
      </c>
      <c r="O44" s="77">
        <f t="shared" si="6"/>
        <v>-0.53555843344146647</v>
      </c>
      <c r="P44" s="77">
        <f t="shared" si="7"/>
        <v>-0.55575202898274734</v>
      </c>
      <c r="Q44" s="77">
        <f t="shared" si="12"/>
        <v>-1.2338105864882467</v>
      </c>
      <c r="R44" s="90">
        <f t="shared" si="8"/>
        <v>-0.5385949291305453</v>
      </c>
      <c r="S44" s="72">
        <f t="shared" si="14"/>
        <v>1.4139999999999999E-4</v>
      </c>
    </row>
    <row r="45" spans="1:19">
      <c r="A45" s="33">
        <v>32</v>
      </c>
      <c r="B45" s="93">
        <f t="shared" si="13"/>
        <v>1.4107349999999999E-2</v>
      </c>
      <c r="C45" s="97">
        <v>200000</v>
      </c>
      <c r="D45" s="75">
        <v>2.82147E-3</v>
      </c>
      <c r="E45" s="75">
        <v>7.8282500000000001E-4</v>
      </c>
      <c r="F45" s="100">
        <v>5</v>
      </c>
      <c r="G45" s="85">
        <f>init!D45/D45</f>
        <v>1.0061350997884082</v>
      </c>
      <c r="H45" s="86">
        <f t="shared" si="2"/>
        <v>0.27745288803354279</v>
      </c>
      <c r="I45" s="107">
        <f t="shared" si="9"/>
        <v>2.3417106175812465E-2</v>
      </c>
      <c r="J45" s="108">
        <f t="shared" si="3"/>
        <v>3.9980799615992317E-2</v>
      </c>
      <c r="K45" s="108">
        <f t="shared" si="4"/>
        <v>2.3846423049777965E-2</v>
      </c>
      <c r="L45" s="108">
        <f t="shared" si="10"/>
        <v>0.57698966358431469</v>
      </c>
      <c r="M45" s="108">
        <f t="shared" si="5"/>
        <v>0</v>
      </c>
      <c r="N45" s="76">
        <f t="shared" si="11"/>
        <v>-0.56761469640348983</v>
      </c>
      <c r="O45" s="77">
        <f t="shared" si="6"/>
        <v>-0.51721721173631152</v>
      </c>
      <c r="P45" s="77">
        <f t="shared" si="7"/>
        <v>-0.55812414631523033</v>
      </c>
      <c r="Q45" s="77">
        <f t="shared" si="12"/>
        <v>1.1922618633050297</v>
      </c>
      <c r="R45" s="90">
        <f t="shared" si="8"/>
        <v>-0.5385949291305453</v>
      </c>
      <c r="S45" s="72">
        <f t="shared" si="14"/>
        <v>1.4139999999999999E-4</v>
      </c>
    </row>
    <row r="46" spans="1:19">
      <c r="A46" s="33">
        <v>33</v>
      </c>
      <c r="B46" s="93">
        <f t="shared" si="13"/>
        <v>1.3967249999999999E-2</v>
      </c>
      <c r="C46" s="97">
        <v>225000</v>
      </c>
      <c r="D46" s="75">
        <v>2.7934499999999998E-3</v>
      </c>
      <c r="E46" s="75">
        <v>1.0276E-3</v>
      </c>
      <c r="F46" s="100">
        <v>5</v>
      </c>
      <c r="G46" s="85">
        <f>init!D46/D46</f>
        <v>1.1369381947054717</v>
      </c>
      <c r="H46" s="86">
        <f t="shared" si="2"/>
        <v>0.36786053088474829</v>
      </c>
      <c r="I46" s="107">
        <f t="shared" si="9"/>
        <v>2.3180032741262735E-2</v>
      </c>
      <c r="J46" s="108">
        <f t="shared" si="3"/>
        <v>4.4980899617992356E-2</v>
      </c>
      <c r="K46" s="108">
        <f t="shared" si="4"/>
        <v>2.3609453835388615E-2</v>
      </c>
      <c r="L46" s="108">
        <f t="shared" si="10"/>
        <v>0.77029824260118496</v>
      </c>
      <c r="M46" s="108">
        <f t="shared" si="5"/>
        <v>0</v>
      </c>
      <c r="N46" s="76">
        <f t="shared" si="11"/>
        <v>-0.56853392975782124</v>
      </c>
      <c r="O46" s="77">
        <f t="shared" si="6"/>
        <v>-0.49887599003115657</v>
      </c>
      <c r="P46" s="77">
        <f t="shared" si="7"/>
        <v>-0.55903928782226842</v>
      </c>
      <c r="Q46" s="77">
        <f t="shared" si="12"/>
        <v>2.0959447403562308</v>
      </c>
      <c r="R46" s="90">
        <f t="shared" si="8"/>
        <v>-0.5385949291305453</v>
      </c>
      <c r="S46" s="72">
        <f t="shared" si="14"/>
        <v>1.4139999999999999E-4</v>
      </c>
    </row>
    <row r="47" spans="1:19">
      <c r="A47" s="33">
        <v>34</v>
      </c>
      <c r="B47" s="93">
        <f t="shared" si="13"/>
        <v>3.7294799999999996E-2</v>
      </c>
      <c r="C47" s="97">
        <v>250000</v>
      </c>
      <c r="D47" s="75">
        <v>7.4589599999999997E-3</v>
      </c>
      <c r="E47" s="75">
        <v>1.64248E-3</v>
      </c>
      <c r="F47" s="100">
        <v>5</v>
      </c>
      <c r="G47" s="85">
        <f>init!D47/D47</f>
        <v>0.47237952744082284</v>
      </c>
      <c r="H47" s="86">
        <f t="shared" si="2"/>
        <v>0.220202280210646</v>
      </c>
      <c r="I47" s="107">
        <f t="shared" si="9"/>
        <v>6.2654282549475013E-2</v>
      </c>
      <c r="J47" s="108">
        <f t="shared" si="3"/>
        <v>4.9980999619992403E-2</v>
      </c>
      <c r="K47" s="108">
        <f t="shared" si="4"/>
        <v>6.3066350317388692E-2</v>
      </c>
      <c r="L47" s="108">
        <f t="shared" si="10"/>
        <v>0.45457707437091582</v>
      </c>
      <c r="M47" s="108">
        <f t="shared" si="5"/>
        <v>0</v>
      </c>
      <c r="N47" s="76">
        <f t="shared" si="11"/>
        <v>-0.41547567112231887</v>
      </c>
      <c r="O47" s="77">
        <f t="shared" si="6"/>
        <v>-0.48053476832600162</v>
      </c>
      <c r="P47" s="77">
        <f t="shared" si="7"/>
        <v>-0.40666234804706669</v>
      </c>
      <c r="Q47" s="77">
        <f t="shared" si="12"/>
        <v>0.62000500139929426</v>
      </c>
      <c r="R47" s="90">
        <f t="shared" si="8"/>
        <v>-0.5385949291305453</v>
      </c>
      <c r="S47" s="72">
        <f t="shared" si="14"/>
        <v>1.4139999999999999E-4</v>
      </c>
    </row>
    <row r="48" spans="1:19">
      <c r="A48" s="33">
        <v>35</v>
      </c>
      <c r="B48" s="93">
        <f t="shared" si="13"/>
        <v>3.3229549999999997E-2</v>
      </c>
      <c r="C48" s="97">
        <v>275000</v>
      </c>
      <c r="D48" s="75">
        <v>6.6459099999999997E-3</v>
      </c>
      <c r="E48" s="75">
        <v>8.6271099999999995E-4</v>
      </c>
      <c r="F48" s="100">
        <v>5</v>
      </c>
      <c r="G48" s="85">
        <f>init!D48/D48</f>
        <v>0.63201277176489001</v>
      </c>
      <c r="H48" s="86">
        <f t="shared" si="2"/>
        <v>0.12981081597553984</v>
      </c>
      <c r="I48" s="107">
        <f t="shared" si="9"/>
        <v>5.5775176341028999E-2</v>
      </c>
      <c r="J48" s="108">
        <f t="shared" si="3"/>
        <v>5.4981099621992442E-2</v>
      </c>
      <c r="K48" s="108">
        <f t="shared" si="4"/>
        <v>5.6190268241754902E-2</v>
      </c>
      <c r="L48" s="108">
        <f t="shared" si="10"/>
        <v>0.26130308828435528</v>
      </c>
      <c r="M48" s="108">
        <f t="shared" si="5"/>
        <v>0</v>
      </c>
      <c r="N48" s="76">
        <f t="shared" si="11"/>
        <v>-0.44214885737282417</v>
      </c>
      <c r="O48" s="77">
        <f t="shared" si="6"/>
        <v>-0.46219354662084666</v>
      </c>
      <c r="P48" s="77">
        <f t="shared" si="7"/>
        <v>-0.43321680209051056</v>
      </c>
      <c r="Q48" s="77">
        <f t="shared" si="12"/>
        <v>-0.28351615991768025</v>
      </c>
      <c r="R48" s="90">
        <f t="shared" si="8"/>
        <v>-0.5385949291305453</v>
      </c>
      <c r="S48" s="72">
        <f t="shared" si="14"/>
        <v>1.4139999999999999E-4</v>
      </c>
    </row>
    <row r="49" spans="1:19">
      <c r="A49" s="33">
        <v>36</v>
      </c>
      <c r="B49" s="93">
        <f t="shared" si="13"/>
        <v>4.3114900000000005E-2</v>
      </c>
      <c r="C49" s="97">
        <v>300000</v>
      </c>
      <c r="D49" s="75">
        <v>8.6229800000000006E-3</v>
      </c>
      <c r="E49" s="75">
        <v>1.17673E-3</v>
      </c>
      <c r="F49" s="100">
        <v>5</v>
      </c>
      <c r="G49" s="85">
        <f>init!D49/D49</f>
        <v>0.50182883411535228</v>
      </c>
      <c r="H49" s="86">
        <f t="shared" si="2"/>
        <v>0.13646442413179666</v>
      </c>
      <c r="I49" s="107">
        <f t="shared" si="9"/>
        <v>7.2502898512522007E-2</v>
      </c>
      <c r="J49" s="108">
        <f t="shared" si="3"/>
        <v>5.9981199623992482E-2</v>
      </c>
      <c r="K49" s="108">
        <f t="shared" si="4"/>
        <v>7.2910636717584548E-2</v>
      </c>
      <c r="L49" s="108">
        <f t="shared" si="10"/>
        <v>0.27552975648914318</v>
      </c>
      <c r="M49" s="108">
        <f t="shared" si="5"/>
        <v>0</v>
      </c>
      <c r="N49" s="76">
        <f t="shared" si="11"/>
        <v>-0.37728844738538592</v>
      </c>
      <c r="O49" s="77">
        <f t="shared" si="6"/>
        <v>-0.44385232491569165</v>
      </c>
      <c r="P49" s="77">
        <f t="shared" si="7"/>
        <v>-0.36864510975218995</v>
      </c>
      <c r="Q49" s="77">
        <f t="shared" si="12"/>
        <v>-0.21700904202596186</v>
      </c>
      <c r="R49" s="90">
        <f t="shared" si="8"/>
        <v>-0.5385949291305453</v>
      </c>
      <c r="S49" s="72">
        <f t="shared" si="14"/>
        <v>1.4139999999999999E-4</v>
      </c>
    </row>
    <row r="50" spans="1:19">
      <c r="A50" s="33">
        <v>37</v>
      </c>
      <c r="B50" s="93">
        <f t="shared" si="13"/>
        <v>4.9449449999999999E-2</v>
      </c>
      <c r="C50" s="97">
        <v>325000</v>
      </c>
      <c r="D50" s="75">
        <v>9.8898900000000001E-3</v>
      </c>
      <c r="E50" s="75">
        <v>9.2461699999999997E-4</v>
      </c>
      <c r="F50" s="100">
        <v>5</v>
      </c>
      <c r="G50" s="85">
        <f>init!D50/D50</f>
        <v>0.47134396843645376</v>
      </c>
      <c r="H50" s="86">
        <f t="shared" si="2"/>
        <v>9.3491130841697925E-2</v>
      </c>
      <c r="I50" s="107">
        <f t="shared" si="9"/>
        <v>8.3222052865319918E-2</v>
      </c>
      <c r="J50" s="108">
        <f t="shared" si="3"/>
        <v>6.4981299625992514E-2</v>
      </c>
      <c r="K50" s="108">
        <f t="shared" si="4"/>
        <v>8.362507880901951E-2</v>
      </c>
      <c r="L50" s="108">
        <f t="shared" si="10"/>
        <v>0.18364475650903997</v>
      </c>
      <c r="M50" s="108">
        <f t="shared" si="5"/>
        <v>0</v>
      </c>
      <c r="N50" s="76">
        <f t="shared" si="11"/>
        <v>-0.33572578039980355</v>
      </c>
      <c r="O50" s="77">
        <f t="shared" si="6"/>
        <v>-0.4255111032105367</v>
      </c>
      <c r="P50" s="77">
        <f t="shared" si="7"/>
        <v>-0.32726745355370346</v>
      </c>
      <c r="Q50" s="77">
        <f t="shared" si="12"/>
        <v>-0.64655490885799016</v>
      </c>
      <c r="R50" s="90">
        <f t="shared" si="8"/>
        <v>-0.5385949291305453</v>
      </c>
      <c r="S50" s="72">
        <f t="shared" si="14"/>
        <v>1.4139999999999999E-4</v>
      </c>
    </row>
    <row r="51" spans="1:19">
      <c r="A51" s="33">
        <v>38</v>
      </c>
      <c r="B51" s="93">
        <f t="shared" si="13"/>
        <v>2.9784999999999999E-2</v>
      </c>
      <c r="C51" s="97">
        <v>350000</v>
      </c>
      <c r="D51" s="75">
        <v>5.9569999999999996E-3</v>
      </c>
      <c r="E51" s="75">
        <v>7.9254399999999995E-4</v>
      </c>
      <c r="F51" s="100">
        <v>5</v>
      </c>
      <c r="G51" s="85">
        <f>init!D51/D51</f>
        <v>0.85183481618264234</v>
      </c>
      <c r="H51" s="86">
        <f t="shared" si="2"/>
        <v>0.13304414973980191</v>
      </c>
      <c r="I51" s="107">
        <f t="shared" si="9"/>
        <v>4.9946401901498162E-2</v>
      </c>
      <c r="J51" s="108">
        <f t="shared" si="3"/>
        <v>6.998139962799256E-2</v>
      </c>
      <c r="K51" s="108">
        <f t="shared" si="4"/>
        <v>5.0364056197323606E-2</v>
      </c>
      <c r="L51" s="108">
        <f t="shared" si="10"/>
        <v>0.26821656523989829</v>
      </c>
      <c r="M51" s="108">
        <f t="shared" si="5"/>
        <v>0</v>
      </c>
      <c r="N51" s="76">
        <f t="shared" si="11"/>
        <v>-0.46474946587148425</v>
      </c>
      <c r="O51" s="77">
        <f t="shared" si="6"/>
        <v>-0.40716988150538175</v>
      </c>
      <c r="P51" s="77">
        <f t="shared" si="7"/>
        <v>-0.45571680693039607</v>
      </c>
      <c r="Q51" s="77">
        <f t="shared" si="12"/>
        <v>-0.2511968972269798</v>
      </c>
      <c r="R51" s="90">
        <f t="shared" si="8"/>
        <v>-0.5385949291305453</v>
      </c>
      <c r="S51" s="72">
        <f t="shared" si="14"/>
        <v>1.4139999999999999E-4</v>
      </c>
    </row>
    <row r="52" spans="1:19">
      <c r="A52" s="33">
        <v>39</v>
      </c>
      <c r="B52" s="93">
        <f t="shared" si="13"/>
        <v>2.2533250000000001E-2</v>
      </c>
      <c r="C52" s="97">
        <v>375000</v>
      </c>
      <c r="D52" s="75">
        <v>4.5066500000000001E-3</v>
      </c>
      <c r="E52" s="75">
        <v>2.14196E-3</v>
      </c>
      <c r="F52" s="100">
        <v>5</v>
      </c>
      <c r="G52" s="85">
        <f>init!D52/D52</f>
        <v>1.1921183140470193</v>
      </c>
      <c r="H52" s="86">
        <f t="shared" si="2"/>
        <v>0.4752887399731508</v>
      </c>
      <c r="I52" s="107">
        <f t="shared" si="9"/>
        <v>3.7675186491105586E-2</v>
      </c>
      <c r="J52" s="108">
        <f t="shared" si="3"/>
        <v>7.4981499629992607E-2</v>
      </c>
      <c r="K52" s="108">
        <f t="shared" si="4"/>
        <v>3.8098235351870742E-2</v>
      </c>
      <c r="L52" s="108">
        <f t="shared" si="10"/>
        <v>1</v>
      </c>
      <c r="M52" s="108">
        <f t="shared" si="5"/>
        <v>0</v>
      </c>
      <c r="N52" s="76">
        <f t="shared" si="11"/>
        <v>-0.51233012595194727</v>
      </c>
      <c r="O52" s="77">
        <f t="shared" si="6"/>
        <v>-0.38882865980022674</v>
      </c>
      <c r="P52" s="77">
        <f t="shared" si="7"/>
        <v>-0.50308566791300324</v>
      </c>
      <c r="Q52" s="77">
        <f t="shared" si="12"/>
        <v>3.1697591879383142</v>
      </c>
      <c r="R52" s="90">
        <f t="shared" si="8"/>
        <v>-0.5385949291305453</v>
      </c>
      <c r="S52" s="72">
        <f t="shared" si="14"/>
        <v>1.4139999999999999E-4</v>
      </c>
    </row>
    <row r="53" spans="1:19">
      <c r="A53" s="33">
        <v>40</v>
      </c>
      <c r="B53" s="93">
        <f t="shared" si="13"/>
        <v>4.8831949999999999E-2</v>
      </c>
      <c r="C53" s="97">
        <v>400000</v>
      </c>
      <c r="D53" s="75">
        <v>9.7663899999999998E-3</v>
      </c>
      <c r="E53" s="75">
        <v>9.0578399999999997E-4</v>
      </c>
      <c r="F53" s="100">
        <v>5</v>
      </c>
      <c r="G53" s="85">
        <f>init!D53/D53</f>
        <v>0.58446979897382767</v>
      </c>
      <c r="H53" s="86">
        <f t="shared" si="2"/>
        <v>9.2745016326401059E-2</v>
      </c>
      <c r="I53" s="107">
        <f t="shared" si="9"/>
        <v>8.217713604994191E-2</v>
      </c>
      <c r="J53" s="108">
        <f t="shared" si="3"/>
        <v>7.9981599631992639E-2</v>
      </c>
      <c r="K53" s="108">
        <f t="shared" si="4"/>
        <v>8.2580621350879443E-2</v>
      </c>
      <c r="L53" s="108">
        <f t="shared" si="10"/>
        <v>0.18204942305948554</v>
      </c>
      <c r="M53" s="108">
        <f t="shared" si="5"/>
        <v>0</v>
      </c>
      <c r="N53" s="76">
        <f t="shared" si="11"/>
        <v>-0.33977736210072901</v>
      </c>
      <c r="O53" s="77">
        <f t="shared" si="6"/>
        <v>-0.37048743809507179</v>
      </c>
      <c r="P53" s="77">
        <f t="shared" si="7"/>
        <v>-0.33130100016752217</v>
      </c>
      <c r="Q53" s="77">
        <f t="shared" si="12"/>
        <v>-0.65401280611677415</v>
      </c>
      <c r="R53" s="90">
        <f t="shared" si="8"/>
        <v>-0.5385949291305453</v>
      </c>
      <c r="S53" s="72">
        <f t="shared" si="14"/>
        <v>1.4139999999999999E-4</v>
      </c>
    </row>
    <row r="54" spans="1:19">
      <c r="A54" s="33">
        <v>41</v>
      </c>
      <c r="B54" s="93">
        <f t="shared" si="13"/>
        <v>4.5646449999999998E-2</v>
      </c>
      <c r="C54" s="97">
        <v>425000</v>
      </c>
      <c r="D54" s="75">
        <v>9.12929E-3</v>
      </c>
      <c r="E54" s="75">
        <v>1.19637E-3</v>
      </c>
      <c r="F54" s="100">
        <v>5</v>
      </c>
      <c r="G54" s="85">
        <f>init!D54/D54</f>
        <v>0.67600218636936726</v>
      </c>
      <c r="H54" s="86">
        <f t="shared" si="2"/>
        <v>0.13104743085168727</v>
      </c>
      <c r="I54" s="107">
        <f t="shared" si="9"/>
        <v>7.6786719020975724E-2</v>
      </c>
      <c r="J54" s="108">
        <f t="shared" si="3"/>
        <v>8.4981699633992686E-2</v>
      </c>
      <c r="K54" s="108">
        <f t="shared" si="4"/>
        <v>7.7192574010142373E-2</v>
      </c>
      <c r="L54" s="108">
        <f t="shared" si="10"/>
        <v>0.26394720394714954</v>
      </c>
      <c r="M54" s="108">
        <f t="shared" si="5"/>
        <v>0</v>
      </c>
      <c r="N54" s="76">
        <f t="shared" si="11"/>
        <v>-0.3606782746647742</v>
      </c>
      <c r="O54" s="77">
        <f t="shared" si="6"/>
        <v>-0.35214621638991683</v>
      </c>
      <c r="P54" s="77">
        <f t="shared" si="7"/>
        <v>-0.35210887504739191</v>
      </c>
      <c r="Q54" s="77">
        <f t="shared" si="12"/>
        <v>-0.2711553942363934</v>
      </c>
      <c r="R54" s="90">
        <f t="shared" si="8"/>
        <v>-0.5385949291305453</v>
      </c>
      <c r="S54" s="72">
        <f t="shared" si="14"/>
        <v>1.4139999999999999E-4</v>
      </c>
    </row>
    <row r="55" spans="1:19">
      <c r="A55" s="33">
        <v>42</v>
      </c>
      <c r="B55" s="93">
        <f t="shared" si="13"/>
        <v>4.77128E-2</v>
      </c>
      <c r="C55" s="97">
        <v>450000</v>
      </c>
      <c r="D55" s="75">
        <v>9.5425600000000003E-3</v>
      </c>
      <c r="E55" s="75">
        <v>1.83365E-3</v>
      </c>
      <c r="F55" s="100">
        <v>5</v>
      </c>
      <c r="G55" s="85">
        <f>init!D55/D55</f>
        <v>0.67809057527539784</v>
      </c>
      <c r="H55" s="86">
        <f t="shared" si="2"/>
        <v>0.19215493536325681</v>
      </c>
      <c r="I55" s="107">
        <f t="shared" si="9"/>
        <v>8.0283340658961685E-2</v>
      </c>
      <c r="J55" s="108">
        <f t="shared" si="3"/>
        <v>8.9981799635992718E-2</v>
      </c>
      <c r="K55" s="108">
        <f t="shared" si="4"/>
        <v>8.0687658493749995E-2</v>
      </c>
      <c r="L55" s="108">
        <f t="shared" si="10"/>
        <v>0.39460656516774784</v>
      </c>
      <c r="M55" s="108">
        <f t="shared" si="5"/>
        <v>0</v>
      </c>
      <c r="N55" s="76">
        <f t="shared" si="11"/>
        <v>-0.34712040284662482</v>
      </c>
      <c r="O55" s="77">
        <f t="shared" si="6"/>
        <v>-0.33380499468476182</v>
      </c>
      <c r="P55" s="77">
        <f t="shared" si="7"/>
        <v>-0.33861135432599215</v>
      </c>
      <c r="Q55" s="77">
        <f t="shared" si="12"/>
        <v>0.33965364518651725</v>
      </c>
      <c r="R55" s="90">
        <f t="shared" si="8"/>
        <v>-0.5385949291305453</v>
      </c>
      <c r="S55" s="72">
        <f t="shared" si="14"/>
        <v>1.4139999999999999E-4</v>
      </c>
    </row>
    <row r="56" spans="1:19">
      <c r="A56" s="33">
        <v>43</v>
      </c>
      <c r="B56" s="93">
        <f t="shared" si="13"/>
        <v>4.5228600000000001E-2</v>
      </c>
      <c r="C56" s="97">
        <v>475000</v>
      </c>
      <c r="D56" s="75">
        <v>9.0457200000000001E-3</v>
      </c>
      <c r="E56" s="75">
        <v>3.07406E-3</v>
      </c>
      <c r="F56" s="100">
        <v>5</v>
      </c>
      <c r="G56" s="85">
        <f>init!D56/D56</f>
        <v>0.75165050432690816</v>
      </c>
      <c r="H56" s="86">
        <f t="shared" si="2"/>
        <v>0.33983585607336952</v>
      </c>
      <c r="I56" s="107">
        <f t="shared" si="9"/>
        <v>7.6079644541128436E-2</v>
      </c>
      <c r="J56" s="108">
        <f t="shared" si="3"/>
        <v>9.4981899637992764E-2</v>
      </c>
      <c r="K56" s="108">
        <f t="shared" si="4"/>
        <v>7.6485810368225243E-2</v>
      </c>
      <c r="L56" s="108">
        <f t="shared" si="10"/>
        <v>0.71037620620749675</v>
      </c>
      <c r="M56" s="108">
        <f t="shared" si="5"/>
        <v>0</v>
      </c>
      <c r="N56" s="76">
        <f t="shared" si="11"/>
        <v>-0.36341989962628302</v>
      </c>
      <c r="O56" s="77">
        <f t="shared" si="6"/>
        <v>-0.31546377297960687</v>
      </c>
      <c r="P56" s="77">
        <f t="shared" si="7"/>
        <v>-0.35483829602323669</v>
      </c>
      <c r="Q56" s="77">
        <f t="shared" si="12"/>
        <v>1.8158199858191379</v>
      </c>
      <c r="R56" s="90">
        <f t="shared" si="8"/>
        <v>-0.5385949291305453</v>
      </c>
      <c r="S56" s="72">
        <f t="shared" si="14"/>
        <v>1.4139999999999999E-4</v>
      </c>
    </row>
    <row r="57" spans="1:19">
      <c r="A57" s="33">
        <v>44</v>
      </c>
      <c r="B57" s="93">
        <f t="shared" si="13"/>
        <v>5.3325999999999998E-2</v>
      </c>
      <c r="C57" s="97">
        <v>500000</v>
      </c>
      <c r="D57" s="75">
        <v>1.06652E-2</v>
      </c>
      <c r="E57" s="75">
        <v>8.2647700000000005E-4</v>
      </c>
      <c r="F57" s="100">
        <v>5</v>
      </c>
      <c r="G57" s="85">
        <f>init!D57/D57</f>
        <v>0.6750796984585381</v>
      </c>
      <c r="H57" s="86">
        <f t="shared" si="2"/>
        <v>7.7492874020177779E-2</v>
      </c>
      <c r="I57" s="107">
        <f t="shared" si="9"/>
        <v>8.9781846032370258E-2</v>
      </c>
      <c r="J57" s="108">
        <f t="shared" si="3"/>
        <v>9.9981999639992797E-2</v>
      </c>
      <c r="K57" s="108">
        <f t="shared" si="4"/>
        <v>9.0181988216878339E-2</v>
      </c>
      <c r="L57" s="108">
        <f t="shared" si="10"/>
        <v>0.14943746832650359</v>
      </c>
      <c r="M57" s="108">
        <f t="shared" si="5"/>
        <v>0</v>
      </c>
      <c r="N57" s="76">
        <f t="shared" si="11"/>
        <v>-0.3102907050269737</v>
      </c>
      <c r="O57" s="77">
        <f t="shared" si="6"/>
        <v>-0.29712255127445192</v>
      </c>
      <c r="P57" s="77">
        <f t="shared" si="7"/>
        <v>-0.30194559909896823</v>
      </c>
      <c r="Q57" s="77">
        <f t="shared" si="12"/>
        <v>-0.80646783542404921</v>
      </c>
      <c r="R57" s="90">
        <f t="shared" si="8"/>
        <v>-0.5385949291305453</v>
      </c>
      <c r="S57" s="72">
        <f t="shared" si="14"/>
        <v>1.4139999999999999E-4</v>
      </c>
    </row>
    <row r="58" spans="1:19">
      <c r="A58" s="33">
        <v>45</v>
      </c>
      <c r="B58" s="93">
        <f t="shared" si="13"/>
        <v>5.9040000000000002E-2</v>
      </c>
      <c r="C58" s="97">
        <v>550000</v>
      </c>
      <c r="D58" s="75">
        <v>1.1808000000000001E-2</v>
      </c>
      <c r="E58" s="75">
        <v>1.6846999999999999E-3</v>
      </c>
      <c r="F58" s="100">
        <v>5</v>
      </c>
      <c r="G58" s="85">
        <f>init!D58/D58</f>
        <v>0.67701727642276421</v>
      </c>
      <c r="H58" s="86">
        <f t="shared" si="2"/>
        <v>0.14267445799457992</v>
      </c>
      <c r="I58" s="107">
        <f t="shared" si="9"/>
        <v>9.9450922442200065E-2</v>
      </c>
      <c r="J58" s="108">
        <f t="shared" si="3"/>
        <v>0.10998219964399288</v>
      </c>
      <c r="K58" s="108">
        <f t="shared" si="4"/>
        <v>9.9846813991473118E-2</v>
      </c>
      <c r="L58" s="108">
        <f t="shared" si="10"/>
        <v>0.28880797925662544</v>
      </c>
      <c r="M58" s="108">
        <f t="shared" si="5"/>
        <v>0</v>
      </c>
      <c r="N58" s="76">
        <f t="shared" si="11"/>
        <v>-0.27279963160334963</v>
      </c>
      <c r="O58" s="77">
        <f t="shared" si="6"/>
        <v>-0.26044010786414196</v>
      </c>
      <c r="P58" s="77">
        <f t="shared" si="7"/>
        <v>-0.26462141229514602</v>
      </c>
      <c r="Q58" s="77">
        <f t="shared" si="12"/>
        <v>-0.15493573615577641</v>
      </c>
      <c r="R58" s="90">
        <f t="shared" si="8"/>
        <v>-0.5385949291305453</v>
      </c>
      <c r="S58" s="72">
        <f t="shared" si="14"/>
        <v>1.4139999999999999E-4</v>
      </c>
    </row>
    <row r="59" spans="1:19">
      <c r="A59" s="33">
        <v>46</v>
      </c>
      <c r="B59" s="93">
        <f t="shared" si="13"/>
        <v>5.9976500000000002E-2</v>
      </c>
      <c r="C59" s="97">
        <v>600000</v>
      </c>
      <c r="D59" s="75">
        <v>1.19953E-2</v>
      </c>
      <c r="E59" s="75">
        <v>3.9267299999999998E-3</v>
      </c>
      <c r="F59" s="100">
        <v>5</v>
      </c>
      <c r="G59" s="85">
        <f>init!D59/D59</f>
        <v>0.71530015922903134</v>
      </c>
      <c r="H59" s="86">
        <f t="shared" si="2"/>
        <v>0.32735571432144256</v>
      </c>
      <c r="I59" s="107">
        <f t="shared" si="9"/>
        <v>0.10103564243831585</v>
      </c>
      <c r="J59" s="108">
        <f t="shared" si="3"/>
        <v>0.11998239964799295</v>
      </c>
      <c r="K59" s="108">
        <f t="shared" si="4"/>
        <v>0.10143083732677378</v>
      </c>
      <c r="L59" s="108">
        <f t="shared" si="10"/>
        <v>0.68369131108237235</v>
      </c>
      <c r="M59" s="108">
        <f t="shared" si="5"/>
        <v>0</v>
      </c>
      <c r="N59" s="76">
        <f t="shared" si="11"/>
        <v>-0.26665500607635911</v>
      </c>
      <c r="O59" s="77">
        <f t="shared" si="6"/>
        <v>-0.22375766445383202</v>
      </c>
      <c r="P59" s="77">
        <f t="shared" si="7"/>
        <v>-0.25850413876665818</v>
      </c>
      <c r="Q59" s="77">
        <f t="shared" si="12"/>
        <v>1.6910728953220451</v>
      </c>
      <c r="R59" s="90">
        <f t="shared" si="8"/>
        <v>-0.5385949291305453</v>
      </c>
      <c r="S59" s="72">
        <f t="shared" si="14"/>
        <v>1.4139999999999999E-4</v>
      </c>
    </row>
    <row r="60" spans="1:19">
      <c r="A60" s="33">
        <v>47</v>
      </c>
      <c r="B60" s="93">
        <f t="shared" si="13"/>
        <v>6.0627500000000001E-2</v>
      </c>
      <c r="C60" s="97">
        <v>650000</v>
      </c>
      <c r="D60" s="75">
        <v>1.2125500000000001E-2</v>
      </c>
      <c r="E60" s="75">
        <v>2.90158E-3</v>
      </c>
      <c r="F60" s="100">
        <v>5</v>
      </c>
      <c r="G60" s="85">
        <f>init!D60/D60</f>
        <v>0.76412684013030385</v>
      </c>
      <c r="H60" s="86">
        <f t="shared" si="2"/>
        <v>0.23929569914642693</v>
      </c>
      <c r="I60" s="107">
        <f t="shared" si="9"/>
        <v>0.10213724704853622</v>
      </c>
      <c r="J60" s="108">
        <f t="shared" si="3"/>
        <v>0.12998259965199305</v>
      </c>
      <c r="K60" s="108">
        <f t="shared" si="4"/>
        <v>0.10253195765916112</v>
      </c>
      <c r="L60" s="108">
        <f t="shared" si="10"/>
        <v>0.49540240248088763</v>
      </c>
      <c r="M60" s="108">
        <f t="shared" si="5"/>
        <v>0</v>
      </c>
      <c r="N60" s="76">
        <f t="shared" si="11"/>
        <v>-0.26238362196736731</v>
      </c>
      <c r="O60" s="77">
        <f t="shared" si="6"/>
        <v>-0.18707522104352209</v>
      </c>
      <c r="P60" s="77">
        <f t="shared" si="7"/>
        <v>-0.25425176816650275</v>
      </c>
      <c r="Q60" s="77">
        <f t="shared" si="12"/>
        <v>0.81085607562791862</v>
      </c>
      <c r="R60" s="90">
        <f t="shared" si="8"/>
        <v>-0.5385949291305453</v>
      </c>
      <c r="S60" s="72">
        <f t="shared" si="14"/>
        <v>1.4139999999999999E-4</v>
      </c>
    </row>
    <row r="61" spans="1:19">
      <c r="A61" s="33">
        <v>48</v>
      </c>
      <c r="B61" s="93">
        <f t="shared" si="13"/>
        <v>8.2323499999999994E-2</v>
      </c>
      <c r="C61" s="97">
        <v>700000</v>
      </c>
      <c r="D61" s="75">
        <v>1.6464699999999999E-2</v>
      </c>
      <c r="E61" s="75">
        <v>2.06975E-3</v>
      </c>
      <c r="F61" s="100">
        <v>5</v>
      </c>
      <c r="G61" s="85">
        <f>init!D61/D61</f>
        <v>0.60898771310743605</v>
      </c>
      <c r="H61" s="86">
        <f t="shared" si="2"/>
        <v>0.12570833358639999</v>
      </c>
      <c r="I61" s="107">
        <f t="shared" si="9"/>
        <v>0.13885063203062706</v>
      </c>
      <c r="J61" s="108">
        <f t="shared" si="3"/>
        <v>0.13998279965599311</v>
      </c>
      <c r="K61" s="108">
        <f t="shared" si="4"/>
        <v>0.13922920302241074</v>
      </c>
      <c r="L61" s="108">
        <f t="shared" si="10"/>
        <v>0.25253120776545301</v>
      </c>
      <c r="M61" s="108">
        <f t="shared" si="5"/>
        <v>0</v>
      </c>
      <c r="N61" s="76">
        <f t="shared" si="11"/>
        <v>-0.12003039673128978</v>
      </c>
      <c r="O61" s="77">
        <f t="shared" si="6"/>
        <v>-0.15039277763321215</v>
      </c>
      <c r="P61" s="77">
        <f t="shared" si="7"/>
        <v>-0.11253220973182892</v>
      </c>
      <c r="Q61" s="77">
        <f t="shared" si="12"/>
        <v>-0.32452312538598027</v>
      </c>
      <c r="R61" s="90">
        <f t="shared" si="8"/>
        <v>-0.5385949291305453</v>
      </c>
      <c r="S61" s="72">
        <f t="shared" si="14"/>
        <v>1.4139999999999999E-4</v>
      </c>
    </row>
    <row r="62" spans="1:19">
      <c r="A62" s="33">
        <v>49</v>
      </c>
      <c r="B62" s="93">
        <f t="shared" si="13"/>
        <v>6.5104000000000009E-2</v>
      </c>
      <c r="C62" s="97">
        <v>750000</v>
      </c>
      <c r="D62" s="75">
        <v>1.3020800000000001E-2</v>
      </c>
      <c r="E62" s="75">
        <v>2.1106699999999998E-3</v>
      </c>
      <c r="F62" s="100">
        <v>5</v>
      </c>
      <c r="G62" s="85">
        <f>init!D62/D62</f>
        <v>0.80941263209633818</v>
      </c>
      <c r="H62" s="86">
        <f t="shared" si="2"/>
        <v>0.16209987097566966</v>
      </c>
      <c r="I62" s="107">
        <f t="shared" si="9"/>
        <v>0.10971225939515909</v>
      </c>
      <c r="J62" s="108">
        <f t="shared" si="3"/>
        <v>0.1499829996599932</v>
      </c>
      <c r="K62" s="108">
        <f t="shared" si="4"/>
        <v>0.11010363994477076</v>
      </c>
      <c r="L62" s="108">
        <f t="shared" si="10"/>
        <v>0.33034317320444828</v>
      </c>
      <c r="M62" s="108">
        <f t="shared" si="5"/>
        <v>0</v>
      </c>
      <c r="N62" s="76">
        <f t="shared" si="11"/>
        <v>-0.23301211511037512</v>
      </c>
      <c r="O62" s="77">
        <f t="shared" si="6"/>
        <v>-0.11371033422290221</v>
      </c>
      <c r="P62" s="77">
        <f t="shared" si="7"/>
        <v>-0.22501100473855207</v>
      </c>
      <c r="Q62" s="77">
        <f t="shared" si="12"/>
        <v>3.9233833330182703E-2</v>
      </c>
      <c r="R62" s="90">
        <f t="shared" si="8"/>
        <v>-0.5385949291305453</v>
      </c>
      <c r="S62" s="72">
        <f t="shared" si="14"/>
        <v>1.4139999999999999E-4</v>
      </c>
    </row>
    <row r="63" spans="1:19">
      <c r="A63" s="33">
        <v>50</v>
      </c>
      <c r="B63" s="93">
        <f t="shared" si="13"/>
        <v>9.3082999999999999E-2</v>
      </c>
      <c r="C63" s="97">
        <v>800000</v>
      </c>
      <c r="D63" s="75">
        <v>1.8616600000000001E-2</v>
      </c>
      <c r="E63" s="75">
        <v>3.30452E-3</v>
      </c>
      <c r="F63" s="100">
        <v>5</v>
      </c>
      <c r="G63" s="85">
        <f>init!D63/D63</f>
        <v>0.61078284971477059</v>
      </c>
      <c r="H63" s="86">
        <f t="shared" si="2"/>
        <v>0.17750394808933961</v>
      </c>
      <c r="I63" s="107">
        <f t="shared" si="9"/>
        <v>0.15705756721290981</v>
      </c>
      <c r="J63" s="108">
        <f t="shared" si="3"/>
        <v>0.15998319966399327</v>
      </c>
      <c r="K63" s="108">
        <f t="shared" si="4"/>
        <v>0.15742813423027782</v>
      </c>
      <c r="L63" s="108">
        <f t="shared" si="10"/>
        <v>0.36327999319001797</v>
      </c>
      <c r="M63" s="108">
        <f t="shared" si="5"/>
        <v>0</v>
      </c>
      <c r="N63" s="76">
        <f t="shared" si="11"/>
        <v>-4.9434456146501E-2</v>
      </c>
      <c r="O63" s="77">
        <f t="shared" si="6"/>
        <v>-7.7027890812592273E-2</v>
      </c>
      <c r="P63" s="77">
        <f t="shared" si="7"/>
        <v>-4.2250517761978496E-2</v>
      </c>
      <c r="Q63" s="77">
        <f t="shared" si="12"/>
        <v>0.19320754932795803</v>
      </c>
      <c r="R63" s="90">
        <f t="shared" si="8"/>
        <v>-0.5385949291305453</v>
      </c>
      <c r="S63" s="72">
        <f t="shared" si="14"/>
        <v>1.4139999999999999E-4</v>
      </c>
    </row>
    <row r="64" spans="1:19">
      <c r="A64" s="33">
        <v>51</v>
      </c>
      <c r="B64" s="93">
        <f t="shared" si="13"/>
        <v>9.6092499999999997E-2</v>
      </c>
      <c r="C64" s="97">
        <v>850000</v>
      </c>
      <c r="D64" s="75">
        <v>1.9218499999999999E-2</v>
      </c>
      <c r="E64" s="75">
        <v>3.63547E-3</v>
      </c>
      <c r="F64" s="100">
        <v>5</v>
      </c>
      <c r="G64" s="85">
        <f>init!D64/D64</f>
        <v>0.62543382678148662</v>
      </c>
      <c r="H64" s="86">
        <f t="shared" si="2"/>
        <v>0.1891651273512501</v>
      </c>
      <c r="I64" s="107">
        <f t="shared" si="9"/>
        <v>0.16215016179733102</v>
      </c>
      <c r="J64" s="108">
        <f t="shared" si="3"/>
        <v>0.16998339966799336</v>
      </c>
      <c r="K64" s="108">
        <f t="shared" si="4"/>
        <v>0.16251849005258145</v>
      </c>
      <c r="L64" s="108">
        <f t="shared" si="10"/>
        <v>0.38821379216640456</v>
      </c>
      <c r="M64" s="108">
        <f t="shared" si="5"/>
        <v>0</v>
      </c>
      <c r="N64" s="76">
        <f t="shared" si="11"/>
        <v>-2.9688326383043438E-2</v>
      </c>
      <c r="O64" s="77">
        <f t="shared" si="6"/>
        <v>-4.0345447402282332E-2</v>
      </c>
      <c r="P64" s="77">
        <f t="shared" si="7"/>
        <v>-2.2592285317788306E-2</v>
      </c>
      <c r="Q64" s="77">
        <f t="shared" si="12"/>
        <v>0.30976857993193813</v>
      </c>
      <c r="R64" s="90">
        <f t="shared" si="8"/>
        <v>-0.5385949291305453</v>
      </c>
      <c r="S64" s="72">
        <f t="shared" si="14"/>
        <v>1.4139999999999999E-4</v>
      </c>
    </row>
    <row r="65" spans="1:19">
      <c r="A65" s="33">
        <v>52</v>
      </c>
      <c r="B65" s="93">
        <f t="shared" si="13"/>
        <v>8.5144999999999998E-2</v>
      </c>
      <c r="C65" s="97">
        <v>900000</v>
      </c>
      <c r="D65" s="75">
        <v>1.7028999999999999E-2</v>
      </c>
      <c r="E65" s="75">
        <v>2.7530699999999998E-3</v>
      </c>
      <c r="F65" s="100">
        <v>5</v>
      </c>
      <c r="G65" s="85">
        <f>init!D65/D65</f>
        <v>0.75283340184391334</v>
      </c>
      <c r="H65" s="86">
        <f t="shared" si="2"/>
        <v>0.16166950496212343</v>
      </c>
      <c r="I65" s="107">
        <f t="shared" si="9"/>
        <v>0.14362509809473886</v>
      </c>
      <c r="J65" s="108">
        <f t="shared" si="3"/>
        <v>0.17998359967199343</v>
      </c>
      <c r="K65" s="108">
        <f t="shared" si="4"/>
        <v>0.14400157017729681</v>
      </c>
      <c r="L65" s="108">
        <f t="shared" si="10"/>
        <v>0.3294229695589147</v>
      </c>
      <c r="M65" s="108">
        <f t="shared" si="5"/>
        <v>0</v>
      </c>
      <c r="N65" s="76">
        <f t="shared" si="11"/>
        <v>-0.10151778495936899</v>
      </c>
      <c r="O65" s="77">
        <f t="shared" si="6"/>
        <v>-3.6630039919723903E-3</v>
      </c>
      <c r="P65" s="77">
        <f t="shared" si="7"/>
        <v>-9.4102004434841804E-2</v>
      </c>
      <c r="Q65" s="77">
        <f t="shared" si="12"/>
        <v>3.4932046611258948E-2</v>
      </c>
      <c r="R65" s="90">
        <f t="shared" si="8"/>
        <v>-0.5385949291305453</v>
      </c>
      <c r="S65" s="72">
        <f t="shared" si="14"/>
        <v>1.4139999999999999E-4</v>
      </c>
    </row>
    <row r="66" spans="1:19">
      <c r="A66" s="33">
        <v>53</v>
      </c>
      <c r="B66" s="93">
        <f t="shared" si="13"/>
        <v>7.4175500000000005E-2</v>
      </c>
      <c r="C66" s="97">
        <v>950000</v>
      </c>
      <c r="D66" s="75">
        <v>1.48351E-2</v>
      </c>
      <c r="E66" s="75">
        <v>4.7518300000000003E-3</v>
      </c>
      <c r="F66" s="100">
        <v>5</v>
      </c>
      <c r="G66" s="85">
        <f>init!D66/D66</f>
        <v>0.91011857014782505</v>
      </c>
      <c r="H66" s="86">
        <f t="shared" si="2"/>
        <v>0.32030994061381457</v>
      </c>
      <c r="I66" s="107">
        <f t="shared" si="9"/>
        <v>0.12506280658657856</v>
      </c>
      <c r="J66" s="108">
        <f t="shared" si="3"/>
        <v>0.18998379967599352</v>
      </c>
      <c r="K66" s="108">
        <f t="shared" si="4"/>
        <v>0.12544743886220802</v>
      </c>
      <c r="L66" s="108">
        <f t="shared" si="10"/>
        <v>0.66862611901959945</v>
      </c>
      <c r="M66" s="108">
        <f t="shared" si="5"/>
        <v>0</v>
      </c>
      <c r="N66" s="76">
        <f t="shared" si="11"/>
        <v>-0.17349159138576795</v>
      </c>
      <c r="O66" s="77">
        <f t="shared" si="6"/>
        <v>3.301943941833755E-2</v>
      </c>
      <c r="P66" s="77">
        <f t="shared" si="7"/>
        <v>-0.16575542885635516</v>
      </c>
      <c r="Q66" s="77">
        <f t="shared" si="12"/>
        <v>1.6206458290435877</v>
      </c>
      <c r="R66" s="90">
        <f t="shared" si="8"/>
        <v>-0.5385949291305453</v>
      </c>
      <c r="S66" s="72">
        <f t="shared" si="14"/>
        <v>1.4139999999999999E-4</v>
      </c>
    </row>
    <row r="67" spans="1:19">
      <c r="A67" s="33">
        <v>54</v>
      </c>
      <c r="B67" s="93">
        <f t="shared" si="13"/>
        <v>0.12400899999999999</v>
      </c>
      <c r="C67" s="97">
        <v>1000000</v>
      </c>
      <c r="D67" s="75">
        <v>2.4801799999999999E-2</v>
      </c>
      <c r="E67" s="75">
        <v>6.1038799999999999E-3</v>
      </c>
      <c r="F67" s="100">
        <v>5</v>
      </c>
      <c r="G67" s="85">
        <f>init!D67/D67</f>
        <v>0.57924424840132571</v>
      </c>
      <c r="H67" s="86">
        <f t="shared" si="2"/>
        <v>0.24610633099210541</v>
      </c>
      <c r="I67" s="107">
        <f t="shared" si="9"/>
        <v>0.20938970880380869</v>
      </c>
      <c r="J67" s="108">
        <f t="shared" si="3"/>
        <v>0.19998399967999361</v>
      </c>
      <c r="K67" s="108">
        <f t="shared" si="4"/>
        <v>0.209737270020463</v>
      </c>
      <c r="L67" s="108">
        <f t="shared" si="10"/>
        <v>0.50996481692699769</v>
      </c>
      <c r="M67" s="108">
        <f t="shared" si="5"/>
        <v>0</v>
      </c>
      <c r="N67" s="76">
        <f t="shared" si="11"/>
        <v>0.15347925346130387</v>
      </c>
      <c r="O67" s="77">
        <f t="shared" si="6"/>
        <v>6.9701882828647491E-2</v>
      </c>
      <c r="P67" s="77">
        <f t="shared" si="7"/>
        <v>0.15975994795293316</v>
      </c>
      <c r="Q67" s="77">
        <f t="shared" si="12"/>
        <v>0.87893274687759049</v>
      </c>
      <c r="R67" s="90">
        <f t="shared" si="8"/>
        <v>-0.5385949291305453</v>
      </c>
      <c r="S67" s="72">
        <f t="shared" si="14"/>
        <v>1.4139999999999999E-4</v>
      </c>
    </row>
    <row r="68" spans="1:19">
      <c r="A68" s="33">
        <v>55</v>
      </c>
      <c r="B68" s="93">
        <f t="shared" si="13"/>
        <v>0.14664050000000001</v>
      </c>
      <c r="C68" s="97">
        <v>1250000</v>
      </c>
      <c r="D68" s="75">
        <v>2.9328099999999999E-2</v>
      </c>
      <c r="E68" s="75">
        <v>5.5886900000000003E-3</v>
      </c>
      <c r="F68" s="100">
        <v>5</v>
      </c>
      <c r="G68" s="85">
        <f>init!D68/D68</f>
        <v>0.61358560561372877</v>
      </c>
      <c r="H68" s="86">
        <f t="shared" si="2"/>
        <v>0.19055751992116776</v>
      </c>
      <c r="I68" s="107">
        <f t="shared" si="9"/>
        <v>0.24768612160903503</v>
      </c>
      <c r="J68" s="108">
        <f t="shared" si="3"/>
        <v>0.24998499969999399</v>
      </c>
      <c r="K68" s="108">
        <f t="shared" si="4"/>
        <v>0.24801684728993126</v>
      </c>
      <c r="L68" s="108">
        <f t="shared" si="10"/>
        <v>0.39119098989699269</v>
      </c>
      <c r="M68" s="108">
        <f t="shared" si="5"/>
        <v>0</v>
      </c>
      <c r="N68" s="76">
        <f t="shared" si="11"/>
        <v>0.30197054295845965</v>
      </c>
      <c r="O68" s="77">
        <f t="shared" si="6"/>
        <v>0.25311409988019717</v>
      </c>
      <c r="P68" s="77">
        <f t="shared" si="7"/>
        <v>0.30759024785680122</v>
      </c>
      <c r="Q68" s="77">
        <f t="shared" si="12"/>
        <v>0.32368644443857958</v>
      </c>
      <c r="R68" s="90">
        <f t="shared" si="8"/>
        <v>-0.5385949291305453</v>
      </c>
      <c r="S68" s="72">
        <f t="shared" si="14"/>
        <v>1.4139999999999999E-4</v>
      </c>
    </row>
    <row r="69" spans="1:19">
      <c r="A69" s="33">
        <v>56</v>
      </c>
      <c r="B69" s="93">
        <f t="shared" si="13"/>
        <v>0.14499700000000001</v>
      </c>
      <c r="C69" s="97">
        <v>1500000</v>
      </c>
      <c r="D69" s="75">
        <v>2.8999400000000002E-2</v>
      </c>
      <c r="E69" s="75">
        <v>5.1056799999999996E-3</v>
      </c>
      <c r="F69" s="100">
        <v>5</v>
      </c>
      <c r="G69" s="85">
        <f>init!D69/D69</f>
        <v>0.72884266571032497</v>
      </c>
      <c r="H69" s="86">
        <f t="shared" si="2"/>
        <v>0.17606157368773145</v>
      </c>
      <c r="I69" s="107">
        <f t="shared" si="9"/>
        <v>0.24490503531579821</v>
      </c>
      <c r="J69" s="108">
        <f t="shared" si="3"/>
        <v>0.2999859997199944</v>
      </c>
      <c r="K69" s="108">
        <f t="shared" si="4"/>
        <v>0.24523698359365084</v>
      </c>
      <c r="L69" s="108">
        <f t="shared" si="10"/>
        <v>0.36019592488349134</v>
      </c>
      <c r="M69" s="108">
        <f t="shared" si="5"/>
        <v>0</v>
      </c>
      <c r="N69" s="76">
        <f t="shared" si="11"/>
        <v>0.29118710243138124</v>
      </c>
      <c r="O69" s="77">
        <f t="shared" si="6"/>
        <v>0.43652631693174687</v>
      </c>
      <c r="P69" s="77">
        <f t="shared" si="7"/>
        <v>0.29685480840771455</v>
      </c>
      <c r="Q69" s="77">
        <f t="shared" si="12"/>
        <v>0.17879008407919023</v>
      </c>
      <c r="R69" s="90">
        <f t="shared" si="8"/>
        <v>-0.5385949291305453</v>
      </c>
      <c r="S69" s="72">
        <f t="shared" si="14"/>
        <v>1.4139999999999999E-4</v>
      </c>
    </row>
    <row r="70" spans="1:19">
      <c r="A70" s="33">
        <v>57</v>
      </c>
      <c r="B70" s="93">
        <f t="shared" si="13"/>
        <v>0.19172700000000001</v>
      </c>
      <c r="C70" s="97">
        <v>1750000</v>
      </c>
      <c r="D70" s="75">
        <v>3.8345400000000002E-2</v>
      </c>
      <c r="E70" s="75">
        <v>8.1833800000000005E-3</v>
      </c>
      <c r="F70" s="100">
        <v>5</v>
      </c>
      <c r="G70" s="85">
        <f>init!D70/D70</f>
        <v>0.64778565355948825</v>
      </c>
      <c r="H70" s="86">
        <f t="shared" si="2"/>
        <v>0.21341229978041695</v>
      </c>
      <c r="I70" s="107">
        <f t="shared" si="9"/>
        <v>0.32398027868845242</v>
      </c>
      <c r="J70" s="108">
        <f t="shared" si="3"/>
        <v>0.34998699973999481</v>
      </c>
      <c r="K70" s="108">
        <f t="shared" si="4"/>
        <v>0.32427746459589335</v>
      </c>
      <c r="L70" s="108">
        <f t="shared" si="10"/>
        <v>0.44005881654308843</v>
      </c>
      <c r="M70" s="108">
        <f t="shared" si="5"/>
        <v>0</v>
      </c>
      <c r="N70" s="76">
        <f t="shared" si="11"/>
        <v>0.5977950585192271</v>
      </c>
      <c r="O70" s="77">
        <f t="shared" si="6"/>
        <v>0.61993853398329657</v>
      </c>
      <c r="P70" s="77">
        <f t="shared" si="7"/>
        <v>0.60209793919921117</v>
      </c>
      <c r="Q70" s="77">
        <f t="shared" si="12"/>
        <v>0.55213475440690829</v>
      </c>
      <c r="R70" s="90">
        <f t="shared" si="8"/>
        <v>-0.5385949291305453</v>
      </c>
      <c r="S70" s="72">
        <f t="shared" si="14"/>
        <v>1.4139999999999999E-4</v>
      </c>
    </row>
    <row r="71" spans="1:19">
      <c r="A71" s="33">
        <v>58</v>
      </c>
      <c r="B71" s="93">
        <f t="shared" si="13"/>
        <v>0.25053800000000004</v>
      </c>
      <c r="C71" s="97">
        <v>2000000</v>
      </c>
      <c r="D71" s="75">
        <v>5.0107600000000002E-2</v>
      </c>
      <c r="E71" s="75">
        <v>7.3986700000000004E-3</v>
      </c>
      <c r="F71" s="100">
        <v>5</v>
      </c>
      <c r="G71" s="85">
        <f>init!D71/D71</f>
        <v>0.56319799790850089</v>
      </c>
      <c r="H71" s="86">
        <f t="shared" si="2"/>
        <v>0.14765564505184842</v>
      </c>
      <c r="I71" s="107">
        <f t="shared" si="9"/>
        <v>0.4234986638369474</v>
      </c>
      <c r="J71" s="108">
        <f t="shared" si="3"/>
        <v>0.39998799975999522</v>
      </c>
      <c r="K71" s="108">
        <f t="shared" si="4"/>
        <v>0.42375210033787686</v>
      </c>
      <c r="L71" s="108">
        <f t="shared" si="10"/>
        <v>0.29945869596032892</v>
      </c>
      <c r="M71" s="108">
        <f t="shared" si="5"/>
        <v>0</v>
      </c>
      <c r="N71" s="76">
        <f t="shared" si="11"/>
        <v>0.98366966809513801</v>
      </c>
      <c r="O71" s="77">
        <f t="shared" si="6"/>
        <v>0.80335075103484621</v>
      </c>
      <c r="P71" s="77">
        <f t="shared" si="7"/>
        <v>0.98625487831709491</v>
      </c>
      <c r="Q71" s="77">
        <f t="shared" si="12"/>
        <v>-0.10514554907556348</v>
      </c>
      <c r="R71" s="90">
        <f t="shared" si="8"/>
        <v>-0.5385949291305453</v>
      </c>
      <c r="S71" s="72">
        <f t="shared" si="14"/>
        <v>1.4139999999999999E-4</v>
      </c>
    </row>
    <row r="72" spans="1:19">
      <c r="A72" s="33">
        <v>59</v>
      </c>
      <c r="B72" s="93">
        <f t="shared" si="13"/>
        <v>0.28036100000000003</v>
      </c>
      <c r="C72" s="97">
        <v>2250000</v>
      </c>
      <c r="D72" s="75">
        <v>5.6072200000000003E-2</v>
      </c>
      <c r="E72" s="75">
        <v>1.1753899999999999E-2</v>
      </c>
      <c r="F72" s="100">
        <v>5</v>
      </c>
      <c r="G72" s="85">
        <f>init!D72/D72</f>
        <v>0.56103202656574913</v>
      </c>
      <c r="H72" s="86">
        <f t="shared" si="2"/>
        <v>0.20962081031241861</v>
      </c>
      <c r="I72" s="107">
        <f t="shared" si="9"/>
        <v>0.47396433863049897</v>
      </c>
      <c r="J72" s="108">
        <f t="shared" si="3"/>
        <v>0.44998899977999562</v>
      </c>
      <c r="K72" s="108">
        <f t="shared" si="4"/>
        <v>0.474195589850607</v>
      </c>
      <c r="L72" s="108">
        <f t="shared" si="10"/>
        <v>0.4319518975006082</v>
      </c>
      <c r="M72" s="108">
        <f t="shared" si="5"/>
        <v>0</v>
      </c>
      <c r="N72" s="76">
        <f t="shared" si="11"/>
        <v>1.1793463014015326</v>
      </c>
      <c r="O72" s="77">
        <f t="shared" si="6"/>
        <v>0.98676296808639585</v>
      </c>
      <c r="P72" s="77">
        <f t="shared" si="7"/>
        <v>1.1810604826311286</v>
      </c>
      <c r="Q72" s="77">
        <f t="shared" si="12"/>
        <v>0.5142363643737875</v>
      </c>
      <c r="R72" s="90">
        <f t="shared" si="8"/>
        <v>-0.5385949291305453</v>
      </c>
      <c r="S72" s="72">
        <f t="shared" si="14"/>
        <v>1.4139999999999999E-4</v>
      </c>
    </row>
    <row r="73" spans="1:19">
      <c r="A73" s="33">
        <v>60</v>
      </c>
      <c r="B73" s="93">
        <f t="shared" si="13"/>
        <v>0.2664435</v>
      </c>
      <c r="C73" s="97">
        <v>2500000</v>
      </c>
      <c r="D73" s="75">
        <v>5.3288700000000001E-2</v>
      </c>
      <c r="E73" s="75">
        <v>1.19414E-2</v>
      </c>
      <c r="F73" s="100">
        <v>5</v>
      </c>
      <c r="G73" s="85">
        <f>init!D73/D73</f>
        <v>0.66306740453416946</v>
      </c>
      <c r="H73" s="86">
        <f t="shared" si="2"/>
        <v>0.2240887843013622</v>
      </c>
      <c r="I73" s="107">
        <f t="shared" si="9"/>
        <v>0.45041352117621014</v>
      </c>
      <c r="J73" s="108">
        <f t="shared" si="3"/>
        <v>0.49998999979999598</v>
      </c>
      <c r="K73" s="108">
        <f t="shared" si="4"/>
        <v>0.45065512560175802</v>
      </c>
      <c r="L73" s="108">
        <f t="shared" si="10"/>
        <v>0.4628871525836184</v>
      </c>
      <c r="M73" s="108">
        <f t="shared" si="5"/>
        <v>0</v>
      </c>
      <c r="N73" s="76">
        <f t="shared" si="11"/>
        <v>1.0880298830652904</v>
      </c>
      <c r="O73" s="77">
        <f t="shared" si="6"/>
        <v>1.1701751851379456</v>
      </c>
      <c r="P73" s="77">
        <f t="shared" si="7"/>
        <v>1.0901505474119837</v>
      </c>
      <c r="Q73" s="77">
        <f t="shared" si="12"/>
        <v>0.65885312405359309</v>
      </c>
      <c r="R73" s="90">
        <f t="shared" si="8"/>
        <v>-0.5385949291305453</v>
      </c>
      <c r="S73" s="72">
        <f t="shared" si="14"/>
        <v>1.4139999999999999E-4</v>
      </c>
    </row>
    <row r="74" spans="1:19">
      <c r="A74" s="33">
        <v>61</v>
      </c>
      <c r="B74" s="93">
        <f t="shared" si="13"/>
        <v>0.28727049999999998</v>
      </c>
      <c r="C74" s="97">
        <v>2750000</v>
      </c>
      <c r="D74" s="75">
        <v>5.7454100000000001E-2</v>
      </c>
      <c r="E74" s="75">
        <v>1.17187E-2</v>
      </c>
      <c r="F74" s="100">
        <v>5</v>
      </c>
      <c r="G74" s="85">
        <f>init!D74/D74</f>
        <v>0.68016555824562563</v>
      </c>
      <c r="H74" s="86">
        <f t="shared" si="2"/>
        <v>0.20396629657413484</v>
      </c>
      <c r="I74" s="107">
        <f t="shared" si="9"/>
        <v>0.48565640783836012</v>
      </c>
      <c r="J74" s="108">
        <f t="shared" si="3"/>
        <v>0.54999099981999644</v>
      </c>
      <c r="K74" s="108">
        <f t="shared" si="4"/>
        <v>0.48588251909274255</v>
      </c>
      <c r="L74" s="108">
        <f t="shared" si="10"/>
        <v>0.41986148145494279</v>
      </c>
      <c r="M74" s="108">
        <f t="shared" si="5"/>
        <v>0</v>
      </c>
      <c r="N74" s="76">
        <f t="shared" si="11"/>
        <v>1.2246813682234663</v>
      </c>
      <c r="O74" s="77">
        <f t="shared" si="6"/>
        <v>1.3535874021894954</v>
      </c>
      <c r="P74" s="77">
        <f t="shared" si="7"/>
        <v>1.2261937463204899</v>
      </c>
      <c r="Q74" s="77">
        <f t="shared" si="12"/>
        <v>0.45771584152653483</v>
      </c>
      <c r="R74" s="90">
        <f t="shared" si="8"/>
        <v>-0.5385949291305453</v>
      </c>
      <c r="S74" s="72">
        <f t="shared" si="14"/>
        <v>1.4139999999999999E-4</v>
      </c>
    </row>
    <row r="75" spans="1:19">
      <c r="A75" s="33">
        <v>62</v>
      </c>
      <c r="B75" s="93">
        <f t="shared" si="13"/>
        <v>0.31555949999999999</v>
      </c>
      <c r="C75" s="97">
        <v>3000000</v>
      </c>
      <c r="D75" s="75">
        <v>6.3111899999999999E-2</v>
      </c>
      <c r="E75" s="75">
        <v>1.32126E-2</v>
      </c>
      <c r="F75" s="100">
        <v>5</v>
      </c>
      <c r="G75" s="85">
        <f>init!D75/D75</f>
        <v>0.67353541883543355</v>
      </c>
      <c r="H75" s="86">
        <f t="shared" si="2"/>
        <v>0.20935196056528166</v>
      </c>
      <c r="I75" s="107">
        <f t="shared" si="9"/>
        <v>0.53352628928002532</v>
      </c>
      <c r="J75" s="108">
        <f t="shared" si="3"/>
        <v>0.59999199983999685</v>
      </c>
      <c r="K75" s="108">
        <f t="shared" si="4"/>
        <v>0.5337313563936722</v>
      </c>
      <c r="L75" s="108">
        <f t="shared" si="10"/>
        <v>0.43137704607268612</v>
      </c>
      <c r="M75" s="108">
        <f t="shared" si="5"/>
        <v>0</v>
      </c>
      <c r="N75" s="76">
        <f t="shared" si="11"/>
        <v>1.4102930196201939</v>
      </c>
      <c r="O75" s="77">
        <f t="shared" si="6"/>
        <v>1.5369996192410449</v>
      </c>
      <c r="P75" s="77">
        <f t="shared" si="7"/>
        <v>1.4109791716780897</v>
      </c>
      <c r="Q75" s="77">
        <f t="shared" si="12"/>
        <v>0.5115490372261583</v>
      </c>
      <c r="R75" s="90">
        <f t="shared" si="8"/>
        <v>-0.5385949291305453</v>
      </c>
      <c r="S75" s="72">
        <f t="shared" si="14"/>
        <v>1.4139999999999999E-4</v>
      </c>
    </row>
    <row r="76" spans="1:19">
      <c r="A76" s="33">
        <v>63</v>
      </c>
      <c r="B76" s="93">
        <f t="shared" si="13"/>
        <v>0.341472</v>
      </c>
      <c r="C76" s="97">
        <v>3250000</v>
      </c>
      <c r="D76" s="75">
        <v>6.8294400000000005E-2</v>
      </c>
      <c r="E76" s="75">
        <v>1.16341E-2</v>
      </c>
      <c r="F76" s="100">
        <v>5</v>
      </c>
      <c r="G76" s="85">
        <f>init!D76/D76</f>
        <v>0.66405591087995497</v>
      </c>
      <c r="H76" s="86">
        <f t="shared" si="2"/>
        <v>0.17035218114515976</v>
      </c>
      <c r="I76" s="107">
        <f t="shared" si="9"/>
        <v>0.57737472163384307</v>
      </c>
      <c r="J76" s="108">
        <f t="shared" si="3"/>
        <v>0.64999299985999714</v>
      </c>
      <c r="K76" s="108">
        <f t="shared" si="4"/>
        <v>0.57756051248120932</v>
      </c>
      <c r="L76" s="108">
        <f t="shared" si="10"/>
        <v>0.34798816761157025</v>
      </c>
      <c r="M76" s="108">
        <f t="shared" si="5"/>
        <v>0</v>
      </c>
      <c r="N76" s="76">
        <f t="shared" si="11"/>
        <v>1.5803118225760318</v>
      </c>
      <c r="O76" s="77">
        <f t="shared" si="6"/>
        <v>1.7204118362925946</v>
      </c>
      <c r="P76" s="77">
        <f t="shared" si="7"/>
        <v>1.5802411581243696</v>
      </c>
      <c r="Q76" s="77">
        <f t="shared" si="12"/>
        <v>0.12172101208073741</v>
      </c>
      <c r="R76" s="90">
        <f t="shared" si="8"/>
        <v>-0.5385949291305453</v>
      </c>
      <c r="S76" s="72">
        <f t="shared" si="14"/>
        <v>1.4139999999999999E-4</v>
      </c>
    </row>
    <row r="77" spans="1:19">
      <c r="A77" s="33">
        <v>64</v>
      </c>
      <c r="B77" s="93">
        <f>D77*F77</f>
        <v>0.42769400000000002</v>
      </c>
      <c r="C77" s="97">
        <v>3500000</v>
      </c>
      <c r="D77" s="75">
        <v>8.5538799999999998E-2</v>
      </c>
      <c r="E77" s="75">
        <v>1.4817200000000001E-2</v>
      </c>
      <c r="F77" s="100">
        <v>5</v>
      </c>
      <c r="G77" s="85">
        <f>init!D77/D77</f>
        <v>0.57525473820067619</v>
      </c>
      <c r="H77" s="86">
        <f t="shared" si="2"/>
        <v>0.17322197645980539</v>
      </c>
      <c r="I77" s="107">
        <f t="shared" si="9"/>
        <v>0.72327726034723905</v>
      </c>
      <c r="J77" s="108">
        <f t="shared" si="3"/>
        <v>0.69999399987999755</v>
      </c>
      <c r="K77" s="108">
        <f t="shared" si="4"/>
        <v>0.7233989107901192</v>
      </c>
      <c r="L77" s="108">
        <f t="shared" si="10"/>
        <v>0.3541243308478626</v>
      </c>
      <c r="M77" s="108">
        <f t="shared" si="5"/>
        <v>0</v>
      </c>
      <c r="N77" s="76">
        <f t="shared" si="11"/>
        <v>2.1460372920775566</v>
      </c>
      <c r="O77" s="77">
        <f t="shared" si="6"/>
        <v>1.9038240533441444</v>
      </c>
      <c r="P77" s="77">
        <f t="shared" si="7"/>
        <v>2.1434483745400428</v>
      </c>
      <c r="Q77" s="77">
        <f t="shared" si="12"/>
        <v>0.15040647278625821</v>
      </c>
      <c r="R77" s="90">
        <f t="shared" si="8"/>
        <v>-0.5385949291305453</v>
      </c>
      <c r="S77" s="72">
        <f t="shared" si="14"/>
        <v>1.4139999999999999E-4</v>
      </c>
    </row>
    <row r="78" spans="1:19">
      <c r="A78" s="33">
        <v>65</v>
      </c>
      <c r="B78" s="93">
        <f t="shared" si="13"/>
        <v>0.40213100000000002</v>
      </c>
      <c r="C78" s="97">
        <v>3750000</v>
      </c>
      <c r="D78" s="75">
        <v>8.0426200000000003E-2</v>
      </c>
      <c r="E78" s="75">
        <v>2.8766799999999999E-2</v>
      </c>
      <c r="F78" s="100">
        <v>5</v>
      </c>
      <c r="G78" s="85">
        <f>init!D78/D78</f>
        <v>0.66070509361377261</v>
      </c>
      <c r="H78" s="86">
        <f t="shared" ref="H78:H83" si="15">E78/D78</f>
        <v>0.35767946266266465</v>
      </c>
      <c r="I78" s="107">
        <f t="shared" si="9"/>
        <v>0.68002024245006043</v>
      </c>
      <c r="J78" s="108">
        <f t="shared" ref="J78:J83" si="16">(C78-$C$8)/($C$7-$C$8)</f>
        <v>0.74999499989999796</v>
      </c>
      <c r="K78" s="108">
        <f t="shared" ref="K78:K83" si="17">(D78-$D$8)/($D$7-$D$8)</f>
        <v>0.68016090916674399</v>
      </c>
      <c r="L78" s="108">
        <f t="shared" si="10"/>
        <v>0.74852919997584055</v>
      </c>
      <c r="M78" s="108">
        <f t="shared" ref="M78:M83" si="18">(F78-$F$8)/($F$7-$F$8)</f>
        <v>0</v>
      </c>
      <c r="N78" s="76">
        <f t="shared" si="11"/>
        <v>1.9783116515581129</v>
      </c>
      <c r="O78" s="77">
        <f t="shared" ref="O78:O83" si="19">(C78-$C$9)/$C$10</f>
        <v>2.0872362703956941</v>
      </c>
      <c r="P78" s="77">
        <f t="shared" ref="P78:P83" si="20">(D78-$D$9)/$D$10</f>
        <v>1.9764693428168882</v>
      </c>
      <c r="Q78" s="77">
        <f t="shared" si="12"/>
        <v>1.9941783771127006</v>
      </c>
      <c r="R78" s="90">
        <f t="shared" ref="R78:R83" si="21">(F78-$F$9)/$F$10</f>
        <v>-0.5385949291305453</v>
      </c>
      <c r="S78" s="72">
        <f t="shared" si="14"/>
        <v>1.4139999999999999E-4</v>
      </c>
    </row>
    <row r="79" spans="1:19">
      <c r="A79" s="33">
        <v>66</v>
      </c>
      <c r="B79" s="93">
        <f t="shared" si="13"/>
        <v>0.43493599999999999</v>
      </c>
      <c r="C79" s="97">
        <v>4000000</v>
      </c>
      <c r="D79" s="75">
        <v>8.6987200000000001E-2</v>
      </c>
      <c r="E79" s="75">
        <v>1.86079E-2</v>
      </c>
      <c r="F79" s="100">
        <v>5</v>
      </c>
      <c r="G79" s="85">
        <f>init!D79/D79</f>
        <v>0.65202696488678791</v>
      </c>
      <c r="H79" s="86">
        <f t="shared" si="15"/>
        <v>0.21391538065370538</v>
      </c>
      <c r="I79" s="107">
        <f t="shared" ref="I79:I83" si="22">(B79-$B$8)/($B$7-$B$8)</f>
        <v>0.73553197707107298</v>
      </c>
      <c r="J79" s="108">
        <f t="shared" si="16"/>
        <v>0.79999599991999837</v>
      </c>
      <c r="K79" s="108">
        <f t="shared" si="17"/>
        <v>0.73564824020202246</v>
      </c>
      <c r="L79" s="108">
        <f t="shared" ref="L79:L83" si="23">(H79-$G$8)/($G$7-$G$8)</f>
        <v>0.44113449826289625</v>
      </c>
      <c r="M79" s="108">
        <f t="shared" si="18"/>
        <v>0</v>
      </c>
      <c r="N79" s="76">
        <f t="shared" ref="N79:N83" si="24">(B79-$B$9)/$B$10</f>
        <v>2.1935539798153734</v>
      </c>
      <c r="O79" s="77">
        <f t="shared" si="19"/>
        <v>2.2706484874472439</v>
      </c>
      <c r="P79" s="77">
        <f t="shared" si="20"/>
        <v>2.1907535479445372</v>
      </c>
      <c r="Q79" s="77">
        <f t="shared" ref="Q79:Q83" si="25">(H79-$G$9)/$G$10</f>
        <v>0.55716337318984621</v>
      </c>
      <c r="R79" s="90">
        <f t="shared" si="21"/>
        <v>-0.5385949291305453</v>
      </c>
      <c r="S79" s="72">
        <f t="shared" si="14"/>
        <v>1.4139999999999999E-4</v>
      </c>
    </row>
    <row r="80" spans="1:19">
      <c r="A80" s="33">
        <v>67</v>
      </c>
      <c r="B80" s="93">
        <f t="shared" ref="B80:B83" si="26">D80*F80</f>
        <v>0.46449850000000004</v>
      </c>
      <c r="C80" s="97">
        <v>4250000</v>
      </c>
      <c r="D80" s="75">
        <v>9.2899700000000002E-2</v>
      </c>
      <c r="E80" s="75">
        <v>1.7361000000000001E-2</v>
      </c>
      <c r="F80" s="100">
        <v>5</v>
      </c>
      <c r="G80" s="85">
        <f>init!D80/D80</f>
        <v>0.64650693166931639</v>
      </c>
      <c r="H80" s="86">
        <f t="shared" si="15"/>
        <v>0.18687896731636378</v>
      </c>
      <c r="I80" s="107">
        <f t="shared" si="22"/>
        <v>0.78555684080323851</v>
      </c>
      <c r="J80" s="108">
        <f t="shared" si="16"/>
        <v>0.84999699993999878</v>
      </c>
      <c r="K80" s="108">
        <f t="shared" si="17"/>
        <v>0.78565111243888952</v>
      </c>
      <c r="L80" s="108">
        <f t="shared" si="23"/>
        <v>0.38332555115257372</v>
      </c>
      <c r="M80" s="108">
        <f t="shared" si="18"/>
        <v>0</v>
      </c>
      <c r="N80" s="76">
        <f t="shared" si="24"/>
        <v>2.3875214033515806</v>
      </c>
      <c r="O80" s="77">
        <f t="shared" si="19"/>
        <v>2.4540607044987937</v>
      </c>
      <c r="P80" s="77">
        <f t="shared" si="20"/>
        <v>2.3838575508125799</v>
      </c>
      <c r="Q80" s="77">
        <f t="shared" si="25"/>
        <v>0.28691693141450308</v>
      </c>
      <c r="R80" s="90">
        <f t="shared" si="21"/>
        <v>-0.5385949291305453</v>
      </c>
      <c r="S80" s="72">
        <f t="shared" ref="S80:S83" si="27">$B$5</f>
        <v>1.4139999999999999E-4</v>
      </c>
    </row>
    <row r="81" spans="1:19">
      <c r="A81" s="33">
        <v>68</v>
      </c>
      <c r="B81" s="93">
        <f t="shared" si="26"/>
        <v>0.48054449999999999</v>
      </c>
      <c r="C81" s="97">
        <v>4500000</v>
      </c>
      <c r="D81" s="75">
        <v>9.6108899999999997E-2</v>
      </c>
      <c r="E81" s="75">
        <v>2.07198E-2</v>
      </c>
      <c r="F81" s="100">
        <v>5</v>
      </c>
      <c r="G81" s="85">
        <f>init!D81/D81</f>
        <v>0.65393735647791196</v>
      </c>
      <c r="H81" s="86">
        <f t="shared" si="15"/>
        <v>0.21558669384417053</v>
      </c>
      <c r="I81" s="107">
        <f t="shared" si="22"/>
        <v>0.81270944844624315</v>
      </c>
      <c r="J81" s="108">
        <f t="shared" si="16"/>
        <v>0.89999799995999918</v>
      </c>
      <c r="K81" s="108">
        <f t="shared" si="17"/>
        <v>0.81279178348879288</v>
      </c>
      <c r="L81" s="108">
        <f t="shared" si="23"/>
        <v>0.444708080846757</v>
      </c>
      <c r="M81" s="108">
        <f t="shared" si="18"/>
        <v>0</v>
      </c>
      <c r="N81" s="76">
        <f t="shared" si="24"/>
        <v>2.4928034761824289</v>
      </c>
      <c r="O81" s="77">
        <f t="shared" si="19"/>
        <v>2.637472921550343</v>
      </c>
      <c r="P81" s="77">
        <f t="shared" si="20"/>
        <v>2.4886709742382238</v>
      </c>
      <c r="Q81" s="77">
        <f t="shared" si="25"/>
        <v>0.57386922973893151</v>
      </c>
      <c r="R81" s="90">
        <f t="shared" si="21"/>
        <v>-0.5385949291305453</v>
      </c>
      <c r="S81" s="72">
        <f t="shared" si="27"/>
        <v>1.4139999999999999E-4</v>
      </c>
    </row>
    <row r="82" spans="1:19">
      <c r="A82" s="33">
        <v>69</v>
      </c>
      <c r="B82" s="93">
        <f t="shared" si="26"/>
        <v>0.54893499999999995</v>
      </c>
      <c r="C82" s="97">
        <v>4750000</v>
      </c>
      <c r="D82" s="75">
        <v>0.109787</v>
      </c>
      <c r="E82" s="75">
        <v>2.29549E-2</v>
      </c>
      <c r="F82" s="100">
        <v>5</v>
      </c>
      <c r="G82" s="85">
        <f>init!D82/D82</f>
        <v>0.61393334365635277</v>
      </c>
      <c r="H82" s="86">
        <f t="shared" si="15"/>
        <v>0.20908577518285409</v>
      </c>
      <c r="I82" s="107">
        <f t="shared" si="22"/>
        <v>0.92843800466018511</v>
      </c>
      <c r="J82" s="108">
        <f t="shared" si="16"/>
        <v>0.94999899997999959</v>
      </c>
      <c r="K82" s="108">
        <f t="shared" si="17"/>
        <v>0.9284694641218737</v>
      </c>
      <c r="L82" s="108">
        <f t="shared" si="23"/>
        <v>0.4308078915586499</v>
      </c>
      <c r="M82" s="108">
        <f t="shared" si="18"/>
        <v>0</v>
      </c>
      <c r="N82" s="76">
        <f t="shared" si="24"/>
        <v>2.9415317325664612</v>
      </c>
      <c r="O82" s="77">
        <f t="shared" si="19"/>
        <v>2.8208851386018927</v>
      </c>
      <c r="P82" s="77">
        <f t="shared" si="20"/>
        <v>2.9354017753594701</v>
      </c>
      <c r="Q82" s="77">
        <f t="shared" si="25"/>
        <v>0.50888834212743739</v>
      </c>
      <c r="R82" s="90">
        <f t="shared" si="21"/>
        <v>-0.5385949291305453</v>
      </c>
      <c r="S82" s="72">
        <f t="shared" si="27"/>
        <v>1.4139999999999999E-4</v>
      </c>
    </row>
    <row r="83" spans="1:19" ht="15.75" thickBot="1">
      <c r="A83" s="36">
        <v>70</v>
      </c>
      <c r="B83" s="94">
        <f t="shared" si="26"/>
        <v>0.591225</v>
      </c>
      <c r="C83" s="98">
        <v>5000000</v>
      </c>
      <c r="D83" s="80">
        <v>0.118245</v>
      </c>
      <c r="E83" s="80">
        <v>1.7229100000000001E-2</v>
      </c>
      <c r="F83" s="101">
        <v>5</v>
      </c>
      <c r="G83" s="87">
        <f>init!D83/D83</f>
        <v>0.59068882405175693</v>
      </c>
      <c r="H83" s="88">
        <f t="shared" si="15"/>
        <v>0.14570679521332827</v>
      </c>
      <c r="I83" s="109">
        <f t="shared" si="22"/>
        <v>1</v>
      </c>
      <c r="J83" s="110">
        <f t="shared" si="16"/>
        <v>1</v>
      </c>
      <c r="K83" s="110">
        <f t="shared" si="17"/>
        <v>1</v>
      </c>
      <c r="L83" s="110">
        <f t="shared" si="23"/>
        <v>0.29529168771721376</v>
      </c>
      <c r="M83" s="110">
        <f t="shared" si="18"/>
        <v>0</v>
      </c>
      <c r="N83" s="78">
        <f t="shared" si="24"/>
        <v>3.219007668003119</v>
      </c>
      <c r="O83" s="79">
        <f t="shared" si="19"/>
        <v>3.0042973556534425</v>
      </c>
      <c r="P83" s="79">
        <f t="shared" si="20"/>
        <v>3.211642562887234</v>
      </c>
      <c r="Q83" s="79">
        <f t="shared" si="25"/>
        <v>-0.12462556396670683</v>
      </c>
      <c r="R83" s="91">
        <f t="shared" si="21"/>
        <v>-0.5385949291305453</v>
      </c>
      <c r="S83" s="73">
        <f t="shared" si="27"/>
        <v>1.4139999999999999E-4</v>
      </c>
    </row>
    <row r="84" spans="1:19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84:D1048576">
    <cfRule type="cellIs" dxfId="7" priority="9" operator="lessThan">
      <formula>0</formula>
    </cfRule>
  </conditionalFormatting>
  <conditionalFormatting sqref="B14:B83">
    <cfRule type="cellIs" dxfId="6" priority="8" operator="lessThan">
      <formula>$B$5</formula>
    </cfRule>
  </conditionalFormatting>
  <conditionalFormatting sqref="G14:G83">
    <cfRule type="cellIs" dxfId="5" priority="5" operator="between">
      <formula>0.5</formula>
      <formula>1</formula>
    </cfRule>
    <cfRule type="cellIs" dxfId="4" priority="6" operator="lessThan">
      <formula>0</formula>
    </cfRule>
    <cfRule type="cellIs" dxfId="3" priority="7" operator="greaterThan">
      <formula>1</formula>
    </cfRule>
  </conditionalFormatting>
  <conditionalFormatting sqref="H14:H83">
    <cfRule type="cellIs" dxfId="2" priority="10" operator="greaterThan">
      <formula>0.4</formula>
    </cfRule>
  </conditionalFormatting>
  <conditionalFormatting sqref="D14:D83">
    <cfRule type="cellIs" dxfId="1" priority="2" operator="lessThan">
      <formula>0</formula>
    </cfRule>
  </conditionalFormatting>
  <conditionalFormatting sqref="B5">
    <cfRule type="cellIs" dxfId="0" priority="1" operator="lessThan">
      <formula>MIN(B14:B131)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1"/>
  <sheetViews>
    <sheetView topLeftCell="A52" zoomScaleNormal="100" workbookViewId="0">
      <selection activeCell="L68" sqref="L68"/>
    </sheetView>
  </sheetViews>
  <sheetFormatPr defaultRowHeight="15"/>
  <sheetData>
    <row r="1" spans="1:4" ht="21">
      <c r="A1" s="10" t="s">
        <v>22</v>
      </c>
    </row>
    <row r="3" spans="1:4">
      <c r="B3" s="20"/>
      <c r="D3" s="20"/>
    </row>
    <row r="4" spans="1:4">
      <c r="B4" s="20"/>
      <c r="D4" s="20"/>
    </row>
    <row r="5" spans="1:4">
      <c r="B5" s="20"/>
      <c r="D5" s="20"/>
    </row>
    <row r="6" spans="1:4">
      <c r="B6" s="20"/>
      <c r="D6" s="20"/>
    </row>
    <row r="7" spans="1:4">
      <c r="B7" s="20"/>
      <c r="D7" s="20"/>
    </row>
    <row r="8" spans="1:4">
      <c r="B8" s="20"/>
      <c r="D8" s="20"/>
    </row>
    <row r="9" spans="1:4">
      <c r="B9" s="20"/>
      <c r="D9" s="20"/>
    </row>
    <row r="10" spans="1:4">
      <c r="B10" s="20"/>
      <c r="D10" s="20"/>
    </row>
    <row r="11" spans="1:4">
      <c r="B11" s="20"/>
      <c r="D11" s="20"/>
    </row>
    <row r="12" spans="1:4">
      <c r="B12" s="20"/>
      <c r="D12" s="20"/>
    </row>
    <row r="13" spans="1:4">
      <c r="D13" s="20"/>
    </row>
    <row r="14" spans="1:4">
      <c r="D14" s="20"/>
    </row>
    <row r="15" spans="1:4">
      <c r="B15" s="20"/>
      <c r="D15" s="20"/>
    </row>
    <row r="16" spans="1:4">
      <c r="B16" s="20"/>
      <c r="D16" s="20"/>
    </row>
    <row r="17" spans="2:4">
      <c r="B17" s="20"/>
      <c r="D17" s="20"/>
    </row>
    <row r="18" spans="2:4">
      <c r="D18" s="20"/>
    </row>
    <row r="19" spans="2:4">
      <c r="D19" s="20"/>
    </row>
    <row r="21" spans="2:4">
      <c r="D21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graphs</vt:lpstr>
      <vt:lpstr>summary</vt:lpstr>
      <vt:lpstr>init</vt:lpstr>
      <vt:lpstr>heap select</vt:lpstr>
      <vt:lpstr>heap graphs</vt:lpstr>
      <vt:lpstr>mom select</vt:lpstr>
      <vt:lpstr>mom graphs</vt:lpstr>
      <vt:lpstr>quick select</vt:lpstr>
      <vt:lpstr>quick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2020-04-09T09:00:57Z</dcterms:created>
  <dcterms:modified xsi:type="dcterms:W3CDTF">2020-06-18T09:10:00Z</dcterms:modified>
</cp:coreProperties>
</file>