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13_ncr:1_{E462B728-A7ED-4A24-879A-E5B7A52F7F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1" l="1"/>
  <c r="B14" i="21"/>
  <c r="B14" i="19" l="1"/>
  <c r="B14" i="16" l="1"/>
  <c r="B5" i="16"/>
  <c r="B5" i="19" s="1"/>
  <c r="B69" i="19"/>
  <c r="B5" i="21" l="1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6" i="23" l="1"/>
  <c r="G6" i="23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3" i="23" l="1"/>
  <c r="K78" i="23"/>
  <c r="K70" i="23"/>
  <c r="K30" i="23"/>
  <c r="K22" i="23"/>
  <c r="K14" i="23"/>
  <c r="K75" i="23"/>
  <c r="K67" i="23"/>
  <c r="K59" i="23"/>
  <c r="K51" i="23"/>
  <c r="K43" i="23"/>
  <c r="K35" i="23"/>
  <c r="K27" i="23"/>
  <c r="K19" i="23"/>
  <c r="K16" i="23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5" i="23" l="1"/>
  <c r="E8" i="23"/>
  <c r="E9" i="23"/>
  <c r="K9" i="23"/>
  <c r="K8" i="23"/>
  <c r="K6" i="23"/>
  <c r="H8" i="23"/>
  <c r="H6" i="23"/>
  <c r="E6" i="23"/>
  <c r="H7" i="23"/>
  <c r="H5" i="23"/>
  <c r="H9" i="23"/>
  <c r="E5" i="23"/>
  <c r="E7" i="23"/>
  <c r="K7" i="23"/>
  <c r="B2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R13" i="21"/>
  <c r="P13" i="21"/>
  <c r="O13" i="21"/>
  <c r="M13" i="21"/>
  <c r="K13" i="21"/>
  <c r="J13" i="21"/>
  <c r="I13" i="21"/>
  <c r="N13" i="21" s="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<sst xmlns="http://schemas.openxmlformats.org/spreadsheetml/2006/main" count="133" uniqueCount="33">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</sst>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  <numFmt numFmtId="169" formatCode="_-* #,##0.00000_-;\-* #,##0.000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0" fontId="9" fillId="0" borderId="0" xfId="0" applyFont="1" applyAlignment="1">
      <alignment vertical="center"/>
    </xf>
    <xf numFmtId="10" fontId="0" fillId="0" borderId="0" xfId="0" applyNumberFormat="1"/>
    <xf numFmtId="10" fontId="0" fillId="0" borderId="0" xfId="1" applyNumberFormat="1" applyFont="1" applyBorder="1"/>
    <xf numFmtId="10" fontId="0" fillId="0" borderId="12" xfId="1" applyNumberFormat="1" applyFont="1" applyBorder="1"/>
    <xf numFmtId="169" fontId="2" fillId="0" borderId="0" xfId="1" applyNumberFormat="1" applyFont="1" applyAlignment="1"/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5" fontId="7" fillId="0" borderId="15" xfId="1" applyNumberFormat="1" applyFont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5" fontId="7" fillId="0" borderId="14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1.7562E-6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9120"/>
        <c:axId val="169329512"/>
      </c:scatterChart>
      <c:valAx>
        <c:axId val="16932912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512"/>
        <c:crosses val="autoZero"/>
        <c:crossBetween val="midCat"/>
      </c:valAx>
      <c:valAx>
        <c:axId val="16932951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3856"/>
        <c:axId val="170926600"/>
        <c:extLst/>
      </c:scatterChart>
      <c:valAx>
        <c:axId val="1709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6600"/>
        <c:crosses val="autoZero"/>
        <c:crossBetween val="midCat"/>
      </c:valAx>
      <c:valAx>
        <c:axId val="1709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2.4993922249031043E-4</c:v>
                </c:pt>
                <c:pt idx="2">
                  <c:v>4.9511887272075754E-4</c:v>
                </c:pt>
                <c:pt idx="3">
                  <c:v>6.8484618691159224E-4</c:v>
                </c:pt>
                <c:pt idx="4">
                  <c:v>8.8222424708297043E-4</c:v>
                </c:pt>
                <c:pt idx="5">
                  <c:v>1.1014672806463164E-3</c:v>
                </c:pt>
                <c:pt idx="6">
                  <c:v>1.2216875570485624E-3</c:v>
                </c:pt>
                <c:pt idx="7">
                  <c:v>1.3242975051103308E-3</c:v>
                </c:pt>
                <c:pt idx="8">
                  <c:v>1.4142107670373205E-3</c:v>
                </c:pt>
                <c:pt idx="9">
                  <c:v>1.4751349706456059E-3</c:v>
                </c:pt>
                <c:pt idx="10">
                  <c:v>3.1477589979534899E-3</c:v>
                </c:pt>
                <c:pt idx="11">
                  <c:v>4.6214696323272396E-3</c:v>
                </c:pt>
                <c:pt idx="12">
                  <c:v>5.6551303037823764E-3</c:v>
                </c:pt>
                <c:pt idx="13">
                  <c:v>7.0256846553957966E-3</c:v>
                </c:pt>
                <c:pt idx="14">
                  <c:v>7.1014265344551105E-3</c:v>
                </c:pt>
                <c:pt idx="15">
                  <c:v>7.1607425098050136E-3</c:v>
                </c:pt>
                <c:pt idx="16">
                  <c:v>6.914604484740218E-3</c:v>
                </c:pt>
                <c:pt idx="17">
                  <c:v>6.7536328666306898E-3</c:v>
                </c:pt>
                <c:pt idx="18">
                  <c:v>5.6158895851469914E-3</c:v>
                </c:pt>
                <c:pt idx="19">
                  <c:v>8.3973258264537949E-3</c:v>
                </c:pt>
                <c:pt idx="20">
                  <c:v>7.5269368218414696E-3</c:v>
                </c:pt>
                <c:pt idx="21">
                  <c:v>5.0885367108653261E-3</c:v>
                </c:pt>
                <c:pt idx="22">
                  <c:v>6.4279723670878537E-3</c:v>
                </c:pt>
                <c:pt idx="23">
                  <c:v>7.7897395812869764E-3</c:v>
                </c:pt>
                <c:pt idx="24">
                  <c:v>9.43656480917935E-3</c:v>
                </c:pt>
                <c:pt idx="25">
                  <c:v>1.093351679632334E-2</c:v>
                </c:pt>
                <c:pt idx="26">
                  <c:v>1.2295411183403878E-2</c:v>
                </c:pt>
                <c:pt idx="27">
                  <c:v>1.5821978771501446E-2</c:v>
                </c:pt>
                <c:pt idx="28">
                  <c:v>2.0080680637909094E-2</c:v>
                </c:pt>
                <c:pt idx="29">
                  <c:v>2.1510103825021359E-2</c:v>
                </c:pt>
                <c:pt idx="30">
                  <c:v>2.5231309508125629E-2</c:v>
                </c:pt>
                <c:pt idx="31">
                  <c:v>2.8990539882773184E-2</c:v>
                </c:pt>
                <c:pt idx="32">
                  <c:v>3.2842352115091358E-2</c:v>
                </c:pt>
                <c:pt idx="33">
                  <c:v>3.8568883378798803E-2</c:v>
                </c:pt>
                <c:pt idx="34">
                  <c:v>4.0671877732329227E-2</c:v>
                </c:pt>
                <c:pt idx="35">
                  <c:v>4.5476405605772985E-2</c:v>
                </c:pt>
                <c:pt idx="36">
                  <c:v>4.9291655634684149E-2</c:v>
                </c:pt>
                <c:pt idx="37">
                  <c:v>5.3026023711014933E-2</c:v>
                </c:pt>
                <c:pt idx="38">
                  <c:v>6.1806166616835037E-2</c:v>
                </c:pt>
                <c:pt idx="39">
                  <c:v>6.1665195477785754E-2</c:v>
                </c:pt>
                <c:pt idx="40">
                  <c:v>6.5191572306561196E-2</c:v>
                </c:pt>
                <c:pt idx="41">
                  <c:v>6.9393364308535321E-2</c:v>
                </c:pt>
                <c:pt idx="42">
                  <c:v>7.3547466479978577E-2</c:v>
                </c:pt>
                <c:pt idx="43">
                  <c:v>7.748855407505055E-2</c:v>
                </c:pt>
                <c:pt idx="44">
                  <c:v>9.0533948250671209E-2</c:v>
                </c:pt>
                <c:pt idx="45">
                  <c:v>9.5783644795510547E-2</c:v>
                </c:pt>
                <c:pt idx="46">
                  <c:v>0.10472517008784715</c:v>
                </c:pt>
                <c:pt idx="47">
                  <c:v>0.11270463253227411</c:v>
                </c:pt>
                <c:pt idx="48">
                  <c:v>0.12627843003017691</c:v>
                </c:pt>
                <c:pt idx="49">
                  <c:v>0.12949590392999363</c:v>
                </c:pt>
                <c:pt idx="50">
                  <c:v>0.13897600637512564</c:v>
                </c:pt>
                <c:pt idx="51">
                  <c:v>0.16701826259169061</c:v>
                </c:pt>
                <c:pt idx="52">
                  <c:v>0.17296232306905959</c:v>
                </c:pt>
                <c:pt idx="53">
                  <c:v>0.17469696117156949</c:v>
                </c:pt>
                <c:pt idx="54">
                  <c:v>0.21272038098604418</c:v>
                </c:pt>
                <c:pt idx="55">
                  <c:v>0.26366520141675925</c:v>
                </c:pt>
                <c:pt idx="56">
                  <c:v>0.30831432835299105</c:v>
                </c:pt>
                <c:pt idx="57">
                  <c:v>0.35572882959560681</c:v>
                </c:pt>
                <c:pt idx="58">
                  <c:v>0.41483369796235914</c:v>
                </c:pt>
                <c:pt idx="59">
                  <c:v>0.4646886467993418</c:v>
                </c:pt>
                <c:pt idx="60">
                  <c:v>0.51712902031550534</c:v>
                </c:pt>
                <c:pt idx="61">
                  <c:v>0.57913406624294228</c:v>
                </c:pt>
                <c:pt idx="62">
                  <c:v>0.61626854761632144</c:v>
                </c:pt>
                <c:pt idx="63">
                  <c:v>0.6780046228995642</c:v>
                </c:pt>
                <c:pt idx="64">
                  <c:v>0.71669061342621465</c:v>
                </c:pt>
                <c:pt idx="65">
                  <c:v>0.77894809752326177</c:v>
                </c:pt>
                <c:pt idx="66">
                  <c:v>0.82851372805502377</c:v>
                </c:pt>
                <c:pt idx="67">
                  <c:v>0.90999975182212189</c:v>
                </c:pt>
                <c:pt idx="68">
                  <c:v>0.95564209896221008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73160"/>
        <c:axId val="170772768"/>
      </c:lineChart>
      <c:catAx>
        <c:axId val="1707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2768"/>
        <c:crosses val="autoZero"/>
        <c:auto val="1"/>
        <c:lblAlgn val="ctr"/>
        <c:lblOffset val="100"/>
        <c:noMultiLvlLbl val="0"/>
      </c:catAx>
      <c:valAx>
        <c:axId val="170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7.2015963413581852E-2</c:v>
                </c:pt>
                <c:pt idx="1">
                  <c:v>6.4621621621621619E-2</c:v>
                </c:pt>
                <c:pt idx="2">
                  <c:v>5.7457074549011077E-2</c:v>
                </c:pt>
                <c:pt idx="3">
                  <c:v>3.8008547472881696E-2</c:v>
                </c:pt>
                <c:pt idx="4">
                  <c:v>2.7658551196648624E-2</c:v>
                </c:pt>
                <c:pt idx="5">
                  <c:v>4.0165894989201679E-2</c:v>
                </c:pt>
                <c:pt idx="6">
                  <c:v>3.0754724165833691E-2</c:v>
                </c:pt>
                <c:pt idx="7">
                  <c:v>2.58745449407384E-2</c:v>
                </c:pt>
                <c:pt idx="8">
                  <c:v>1.7627179355970614E-2</c:v>
                </c:pt>
                <c:pt idx="9">
                  <c:v>2.8767709447647869E-2</c:v>
                </c:pt>
                <c:pt idx="10">
                  <c:v>1.7032347105491244E-2</c:v>
                </c:pt>
                <c:pt idx="11">
                  <c:v>1.3473664837756074E-2</c:v>
                </c:pt>
                <c:pt idx="12">
                  <c:v>1.122234490363478E-2</c:v>
                </c:pt>
                <c:pt idx="13">
                  <c:v>7.1113207195528785E-2</c:v>
                </c:pt>
                <c:pt idx="14">
                  <c:v>2.5237561975634211E-2</c:v>
                </c:pt>
                <c:pt idx="15">
                  <c:v>9.5291107837816875E-3</c:v>
                </c:pt>
                <c:pt idx="16">
                  <c:v>1.3881401617250676E-2</c:v>
                </c:pt>
                <c:pt idx="17">
                  <c:v>7.2736367901332255E-2</c:v>
                </c:pt>
                <c:pt idx="18">
                  <c:v>6.2963485863387026E-3</c:v>
                </c:pt>
                <c:pt idx="19">
                  <c:v>1.0479678508536481E-2</c:v>
                </c:pt>
                <c:pt idx="20">
                  <c:v>2.1556996306934754E-2</c:v>
                </c:pt>
                <c:pt idx="21">
                  <c:v>1.1448488782331484E-2</c:v>
                </c:pt>
                <c:pt idx="22">
                  <c:v>1.3363585069859516E-2</c:v>
                </c:pt>
                <c:pt idx="23">
                  <c:v>8.7276061055856745E-3</c:v>
                </c:pt>
                <c:pt idx="24">
                  <c:v>9.6461726866909833E-3</c:v>
                </c:pt>
                <c:pt idx="25">
                  <c:v>1.6701420558190443E-2</c:v>
                </c:pt>
                <c:pt idx="26">
                  <c:v>6.8079982930472158E-3</c:v>
                </c:pt>
                <c:pt idx="27">
                  <c:v>8.3308561531174816E-2</c:v>
                </c:pt>
                <c:pt idx="28">
                  <c:v>7.4644980236658956E-2</c:v>
                </c:pt>
                <c:pt idx="29">
                  <c:v>8.8642840840594799E-3</c:v>
                </c:pt>
                <c:pt idx="30">
                  <c:v>5.2212201458978714E-3</c:v>
                </c:pt>
                <c:pt idx="31">
                  <c:v>5.4890291684806273E-3</c:v>
                </c:pt>
                <c:pt idx="32">
                  <c:v>7.3915526870470946E-3</c:v>
                </c:pt>
                <c:pt idx="33">
                  <c:v>0.11422131517044104</c:v>
                </c:pt>
                <c:pt idx="34">
                  <c:v>1.2179136319249644E-2</c:v>
                </c:pt>
                <c:pt idx="35">
                  <c:v>3.2527582315592615E-3</c:v>
                </c:pt>
                <c:pt idx="36">
                  <c:v>7.2940585718175143E-3</c:v>
                </c:pt>
                <c:pt idx="37">
                  <c:v>5.2701884530276556E-3</c:v>
                </c:pt>
                <c:pt idx="38">
                  <c:v>8.088867110414473E-2</c:v>
                </c:pt>
                <c:pt idx="39">
                  <c:v>6.8450119289564376E-3</c:v>
                </c:pt>
                <c:pt idx="40">
                  <c:v>4.2029804028307022E-3</c:v>
                </c:pt>
                <c:pt idx="41">
                  <c:v>5.7932773109243699E-3</c:v>
                </c:pt>
                <c:pt idx="42">
                  <c:v>6.2368269073293514E-3</c:v>
                </c:pt>
                <c:pt idx="43">
                  <c:v>4.9011300128466344E-3</c:v>
                </c:pt>
                <c:pt idx="44">
                  <c:v>7.821225136098986E-2</c:v>
                </c:pt>
                <c:pt idx="45">
                  <c:v>4.3996410191875909E-3</c:v>
                </c:pt>
                <c:pt idx="46">
                  <c:v>7.6577297100790696E-3</c:v>
                </c:pt>
                <c:pt idx="47">
                  <c:v>2.813236933680192E-3</c:v>
                </c:pt>
                <c:pt idx="48">
                  <c:v>7.7669258724948592E-2</c:v>
                </c:pt>
                <c:pt idx="49">
                  <c:v>3.3354591399061772E-3</c:v>
                </c:pt>
                <c:pt idx="50">
                  <c:v>7.7541912201361295E-3</c:v>
                </c:pt>
                <c:pt idx="51">
                  <c:v>6.1458646216317948E-2</c:v>
                </c:pt>
                <c:pt idx="52">
                  <c:v>6.64358438678362E-2</c:v>
                </c:pt>
                <c:pt idx="53">
                  <c:v>6.7263084042502919E-2</c:v>
                </c:pt>
                <c:pt idx="54">
                  <c:v>3.715454559027726E-3</c:v>
                </c:pt>
                <c:pt idx="55">
                  <c:v>5.8968829216103941E-2</c:v>
                </c:pt>
                <c:pt idx="56">
                  <c:v>4.5380877206721869E-2</c:v>
                </c:pt>
                <c:pt idx="57">
                  <c:v>4.3564450176763032E-2</c:v>
                </c:pt>
                <c:pt idx="58">
                  <c:v>4.1349018983026953E-2</c:v>
                </c:pt>
                <c:pt idx="59">
                  <c:v>3.5334119314063134E-2</c:v>
                </c:pt>
                <c:pt idx="60">
                  <c:v>3.104556566541751E-2</c:v>
                </c:pt>
                <c:pt idx="61">
                  <c:v>5.2938878096429706E-2</c:v>
                </c:pt>
                <c:pt idx="62">
                  <c:v>4.4689488721339203E-2</c:v>
                </c:pt>
                <c:pt idx="63">
                  <c:v>3.2371322495359178E-2</c:v>
                </c:pt>
                <c:pt idx="64">
                  <c:v>2.9494084047327625E-2</c:v>
                </c:pt>
                <c:pt idx="65">
                  <c:v>3.1873719774435476E-2</c:v>
                </c:pt>
                <c:pt idx="66">
                  <c:v>2.6532470920418622E-2</c:v>
                </c:pt>
                <c:pt idx="67">
                  <c:v>4.3178969870133498E-2</c:v>
                </c:pt>
                <c:pt idx="68">
                  <c:v>3.5418526525860639E-2</c:v>
                </c:pt>
                <c:pt idx="69">
                  <c:v>2.7698043877661296E-2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2880"/>
        <c:axId val="181943272"/>
      </c:lineChart>
      <c:catAx>
        <c:axId val="18194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3272"/>
        <c:crosses val="autoZero"/>
        <c:auto val="1"/>
        <c:lblAlgn val="ctr"/>
        <c:lblOffset val="100"/>
        <c:noMultiLvlLbl val="0"/>
      </c:catAx>
      <c:valAx>
        <c:axId val="1819432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8.3459300000000004E-7</c:v>
                </c:pt>
                <c:pt idx="1">
                  <c:v>1.6737E-6</c:v>
                </c:pt>
                <c:pt idx="2">
                  <c:v>2.3792399999999999E-6</c:v>
                </c:pt>
                <c:pt idx="3">
                  <c:v>2.0988699999999999E-6</c:v>
                </c:pt>
                <c:pt idx="4">
                  <c:v>1.9668299999999999E-6</c:v>
                </c:pt>
                <c:pt idx="5">
                  <c:v>3.6322300000000001E-6</c:v>
                </c:pt>
                <c:pt idx="6">
                  <c:v>3.23063E-6</c:v>
                </c:pt>
                <c:pt idx="7">
                  <c:v>3.1130699999999999E-6</c:v>
                </c:pt>
                <c:pt idx="8">
                  <c:v>2.41131E-6</c:v>
                </c:pt>
                <c:pt idx="9">
                  <c:v>4.4103199999999996E-6</c:v>
                </c:pt>
                <c:pt idx="10">
                  <c:v>5.6398699999999996E-6</c:v>
                </c:pt>
                <c:pt idx="11">
                  <c:v>7.0281599999999996E-6</c:v>
                </c:pt>
                <c:pt idx="12">
                  <c:v>7.8567299999999992E-6</c:v>
                </c:pt>
                <c:pt idx="13">
                  <c:v>6.8682699999999999E-5</c:v>
                </c:pt>
                <c:pt idx="14">
                  <c:v>2.7945300000000002E-5</c:v>
                </c:pt>
                <c:pt idx="15">
                  <c:v>1.2291599999999999E-5</c:v>
                </c:pt>
                <c:pt idx="16">
                  <c:v>2.0497E-5</c:v>
                </c:pt>
                <c:pt idx="17">
                  <c:v>1.2868299999999999E-4</c:v>
                </c:pt>
                <c:pt idx="18">
                  <c:v>1.2041199999999999E-5</c:v>
                </c:pt>
                <c:pt idx="19">
                  <c:v>4.1776400000000002E-5</c:v>
                </c:pt>
                <c:pt idx="20">
                  <c:v>1.3133599999999999E-4</c:v>
                </c:pt>
                <c:pt idx="21">
                  <c:v>9.5597400000000001E-5</c:v>
                </c:pt>
                <c:pt idx="22">
                  <c:v>1.39739E-4</c:v>
                </c:pt>
                <c:pt idx="23">
                  <c:v>1.09953E-4</c:v>
                </c:pt>
                <c:pt idx="24">
                  <c:v>1.46508E-4</c:v>
                </c:pt>
                <c:pt idx="25">
                  <c:v>2.9298300000000002E-4</c:v>
                </c:pt>
                <c:pt idx="26">
                  <c:v>1.3401E-4</c:v>
                </c:pt>
                <c:pt idx="27">
                  <c:v>2.1018999999999999E-3</c:v>
                </c:pt>
                <c:pt idx="28">
                  <c:v>2.38325E-3</c:v>
                </c:pt>
                <c:pt idx="29">
                  <c:v>3.0294399999999998E-4</c:v>
                </c:pt>
                <c:pt idx="30">
                  <c:v>2.0899499999999999E-4</c:v>
                </c:pt>
                <c:pt idx="31">
                  <c:v>2.5216600000000001E-4</c:v>
                </c:pt>
                <c:pt idx="32">
                  <c:v>3.8434299999999999E-4</c:v>
                </c:pt>
                <c:pt idx="33">
                  <c:v>6.9679E-3</c:v>
                </c:pt>
                <c:pt idx="34">
                  <c:v>7.8324999999999998E-4</c:v>
                </c:pt>
                <c:pt idx="35">
                  <c:v>2.3376500000000001E-4</c:v>
                </c:pt>
                <c:pt idx="36">
                  <c:v>5.6796500000000003E-4</c:v>
                </c:pt>
                <c:pt idx="37">
                  <c:v>4.4132399999999999E-4</c:v>
                </c:pt>
                <c:pt idx="38">
                  <c:v>7.8905199999999998E-3</c:v>
                </c:pt>
                <c:pt idx="39">
                  <c:v>6.6619900000000002E-4</c:v>
                </c:pt>
                <c:pt idx="40">
                  <c:v>4.3236899999999999E-4</c:v>
                </c:pt>
                <c:pt idx="41">
                  <c:v>6.3424800000000002E-4</c:v>
                </c:pt>
                <c:pt idx="42">
                  <c:v>7.2355300000000004E-4</c:v>
                </c:pt>
                <c:pt idx="43">
                  <c:v>5.9897200000000002E-4</c:v>
                </c:pt>
                <c:pt idx="44">
                  <c:v>1.1162999999999999E-2</c:v>
                </c:pt>
                <c:pt idx="45">
                  <c:v>6.6427100000000002E-4</c:v>
                </c:pt>
                <c:pt idx="46">
                  <c:v>1.2638700000000001E-3</c:v>
                </c:pt>
                <c:pt idx="47">
                  <c:v>4.99614E-4</c:v>
                </c:pt>
                <c:pt idx="48">
                  <c:v>1.5451599999999999E-2</c:v>
                </c:pt>
                <c:pt idx="49">
                  <c:v>6.8043699999999999E-4</c:v>
                </c:pt>
                <c:pt idx="50">
                  <c:v>1.69747E-3</c:v>
                </c:pt>
                <c:pt idx="51">
                  <c:v>1.61643E-2</c:v>
                </c:pt>
                <c:pt idx="52">
                  <c:v>1.80944E-2</c:v>
                </c:pt>
                <c:pt idx="53">
                  <c:v>1.8503200000000001E-2</c:v>
                </c:pt>
                <c:pt idx="54">
                  <c:v>1.2442499999999999E-3</c:v>
                </c:pt>
                <c:pt idx="55">
                  <c:v>2.4472299999999999E-2</c:v>
                </c:pt>
                <c:pt idx="56">
                  <c:v>2.2019799999999999E-2</c:v>
                </c:pt>
                <c:pt idx="57">
                  <c:v>2.43869E-2</c:v>
                </c:pt>
                <c:pt idx="58">
                  <c:v>2.6990199999999999E-2</c:v>
                </c:pt>
                <c:pt idx="59">
                  <c:v>2.58344E-2</c:v>
                </c:pt>
                <c:pt idx="60">
                  <c:v>2.5259199999999999E-2</c:v>
                </c:pt>
                <c:pt idx="61">
                  <c:v>4.8234199999999998E-2</c:v>
                </c:pt>
                <c:pt idx="62">
                  <c:v>4.33278E-2</c:v>
                </c:pt>
                <c:pt idx="63">
                  <c:v>3.45279E-2</c:v>
                </c:pt>
                <c:pt idx="64">
                  <c:v>3.3253400000000002E-2</c:v>
                </c:pt>
                <c:pt idx="65">
                  <c:v>3.9057099999999997E-2</c:v>
                </c:pt>
                <c:pt idx="66">
                  <c:v>3.4580300000000001E-2</c:v>
                </c:pt>
                <c:pt idx="67">
                  <c:v>6.18094E-2</c:v>
                </c:pt>
                <c:pt idx="68">
                  <c:v>5.3242900000000003E-2</c:v>
                </c:pt>
                <c:pt idx="69">
                  <c:v>4.3569299999999998E-2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4056"/>
        <c:axId val="181944448"/>
      </c:scatterChart>
      <c:valAx>
        <c:axId val="1819440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448"/>
        <c:crosses val="autoZero"/>
        <c:crossBetween val="midCat"/>
      </c:valAx>
      <c:valAx>
        <c:axId val="18194444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40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9.0979112883541233E-6</c:v>
                </c:pt>
                <c:pt idx="2">
                  <c:v>1.8957425380387115E-5</c:v>
                </c:pt>
                <c:pt idx="3">
                  <c:v>2.7738108121966818E-5</c:v>
                </c:pt>
                <c:pt idx="4">
                  <c:v>3.7839898364652574E-5</c:v>
                </c:pt>
                <c:pt idx="5">
                  <c:v>5.0121919671792981E-5</c:v>
                </c:pt>
                <c:pt idx="6">
                  <c:v>5.9412647429559291E-5</c:v>
                </c:pt>
                <c:pt idx="7">
                  <c:v>6.9119586669436257E-5</c:v>
                </c:pt>
                <c:pt idx="8">
                  <c:v>7.9597028912701176E-5</c:v>
                </c:pt>
                <c:pt idx="9">
                  <c:v>9.0094814469586902E-5</c:v>
                </c:pt>
                <c:pt idx="10">
                  <c:v>2.0313942961764381E-4</c:v>
                </c:pt>
                <c:pt idx="11">
                  <c:v>3.2424253987374183E-4</c:v>
                </c:pt>
                <c:pt idx="12">
                  <c:v>4.3770419295102519E-4</c:v>
                </c:pt>
                <c:pt idx="13">
                  <c:v>6.0663316207253311E-4</c:v>
                </c:pt>
                <c:pt idx="14">
                  <c:v>6.9656840867590676E-4</c:v>
                </c:pt>
                <c:pt idx="15">
                  <c:v>8.1265879931012857E-4</c:v>
                </c:pt>
                <c:pt idx="16">
                  <c:v>9.3133660514549627E-4</c:v>
                </c:pt>
                <c:pt idx="17">
                  <c:v>1.1173444217802201E-3</c:v>
                </c:pt>
                <c:pt idx="18">
                  <c:v>1.2084061793753459E-3</c:v>
                </c:pt>
                <c:pt idx="19">
                  <c:v>2.5269135507092386E-3</c:v>
                </c:pt>
                <c:pt idx="20">
                  <c:v>3.8658087366624807E-3</c:v>
                </c:pt>
                <c:pt idx="21">
                  <c:v>5.301105800036311E-3</c:v>
                </c:pt>
                <c:pt idx="22">
                  <c:v>6.6402552774098133E-3</c:v>
                </c:pt>
                <c:pt idx="23">
                  <c:v>8.0017315414821488E-3</c:v>
                </c:pt>
                <c:pt idx="24">
                  <c:v>9.648204914810941E-3</c:v>
                </c:pt>
                <c:pt idx="25">
                  <c:v>1.1144837068751495E-2</c:v>
                </c:pt>
                <c:pt idx="26">
                  <c:v>1.2506440478533961E-2</c:v>
                </c:pt>
                <c:pt idx="27">
                  <c:v>1.6032254593294694E-2</c:v>
                </c:pt>
                <c:pt idx="28">
                  <c:v>2.0290046561273992E-2</c:v>
                </c:pt>
                <c:pt idx="29">
                  <c:v>2.1719164343135502E-2</c:v>
                </c:pt>
                <c:pt idx="30">
                  <c:v>2.5439574967250238E-2</c:v>
                </c:pt>
                <c:pt idx="31">
                  <c:v>2.9198002158693854E-2</c:v>
                </c:pt>
                <c:pt idx="32">
                  <c:v>3.304899142711213E-2</c:v>
                </c:pt>
                <c:pt idx="33">
                  <c:v>3.877429918141221E-2</c:v>
                </c:pt>
                <c:pt idx="34">
                  <c:v>4.0876844216977404E-2</c:v>
                </c:pt>
                <c:pt idx="35">
                  <c:v>4.5680345572834784E-2</c:v>
                </c:pt>
                <c:pt idx="36">
                  <c:v>4.9494780449590672E-2</c:v>
                </c:pt>
                <c:pt idx="37">
                  <c:v>5.3228350654703868E-2</c:v>
                </c:pt>
                <c:pt idx="38">
                  <c:v>6.2006617627791111E-2</c:v>
                </c:pt>
                <c:pt idx="39">
                  <c:v>6.1865676608111972E-2</c:v>
                </c:pt>
                <c:pt idx="40">
                  <c:v>6.5391300004307512E-2</c:v>
                </c:pt>
                <c:pt idx="41">
                  <c:v>6.959219426700361E-2</c:v>
                </c:pt>
                <c:pt idx="42">
                  <c:v>7.3745408888400976E-2</c:v>
                </c:pt>
                <c:pt idx="43">
                  <c:v>7.7685654445330529E-2</c:v>
                </c:pt>
                <c:pt idx="44">
                  <c:v>9.0728261390468745E-2</c:v>
                </c:pt>
                <c:pt idx="45">
                  <c:v>9.5976836304636298E-2</c:v>
                </c:pt>
                <c:pt idx="46">
                  <c:v>0.10491645118387853</c:v>
                </c:pt>
                <c:pt idx="47">
                  <c:v>0.11289420876598712</c:v>
                </c:pt>
                <c:pt idx="48">
                  <c:v>0.1264651061367156</c:v>
                </c:pt>
                <c:pt idx="49">
                  <c:v>0.12968189260300531</c:v>
                </c:pt>
                <c:pt idx="50">
                  <c:v>0.13915996956464821</c:v>
                </c:pt>
                <c:pt idx="51">
                  <c:v>0.16719623437686995</c:v>
                </c:pt>
                <c:pt idx="52">
                  <c:v>0.17313902486834748</c:v>
                </c:pt>
                <c:pt idx="53">
                  <c:v>0.17487329235452104</c:v>
                </c:pt>
                <c:pt idx="54">
                  <c:v>0.21288858822629797</c:v>
                </c:pt>
                <c:pt idx="55">
                  <c:v>0.26382252397583639</c:v>
                </c:pt>
                <c:pt idx="56">
                  <c:v>0.30846211134538776</c:v>
                </c:pt>
                <c:pt idx="57">
                  <c:v>0.35586648218171663</c:v>
                </c:pt>
                <c:pt idx="58">
                  <c:v>0.41495872242174825</c:v>
                </c:pt>
                <c:pt idx="59">
                  <c:v>0.46480301943547231</c:v>
                </c:pt>
                <c:pt idx="60">
                  <c:v>0.51723218873613985</c:v>
                </c:pt>
                <c:pt idx="61">
                  <c:v>0.57922398689568677</c:v>
                </c:pt>
                <c:pt idx="62">
                  <c:v>0.61635053425365482</c:v>
                </c:pt>
                <c:pt idx="63">
                  <c:v>0.67807341923627651</c:v>
                </c:pt>
                <c:pt idx="64">
                  <c:v>0.71675114425783093</c:v>
                </c:pt>
                <c:pt idx="65">
                  <c:v>0.77899532665198612</c:v>
                </c:pt>
                <c:pt idx="66">
                  <c:v>0.82855036717516428</c:v>
                </c:pt>
                <c:pt idx="67">
                  <c:v>0.91001898094097944</c:v>
                </c:pt>
                <c:pt idx="68">
                  <c:v>0.95565157630664632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5232"/>
        <c:axId val="181945624"/>
      </c:scatterChart>
      <c:valAx>
        <c:axId val="18194523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624"/>
        <c:crosses val="autoZero"/>
        <c:crossBetween val="midCat"/>
      </c:valAx>
      <c:valAx>
        <c:axId val="181945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52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6408"/>
        <c:axId val="154352600"/>
      </c:lineChart>
      <c:catAx>
        <c:axId val="18194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2600"/>
        <c:crosses val="autoZero"/>
        <c:auto val="1"/>
        <c:lblAlgn val="ctr"/>
        <c:lblOffset val="100"/>
        <c:noMultiLvlLbl val="0"/>
      </c:catAx>
      <c:valAx>
        <c:axId val="1543526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7.6913600000000001E-7</c:v>
                </c:pt>
                <c:pt idx="1">
                  <c:v>1.0001500000000001E-6</c:v>
                </c:pt>
                <c:pt idx="2">
                  <c:v>3.0154700000000002E-6</c:v>
                </c:pt>
                <c:pt idx="3">
                  <c:v>1.7640899999999999E-6</c:v>
                </c:pt>
                <c:pt idx="4">
                  <c:v>1.7513099999999999E-6</c:v>
                </c:pt>
                <c:pt idx="5">
                  <c:v>2.3523299999999999E-6</c:v>
                </c:pt>
                <c:pt idx="6">
                  <c:v>3.2962100000000002E-6</c:v>
                </c:pt>
                <c:pt idx="7">
                  <c:v>2.4214400000000001E-6</c:v>
                </c:pt>
                <c:pt idx="8">
                  <c:v>2.49533E-6</c:v>
                </c:pt>
                <c:pt idx="9">
                  <c:v>3.0637500000000001E-6</c:v>
                </c:pt>
                <c:pt idx="10">
                  <c:v>5.4806999999999999E-6</c:v>
                </c:pt>
                <c:pt idx="11">
                  <c:v>5.2004000000000002E-6</c:v>
                </c:pt>
                <c:pt idx="12">
                  <c:v>3.85485E-6</c:v>
                </c:pt>
                <c:pt idx="13">
                  <c:v>7.1928199999999997E-6</c:v>
                </c:pt>
                <c:pt idx="14">
                  <c:v>6.7571500000000002E-6</c:v>
                </c:pt>
                <c:pt idx="15">
                  <c:v>7.9086999999999993E-6</c:v>
                </c:pt>
                <c:pt idx="16">
                  <c:v>1.9574900000000001E-5</c:v>
                </c:pt>
                <c:pt idx="17">
                  <c:v>1.12012E-5</c:v>
                </c:pt>
                <c:pt idx="18">
                  <c:v>1.2731899999999999E-5</c:v>
                </c:pt>
                <c:pt idx="19">
                  <c:v>4.0312199999999997E-5</c:v>
                </c:pt>
                <c:pt idx="20">
                  <c:v>1.30252E-4</c:v>
                </c:pt>
                <c:pt idx="21">
                  <c:v>5.4842700000000003E-5</c:v>
                </c:pt>
                <c:pt idx="22">
                  <c:v>6.3380199999999993E-5</c:v>
                </c:pt>
                <c:pt idx="23">
                  <c:v>7.7310200000000004E-5</c:v>
                </c:pt>
                <c:pt idx="24">
                  <c:v>4.7445899999999999E-5</c:v>
                </c:pt>
                <c:pt idx="25">
                  <c:v>9.1935399999999994E-5</c:v>
                </c:pt>
                <c:pt idx="26">
                  <c:v>6.07686E-5</c:v>
                </c:pt>
                <c:pt idx="27">
                  <c:v>1.3695800000000001E-4</c:v>
                </c:pt>
                <c:pt idx="28">
                  <c:v>1.5718000000000001E-4</c:v>
                </c:pt>
                <c:pt idx="29">
                  <c:v>9.3644499999999994E-5</c:v>
                </c:pt>
                <c:pt idx="30">
                  <c:v>1.06412E-3</c:v>
                </c:pt>
                <c:pt idx="31">
                  <c:v>1.50398E-3</c:v>
                </c:pt>
                <c:pt idx="32">
                  <c:v>1.6260999999999999E-3</c:v>
                </c:pt>
                <c:pt idx="33">
                  <c:v>1.8792100000000001E-3</c:v>
                </c:pt>
                <c:pt idx="34">
                  <c:v>1.3170199999999999E-3</c:v>
                </c:pt>
                <c:pt idx="35">
                  <c:v>1.5167100000000001E-4</c:v>
                </c:pt>
                <c:pt idx="36">
                  <c:v>3.5239100000000002E-4</c:v>
                </c:pt>
                <c:pt idx="37">
                  <c:v>1.3560699999999999E-4</c:v>
                </c:pt>
                <c:pt idx="38">
                  <c:v>1.6403699999999999E-4</c:v>
                </c:pt>
                <c:pt idx="39">
                  <c:v>2.12695E-4</c:v>
                </c:pt>
                <c:pt idx="40">
                  <c:v>2.10824E-4</c:v>
                </c:pt>
                <c:pt idx="41">
                  <c:v>2.7586500000000001E-3</c:v>
                </c:pt>
                <c:pt idx="42">
                  <c:v>4.5731199999999997E-4</c:v>
                </c:pt>
                <c:pt idx="43">
                  <c:v>2.5121300000000002E-4</c:v>
                </c:pt>
                <c:pt idx="44">
                  <c:v>3.96869E-4</c:v>
                </c:pt>
                <c:pt idx="45">
                  <c:v>3.0920600000000002E-4</c:v>
                </c:pt>
                <c:pt idx="46">
                  <c:v>9.4698000000000004E-4</c:v>
                </c:pt>
                <c:pt idx="47">
                  <c:v>3.7040700000000001E-4</c:v>
                </c:pt>
                <c:pt idx="48">
                  <c:v>3.3713299999999999E-4</c:v>
                </c:pt>
                <c:pt idx="49">
                  <c:v>9.6688600000000003E-4</c:v>
                </c:pt>
                <c:pt idx="50">
                  <c:v>1.77381E-3</c:v>
                </c:pt>
                <c:pt idx="51">
                  <c:v>3.6047100000000001E-4</c:v>
                </c:pt>
                <c:pt idx="52">
                  <c:v>4.0067100000000001E-3</c:v>
                </c:pt>
                <c:pt idx="53">
                  <c:v>4.6521899999999996E-3</c:v>
                </c:pt>
                <c:pt idx="54">
                  <c:v>3.1777900000000002E-4</c:v>
                </c:pt>
                <c:pt idx="55">
                  <c:v>4.9354200000000003E-4</c:v>
                </c:pt>
                <c:pt idx="56">
                  <c:v>4.65625E-4</c:v>
                </c:pt>
                <c:pt idx="57">
                  <c:v>5.4698099999999999E-4</c:v>
                </c:pt>
                <c:pt idx="58">
                  <c:v>6.1765400000000003E-4</c:v>
                </c:pt>
                <c:pt idx="59">
                  <c:v>1.14352E-2</c:v>
                </c:pt>
                <c:pt idx="60">
                  <c:v>9.7628600000000004E-4</c:v>
                </c:pt>
                <c:pt idx="61">
                  <c:v>8.1831899999999997E-4</c:v>
                </c:pt>
                <c:pt idx="62">
                  <c:v>9.1847499999999998E-4</c:v>
                </c:pt>
                <c:pt idx="63">
                  <c:v>1.4131100000000001E-2</c:v>
                </c:pt>
                <c:pt idx="64">
                  <c:v>1.34238E-3</c:v>
                </c:pt>
                <c:pt idx="65">
                  <c:v>9.5388199999999997E-4</c:v>
                </c:pt>
                <c:pt idx="66">
                  <c:v>1.51255E-2</c:v>
                </c:pt>
                <c:pt idx="67">
                  <c:v>9.902820000000001E-4</c:v>
                </c:pt>
                <c:pt idx="68">
                  <c:v>1.5086199999999999E-2</c:v>
                </c:pt>
                <c:pt idx="69">
                  <c:v>1.4092600000000001E-3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3384"/>
        <c:axId val="154353776"/>
      </c:scatterChart>
      <c:valAx>
        <c:axId val="15435338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776"/>
        <c:crosses val="autoZero"/>
        <c:crossBetween val="midCat"/>
      </c:valAx>
      <c:valAx>
        <c:axId val="1543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54560"/>
        <c:axId val="154354952"/>
        <c:extLst/>
      </c:scatterChart>
      <c:valAx>
        <c:axId val="15435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952"/>
        <c:crosses val="autoZero"/>
        <c:crossBetween val="midCat"/>
      </c:valAx>
      <c:valAx>
        <c:axId val="154354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2.8494896453882764E-4</c:v>
                </c:pt>
                <c:pt idx="2">
                  <c:v>6.8584756602100075E-4</c:v>
                </c:pt>
                <c:pt idx="3">
                  <c:v>3.4093548852546769E-4</c:v>
                </c:pt>
                <c:pt idx="4">
                  <c:v>1.5010341697956704E-3</c:v>
                </c:pt>
                <c:pt idx="5">
                  <c:v>1.5222564762998518E-3</c:v>
                </c:pt>
                <c:pt idx="6">
                  <c:v>2.0116934298797366E-3</c:v>
                </c:pt>
                <c:pt idx="7">
                  <c:v>1.457849407170039E-3</c:v>
                </c:pt>
                <c:pt idx="8">
                  <c:v>2.477736728938194E-3</c:v>
                </c:pt>
                <c:pt idx="9">
                  <c:v>2.4520887344165248E-3</c:v>
                </c:pt>
                <c:pt idx="10">
                  <c:v>5.4935774393171655E-3</c:v>
                </c:pt>
                <c:pt idx="11">
                  <c:v>7.908712753385054E-3</c:v>
                </c:pt>
                <c:pt idx="12">
                  <c:v>1.0239133422181322E-2</c:v>
                </c:pt>
                <c:pt idx="13">
                  <c:v>1.1597610510365937E-2</c:v>
                </c:pt>
                <c:pt idx="14">
                  <c:v>1.1684607435169922E-2</c:v>
                </c:pt>
                <c:pt idx="15">
                  <c:v>1.1964224288793322E-2</c:v>
                </c:pt>
                <c:pt idx="16">
                  <c:v>1.1577141083325021E-2</c:v>
                </c:pt>
                <c:pt idx="17">
                  <c:v>1.0566671533077384E-2</c:v>
                </c:pt>
                <c:pt idx="18">
                  <c:v>9.3757572424319948E-3</c:v>
                </c:pt>
                <c:pt idx="19">
                  <c:v>1.3065032761725916E-2</c:v>
                </c:pt>
                <c:pt idx="20">
                  <c:v>1.1180859324203639E-2</c:v>
                </c:pt>
                <c:pt idx="21">
                  <c:v>7.4823017633056169E-3</c:v>
                </c:pt>
                <c:pt idx="22">
                  <c:v>9.2169499337760759E-3</c:v>
                </c:pt>
                <c:pt idx="23">
                  <c:v>1.0994458007815226E-2</c:v>
                </c:pt>
                <c:pt idx="24">
                  <c:v>1.3119019707954933E-2</c:v>
                </c:pt>
                <c:pt idx="25">
                  <c:v>1.5082019823668406E-2</c:v>
                </c:pt>
                <c:pt idx="26">
                  <c:v>1.7813191750112499E-2</c:v>
                </c:pt>
                <c:pt idx="27">
                  <c:v>1.8796159046712425E-2</c:v>
                </c:pt>
                <c:pt idx="28">
                  <c:v>2.3678798938699518E-2</c:v>
                </c:pt>
                <c:pt idx="29">
                  <c:v>2.8437074848200409E-2</c:v>
                </c:pt>
                <c:pt idx="30">
                  <c:v>3.5223405346141018E-2</c:v>
                </c:pt>
                <c:pt idx="31">
                  <c:v>4.7180946465785786E-2</c:v>
                </c:pt>
                <c:pt idx="32">
                  <c:v>5.2144346484651591E-2</c:v>
                </c:pt>
                <c:pt idx="33">
                  <c:v>5.7071788821642017E-2</c:v>
                </c:pt>
                <c:pt idx="34">
                  <c:v>5.4741152406754492E-2</c:v>
                </c:pt>
                <c:pt idx="35">
                  <c:v>5.8308815739492405E-2</c:v>
                </c:pt>
                <c:pt idx="36">
                  <c:v>6.5289152396884736E-2</c:v>
                </c:pt>
                <c:pt idx="37">
                  <c:v>6.6888649280306384E-2</c:v>
                </c:pt>
                <c:pt idx="38">
                  <c:v>7.208432765795332E-2</c:v>
                </c:pt>
                <c:pt idx="39">
                  <c:v>7.7187838644126594E-2</c:v>
                </c:pt>
                <c:pt idx="40">
                  <c:v>8.2619928447436874E-2</c:v>
                </c:pt>
                <c:pt idx="41">
                  <c:v>9.1345659249193439E-2</c:v>
                </c:pt>
                <c:pt idx="42">
                  <c:v>9.3078240886222796E-2</c:v>
                </c:pt>
                <c:pt idx="43">
                  <c:v>9.7359684869521221E-2</c:v>
                </c:pt>
                <c:pt idx="44">
                  <c:v>0.10592463936955918</c:v>
                </c:pt>
                <c:pt idx="45">
                  <c:v>0.11707772035124737</c:v>
                </c:pt>
                <c:pt idx="46">
                  <c:v>0.12989436075303173</c:v>
                </c:pt>
                <c:pt idx="47">
                  <c:v>0.13723468753586598</c:v>
                </c:pt>
                <c:pt idx="48">
                  <c:v>0.1468386950500957</c:v>
                </c:pt>
                <c:pt idx="49">
                  <c:v>0.15856131264815473</c:v>
                </c:pt>
                <c:pt idx="50">
                  <c:v>0.16979746827417563</c:v>
                </c:pt>
                <c:pt idx="51">
                  <c:v>0.17773419660811518</c:v>
                </c:pt>
                <c:pt idx="52">
                  <c:v>0.19840325077944168</c:v>
                </c:pt>
                <c:pt idx="53">
                  <c:v>0.21153524418433989</c:v>
                </c:pt>
                <c:pt idx="54">
                  <c:v>0.24683866157225398</c:v>
                </c:pt>
                <c:pt idx="55">
                  <c:v>0.29835320719232494</c:v>
                </c:pt>
                <c:pt idx="56">
                  <c:v>0.3461653514992975</c:v>
                </c:pt>
                <c:pt idx="57">
                  <c:v>0.39668961429438709</c:v>
                </c:pt>
                <c:pt idx="58">
                  <c:v>0.4486943416466902</c:v>
                </c:pt>
                <c:pt idx="59">
                  <c:v>0.52650759183836837</c:v>
                </c:pt>
                <c:pt idx="60">
                  <c:v>0.54752010386760797</c:v>
                </c:pt>
                <c:pt idx="61">
                  <c:v>0.59795591903141787</c:v>
                </c:pt>
                <c:pt idx="62">
                  <c:v>0.6467963703786882</c:v>
                </c:pt>
                <c:pt idx="63">
                  <c:v>0.72783341273850322</c:v>
                </c:pt>
                <c:pt idx="64">
                  <c:v>0.74666779852080944</c:v>
                </c:pt>
                <c:pt idx="65">
                  <c:v>0.79756651717542859</c:v>
                </c:pt>
                <c:pt idx="66">
                  <c:v>0.87702472798623277</c:v>
                </c:pt>
                <c:pt idx="67">
                  <c:v>0.89642947699828635</c:v>
                </c:pt>
                <c:pt idx="68">
                  <c:v>0.97736319268604555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55736"/>
        <c:axId val="154356128"/>
      </c:lineChart>
      <c:catAx>
        <c:axId val="1543557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6128"/>
        <c:crosses val="autoZero"/>
        <c:auto val="1"/>
        <c:lblAlgn val="ctr"/>
        <c:lblOffset val="100"/>
        <c:noMultiLvlLbl val="0"/>
      </c:catAx>
      <c:valAx>
        <c:axId val="1543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0.27495656525935724</c:v>
                </c:pt>
                <c:pt idx="1">
                  <c:v>0.1871240539959026</c:v>
                </c:pt>
                <c:pt idx="2">
                  <c:v>0.32826622977231784</c:v>
                </c:pt>
                <c:pt idx="3">
                  <c:v>0.27350444577089744</c:v>
                </c:pt>
                <c:pt idx="4">
                  <c:v>9.557674256150539E-2</c:v>
                </c:pt>
                <c:pt idx="5">
                  <c:v>0.11963717183224665</c:v>
                </c:pt>
                <c:pt idx="6">
                  <c:v>0.12476664521745714</c:v>
                </c:pt>
                <c:pt idx="7">
                  <c:v>0.11201968893700094</c:v>
                </c:pt>
                <c:pt idx="8">
                  <c:v>6.864429626206274E-2</c:v>
                </c:pt>
                <c:pt idx="9">
                  <c:v>7.871957204302181E-2</c:v>
                </c:pt>
                <c:pt idx="10">
                  <c:v>6.2056081115508074E-2</c:v>
                </c:pt>
                <c:pt idx="11">
                  <c:v>3.8011563397680012E-2</c:v>
                </c:pt>
                <c:pt idx="12">
                  <c:v>1.9866571839391455E-2</c:v>
                </c:pt>
                <c:pt idx="13">
                  <c:v>2.9368877928080586E-2</c:v>
                </c:pt>
                <c:pt idx="14">
                  <c:v>2.4140782977142325E-2</c:v>
                </c:pt>
                <c:pt idx="15">
                  <c:v>2.3895952429871525E-2</c:v>
                </c:pt>
                <c:pt idx="16">
                  <c:v>5.1566089228888758E-2</c:v>
                </c:pt>
                <c:pt idx="17">
                  <c:v>2.6300502708426765E-2</c:v>
                </c:pt>
                <c:pt idx="18">
                  <c:v>2.5979121861239546E-2</c:v>
                </c:pt>
                <c:pt idx="19">
                  <c:v>4.2237512533829548E-2</c:v>
                </c:pt>
                <c:pt idx="20">
                  <c:v>9.3399399097929839E-2</c:v>
                </c:pt>
                <c:pt idx="21">
                  <c:v>2.8951891757774764E-2</c:v>
                </c:pt>
                <c:pt idx="22">
                  <c:v>2.7390242742991483E-2</c:v>
                </c:pt>
                <c:pt idx="23">
                  <c:v>2.8173860439352195E-2</c:v>
                </c:pt>
                <c:pt idx="24">
                  <c:v>1.4562533762215783E-2</c:v>
                </c:pt>
                <c:pt idx="25">
                  <c:v>2.4627554560236589E-2</c:v>
                </c:pt>
                <c:pt idx="26">
                  <c:v>1.3830408025781548E-2</c:v>
                </c:pt>
                <c:pt idx="27">
                  <c:v>2.9569895955454513E-2</c:v>
                </c:pt>
                <c:pt idx="28">
                  <c:v>2.7039254915250738E-2</c:v>
                </c:pt>
                <c:pt idx="29">
                  <c:v>1.3446362161308387E-2</c:v>
                </c:pt>
                <c:pt idx="30">
                  <c:v>0.12364488174886654</c:v>
                </c:pt>
                <c:pt idx="31">
                  <c:v>0.13078769327095327</c:v>
                </c:pt>
                <c:pt idx="32">
                  <c:v>0.12803634559813548</c:v>
                </c:pt>
                <c:pt idx="33">
                  <c:v>0.13526795033291344</c:v>
                </c:pt>
                <c:pt idx="34">
                  <c:v>9.8811578110229129E-2</c:v>
                </c:pt>
                <c:pt idx="35">
                  <c:v>1.0687227835792502E-2</c:v>
                </c:pt>
                <c:pt idx="36">
                  <c:v>2.2189890873827979E-2</c:v>
                </c:pt>
                <c:pt idx="37">
                  <c:v>8.3359663627925271E-3</c:v>
                </c:pt>
                <c:pt idx="38">
                  <c:v>9.3602780060257455E-3</c:v>
                </c:pt>
                <c:pt idx="39">
                  <c:v>1.1337928314036546E-2</c:v>
                </c:pt>
                <c:pt idx="40">
                  <c:v>1.0502393655443138E-2</c:v>
                </c:pt>
                <c:pt idx="41">
                  <c:v>0.12434697161608468</c:v>
                </c:pt>
                <c:pt idx="42">
                  <c:v>2.0231194949633474E-2</c:v>
                </c:pt>
                <c:pt idx="43">
                  <c:v>1.0626517542152774E-2</c:v>
                </c:pt>
                <c:pt idx="44">
                  <c:v>1.5434866310160429E-2</c:v>
                </c:pt>
                <c:pt idx="45">
                  <c:v>1.0883319840906692E-2</c:v>
                </c:pt>
                <c:pt idx="46">
                  <c:v>3.0051408987052556E-2</c:v>
                </c:pt>
                <c:pt idx="47">
                  <c:v>1.112734318673396E-2</c:v>
                </c:pt>
                <c:pt idx="48">
                  <c:v>9.4669167717351312E-3</c:v>
                </c:pt>
                <c:pt idx="49">
                  <c:v>2.5147888056595919E-2</c:v>
                </c:pt>
                <c:pt idx="50">
                  <c:v>4.3088571803355152E-2</c:v>
                </c:pt>
                <c:pt idx="51">
                  <c:v>8.3661391281340744E-3</c:v>
                </c:pt>
                <c:pt idx="52">
                  <c:v>8.3320717520868087E-2</c:v>
                </c:pt>
                <c:pt idx="53">
                  <c:v>9.0747701652781315E-2</c:v>
                </c:pt>
                <c:pt idx="54">
                  <c:v>5.3134258980584151E-3</c:v>
                </c:pt>
                <c:pt idx="55">
                  <c:v>6.829065127271319E-3</c:v>
                </c:pt>
                <c:pt idx="56">
                  <c:v>5.5537995443647944E-3</c:v>
                </c:pt>
                <c:pt idx="57">
                  <c:v>5.6939583649964504E-3</c:v>
                </c:pt>
                <c:pt idx="58">
                  <c:v>5.6850137142646761E-3</c:v>
                </c:pt>
                <c:pt idx="59">
                  <c:v>8.9706839879817687E-2</c:v>
                </c:pt>
                <c:pt idx="60">
                  <c:v>7.365027874801029E-3</c:v>
                </c:pt>
                <c:pt idx="61">
                  <c:v>5.6529358938933408E-3</c:v>
                </c:pt>
                <c:pt idx="62">
                  <c:v>5.8659637111453155E-3</c:v>
                </c:pt>
                <c:pt idx="63">
                  <c:v>8.0206488670934925E-2</c:v>
                </c:pt>
                <c:pt idx="64">
                  <c:v>7.4270918054010985E-3</c:v>
                </c:pt>
                <c:pt idx="65">
                  <c:v>4.9409601359191114E-3</c:v>
                </c:pt>
                <c:pt idx="66">
                  <c:v>7.1252255265426487E-2</c:v>
                </c:pt>
                <c:pt idx="67">
                  <c:v>4.56401629673328E-3</c:v>
                </c:pt>
                <c:pt idx="68">
                  <c:v>6.3773789091892893E-2</c:v>
                </c:pt>
                <c:pt idx="69">
                  <c:v>5.8225463259445947E-3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0200"/>
        <c:axId val="172570592"/>
      </c:lineChart>
      <c:catAx>
        <c:axId val="1725702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592"/>
        <c:crosses val="autoZero"/>
        <c:auto val="1"/>
        <c:lblAlgn val="ctr"/>
        <c:lblOffset val="100"/>
        <c:noMultiLvlLbl val="0"/>
      </c:catAx>
      <c:valAx>
        <c:axId val="172570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1.7562E-6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4384"/>
        <c:axId val="168154776"/>
      </c:scatterChart>
      <c:valAx>
        <c:axId val="168154384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68154776"/>
        <c:crosses val="autoZero"/>
        <c:crossBetween val="midCat"/>
      </c:valAx>
      <c:valAx>
        <c:axId val="168154776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2.7972999999999999E-6</c:v>
                </c:pt>
                <c:pt idx="1">
                  <c:v>5.3448500000000002E-6</c:v>
                </c:pt>
                <c:pt idx="2">
                  <c:v>9.1860499999999999E-6</c:v>
                </c:pt>
                <c:pt idx="3">
                  <c:v>6.44995E-6</c:v>
                </c:pt>
                <c:pt idx="4">
                  <c:v>1.8323599999999999E-5</c:v>
                </c:pt>
                <c:pt idx="5">
                  <c:v>1.96622E-5</c:v>
                </c:pt>
                <c:pt idx="6">
                  <c:v>2.6418999999999999E-5</c:v>
                </c:pt>
                <c:pt idx="7">
                  <c:v>2.1616200000000002E-5</c:v>
                </c:pt>
                <c:pt idx="8">
                  <c:v>3.6351599999999999E-5</c:v>
                </c:pt>
                <c:pt idx="9">
                  <c:v>3.89198E-5</c:v>
                </c:pt>
                <c:pt idx="10">
                  <c:v>8.8318499999999998E-5</c:v>
                </c:pt>
                <c:pt idx="11">
                  <c:v>1.36811E-4</c:v>
                </c:pt>
                <c:pt idx="12">
                  <c:v>1.9403700000000001E-4</c:v>
                </c:pt>
                <c:pt idx="13">
                  <c:v>2.4491299999999998E-4</c:v>
                </c:pt>
                <c:pt idx="14">
                  <c:v>2.7990600000000001E-4</c:v>
                </c:pt>
                <c:pt idx="15">
                  <c:v>3.30964E-4</c:v>
                </c:pt>
                <c:pt idx="16">
                  <c:v>3.7960799999999997E-4</c:v>
                </c:pt>
                <c:pt idx="17">
                  <c:v>4.25893E-4</c:v>
                </c:pt>
                <c:pt idx="18">
                  <c:v>4.9008199999999997E-4</c:v>
                </c:pt>
                <c:pt idx="19">
                  <c:v>9.5441700000000005E-4</c:v>
                </c:pt>
                <c:pt idx="20">
                  <c:v>1.3945699999999999E-3</c:v>
                </c:pt>
                <c:pt idx="21">
                  <c:v>1.89427E-3</c:v>
                </c:pt>
                <c:pt idx="22">
                  <c:v>2.3139699999999998E-3</c:v>
                </c:pt>
                <c:pt idx="23">
                  <c:v>2.7440400000000001E-3</c:v>
                </c:pt>
                <c:pt idx="24">
                  <c:v>3.25808E-3</c:v>
                </c:pt>
                <c:pt idx="25">
                  <c:v>3.73303E-3</c:v>
                </c:pt>
                <c:pt idx="26">
                  <c:v>4.3938400000000004E-3</c:v>
                </c:pt>
                <c:pt idx="27">
                  <c:v>4.6316700000000001E-3</c:v>
                </c:pt>
                <c:pt idx="28">
                  <c:v>5.8130300000000003E-3</c:v>
                </c:pt>
                <c:pt idx="29">
                  <c:v>6.9642999999999997E-3</c:v>
                </c:pt>
                <c:pt idx="30">
                  <c:v>8.6062599999999993E-3</c:v>
                </c:pt>
                <c:pt idx="31">
                  <c:v>1.14994E-2</c:v>
                </c:pt>
                <c:pt idx="32">
                  <c:v>1.2700299999999999E-2</c:v>
                </c:pt>
                <c:pt idx="33">
                  <c:v>1.38925E-2</c:v>
                </c:pt>
                <c:pt idx="34">
                  <c:v>1.3328599999999999E-2</c:v>
                </c:pt>
                <c:pt idx="35">
                  <c:v>1.4191799999999999E-2</c:v>
                </c:pt>
                <c:pt idx="36">
                  <c:v>1.5880700000000001E-2</c:v>
                </c:pt>
                <c:pt idx="37">
                  <c:v>1.62677E-2</c:v>
                </c:pt>
                <c:pt idx="38">
                  <c:v>1.75248E-2</c:v>
                </c:pt>
                <c:pt idx="39">
                  <c:v>1.8759600000000001E-2</c:v>
                </c:pt>
                <c:pt idx="40">
                  <c:v>2.0073899999999999E-2</c:v>
                </c:pt>
                <c:pt idx="41">
                  <c:v>2.2185099999999999E-2</c:v>
                </c:pt>
                <c:pt idx="42">
                  <c:v>2.2604300000000001E-2</c:v>
                </c:pt>
                <c:pt idx="43">
                  <c:v>2.36402E-2</c:v>
                </c:pt>
                <c:pt idx="44">
                  <c:v>2.5712499999999999E-2</c:v>
                </c:pt>
                <c:pt idx="45">
                  <c:v>2.8410999999999999E-2</c:v>
                </c:pt>
                <c:pt idx="46">
                  <c:v>3.1511999999999998E-2</c:v>
                </c:pt>
                <c:pt idx="47">
                  <c:v>3.3287999999999998E-2</c:v>
                </c:pt>
                <c:pt idx="48">
                  <c:v>3.5611700000000003E-2</c:v>
                </c:pt>
                <c:pt idx="49">
                  <c:v>3.8448000000000003E-2</c:v>
                </c:pt>
                <c:pt idx="50">
                  <c:v>4.1166599999999998E-2</c:v>
                </c:pt>
                <c:pt idx="51">
                  <c:v>4.3086899999999997E-2</c:v>
                </c:pt>
                <c:pt idx="52">
                  <c:v>4.80878E-2</c:v>
                </c:pt>
                <c:pt idx="53">
                  <c:v>5.1265100000000001E-2</c:v>
                </c:pt>
                <c:pt idx="54">
                  <c:v>5.98068E-2</c:v>
                </c:pt>
                <c:pt idx="55">
                  <c:v>7.2270799999999996E-2</c:v>
                </c:pt>
                <c:pt idx="56">
                  <c:v>8.3838999999999997E-2</c:v>
                </c:pt>
                <c:pt idx="57">
                  <c:v>9.6063399999999993E-2</c:v>
                </c:pt>
                <c:pt idx="58">
                  <c:v>0.10864600000000001</c:v>
                </c:pt>
                <c:pt idx="59">
                  <c:v>0.127473</c:v>
                </c:pt>
                <c:pt idx="60">
                  <c:v>0.13255700000000001</c:v>
                </c:pt>
                <c:pt idx="61">
                  <c:v>0.14476</c:v>
                </c:pt>
                <c:pt idx="62">
                  <c:v>0.15657699999999999</c:v>
                </c:pt>
                <c:pt idx="63">
                  <c:v>0.17618400000000001</c:v>
                </c:pt>
                <c:pt idx="64">
                  <c:v>0.18074100000000001</c:v>
                </c:pt>
                <c:pt idx="65">
                  <c:v>0.19305600000000001</c:v>
                </c:pt>
                <c:pt idx="66">
                  <c:v>0.212281</c:v>
                </c:pt>
                <c:pt idx="67">
                  <c:v>0.216976</c:v>
                </c:pt>
                <c:pt idx="68">
                  <c:v>0.23655799999999999</c:v>
                </c:pt>
                <c:pt idx="69">
                  <c:v>0.242035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7.6913600000000001E-7</c:v>
                </c:pt>
                <c:pt idx="1">
                  <c:v>1.0001500000000001E-6</c:v>
                </c:pt>
                <c:pt idx="2">
                  <c:v>3.0154700000000002E-6</c:v>
                </c:pt>
                <c:pt idx="3">
                  <c:v>1.7640899999999999E-6</c:v>
                </c:pt>
                <c:pt idx="4">
                  <c:v>1.7513099999999999E-6</c:v>
                </c:pt>
                <c:pt idx="5">
                  <c:v>2.3523299999999999E-6</c:v>
                </c:pt>
                <c:pt idx="6">
                  <c:v>3.2962100000000002E-6</c:v>
                </c:pt>
                <c:pt idx="7">
                  <c:v>2.4214400000000001E-6</c:v>
                </c:pt>
                <c:pt idx="8">
                  <c:v>2.49533E-6</c:v>
                </c:pt>
                <c:pt idx="9">
                  <c:v>3.0637500000000001E-6</c:v>
                </c:pt>
                <c:pt idx="10">
                  <c:v>5.4806999999999999E-6</c:v>
                </c:pt>
                <c:pt idx="11">
                  <c:v>5.2004000000000002E-6</c:v>
                </c:pt>
                <c:pt idx="12">
                  <c:v>3.85485E-6</c:v>
                </c:pt>
                <c:pt idx="13">
                  <c:v>7.1928199999999997E-6</c:v>
                </c:pt>
                <c:pt idx="14">
                  <c:v>6.7571500000000002E-6</c:v>
                </c:pt>
                <c:pt idx="15">
                  <c:v>7.9086999999999993E-6</c:v>
                </c:pt>
                <c:pt idx="16">
                  <c:v>1.9574900000000001E-5</c:v>
                </c:pt>
                <c:pt idx="17">
                  <c:v>1.12012E-5</c:v>
                </c:pt>
                <c:pt idx="18">
                  <c:v>1.2731899999999999E-5</c:v>
                </c:pt>
                <c:pt idx="19">
                  <c:v>4.0312199999999997E-5</c:v>
                </c:pt>
                <c:pt idx="20">
                  <c:v>1.30252E-4</c:v>
                </c:pt>
                <c:pt idx="21">
                  <c:v>5.4842700000000003E-5</c:v>
                </c:pt>
                <c:pt idx="22">
                  <c:v>6.3380199999999993E-5</c:v>
                </c:pt>
                <c:pt idx="23">
                  <c:v>7.7310200000000004E-5</c:v>
                </c:pt>
                <c:pt idx="24">
                  <c:v>4.7445899999999999E-5</c:v>
                </c:pt>
                <c:pt idx="25">
                  <c:v>9.1935399999999994E-5</c:v>
                </c:pt>
                <c:pt idx="26">
                  <c:v>6.07686E-5</c:v>
                </c:pt>
                <c:pt idx="27">
                  <c:v>1.3695800000000001E-4</c:v>
                </c:pt>
                <c:pt idx="28">
                  <c:v>1.5718000000000001E-4</c:v>
                </c:pt>
                <c:pt idx="29">
                  <c:v>9.3644499999999994E-5</c:v>
                </c:pt>
                <c:pt idx="30">
                  <c:v>1.06412E-3</c:v>
                </c:pt>
                <c:pt idx="31">
                  <c:v>1.50398E-3</c:v>
                </c:pt>
                <c:pt idx="32">
                  <c:v>1.6260999999999999E-3</c:v>
                </c:pt>
                <c:pt idx="33">
                  <c:v>1.8792100000000001E-3</c:v>
                </c:pt>
                <c:pt idx="34">
                  <c:v>1.3170199999999999E-3</c:v>
                </c:pt>
                <c:pt idx="35">
                  <c:v>1.5167100000000001E-4</c:v>
                </c:pt>
                <c:pt idx="36">
                  <c:v>3.5239100000000002E-4</c:v>
                </c:pt>
                <c:pt idx="37">
                  <c:v>1.3560699999999999E-4</c:v>
                </c:pt>
                <c:pt idx="38">
                  <c:v>1.6403699999999999E-4</c:v>
                </c:pt>
                <c:pt idx="39">
                  <c:v>2.12695E-4</c:v>
                </c:pt>
                <c:pt idx="40">
                  <c:v>2.10824E-4</c:v>
                </c:pt>
                <c:pt idx="41">
                  <c:v>2.7586500000000001E-3</c:v>
                </c:pt>
                <c:pt idx="42">
                  <c:v>4.5731199999999997E-4</c:v>
                </c:pt>
                <c:pt idx="43">
                  <c:v>2.5121300000000002E-4</c:v>
                </c:pt>
                <c:pt idx="44">
                  <c:v>3.96869E-4</c:v>
                </c:pt>
                <c:pt idx="45">
                  <c:v>3.0920600000000002E-4</c:v>
                </c:pt>
                <c:pt idx="46">
                  <c:v>9.4698000000000004E-4</c:v>
                </c:pt>
                <c:pt idx="47">
                  <c:v>3.7040700000000001E-4</c:v>
                </c:pt>
                <c:pt idx="48">
                  <c:v>3.3713299999999999E-4</c:v>
                </c:pt>
                <c:pt idx="49">
                  <c:v>9.6688600000000003E-4</c:v>
                </c:pt>
                <c:pt idx="50">
                  <c:v>1.77381E-3</c:v>
                </c:pt>
                <c:pt idx="51">
                  <c:v>3.6047100000000001E-4</c:v>
                </c:pt>
                <c:pt idx="52">
                  <c:v>4.0067100000000001E-3</c:v>
                </c:pt>
                <c:pt idx="53">
                  <c:v>4.6521899999999996E-3</c:v>
                </c:pt>
                <c:pt idx="54">
                  <c:v>3.1777900000000002E-4</c:v>
                </c:pt>
                <c:pt idx="55">
                  <c:v>4.9354200000000003E-4</c:v>
                </c:pt>
                <c:pt idx="56">
                  <c:v>4.65625E-4</c:v>
                </c:pt>
                <c:pt idx="57">
                  <c:v>5.4698099999999999E-4</c:v>
                </c:pt>
                <c:pt idx="58">
                  <c:v>6.1765400000000003E-4</c:v>
                </c:pt>
                <c:pt idx="59">
                  <c:v>1.14352E-2</c:v>
                </c:pt>
                <c:pt idx="60">
                  <c:v>9.7628600000000004E-4</c:v>
                </c:pt>
                <c:pt idx="61">
                  <c:v>8.1831899999999997E-4</c:v>
                </c:pt>
                <c:pt idx="62">
                  <c:v>9.1847499999999998E-4</c:v>
                </c:pt>
                <c:pt idx="63">
                  <c:v>1.4131100000000001E-2</c:v>
                </c:pt>
                <c:pt idx="64">
                  <c:v>1.34238E-3</c:v>
                </c:pt>
                <c:pt idx="65">
                  <c:v>9.5388199999999997E-4</c:v>
                </c:pt>
                <c:pt idx="66">
                  <c:v>1.51255E-2</c:v>
                </c:pt>
                <c:pt idx="67">
                  <c:v>9.902820000000001E-4</c:v>
                </c:pt>
                <c:pt idx="68">
                  <c:v>1.5086199999999999E-2</c:v>
                </c:pt>
                <c:pt idx="69">
                  <c:v>1.4092600000000001E-3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1376"/>
        <c:axId val="172571768"/>
      </c:scatterChart>
      <c:valAx>
        <c:axId val="17257137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768"/>
        <c:crosses val="autoZero"/>
        <c:crossBetween val="midCat"/>
      </c:valAx>
      <c:valAx>
        <c:axId val="17257176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137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1.0525665475836287E-5</c:v>
                </c:pt>
                <c:pt idx="2">
                  <c:v>2.6396280861513642E-5</c:v>
                </c:pt>
                <c:pt idx="3">
                  <c:v>1.5091586818831195E-5</c:v>
                </c:pt>
                <c:pt idx="4">
                  <c:v>6.414972812210826E-5</c:v>
                </c:pt>
                <c:pt idx="5">
                  <c:v>6.9680397120147337E-5</c:v>
                </c:pt>
                <c:pt idx="6">
                  <c:v>9.7597343396817323E-5</c:v>
                </c:pt>
                <c:pt idx="7">
                  <c:v>7.7753702978632607E-5</c:v>
                </c:pt>
                <c:pt idx="8">
                  <c:v>1.3863568411840924E-4</c:v>
                </c:pt>
                <c:pt idx="9">
                  <c:v>1.4924666881941325E-4</c:v>
                </c:pt>
                <c:pt idx="10">
                  <c:v>3.533463689788582E-4</c:v>
                </c:pt>
                <c:pt idx="11">
                  <c:v>5.5370193926677848E-4</c:v>
                </c:pt>
                <c:pt idx="12">
                  <c:v>7.9014155086231438E-4</c:v>
                </c:pt>
                <c:pt idx="13">
                  <c:v>1.0003449842585761E-3</c:v>
                </c:pt>
                <c:pt idx="14">
                  <c:v>1.1449249187038034E-3</c:v>
                </c:pt>
                <c:pt idx="15">
                  <c:v>1.355880318152391E-3</c:v>
                </c:pt>
                <c:pt idx="16">
                  <c:v>1.5568618382036481E-3</c:v>
                </c:pt>
                <c:pt idx="17">
                  <c:v>1.7480967213459153E-3</c:v>
                </c:pt>
                <c:pt idx="18">
                  <c:v>2.0133052319653163E-3</c:v>
                </c:pt>
                <c:pt idx="19">
                  <c:v>3.9317896105731717E-3</c:v>
                </c:pt>
                <c:pt idx="20">
                  <c:v>5.7503616645802639E-3</c:v>
                </c:pt>
                <c:pt idx="21">
                  <c:v>7.8149629631908482E-3</c:v>
                </c:pt>
                <c:pt idx="22">
                  <c:v>9.5490297333066416E-3</c:v>
                </c:pt>
                <c:pt idx="23">
                  <c:v>1.1325942041678572E-2</c:v>
                </c:pt>
                <c:pt idx="24">
                  <c:v>1.3449791654521847E-2</c:v>
                </c:pt>
                <c:pt idx="25">
                  <c:v>1.5412133833379355E-2</c:v>
                </c:pt>
                <c:pt idx="26">
                  <c:v>1.8142390355562383E-2</c:v>
                </c:pt>
                <c:pt idx="27">
                  <c:v>1.9125028191961331E-2</c:v>
                </c:pt>
                <c:pt idx="28">
                  <c:v>2.40060315742439E-2</c:v>
                </c:pt>
                <c:pt idx="29">
                  <c:v>2.8762712656996363E-2</c:v>
                </c:pt>
                <c:pt idx="30">
                  <c:v>3.554676858708769E-2</c:v>
                </c:pt>
                <c:pt idx="31">
                  <c:v>4.7500301909205407E-2</c:v>
                </c:pt>
                <c:pt idx="32">
                  <c:v>5.2462038350072827E-2</c:v>
                </c:pt>
                <c:pt idx="33">
                  <c:v>5.7387829160966443E-2</c:v>
                </c:pt>
                <c:pt idx="34">
                  <c:v>5.5057973903238785E-2</c:v>
                </c:pt>
                <c:pt idx="35">
                  <c:v>5.862444146569757E-2</c:v>
                </c:pt>
                <c:pt idx="36">
                  <c:v>6.5602438530383222E-2</c:v>
                </c:pt>
                <c:pt idx="37">
                  <c:v>6.7201399311976759E-2</c:v>
                </c:pt>
                <c:pt idx="38">
                  <c:v>7.2395336259111778E-2</c:v>
                </c:pt>
                <c:pt idx="39">
                  <c:v>7.7497136706428868E-2</c:v>
                </c:pt>
                <c:pt idx="40">
                  <c:v>8.2927405841437637E-2</c:v>
                </c:pt>
                <c:pt idx="41">
                  <c:v>9.1650212048415156E-2</c:v>
                </c:pt>
                <c:pt idx="42">
                  <c:v>9.3382212977727863E-2</c:v>
                </c:pt>
                <c:pt idx="43">
                  <c:v>9.7662221953574782E-2</c:v>
                </c:pt>
                <c:pt idx="44">
                  <c:v>0.1062243057460717</c:v>
                </c:pt>
                <c:pt idx="45">
                  <c:v>0.11737364856036159</c:v>
                </c:pt>
                <c:pt idx="46">
                  <c:v>0.13018599322114088</c:v>
                </c:pt>
                <c:pt idx="47">
                  <c:v>0.13752385975372522</c:v>
                </c:pt>
                <c:pt idx="48">
                  <c:v>0.14712464830201705</c:v>
                </c:pt>
                <c:pt idx="49">
                  <c:v>0.1588433368416392</c:v>
                </c:pt>
                <c:pt idx="50">
                  <c:v>0.17007572645621341</c:v>
                </c:pt>
                <c:pt idx="51">
                  <c:v>0.17800979464457023</c:v>
                </c:pt>
                <c:pt idx="52">
                  <c:v>0.1986719211889402</c:v>
                </c:pt>
                <c:pt idx="53">
                  <c:v>0.21179951315627141</c:v>
                </c:pt>
                <c:pt idx="54">
                  <c:v>0.24709109793182077</c:v>
                </c:pt>
                <c:pt idx="55">
                  <c:v>0.29858837747130912</c:v>
                </c:pt>
                <c:pt idx="56">
                  <c:v>0.34638449662797699</c:v>
                </c:pt>
                <c:pt idx="57">
                  <c:v>0.39689182525462341</c:v>
                </c:pt>
                <c:pt idx="58">
                  <c:v>0.44887912223260534</c:v>
                </c:pt>
                <c:pt idx="59">
                  <c:v>0.526666291832248</c:v>
                </c:pt>
                <c:pt idx="60">
                  <c:v>0.5476717611180919</c:v>
                </c:pt>
                <c:pt idx="61">
                  <c:v>0.59809067175836594</c:v>
                </c:pt>
                <c:pt idx="62">
                  <c:v>0.64691475329865267</c:v>
                </c:pt>
                <c:pt idx="63">
                  <c:v>0.72792463455111966</c:v>
                </c:pt>
                <c:pt idx="64">
                  <c:v>0.74675270763050416</c:v>
                </c:pt>
                <c:pt idx="65">
                  <c:v>0.79763436661067089</c:v>
                </c:pt>
                <c:pt idx="66">
                  <c:v>0.87706594548957517</c:v>
                </c:pt>
                <c:pt idx="67">
                  <c:v>0.89646419063061311</c:v>
                </c:pt>
                <c:pt idx="68">
                  <c:v>0.97737077984292542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2552"/>
        <c:axId val="172572944"/>
      </c:scatterChart>
      <c:valAx>
        <c:axId val="17257255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944"/>
        <c:crosses val="autoZero"/>
        <c:crossBetween val="midCat"/>
      </c:valAx>
      <c:valAx>
        <c:axId val="172572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57255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4400"/>
        <c:axId val="163934792"/>
      </c:lineChart>
      <c:catAx>
        <c:axId val="1639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792"/>
        <c:crosses val="autoZero"/>
        <c:auto val="1"/>
        <c:lblAlgn val="ctr"/>
        <c:lblOffset val="100"/>
        <c:noMultiLvlLbl val="0"/>
      </c:catAx>
      <c:valAx>
        <c:axId val="163934792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1.7562E-6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5.1550799999999999E-7</c:v>
                </c:pt>
                <c:pt idx="1">
                  <c:v>6.9438899999999999E-7</c:v>
                </c:pt>
                <c:pt idx="2">
                  <c:v>1.21092E-6</c:v>
                </c:pt>
                <c:pt idx="3">
                  <c:v>7.2835699999999996E-7</c:v>
                </c:pt>
                <c:pt idx="4">
                  <c:v>9.3353000000000002E-7</c:v>
                </c:pt>
                <c:pt idx="5">
                  <c:v>2.1743699999999999E-6</c:v>
                </c:pt>
                <c:pt idx="6">
                  <c:v>1.6635400000000001E-6</c:v>
                </c:pt>
                <c:pt idx="7">
                  <c:v>1.8463199999999999E-6</c:v>
                </c:pt>
                <c:pt idx="8">
                  <c:v>3.3605400000000001E-6</c:v>
                </c:pt>
                <c:pt idx="9">
                  <c:v>2.3617300000000002E-6</c:v>
                </c:pt>
                <c:pt idx="10">
                  <c:v>2.0854500000000001E-6</c:v>
                </c:pt>
                <c:pt idx="11">
                  <c:v>3.6034199999999998E-6</c:v>
                </c:pt>
                <c:pt idx="12">
                  <c:v>6.0116299999999997E-6</c:v>
                </c:pt>
                <c:pt idx="13">
                  <c:v>4.2633700000000001E-6</c:v>
                </c:pt>
                <c:pt idx="14">
                  <c:v>4.4782499999999999E-6</c:v>
                </c:pt>
                <c:pt idx="15">
                  <c:v>1.8901000000000001E-5</c:v>
                </c:pt>
                <c:pt idx="16">
                  <c:v>2.1911000000000001E-5</c:v>
                </c:pt>
                <c:pt idx="17">
                  <c:v>1.56093E-5</c:v>
                </c:pt>
                <c:pt idx="18">
                  <c:v>9.2438400000000006E-6</c:v>
                </c:pt>
                <c:pt idx="19">
                  <c:v>6.6740600000000003E-5</c:v>
                </c:pt>
                <c:pt idx="20">
                  <c:v>4.4291900000000002E-5</c:v>
                </c:pt>
                <c:pt idx="21">
                  <c:v>9.4860599999999998E-5</c:v>
                </c:pt>
                <c:pt idx="22">
                  <c:v>2.1927399999999999E-4</c:v>
                </c:pt>
                <c:pt idx="23">
                  <c:v>1.9241500000000001E-4</c:v>
                </c:pt>
                <c:pt idx="24">
                  <c:v>7.8731699999999997E-5</c:v>
                </c:pt>
                <c:pt idx="25">
                  <c:v>7.4333900000000003E-5</c:v>
                </c:pt>
                <c:pt idx="26">
                  <c:v>6.2032899999999998E-4</c:v>
                </c:pt>
                <c:pt idx="27">
                  <c:v>7.4080599999999997E-5</c:v>
                </c:pt>
                <c:pt idx="28">
                  <c:v>8.8948699999999998E-5</c:v>
                </c:pt>
                <c:pt idx="29">
                  <c:v>1.0886299999999999E-3</c:v>
                </c:pt>
                <c:pt idx="30">
                  <c:v>6.3741199999999996E-4</c:v>
                </c:pt>
                <c:pt idx="31">
                  <c:v>5.6964400000000001E-4</c:v>
                </c:pt>
                <c:pt idx="32">
                  <c:v>1.05727E-4</c:v>
                </c:pt>
                <c:pt idx="33">
                  <c:v>6.1715999999999995E-4</c:v>
                </c:pt>
                <c:pt idx="34">
                  <c:v>4.5102599999999999E-4</c:v>
                </c:pt>
                <c:pt idx="35">
                  <c:v>1.50037E-3</c:v>
                </c:pt>
                <c:pt idx="36">
                  <c:v>6.1479899999999997E-4</c:v>
                </c:pt>
                <c:pt idx="37">
                  <c:v>9.1022499999999997E-4</c:v>
                </c:pt>
                <c:pt idx="38">
                  <c:v>6.3602600000000004E-4</c:v>
                </c:pt>
                <c:pt idx="39">
                  <c:v>1.9828799999999998E-3</c:v>
                </c:pt>
                <c:pt idx="40">
                  <c:v>1.4847899999999999E-3</c:v>
                </c:pt>
                <c:pt idx="41">
                  <c:v>2.3718799999999998E-3</c:v>
                </c:pt>
                <c:pt idx="42">
                  <c:v>1.77261E-3</c:v>
                </c:pt>
                <c:pt idx="43">
                  <c:v>2.22499E-3</c:v>
                </c:pt>
                <c:pt idx="44">
                  <c:v>1.42837E-3</c:v>
                </c:pt>
                <c:pt idx="45">
                  <c:v>2.7052299999999999E-3</c:v>
                </c:pt>
                <c:pt idx="46">
                  <c:v>1.75365E-3</c:v>
                </c:pt>
                <c:pt idx="47">
                  <c:v>4.5727299999999997E-3</c:v>
                </c:pt>
                <c:pt idx="48">
                  <c:v>3.3941000000000002E-3</c:v>
                </c:pt>
                <c:pt idx="49">
                  <c:v>5.4100800000000003E-3</c:v>
                </c:pt>
                <c:pt idx="50">
                  <c:v>2.5643300000000001E-3</c:v>
                </c:pt>
                <c:pt idx="51">
                  <c:v>1.8542299999999999E-3</c:v>
                </c:pt>
                <c:pt idx="52">
                  <c:v>3.9501900000000001E-3</c:v>
                </c:pt>
                <c:pt idx="53">
                  <c:v>5.1986200000000002E-3</c:v>
                </c:pt>
                <c:pt idx="54">
                  <c:v>3.3513499999999999E-3</c:v>
                </c:pt>
                <c:pt idx="55">
                  <c:v>6.0556999999999998E-3</c:v>
                </c:pt>
                <c:pt idx="56">
                  <c:v>1.1175600000000001E-2</c:v>
                </c:pt>
                <c:pt idx="57">
                  <c:v>7.2165500000000004E-3</c:v>
                </c:pt>
                <c:pt idx="58">
                  <c:v>1.42834E-2</c:v>
                </c:pt>
                <c:pt idx="59">
                  <c:v>2.13227E-2</c:v>
                </c:pt>
                <c:pt idx="60">
                  <c:v>1.7448200000000001E-2</c:v>
                </c:pt>
                <c:pt idx="61">
                  <c:v>2.0687299999999999E-2</c:v>
                </c:pt>
                <c:pt idx="62">
                  <c:v>2.3397399999999999E-2</c:v>
                </c:pt>
                <c:pt idx="63">
                  <c:v>1.1637099999999999E-2</c:v>
                </c:pt>
                <c:pt idx="64">
                  <c:v>1.3381799999999999E-2</c:v>
                </c:pt>
                <c:pt idx="65">
                  <c:v>2.3679700000000001E-2</c:v>
                </c:pt>
                <c:pt idx="66">
                  <c:v>3.11338E-2</c:v>
                </c:pt>
                <c:pt idx="67">
                  <c:v>2.50902E-2</c:v>
                </c:pt>
                <c:pt idx="68">
                  <c:v>3.2074100000000001E-2</c:v>
                </c:pt>
                <c:pt idx="69">
                  <c:v>2.34948E-2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5576"/>
        <c:axId val="163935968"/>
      </c:scatterChart>
      <c:valAx>
        <c:axId val="1639355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968"/>
        <c:crosses val="autoZero"/>
        <c:crossBetween val="midCat"/>
      </c:valAx>
      <c:valAx>
        <c:axId val="163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4.2444799480172815E-6</c:v>
                </c:pt>
                <c:pt idx="1">
                  <c:v>0</c:v>
                </c:pt>
                <c:pt idx="2">
                  <c:v>1.4531880121067906E-5</c:v>
                </c:pt>
                <c:pt idx="3">
                  <c:v>1.8285632577990845E-5</c:v>
                </c:pt>
                <c:pt idx="4">
                  <c:v>6.315323144725513E-5</c:v>
                </c:pt>
                <c:pt idx="5">
                  <c:v>7.6791701500292429E-5</c:v>
                </c:pt>
                <c:pt idx="6">
                  <c:v>3.2639635156749506E-5</c:v>
                </c:pt>
                <c:pt idx="7">
                  <c:v>1.0447266496879811E-4</c:v>
                </c:pt>
                <c:pt idx="8">
                  <c:v>1.1830420813308563E-4</c:v>
                </c:pt>
                <c:pt idx="9">
                  <c:v>1.4533354985112176E-4</c:v>
                </c:pt>
                <c:pt idx="10">
                  <c:v>4.8054064983340177E-4</c:v>
                </c:pt>
                <c:pt idx="11">
                  <c:v>5.1051435649800397E-4</c:v>
                </c:pt>
                <c:pt idx="12">
                  <c:v>8.0365922779462547E-4</c:v>
                </c:pt>
                <c:pt idx="13">
                  <c:v>7.2677590595218895E-4</c:v>
                </c:pt>
                <c:pt idx="14">
                  <c:v>7.9408333779081182E-4</c:v>
                </c:pt>
                <c:pt idx="15">
                  <c:v>2.0850970873033787E-3</c:v>
                </c:pt>
                <c:pt idx="16">
                  <c:v>1.2494659355284108E-3</c:v>
                </c:pt>
                <c:pt idx="17">
                  <c:v>2.0911127448900182E-3</c:v>
                </c:pt>
                <c:pt idx="18">
                  <c:v>1.4608899309173815E-3</c:v>
                </c:pt>
                <c:pt idx="19">
                  <c:v>2.3212004743665112E-3</c:v>
                </c:pt>
                <c:pt idx="20">
                  <c:v>5.6039439255385331E-3</c:v>
                </c:pt>
                <c:pt idx="21">
                  <c:v>8.0245623035584725E-3</c:v>
                </c:pt>
                <c:pt idx="22">
                  <c:v>1.1314340409293175E-2</c:v>
                </c:pt>
                <c:pt idx="23">
                  <c:v>1.5672787124367888E-2</c:v>
                </c:pt>
                <c:pt idx="24">
                  <c:v>1.5932631353258824E-2</c:v>
                </c:pt>
                <c:pt idx="25">
                  <c:v>1.434809105551212E-2</c:v>
                </c:pt>
                <c:pt idx="26">
                  <c:v>1.7851027239209057E-2</c:v>
                </c:pt>
                <c:pt idx="27">
                  <c:v>1.2239750557799502E-2</c:v>
                </c:pt>
                <c:pt idx="28">
                  <c:v>1.9660104414483816E-2</c:v>
                </c:pt>
                <c:pt idx="29">
                  <c:v>2.2914905895944342E-2</c:v>
                </c:pt>
                <c:pt idx="30">
                  <c:v>1.3368334401616838E-2</c:v>
                </c:pt>
                <c:pt idx="31">
                  <c:v>3.3955916902768446E-2</c:v>
                </c:pt>
                <c:pt idx="32">
                  <c:v>5.018317558915264E-2</c:v>
                </c:pt>
                <c:pt idx="33">
                  <c:v>3.3610709330709004E-2</c:v>
                </c:pt>
                <c:pt idx="34">
                  <c:v>6.0612967181750313E-2</c:v>
                </c:pt>
                <c:pt idx="35">
                  <c:v>8.0112189403928377E-2</c:v>
                </c:pt>
                <c:pt idx="36">
                  <c:v>9.7290243777520324E-2</c:v>
                </c:pt>
                <c:pt idx="37">
                  <c:v>4.9315687374021387E-2</c:v>
                </c:pt>
                <c:pt idx="38">
                  <c:v>8.7016698387915897E-2</c:v>
                </c:pt>
                <c:pt idx="39">
                  <c:v>7.303105427742676E-2</c:v>
                </c:pt>
                <c:pt idx="40">
                  <c:v>7.1157440627002633E-2</c:v>
                </c:pt>
                <c:pt idx="41">
                  <c:v>7.8074910537439812E-2</c:v>
                </c:pt>
                <c:pt idx="42">
                  <c:v>0.11208983406904861</c:v>
                </c:pt>
                <c:pt idx="43">
                  <c:v>0.12224047412163033</c:v>
                </c:pt>
                <c:pt idx="44">
                  <c:v>0.13260385213938591</c:v>
                </c:pt>
                <c:pt idx="45">
                  <c:v>0.13933995846522737</c:v>
                </c:pt>
                <c:pt idx="46">
                  <c:v>0.1454369570385507</c:v>
                </c:pt>
                <c:pt idx="47">
                  <c:v>0.14634958503200668</c:v>
                </c:pt>
                <c:pt idx="48">
                  <c:v>0.17211322524295794</c:v>
                </c:pt>
                <c:pt idx="49">
                  <c:v>0.10596423207183636</c:v>
                </c:pt>
                <c:pt idx="50">
                  <c:v>0.1731214959350425</c:v>
                </c:pt>
                <c:pt idx="51">
                  <c:v>0.16888371991449919</c:v>
                </c:pt>
                <c:pt idx="52">
                  <c:v>0.15191295097840229</c:v>
                </c:pt>
                <c:pt idx="53">
                  <c:v>0.20871219996583204</c:v>
                </c:pt>
                <c:pt idx="54">
                  <c:v>0.28441384285885751</c:v>
                </c:pt>
                <c:pt idx="55">
                  <c:v>0.3094221739077419</c:v>
                </c:pt>
                <c:pt idx="56">
                  <c:v>0.34724662657285704</c:v>
                </c:pt>
                <c:pt idx="57">
                  <c:v>0.41540322255818246</c:v>
                </c:pt>
                <c:pt idx="58">
                  <c:v>0.39077656844681591</c:v>
                </c:pt>
                <c:pt idx="59">
                  <c:v>0.45796422344790405</c:v>
                </c:pt>
                <c:pt idx="60">
                  <c:v>0.56746796252166487</c:v>
                </c:pt>
                <c:pt idx="61">
                  <c:v>0.56866036775503437</c:v>
                </c:pt>
                <c:pt idx="62">
                  <c:v>0.62487056498175153</c:v>
                </c:pt>
                <c:pt idx="63">
                  <c:v>0.65896852782833792</c:v>
                </c:pt>
                <c:pt idx="64">
                  <c:v>0.77937910997374382</c:v>
                </c:pt>
                <c:pt idx="65">
                  <c:v>0.81267260152345411</c:v>
                </c:pt>
                <c:pt idx="66">
                  <c:v>0.86062624167323432</c:v>
                </c:pt>
                <c:pt idx="67">
                  <c:v>0.92643556918567505</c:v>
                </c:pt>
                <c:pt idx="68">
                  <c:v>0.94206018948499948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0.52516245041200127</c:v>
                </c:pt>
                <c:pt idx="1">
                  <c:v>1</c:v>
                </c:pt>
                <c:pt idx="2">
                  <c:v>0.76030795818363905</c:v>
                </c:pt>
                <c:pt idx="3">
                  <c:v>0.38251783902264136</c:v>
                </c:pt>
                <c:pt idx="4">
                  <c:v>0.17782308914292322</c:v>
                </c:pt>
                <c:pt idx="5">
                  <c:v>0.38505580952874324</c:v>
                </c:pt>
                <c:pt idx="6">
                  <c:v>0.60869960565252657</c:v>
                </c:pt>
                <c:pt idx="7">
                  <c:v>0.23616149137408196</c:v>
                </c:pt>
                <c:pt idx="8">
                  <c:v>0.40656062297243328</c:v>
                </c:pt>
                <c:pt idx="9">
                  <c:v>0.22140785987433012</c:v>
                </c:pt>
                <c:pt idx="10">
                  <c:v>3.6438837650097936E-2</c:v>
                </c:pt>
                <c:pt idx="11">
                  <c:v>8.1974089916007714E-2</c:v>
                </c:pt>
                <c:pt idx="12">
                  <c:v>9.0034203286390058E-2</c:v>
                </c:pt>
                <c:pt idx="13">
                  <c:v>6.2692054165768396E-2</c:v>
                </c:pt>
                <c:pt idx="14">
                  <c:v>5.9004596812261077E-2</c:v>
                </c:pt>
                <c:pt idx="15">
                  <c:v>0.11805964825929151</c:v>
                </c:pt>
                <c:pt idx="16">
                  <c:v>0.26094422791704647</c:v>
                </c:pt>
                <c:pt idx="17">
                  <c:v>9.0866632845548342E-2</c:v>
                </c:pt>
                <c:pt idx="18">
                  <c:v>7.1290514046053383E-2</c:v>
                </c:pt>
                <c:pt idx="19">
                  <c:v>0.45291775035937598</c:v>
                </c:pt>
                <c:pt idx="20">
                  <c:v>9.8789504380080467E-2</c:v>
                </c:pt>
                <c:pt idx="21">
                  <c:v>0.16572043806224099</c:v>
                </c:pt>
                <c:pt idx="22">
                  <c:v>0.29483957121168508</c:v>
                </c:pt>
                <c:pt idx="23">
                  <c:v>0.17364266786668173</c:v>
                </c:pt>
                <c:pt idx="24">
                  <c:v>4.8387028743341255E-2</c:v>
                </c:pt>
                <c:pt idx="25">
                  <c:v>5.2464752196191559E-2</c:v>
                </c:pt>
                <c:pt idx="26">
                  <c:v>0.55743783265366731</c:v>
                </c:pt>
                <c:pt idx="27">
                  <c:v>6.7334373259105518E-2</c:v>
                </c:pt>
                <c:pt idx="28">
                  <c:v>4.1273362804955457E-2</c:v>
                </c:pt>
                <c:pt idx="29">
                  <c:v>0.77540700253334349</c:v>
                </c:pt>
                <c:pt idx="30">
                  <c:v>0.7780752368873588</c:v>
                </c:pt>
                <c:pt idx="31">
                  <c:v>0.25057742462459787</c:v>
                </c:pt>
                <c:pt idx="32">
                  <c:v>0</c:v>
                </c:pt>
                <c:pt idx="33">
                  <c:v>0.27766899105657739</c:v>
                </c:pt>
                <c:pt idx="34">
                  <c:v>9.1135720088052888E-2</c:v>
                </c:pt>
                <c:pt idx="35">
                  <c:v>0.28399040630866468</c:v>
                </c:pt>
                <c:pt idx="36">
                  <c:v>7.1976828757703032E-2</c:v>
                </c:pt>
                <c:pt idx="37">
                  <c:v>0.27932777683110183</c:v>
                </c:pt>
                <c:pt idx="38">
                  <c:v>8.8890425913149995E-2</c:v>
                </c:pt>
                <c:pt idx="39">
                  <c:v>0.42789222931311838</c:v>
                </c:pt>
                <c:pt idx="40">
                  <c:v>0.32051115319300422</c:v>
                </c:pt>
                <c:pt idx="41">
                  <c:v>0.48305473822529338</c:v>
                </c:pt>
                <c:pt idx="42">
                  <c:v>0.23421136295388406</c:v>
                </c:pt>
                <c:pt idx="43">
                  <c:v>0.27500823843316946</c:v>
                </c:pt>
                <c:pt idx="44">
                  <c:v>0.14805741689598065</c:v>
                </c:pt>
                <c:pt idx="45">
                  <c:v>0.2957353550568706</c:v>
                </c:pt>
                <c:pt idx="46">
                  <c:v>0.1700337847038291</c:v>
                </c:pt>
                <c:pt idx="47">
                  <c:v>0.4978823486899458</c:v>
                </c:pt>
                <c:pt idx="48">
                  <c:v>0.30096150371440655</c:v>
                </c:pt>
                <c:pt idx="49">
                  <c:v>0.83634994972168197</c:v>
                </c:pt>
                <c:pt idx="50">
                  <c:v>0.21710222092319606</c:v>
                </c:pt>
                <c:pt idx="51">
                  <c:v>0.15160841168415662</c:v>
                </c:pt>
                <c:pt idx="52">
                  <c:v>0.40831100525312131</c:v>
                </c:pt>
                <c:pt idx="53">
                  <c:v>0.38961147862357254</c:v>
                </c:pt>
                <c:pt idx="54">
                  <c:v>0.1653522135244373</c:v>
                </c:pt>
                <c:pt idx="55">
                  <c:v>0.29842266864167666</c:v>
                </c:pt>
                <c:pt idx="56">
                  <c:v>0.51393810094314996</c:v>
                </c:pt>
                <c:pt idx="57">
                  <c:v>0.26085734468575461</c:v>
                </c:pt>
                <c:pt idx="58">
                  <c:v>0.58857560608315906</c:v>
                </c:pt>
                <c:pt idx="59">
                  <c:v>0.75959749238285956</c:v>
                </c:pt>
                <c:pt idx="60">
                  <c:v>0.48940729047231213</c:v>
                </c:pt>
                <c:pt idx="61">
                  <c:v>0.58563690546793279</c:v>
                </c:pt>
                <c:pt idx="62">
                  <c:v>0.60382929380110362</c:v>
                </c:pt>
                <c:pt idx="63">
                  <c:v>0.26576744642461159</c:v>
                </c:pt>
                <c:pt idx="64">
                  <c:v>0.25739960213988716</c:v>
                </c:pt>
                <c:pt idx="65">
                  <c:v>0.46190943063073509</c:v>
                </c:pt>
                <c:pt idx="66">
                  <c:v>0.58216794449241671</c:v>
                </c:pt>
                <c:pt idx="67">
                  <c:v>0.42678565568388094</c:v>
                </c:pt>
                <c:pt idx="68">
                  <c:v>0.54578908177830998</c:v>
                </c:pt>
                <c:pt idx="69">
                  <c:v>0.36548020039310863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2.3878509211393653E-5</c:v>
                </c:pt>
                <c:pt idx="2">
                  <c:v>3.3479739640693984E-5</c:v>
                </c:pt>
                <c:pt idx="3">
                  <c:v>7.6043278130666125E-5</c:v>
                </c:pt>
                <c:pt idx="4">
                  <c:v>7.2555405998664795E-5</c:v>
                </c:pt>
                <c:pt idx="5">
                  <c:v>8.7311788095593469E-5</c:v>
                </c:pt>
                <c:pt idx="6">
                  <c:v>1.2464351838756361E-4</c:v>
                </c:pt>
                <c:pt idx="7">
                  <c:v>1.7222805961701019E-4</c:v>
                </c:pt>
                <c:pt idx="8">
                  <c:v>1.5128166269240883E-4</c:v>
                </c:pt>
                <c:pt idx="9">
                  <c:v>2.0216243472792259E-4</c:v>
                </c:pt>
                <c:pt idx="10">
                  <c:v>3.7197581363816268E-4</c:v>
                </c:pt>
                <c:pt idx="11">
                  <c:v>5.6930888695254486E-4</c:v>
                </c:pt>
                <c:pt idx="12">
                  <c:v>8.2582080171538918E-4</c:v>
                </c:pt>
                <c:pt idx="13">
                  <c:v>9.5696096105212013E-4</c:v>
                </c:pt>
                <c:pt idx="14">
                  <c:v>1.2842460174824414E-3</c:v>
                </c:pt>
                <c:pt idx="15">
                  <c:v>1.3981384574851001E-3</c:v>
                </c:pt>
                <c:pt idx="16">
                  <c:v>1.6120293413601919E-3</c:v>
                </c:pt>
                <c:pt idx="17">
                  <c:v>1.7538055942862673E-3</c:v>
                </c:pt>
                <c:pt idx="18">
                  <c:v>2.0656443598462975E-3</c:v>
                </c:pt>
                <c:pt idx="19">
                  <c:v>4.6609470163093665E-3</c:v>
                </c:pt>
                <c:pt idx="20">
                  <c:v>7.1172138908072178E-3</c:v>
                </c:pt>
                <c:pt idx="21">
                  <c:v>9.7681883524541567E-3</c:v>
                </c:pt>
                <c:pt idx="22">
                  <c:v>1.1408254819798513E-2</c:v>
                </c:pt>
                <c:pt idx="23">
                  <c:v>1.4506711777501662E-2</c:v>
                </c:pt>
                <c:pt idx="24">
                  <c:v>1.7078538371537801E-2</c:v>
                </c:pt>
                <c:pt idx="25">
                  <c:v>1.8199256845600642E-2</c:v>
                </c:pt>
                <c:pt idx="26">
                  <c:v>1.9326107842093373E-2</c:v>
                </c:pt>
                <c:pt idx="27">
                  <c:v>2.4026686284605921E-2</c:v>
                </c:pt>
                <c:pt idx="28">
                  <c:v>2.7912789091898378E-2</c:v>
                </c:pt>
                <c:pt idx="29">
                  <c:v>3.4654730938261366E-2</c:v>
                </c:pt>
                <c:pt idx="30">
                  <c:v>3.8805298775342938E-2</c:v>
                </c:pt>
                <c:pt idx="31">
                  <c:v>4.3884943760553199E-2</c:v>
                </c:pt>
                <c:pt idx="32">
                  <c:v>4.9387349510774184E-2</c:v>
                </c:pt>
                <c:pt idx="33">
                  <c:v>5.4990558598436524E-2</c:v>
                </c:pt>
                <c:pt idx="34">
                  <c:v>5.9804205423250219E-2</c:v>
                </c:pt>
                <c:pt idx="35">
                  <c:v>6.5389016943622869E-2</c:v>
                </c:pt>
                <c:pt idx="36">
                  <c:v>7.1200731793901559E-2</c:v>
                </c:pt>
                <c:pt idx="37">
                  <c:v>7.9553610626066917E-2</c:v>
                </c:pt>
                <c:pt idx="38">
                  <c:v>8.3731774814083004E-2</c:v>
                </c:pt>
                <c:pt idx="39">
                  <c:v>8.7845930799237082E-2</c:v>
                </c:pt>
                <c:pt idx="40">
                  <c:v>9.2912544174283837E-2</c:v>
                </c:pt>
                <c:pt idx="41">
                  <c:v>0.10031718172572707</c:v>
                </c:pt>
                <c:pt idx="42">
                  <c:v>0.10448231430357964</c:v>
                </c:pt>
                <c:pt idx="43">
                  <c:v>0.10995904011612544</c:v>
                </c:pt>
                <c:pt idx="44">
                  <c:v>0.12412363379856949</c:v>
                </c:pt>
                <c:pt idx="45">
                  <c:v>0.13172872817693981</c:v>
                </c:pt>
                <c:pt idx="46">
                  <c:v>0.13987923376891873</c:v>
                </c:pt>
                <c:pt idx="47">
                  <c:v>0.14881815177579069</c:v>
                </c:pt>
                <c:pt idx="48">
                  <c:v>0.16062555714924484</c:v>
                </c:pt>
                <c:pt idx="49">
                  <c:v>0.17164455010780594</c:v>
                </c:pt>
                <c:pt idx="50">
                  <c:v>0.18156313857285319</c:v>
                </c:pt>
                <c:pt idx="51">
                  <c:v>0.18979183382581322</c:v>
                </c:pt>
                <c:pt idx="52">
                  <c:v>0.20538223897320726</c:v>
                </c:pt>
                <c:pt idx="53">
                  <c:v>0.21633262433708392</c:v>
                </c:pt>
                <c:pt idx="54">
                  <c:v>0.26010733600695984</c:v>
                </c:pt>
                <c:pt idx="55">
                  <c:v>0.30722810522764576</c:v>
                </c:pt>
                <c:pt idx="56">
                  <c:v>0.35839633925206071</c:v>
                </c:pt>
                <c:pt idx="57">
                  <c:v>0.40779764025136295</c:v>
                </c:pt>
                <c:pt idx="58">
                  <c:v>0.45410393383682879</c:v>
                </c:pt>
                <c:pt idx="59">
                  <c:v>0.51201027688108802</c:v>
                </c:pt>
                <c:pt idx="60">
                  <c:v>0.5581191799008417</c:v>
                </c:pt>
                <c:pt idx="61">
                  <c:v>0.60547183512590796</c:v>
                </c:pt>
                <c:pt idx="62">
                  <c:v>0.65627595063104804</c:v>
                </c:pt>
                <c:pt idx="63">
                  <c:v>0.70426293864495626</c:v>
                </c:pt>
                <c:pt idx="64">
                  <c:v>0.75762163302479846</c:v>
                </c:pt>
                <c:pt idx="65">
                  <c:v>0.8068197942186105</c:v>
                </c:pt>
                <c:pt idx="66">
                  <c:v>0.84933733879035844</c:v>
                </c:pt>
                <c:pt idx="67">
                  <c:v>0.89883254403936841</c:v>
                </c:pt>
                <c:pt idx="68">
                  <c:v>0.95240587670425669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36752"/>
        <c:axId val="1639371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163936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144"/>
        <c:crosses val="autoZero"/>
        <c:crossBetween val="midCat"/>
      </c:valAx>
      <c:valAx>
        <c:axId val="1639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1.4341454518311032E-4</c:v>
                </c:pt>
                <c:pt idx="1">
                  <c:v>0</c:v>
                </c:pt>
                <c:pt idx="2">
                  <c:v>3.7935224689696322E-4</c:v>
                </c:pt>
                <c:pt idx="3">
                  <c:v>4.3983873751900991E-4</c:v>
                </c:pt>
                <c:pt idx="4">
                  <c:v>1.4933064698399185E-3</c:v>
                </c:pt>
                <c:pt idx="5">
                  <c:v>1.7026081091150703E-3</c:v>
                </c:pt>
                <c:pt idx="6">
                  <c:v>6.2503964732552183E-4</c:v>
                </c:pt>
                <c:pt idx="7">
                  <c:v>2.0147758652916872E-3</c:v>
                </c:pt>
                <c:pt idx="8">
                  <c:v>2.112543240268102E-3</c:v>
                </c:pt>
                <c:pt idx="9">
                  <c:v>2.4012843588562165E-3</c:v>
                </c:pt>
                <c:pt idx="10">
                  <c:v>7.5467227269883979E-3</c:v>
                </c:pt>
                <c:pt idx="11">
                  <c:v>7.2954676978037192E-3</c:v>
                </c:pt>
                <c:pt idx="12">
                  <c:v>1.0435217610122127E-2</c:v>
                </c:pt>
                <c:pt idx="13">
                  <c:v>8.3861889538057888E-3</c:v>
                </c:pt>
                <c:pt idx="14">
                  <c:v>8.052559700157615E-3</c:v>
                </c:pt>
                <c:pt idx="15">
                  <c:v>1.8547249488885836E-2</c:v>
                </c:pt>
                <c:pt idx="16">
                  <c:v>9.258345641442017E-3</c:v>
                </c:pt>
                <c:pt idx="17">
                  <c:v>1.2712360603893866E-2</c:v>
                </c:pt>
                <c:pt idx="18">
                  <c:v>6.7418110633266429E-3</c:v>
                </c:pt>
                <c:pt idx="19">
                  <c:v>7.6058593349848406E-3</c:v>
                </c:pt>
                <c:pt idx="20">
                  <c:v>1.0906674198539015E-2</c:v>
                </c:pt>
                <c:pt idx="21">
                  <c:v>7.7108849779625854E-3</c:v>
                </c:pt>
                <c:pt idx="22">
                  <c:v>1.1001703360259386E-2</c:v>
                </c:pt>
                <c:pt idx="23">
                  <c:v>1.5361528280738571E-2</c:v>
                </c:pt>
                <c:pt idx="24">
                  <c:v>1.5621454676223249E-2</c:v>
                </c:pt>
                <c:pt idx="25">
                  <c:v>1.4036413323365693E-2</c:v>
                </c:pt>
                <c:pt idx="26">
                  <c:v>1.7540457187366073E-2</c:v>
                </c:pt>
                <c:pt idx="27">
                  <c:v>1.1927406137160965E-2</c:v>
                </c:pt>
                <c:pt idx="28">
                  <c:v>1.9350106419637983E-2</c:v>
                </c:pt>
                <c:pt idx="29">
                  <c:v>2.2605937117533972E-2</c:v>
                </c:pt>
                <c:pt idx="30">
                  <c:v>1.3056346855905227E-2</c:v>
                </c:pt>
                <c:pt idx="31">
                  <c:v>3.3650439455567387E-2</c:v>
                </c:pt>
                <c:pt idx="32">
                  <c:v>4.9882829441490931E-2</c:v>
                </c:pt>
                <c:pt idx="33">
                  <c:v>3.3305122723760773E-2</c:v>
                </c:pt>
                <c:pt idx="34">
                  <c:v>6.0315919088666327E-2</c:v>
                </c:pt>
                <c:pt idx="35">
                  <c:v>7.9821307253714974E-2</c:v>
                </c:pt>
                <c:pt idx="36">
                  <c:v>9.7004793582524854E-2</c:v>
                </c:pt>
                <c:pt idx="37">
                  <c:v>4.9015066913737637E-2</c:v>
                </c:pt>
                <c:pt idx="38">
                  <c:v>8.6727999545706244E-2</c:v>
                </c:pt>
                <c:pt idx="39">
                  <c:v>7.2737932967407312E-2</c:v>
                </c:pt>
                <c:pt idx="40">
                  <c:v>7.0863726852596745E-2</c:v>
                </c:pt>
                <c:pt idx="41">
                  <c:v>7.778338416947457E-2</c:v>
                </c:pt>
                <c:pt idx="42">
                  <c:v>0.11180906372370078</c:v>
                </c:pt>
                <c:pt idx="43">
                  <c:v>0.12196291355900875</c:v>
                </c:pt>
                <c:pt idx="44">
                  <c:v>0.13232956863038603</c:v>
                </c:pt>
                <c:pt idx="45">
                  <c:v>0.13906780501281654</c:v>
                </c:pt>
                <c:pt idx="46">
                  <c:v>0.14516673154739168</c:v>
                </c:pt>
                <c:pt idx="47">
                  <c:v>0.14607964812733618</c:v>
                </c:pt>
                <c:pt idx="48">
                  <c:v>0.17185143518290869</c:v>
                </c:pt>
                <c:pt idx="49">
                  <c:v>0.1056815247204104</c:v>
                </c:pt>
                <c:pt idx="50">
                  <c:v>0.1728600247051196</c:v>
                </c:pt>
                <c:pt idx="51">
                  <c:v>0.16862090863703269</c:v>
                </c:pt>
                <c:pt idx="52">
                  <c:v>0.15164477329244333</c:v>
                </c:pt>
                <c:pt idx="53">
                  <c:v>0.20846198304365934</c:v>
                </c:pt>
                <c:pt idx="54">
                  <c:v>0.28418756391738831</c:v>
                </c:pt>
                <c:pt idx="55">
                  <c:v>0.3092038029709499</c:v>
                </c:pt>
                <c:pt idx="56">
                  <c:v>0.34704021628821757</c:v>
                </c:pt>
                <c:pt idx="57">
                  <c:v>0.41521836439866416</c:v>
                </c:pt>
                <c:pt idx="58">
                  <c:v>0.3905839229745211</c:v>
                </c:pt>
                <c:pt idx="59">
                  <c:v>0.45779282370724017</c:v>
                </c:pt>
                <c:pt idx="60">
                  <c:v>0.56733118948516126</c:v>
                </c:pt>
                <c:pt idx="61">
                  <c:v>0.56852397177472624</c:v>
                </c:pt>
                <c:pt idx="62">
                  <c:v>0.62475194349833851</c:v>
                </c:pt>
                <c:pt idx="63">
                  <c:v>0.6588606886258036</c:v>
                </c:pt>
                <c:pt idx="64">
                  <c:v>0.77930934638069083</c:v>
                </c:pt>
                <c:pt idx="65">
                  <c:v>0.81261336582554067</c:v>
                </c:pt>
                <c:pt idx="66">
                  <c:v>0.86058216962657996</c:v>
                </c:pt>
                <c:pt idx="67">
                  <c:v>0.92641230702308508</c:v>
                </c:pt>
                <c:pt idx="68">
                  <c:v>0.94204186805876533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4.2444799480172815E-6</c:v>
                </c:pt>
                <c:pt idx="1">
                  <c:v>0</c:v>
                </c:pt>
                <c:pt idx="2">
                  <c:v>1.4531880121067906E-5</c:v>
                </c:pt>
                <c:pt idx="3">
                  <c:v>1.8285632577990845E-5</c:v>
                </c:pt>
                <c:pt idx="4">
                  <c:v>6.315323144725513E-5</c:v>
                </c:pt>
                <c:pt idx="5">
                  <c:v>7.6791701500292429E-5</c:v>
                </c:pt>
                <c:pt idx="6">
                  <c:v>3.2639635156749506E-5</c:v>
                </c:pt>
                <c:pt idx="7">
                  <c:v>1.0447266496879811E-4</c:v>
                </c:pt>
                <c:pt idx="8">
                  <c:v>1.1830420813308563E-4</c:v>
                </c:pt>
                <c:pt idx="9">
                  <c:v>1.4533354985112176E-4</c:v>
                </c:pt>
                <c:pt idx="10">
                  <c:v>4.8054064983340177E-4</c:v>
                </c:pt>
                <c:pt idx="11">
                  <c:v>5.1051435649800397E-4</c:v>
                </c:pt>
                <c:pt idx="12">
                  <c:v>8.0365922779462547E-4</c:v>
                </c:pt>
                <c:pt idx="13">
                  <c:v>7.2677590595218895E-4</c:v>
                </c:pt>
                <c:pt idx="14">
                  <c:v>7.9408333779081182E-4</c:v>
                </c:pt>
                <c:pt idx="15">
                  <c:v>2.0850970873033787E-3</c:v>
                </c:pt>
                <c:pt idx="16">
                  <c:v>1.2494659355284108E-3</c:v>
                </c:pt>
                <c:pt idx="17">
                  <c:v>2.0911127448900182E-3</c:v>
                </c:pt>
                <c:pt idx="18">
                  <c:v>1.4608899309173815E-3</c:v>
                </c:pt>
                <c:pt idx="19">
                  <c:v>2.3212004743665112E-3</c:v>
                </c:pt>
                <c:pt idx="20">
                  <c:v>5.6039439255385331E-3</c:v>
                </c:pt>
                <c:pt idx="21">
                  <c:v>8.0245623035584725E-3</c:v>
                </c:pt>
                <c:pt idx="22">
                  <c:v>1.1314340409293175E-2</c:v>
                </c:pt>
                <c:pt idx="23">
                  <c:v>1.5672787124367888E-2</c:v>
                </c:pt>
                <c:pt idx="24">
                  <c:v>1.5932631353258824E-2</c:v>
                </c:pt>
                <c:pt idx="25">
                  <c:v>1.434809105551212E-2</c:v>
                </c:pt>
                <c:pt idx="26">
                  <c:v>1.7851027239209057E-2</c:v>
                </c:pt>
                <c:pt idx="27">
                  <c:v>1.2239750557799502E-2</c:v>
                </c:pt>
                <c:pt idx="28">
                  <c:v>1.9660104414483816E-2</c:v>
                </c:pt>
                <c:pt idx="29">
                  <c:v>2.2914905895944342E-2</c:v>
                </c:pt>
                <c:pt idx="30">
                  <c:v>1.3368334401616838E-2</c:v>
                </c:pt>
                <c:pt idx="31">
                  <c:v>3.3955916902768446E-2</c:v>
                </c:pt>
                <c:pt idx="32">
                  <c:v>5.018317558915264E-2</c:v>
                </c:pt>
                <c:pt idx="33">
                  <c:v>3.3610709330709004E-2</c:v>
                </c:pt>
                <c:pt idx="34">
                  <c:v>6.0612967181750313E-2</c:v>
                </c:pt>
                <c:pt idx="35">
                  <c:v>8.0112189403928377E-2</c:v>
                </c:pt>
                <c:pt idx="36">
                  <c:v>9.7290243777520324E-2</c:v>
                </c:pt>
                <c:pt idx="37">
                  <c:v>4.9315687374021387E-2</c:v>
                </c:pt>
                <c:pt idx="38">
                  <c:v>8.7016698387915897E-2</c:v>
                </c:pt>
                <c:pt idx="39">
                  <c:v>7.303105427742676E-2</c:v>
                </c:pt>
                <c:pt idx="40">
                  <c:v>7.1157440627002633E-2</c:v>
                </c:pt>
                <c:pt idx="41">
                  <c:v>7.8074910537439812E-2</c:v>
                </c:pt>
                <c:pt idx="42">
                  <c:v>0.11208983406904861</c:v>
                </c:pt>
                <c:pt idx="43">
                  <c:v>0.12224047412163033</c:v>
                </c:pt>
                <c:pt idx="44">
                  <c:v>0.13260385213938591</c:v>
                </c:pt>
                <c:pt idx="45">
                  <c:v>0.13933995846522737</c:v>
                </c:pt>
                <c:pt idx="46">
                  <c:v>0.1454369570385507</c:v>
                </c:pt>
                <c:pt idx="47">
                  <c:v>0.14634958503200668</c:v>
                </c:pt>
                <c:pt idx="48">
                  <c:v>0.17211322524295794</c:v>
                </c:pt>
                <c:pt idx="49">
                  <c:v>0.10596423207183636</c:v>
                </c:pt>
                <c:pt idx="50">
                  <c:v>0.1731214959350425</c:v>
                </c:pt>
                <c:pt idx="51">
                  <c:v>0.16888371991449919</c:v>
                </c:pt>
                <c:pt idx="52">
                  <c:v>0.15191295097840229</c:v>
                </c:pt>
                <c:pt idx="53">
                  <c:v>0.20871219996583204</c:v>
                </c:pt>
                <c:pt idx="54">
                  <c:v>0.28441384285885751</c:v>
                </c:pt>
                <c:pt idx="55">
                  <c:v>0.3094221739077419</c:v>
                </c:pt>
                <c:pt idx="56">
                  <c:v>0.34724662657285704</c:v>
                </c:pt>
                <c:pt idx="57">
                  <c:v>0.41540322255818246</c:v>
                </c:pt>
                <c:pt idx="58">
                  <c:v>0.39077656844681591</c:v>
                </c:pt>
                <c:pt idx="59">
                  <c:v>0.45796422344790405</c:v>
                </c:pt>
                <c:pt idx="60">
                  <c:v>0.56746796252166487</c:v>
                </c:pt>
                <c:pt idx="61">
                  <c:v>0.56866036775503437</c:v>
                </c:pt>
                <c:pt idx="62">
                  <c:v>0.62487056498175153</c:v>
                </c:pt>
                <c:pt idx="63">
                  <c:v>0.65896852782833792</c:v>
                </c:pt>
                <c:pt idx="64">
                  <c:v>0.77937910997374382</c:v>
                </c:pt>
                <c:pt idx="65">
                  <c:v>0.81267260152345411</c:v>
                </c:pt>
                <c:pt idx="66">
                  <c:v>0.86062624167323432</c:v>
                </c:pt>
                <c:pt idx="67">
                  <c:v>0.92643556918567505</c:v>
                </c:pt>
                <c:pt idx="68">
                  <c:v>0.94206018948499948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0.52516245041200127</c:v>
                </c:pt>
                <c:pt idx="1">
                  <c:v>1</c:v>
                </c:pt>
                <c:pt idx="2">
                  <c:v>0.76030795818363905</c:v>
                </c:pt>
                <c:pt idx="3">
                  <c:v>0.38251783902264136</c:v>
                </c:pt>
                <c:pt idx="4">
                  <c:v>0.17782308914292322</c:v>
                </c:pt>
                <c:pt idx="5">
                  <c:v>0.38505580952874324</c:v>
                </c:pt>
                <c:pt idx="6">
                  <c:v>0.60869960565252657</c:v>
                </c:pt>
                <c:pt idx="7">
                  <c:v>0.23616149137408196</c:v>
                </c:pt>
                <c:pt idx="8">
                  <c:v>0.40656062297243328</c:v>
                </c:pt>
                <c:pt idx="9">
                  <c:v>0.22140785987433012</c:v>
                </c:pt>
                <c:pt idx="10">
                  <c:v>3.6438837650097936E-2</c:v>
                </c:pt>
                <c:pt idx="11">
                  <c:v>8.1974089916007714E-2</c:v>
                </c:pt>
                <c:pt idx="12">
                  <c:v>9.0034203286390058E-2</c:v>
                </c:pt>
                <c:pt idx="13">
                  <c:v>6.2692054165768396E-2</c:v>
                </c:pt>
                <c:pt idx="14">
                  <c:v>5.9004596812261077E-2</c:v>
                </c:pt>
                <c:pt idx="15">
                  <c:v>0.11805964825929151</c:v>
                </c:pt>
                <c:pt idx="16">
                  <c:v>0.26094422791704647</c:v>
                </c:pt>
                <c:pt idx="17">
                  <c:v>9.0866632845548342E-2</c:v>
                </c:pt>
                <c:pt idx="18">
                  <c:v>7.1290514046053383E-2</c:v>
                </c:pt>
                <c:pt idx="19">
                  <c:v>0.45291775035937598</c:v>
                </c:pt>
                <c:pt idx="20">
                  <c:v>9.8789504380080467E-2</c:v>
                </c:pt>
                <c:pt idx="21">
                  <c:v>0.16572043806224099</c:v>
                </c:pt>
                <c:pt idx="22">
                  <c:v>0.29483957121168508</c:v>
                </c:pt>
                <c:pt idx="23">
                  <c:v>0.17364266786668173</c:v>
                </c:pt>
                <c:pt idx="24">
                  <c:v>4.8387028743341255E-2</c:v>
                </c:pt>
                <c:pt idx="25">
                  <c:v>5.2464752196191559E-2</c:v>
                </c:pt>
                <c:pt idx="26">
                  <c:v>0.55743783265366731</c:v>
                </c:pt>
                <c:pt idx="27">
                  <c:v>6.7334373259105518E-2</c:v>
                </c:pt>
                <c:pt idx="28">
                  <c:v>4.1273362804955457E-2</c:v>
                </c:pt>
                <c:pt idx="29">
                  <c:v>0.77540700253334349</c:v>
                </c:pt>
                <c:pt idx="30">
                  <c:v>0.7780752368873588</c:v>
                </c:pt>
                <c:pt idx="31">
                  <c:v>0.25057742462459787</c:v>
                </c:pt>
                <c:pt idx="32">
                  <c:v>0</c:v>
                </c:pt>
                <c:pt idx="33">
                  <c:v>0.27766899105657739</c:v>
                </c:pt>
                <c:pt idx="34">
                  <c:v>9.1135720088052888E-2</c:v>
                </c:pt>
                <c:pt idx="35">
                  <c:v>0.28399040630866468</c:v>
                </c:pt>
                <c:pt idx="36">
                  <c:v>7.1976828757703032E-2</c:v>
                </c:pt>
                <c:pt idx="37">
                  <c:v>0.27932777683110183</c:v>
                </c:pt>
                <c:pt idx="38">
                  <c:v>8.8890425913149995E-2</c:v>
                </c:pt>
                <c:pt idx="39">
                  <c:v>0.42789222931311838</c:v>
                </c:pt>
                <c:pt idx="40">
                  <c:v>0.32051115319300422</c:v>
                </c:pt>
                <c:pt idx="41">
                  <c:v>0.48305473822529338</c:v>
                </c:pt>
                <c:pt idx="42">
                  <c:v>0.23421136295388406</c:v>
                </c:pt>
                <c:pt idx="43">
                  <c:v>0.27500823843316946</c:v>
                </c:pt>
                <c:pt idx="44">
                  <c:v>0.14805741689598065</c:v>
                </c:pt>
                <c:pt idx="45">
                  <c:v>0.2957353550568706</c:v>
                </c:pt>
                <c:pt idx="46">
                  <c:v>0.1700337847038291</c:v>
                </c:pt>
                <c:pt idx="47">
                  <c:v>0.4978823486899458</c:v>
                </c:pt>
                <c:pt idx="48">
                  <c:v>0.30096150371440655</c:v>
                </c:pt>
                <c:pt idx="49">
                  <c:v>0.83634994972168197</c:v>
                </c:pt>
                <c:pt idx="50">
                  <c:v>0.21710222092319606</c:v>
                </c:pt>
                <c:pt idx="51">
                  <c:v>0.15160841168415662</c:v>
                </c:pt>
                <c:pt idx="52">
                  <c:v>0.40831100525312131</c:v>
                </c:pt>
                <c:pt idx="53">
                  <c:v>0.38961147862357254</c:v>
                </c:pt>
                <c:pt idx="54">
                  <c:v>0.1653522135244373</c:v>
                </c:pt>
                <c:pt idx="55">
                  <c:v>0.29842266864167666</c:v>
                </c:pt>
                <c:pt idx="56">
                  <c:v>0.51393810094314996</c:v>
                </c:pt>
                <c:pt idx="57">
                  <c:v>0.26085734468575461</c:v>
                </c:pt>
                <c:pt idx="58">
                  <c:v>0.58857560608315906</c:v>
                </c:pt>
                <c:pt idx="59">
                  <c:v>0.75959749238285956</c:v>
                </c:pt>
                <c:pt idx="60">
                  <c:v>0.48940729047231213</c:v>
                </c:pt>
                <c:pt idx="61">
                  <c:v>0.58563690546793279</c:v>
                </c:pt>
                <c:pt idx="62">
                  <c:v>0.60382929380110362</c:v>
                </c:pt>
                <c:pt idx="63">
                  <c:v>0.26576744642461159</c:v>
                </c:pt>
                <c:pt idx="64">
                  <c:v>0.25739960213988716</c:v>
                </c:pt>
                <c:pt idx="65">
                  <c:v>0.46190943063073509</c:v>
                </c:pt>
                <c:pt idx="66">
                  <c:v>0.58216794449241671</c:v>
                </c:pt>
                <c:pt idx="67">
                  <c:v>0.42678565568388094</c:v>
                </c:pt>
                <c:pt idx="68">
                  <c:v>0.54578908177830998</c:v>
                </c:pt>
                <c:pt idx="69">
                  <c:v>0.36548020039310863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37928"/>
        <c:axId val="154693464"/>
      </c:lineChart>
      <c:catAx>
        <c:axId val="1639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3464"/>
        <c:crosses val="autoZero"/>
        <c:auto val="1"/>
        <c:lblAlgn val="ctr"/>
        <c:lblOffset val="100"/>
        <c:noMultiLvlLbl val="0"/>
      </c:catAx>
      <c:valAx>
        <c:axId val="15469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2.3277531032911969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0.29353604373078235</c:v>
                </c:pt>
                <c:pt idx="1">
                  <c:v>0.54191985015803645</c:v>
                </c:pt>
                <c:pt idx="2">
                  <c:v>0.41653881875408483</c:v>
                </c:pt>
                <c:pt idx="3">
                  <c:v>0.21891976375467753</c:v>
                </c:pt>
                <c:pt idx="4">
                  <c:v>0.11184554189729949</c:v>
                </c:pt>
                <c:pt idx="5">
                  <c:v>0.22024735626595354</c:v>
                </c:pt>
                <c:pt idx="6">
                  <c:v>0.33723367593099396</c:v>
                </c:pt>
                <c:pt idx="7">
                  <c:v>0.14236190358695988</c:v>
                </c:pt>
                <c:pt idx="8">
                  <c:v>0.23149635589600873</c:v>
                </c:pt>
                <c:pt idx="9">
                  <c:v>0.13464439440152789</c:v>
                </c:pt>
                <c:pt idx="10">
                  <c:v>3.7888546320335309E-2</c:v>
                </c:pt>
                <c:pt idx="11">
                  <c:v>6.1707680452093495E-2</c:v>
                </c:pt>
                <c:pt idx="12">
                  <c:v>6.5923862683064577E-2</c:v>
                </c:pt>
                <c:pt idx="13">
                  <c:v>5.1621398439505403E-2</c:v>
                </c:pt>
                <c:pt idx="14">
                  <c:v>4.9692518353469627E-2</c:v>
                </c:pt>
                <c:pt idx="15">
                  <c:v>8.0583753639933323E-2</c:v>
                </c:pt>
                <c:pt idx="16">
                  <c:v>0.15532555913940382</c:v>
                </c:pt>
                <c:pt idx="17">
                  <c:v>6.6359300071421282E-2</c:v>
                </c:pt>
                <c:pt idx="18">
                  <c:v>5.6119185517065531E-2</c:v>
                </c:pt>
                <c:pt idx="19">
                  <c:v>0.25574540647213229</c:v>
                </c:pt>
                <c:pt idx="20">
                  <c:v>7.0503692172022264E-2</c:v>
                </c:pt>
                <c:pt idx="21">
                  <c:v>0.10551473982427668</c:v>
                </c:pt>
                <c:pt idx="22">
                  <c:v>0.17305594797446078</c:v>
                </c:pt>
                <c:pt idx="23">
                  <c:v>0.1096587962408886</c:v>
                </c:pt>
                <c:pt idx="24">
                  <c:v>4.4138551582629755E-2</c:v>
                </c:pt>
                <c:pt idx="25">
                  <c:v>4.6271576811269428E-2</c:v>
                </c:pt>
                <c:pt idx="26">
                  <c:v>0.31041904361576494</c:v>
                </c:pt>
                <c:pt idx="27">
                  <c:v>5.4049759229534505E-2</c:v>
                </c:pt>
                <c:pt idx="28">
                  <c:v>4.041744859706918E-2</c:v>
                </c:pt>
                <c:pt idx="29">
                  <c:v>0.42443701069835627</c:v>
                </c:pt>
                <c:pt idx="30">
                  <c:v>0.42583274320911774</c:v>
                </c:pt>
                <c:pt idx="31">
                  <c:v>0.14990276546081804</c:v>
                </c:pt>
                <c:pt idx="32">
                  <c:v>1.8827675491629434E-2</c:v>
                </c:pt>
                <c:pt idx="33">
                  <c:v>0.16407415186084162</c:v>
                </c:pt>
                <c:pt idx="34">
                  <c:v>6.6500057502277971E-2</c:v>
                </c:pt>
                <c:pt idx="35">
                  <c:v>0.16738083471202536</c:v>
                </c:pt>
                <c:pt idx="36">
                  <c:v>5.6478191372087892E-2</c:v>
                </c:pt>
                <c:pt idx="37">
                  <c:v>0.16494184971894332</c:v>
                </c:pt>
                <c:pt idx="38">
                  <c:v>6.5325561689562203E-2</c:v>
                </c:pt>
                <c:pt idx="39">
                  <c:v>0.24265475224588545</c:v>
                </c:pt>
                <c:pt idx="40">
                  <c:v>0.18648455162019592</c:v>
                </c:pt>
                <c:pt idx="41">
                  <c:v>0.27150982899281012</c:v>
                </c:pt>
                <c:pt idx="42">
                  <c:v>0.1413418066707598</c:v>
                </c:pt>
                <c:pt idx="43">
                  <c:v>0.1626823329848138</c:v>
                </c:pt>
                <c:pt idx="44">
                  <c:v>9.6275351671238782E-2</c:v>
                </c:pt>
                <c:pt idx="45">
                  <c:v>0.17352452549406988</c:v>
                </c:pt>
                <c:pt idx="46">
                  <c:v>0.10777101769911505</c:v>
                </c:pt>
                <c:pt idx="47">
                  <c:v>0.27926603599587152</c:v>
                </c:pt>
                <c:pt idx="48">
                  <c:v>0.1762582829604703</c:v>
                </c:pt>
                <c:pt idx="49">
                  <c:v>0.45631578947368423</c:v>
                </c:pt>
                <c:pt idx="50">
                  <c:v>0.13239214835925078</c:v>
                </c:pt>
                <c:pt idx="51">
                  <c:v>9.8132849257214827E-2</c:v>
                </c:pt>
                <c:pt idx="52">
                  <c:v>0.23241196716971141</c:v>
                </c:pt>
                <c:pt idx="53">
                  <c:v>0.22263039111982835</c:v>
                </c:pt>
                <c:pt idx="54">
                  <c:v>0.10532212445003142</c:v>
                </c:pt>
                <c:pt idx="55">
                  <c:v>0.17493023820115663</c:v>
                </c:pt>
                <c:pt idx="56">
                  <c:v>0.28766467435790516</c:v>
                </c:pt>
                <c:pt idx="57">
                  <c:v>0.15528011120100529</c:v>
                </c:pt>
                <c:pt idx="58">
                  <c:v>0.32670696923326764</c:v>
                </c:pt>
                <c:pt idx="59">
                  <c:v>0.416167179653329</c:v>
                </c:pt>
                <c:pt idx="60">
                  <c:v>0.27483279936238514</c:v>
                </c:pt>
                <c:pt idx="61">
                  <c:v>0.32516975793775543</c:v>
                </c:pt>
                <c:pt idx="62">
                  <c:v>0.33468605391332956</c:v>
                </c:pt>
                <c:pt idx="63">
                  <c:v>0.15784854699741735</c:v>
                </c:pt>
                <c:pt idx="64">
                  <c:v>0.15347139313325098</c:v>
                </c:pt>
                <c:pt idx="65">
                  <c:v>0.26044888405918254</c:v>
                </c:pt>
                <c:pt idx="66">
                  <c:v>0.32335517159723981</c:v>
                </c:pt>
                <c:pt idx="67">
                  <c:v>0.24207591223973909</c:v>
                </c:pt>
                <c:pt idx="68">
                  <c:v>0.30432567318822706</c:v>
                </c:pt>
                <c:pt idx="69">
                  <c:v>0.21000750831277484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4248"/>
        <c:axId val="154694640"/>
      </c:lineChart>
      <c:catAx>
        <c:axId val="1546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640"/>
        <c:crosses val="autoZero"/>
        <c:auto val="1"/>
        <c:lblAlgn val="ctr"/>
        <c:lblOffset val="100"/>
        <c:noMultiLvlLbl val="0"/>
      </c:catAx>
      <c:valAx>
        <c:axId val="154694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1.7562E-6</c:v>
                </c:pt>
                <c:pt idx="1">
                  <c:v>1.28135E-6</c:v>
                </c:pt>
                <c:pt idx="2">
                  <c:v>2.9071000000000001E-6</c:v>
                </c:pt>
                <c:pt idx="3">
                  <c:v>3.3270500000000002E-6</c:v>
                </c:pt>
                <c:pt idx="4">
                  <c:v>8.3466000000000007E-6</c:v>
                </c:pt>
                <c:pt idx="5">
                  <c:v>9.8724000000000005E-6</c:v>
                </c:pt>
                <c:pt idx="6">
                  <c:v>4.9328999999999998E-6</c:v>
                </c:pt>
                <c:pt idx="7">
                  <c:v>1.2969199999999999E-5</c:v>
                </c:pt>
                <c:pt idx="8">
                  <c:v>1.4516599999999999E-5</c:v>
                </c:pt>
                <c:pt idx="9">
                  <c:v>1.7540499999999999E-5</c:v>
                </c:pt>
                <c:pt idx="10">
                  <c:v>5.5041699999999999E-5</c:v>
                </c:pt>
                <c:pt idx="11">
                  <c:v>5.8394999999999999E-5</c:v>
                </c:pt>
                <c:pt idx="12">
                  <c:v>9.1190499999999994E-5</c:v>
                </c:pt>
                <c:pt idx="13">
                  <c:v>8.2589200000000005E-5</c:v>
                </c:pt>
                <c:pt idx="14">
                  <c:v>9.0119199999999996E-5</c:v>
                </c:pt>
                <c:pt idx="15">
                  <c:v>2.34551E-4</c:v>
                </c:pt>
                <c:pt idx="16">
                  <c:v>1.4106500000000001E-4</c:v>
                </c:pt>
                <c:pt idx="17">
                  <c:v>2.35224E-4</c:v>
                </c:pt>
                <c:pt idx="18">
                  <c:v>1.64718E-4</c:v>
                </c:pt>
                <c:pt idx="19">
                  <c:v>2.6096499999999999E-4</c:v>
                </c:pt>
                <c:pt idx="20">
                  <c:v>6.2822099999999999E-4</c:v>
                </c:pt>
                <c:pt idx="21">
                  <c:v>8.9902700000000005E-4</c:v>
                </c:pt>
                <c:pt idx="22">
                  <c:v>1.2670699999999999E-3</c:v>
                </c:pt>
                <c:pt idx="23">
                  <c:v>1.7546700000000001E-3</c:v>
                </c:pt>
                <c:pt idx="24">
                  <c:v>1.78374E-3</c:v>
                </c:pt>
                <c:pt idx="25">
                  <c:v>1.60647E-3</c:v>
                </c:pt>
                <c:pt idx="26">
                  <c:v>1.9983599999999998E-3</c:v>
                </c:pt>
                <c:pt idx="27">
                  <c:v>1.3706E-3</c:v>
                </c:pt>
                <c:pt idx="28">
                  <c:v>2.20075E-3</c:v>
                </c:pt>
                <c:pt idx="29">
                  <c:v>2.5648799999999999E-3</c:v>
                </c:pt>
                <c:pt idx="30">
                  <c:v>1.49686E-3</c:v>
                </c:pt>
                <c:pt idx="31">
                  <c:v>3.8000899999999999E-3</c:v>
                </c:pt>
                <c:pt idx="32">
                  <c:v>5.6155099999999998E-3</c:v>
                </c:pt>
                <c:pt idx="33">
                  <c:v>3.7614699999999998E-3</c:v>
                </c:pt>
                <c:pt idx="34">
                  <c:v>6.7823400000000004E-3</c:v>
                </c:pt>
                <c:pt idx="35">
                  <c:v>8.9638099999999991E-3</c:v>
                </c:pt>
                <c:pt idx="36">
                  <c:v>1.08856E-2</c:v>
                </c:pt>
                <c:pt idx="37">
                  <c:v>5.5184600000000002E-3</c:v>
                </c:pt>
                <c:pt idx="38">
                  <c:v>9.7362500000000001E-3</c:v>
                </c:pt>
                <c:pt idx="39">
                  <c:v>8.1716099999999993E-3</c:v>
                </c:pt>
                <c:pt idx="40">
                  <c:v>7.9620000000000003E-3</c:v>
                </c:pt>
                <c:pt idx="41">
                  <c:v>8.7358899999999996E-3</c:v>
                </c:pt>
                <c:pt idx="42">
                  <c:v>1.25413E-2</c:v>
                </c:pt>
                <c:pt idx="43">
                  <c:v>1.3676900000000001E-2</c:v>
                </c:pt>
                <c:pt idx="44">
                  <c:v>1.48363E-2</c:v>
                </c:pt>
                <c:pt idx="45">
                  <c:v>1.55899E-2</c:v>
                </c:pt>
                <c:pt idx="46">
                  <c:v>1.6271999999999998E-2</c:v>
                </c:pt>
                <c:pt idx="47">
                  <c:v>1.6374099999999999E-2</c:v>
                </c:pt>
                <c:pt idx="48">
                  <c:v>1.92564E-2</c:v>
                </c:pt>
                <c:pt idx="49">
                  <c:v>1.1856E-2</c:v>
                </c:pt>
                <c:pt idx="50">
                  <c:v>1.93692E-2</c:v>
                </c:pt>
                <c:pt idx="51">
                  <c:v>1.8895100000000001E-2</c:v>
                </c:pt>
                <c:pt idx="52">
                  <c:v>1.6996500000000001E-2</c:v>
                </c:pt>
                <c:pt idx="53">
                  <c:v>2.3350900000000001E-2</c:v>
                </c:pt>
                <c:pt idx="54">
                  <c:v>3.1820000000000001E-2</c:v>
                </c:pt>
                <c:pt idx="55">
                  <c:v>3.4617799999999997E-2</c:v>
                </c:pt>
                <c:pt idx="56">
                  <c:v>3.8849399999999999E-2</c:v>
                </c:pt>
                <c:pt idx="57">
                  <c:v>4.6474399999999999E-2</c:v>
                </c:pt>
                <c:pt idx="58">
                  <c:v>4.3719300000000003E-2</c:v>
                </c:pt>
                <c:pt idx="59">
                  <c:v>5.1235900000000001E-2</c:v>
                </c:pt>
                <c:pt idx="60">
                  <c:v>6.3486600000000004E-2</c:v>
                </c:pt>
                <c:pt idx="61">
                  <c:v>6.3619999999999996E-2</c:v>
                </c:pt>
                <c:pt idx="62">
                  <c:v>6.9908499999999998E-2</c:v>
                </c:pt>
                <c:pt idx="63">
                  <c:v>7.3723200000000003E-2</c:v>
                </c:pt>
                <c:pt idx="64">
                  <c:v>8.7194099999999997E-2</c:v>
                </c:pt>
                <c:pt idx="65">
                  <c:v>9.0918799999999994E-2</c:v>
                </c:pt>
                <c:pt idx="66">
                  <c:v>9.6283599999999997E-2</c:v>
                </c:pt>
                <c:pt idx="67">
                  <c:v>0.103646</c:v>
                </c:pt>
                <c:pt idx="68">
                  <c:v>0.105394</c:v>
                </c:pt>
                <c:pt idx="69">
                  <c:v>0.111876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5.1550799999999999E-7</c:v>
                </c:pt>
                <c:pt idx="1">
                  <c:v>6.9438899999999999E-7</c:v>
                </c:pt>
                <c:pt idx="2">
                  <c:v>1.21092E-6</c:v>
                </c:pt>
                <c:pt idx="3">
                  <c:v>7.2835699999999996E-7</c:v>
                </c:pt>
                <c:pt idx="4">
                  <c:v>9.3353000000000002E-7</c:v>
                </c:pt>
                <c:pt idx="5">
                  <c:v>2.1743699999999999E-6</c:v>
                </c:pt>
                <c:pt idx="6">
                  <c:v>1.6635400000000001E-6</c:v>
                </c:pt>
                <c:pt idx="7">
                  <c:v>1.8463199999999999E-6</c:v>
                </c:pt>
                <c:pt idx="8">
                  <c:v>3.3605400000000001E-6</c:v>
                </c:pt>
                <c:pt idx="9">
                  <c:v>2.3617300000000002E-6</c:v>
                </c:pt>
                <c:pt idx="10">
                  <c:v>2.0854500000000001E-6</c:v>
                </c:pt>
                <c:pt idx="11">
                  <c:v>3.6034199999999998E-6</c:v>
                </c:pt>
                <c:pt idx="12">
                  <c:v>6.0116299999999997E-6</c:v>
                </c:pt>
                <c:pt idx="13">
                  <c:v>4.2633700000000001E-6</c:v>
                </c:pt>
                <c:pt idx="14">
                  <c:v>4.4782499999999999E-6</c:v>
                </c:pt>
                <c:pt idx="15">
                  <c:v>1.8901000000000001E-5</c:v>
                </c:pt>
                <c:pt idx="16">
                  <c:v>2.1911000000000001E-5</c:v>
                </c:pt>
                <c:pt idx="17">
                  <c:v>1.56093E-5</c:v>
                </c:pt>
                <c:pt idx="18">
                  <c:v>9.2438400000000006E-6</c:v>
                </c:pt>
                <c:pt idx="19">
                  <c:v>6.6740600000000003E-5</c:v>
                </c:pt>
                <c:pt idx="20">
                  <c:v>4.4291900000000002E-5</c:v>
                </c:pt>
                <c:pt idx="21">
                  <c:v>9.4860599999999998E-5</c:v>
                </c:pt>
                <c:pt idx="22">
                  <c:v>2.1927399999999999E-4</c:v>
                </c:pt>
                <c:pt idx="23">
                  <c:v>1.9241500000000001E-4</c:v>
                </c:pt>
                <c:pt idx="24">
                  <c:v>7.8731699999999997E-5</c:v>
                </c:pt>
                <c:pt idx="25">
                  <c:v>7.4333900000000003E-5</c:v>
                </c:pt>
                <c:pt idx="26">
                  <c:v>6.2032899999999998E-4</c:v>
                </c:pt>
                <c:pt idx="27">
                  <c:v>7.4080599999999997E-5</c:v>
                </c:pt>
                <c:pt idx="28">
                  <c:v>8.8948699999999998E-5</c:v>
                </c:pt>
                <c:pt idx="29">
                  <c:v>1.0886299999999999E-3</c:v>
                </c:pt>
                <c:pt idx="30">
                  <c:v>6.3741199999999996E-4</c:v>
                </c:pt>
                <c:pt idx="31">
                  <c:v>5.6964400000000001E-4</c:v>
                </c:pt>
                <c:pt idx="32">
                  <c:v>1.05727E-4</c:v>
                </c:pt>
                <c:pt idx="33">
                  <c:v>6.1715999999999995E-4</c:v>
                </c:pt>
                <c:pt idx="34">
                  <c:v>4.5102599999999999E-4</c:v>
                </c:pt>
                <c:pt idx="35">
                  <c:v>1.50037E-3</c:v>
                </c:pt>
                <c:pt idx="36">
                  <c:v>6.1479899999999997E-4</c:v>
                </c:pt>
                <c:pt idx="37">
                  <c:v>9.1022499999999997E-4</c:v>
                </c:pt>
                <c:pt idx="38">
                  <c:v>6.3602600000000004E-4</c:v>
                </c:pt>
                <c:pt idx="39">
                  <c:v>1.9828799999999998E-3</c:v>
                </c:pt>
                <c:pt idx="40">
                  <c:v>1.4847899999999999E-3</c:v>
                </c:pt>
                <c:pt idx="41">
                  <c:v>2.3718799999999998E-3</c:v>
                </c:pt>
                <c:pt idx="42">
                  <c:v>1.77261E-3</c:v>
                </c:pt>
                <c:pt idx="43">
                  <c:v>2.22499E-3</c:v>
                </c:pt>
                <c:pt idx="44">
                  <c:v>1.42837E-3</c:v>
                </c:pt>
                <c:pt idx="45">
                  <c:v>2.7052299999999999E-3</c:v>
                </c:pt>
                <c:pt idx="46">
                  <c:v>1.75365E-3</c:v>
                </c:pt>
                <c:pt idx="47">
                  <c:v>4.5727299999999997E-3</c:v>
                </c:pt>
                <c:pt idx="48">
                  <c:v>3.3941000000000002E-3</c:v>
                </c:pt>
                <c:pt idx="49">
                  <c:v>5.4100800000000003E-3</c:v>
                </c:pt>
                <c:pt idx="50">
                  <c:v>2.5643300000000001E-3</c:v>
                </c:pt>
                <c:pt idx="51">
                  <c:v>1.8542299999999999E-3</c:v>
                </c:pt>
                <c:pt idx="52">
                  <c:v>3.9501900000000001E-3</c:v>
                </c:pt>
                <c:pt idx="53">
                  <c:v>5.1986200000000002E-3</c:v>
                </c:pt>
                <c:pt idx="54">
                  <c:v>3.3513499999999999E-3</c:v>
                </c:pt>
                <c:pt idx="55">
                  <c:v>6.0556999999999998E-3</c:v>
                </c:pt>
                <c:pt idx="56">
                  <c:v>1.1175600000000001E-2</c:v>
                </c:pt>
                <c:pt idx="57">
                  <c:v>7.2165500000000004E-3</c:v>
                </c:pt>
                <c:pt idx="58">
                  <c:v>1.42834E-2</c:v>
                </c:pt>
                <c:pt idx="59">
                  <c:v>2.13227E-2</c:v>
                </c:pt>
                <c:pt idx="60">
                  <c:v>1.7448200000000001E-2</c:v>
                </c:pt>
                <c:pt idx="61">
                  <c:v>2.0687299999999999E-2</c:v>
                </c:pt>
                <c:pt idx="62">
                  <c:v>2.3397399999999999E-2</c:v>
                </c:pt>
                <c:pt idx="63">
                  <c:v>1.1637099999999999E-2</c:v>
                </c:pt>
                <c:pt idx="64">
                  <c:v>1.3381799999999999E-2</c:v>
                </c:pt>
                <c:pt idx="65">
                  <c:v>2.3679700000000001E-2</c:v>
                </c:pt>
                <c:pt idx="66">
                  <c:v>3.11338E-2</c:v>
                </c:pt>
                <c:pt idx="67">
                  <c:v>2.50902E-2</c:v>
                </c:pt>
                <c:pt idx="68">
                  <c:v>3.2074100000000001E-2</c:v>
                </c:pt>
                <c:pt idx="69">
                  <c:v>2.34948E-2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6816"/>
        <c:axId val="140497208"/>
      </c:scatterChart>
      <c:valAx>
        <c:axId val="14049681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208"/>
        <c:crosses val="autoZero"/>
        <c:crossBetween val="midCat"/>
      </c:valAx>
      <c:valAx>
        <c:axId val="140497208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68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2.3878509211393653E-5</c:v>
                </c:pt>
                <c:pt idx="3">
                  <c:v>3.3479739640693984E-5</c:v>
                </c:pt>
                <c:pt idx="4">
                  <c:v>7.6043278130666125E-5</c:v>
                </c:pt>
                <c:pt idx="5">
                  <c:v>7.2555405998664795E-5</c:v>
                </c:pt>
                <c:pt idx="6">
                  <c:v>8.7311788095593469E-5</c:v>
                </c:pt>
                <c:pt idx="7">
                  <c:v>1.2464351838756361E-4</c:v>
                </c:pt>
                <c:pt idx="8">
                  <c:v>1.7222805961701019E-4</c:v>
                </c:pt>
                <c:pt idx="9">
                  <c:v>1.5128166269240883E-4</c:v>
                </c:pt>
                <c:pt idx="10">
                  <c:v>2.0216243472792259E-4</c:v>
                </c:pt>
                <c:pt idx="11">
                  <c:v>3.7197581363816268E-4</c:v>
                </c:pt>
                <c:pt idx="12">
                  <c:v>5.6930888695254486E-4</c:v>
                </c:pt>
                <c:pt idx="13">
                  <c:v>8.2582080171538918E-4</c:v>
                </c:pt>
                <c:pt idx="14">
                  <c:v>9.5696096105212013E-4</c:v>
                </c:pt>
                <c:pt idx="15">
                  <c:v>1.2842460174824414E-3</c:v>
                </c:pt>
                <c:pt idx="16">
                  <c:v>1.3981384574851001E-3</c:v>
                </c:pt>
                <c:pt idx="17">
                  <c:v>1.6120293413601919E-3</c:v>
                </c:pt>
                <c:pt idx="18">
                  <c:v>1.7538055942862673E-3</c:v>
                </c:pt>
                <c:pt idx="19">
                  <c:v>2.0656443598462975E-3</c:v>
                </c:pt>
                <c:pt idx="20">
                  <c:v>4.6609470163093665E-3</c:v>
                </c:pt>
                <c:pt idx="21">
                  <c:v>7.1172138908072178E-3</c:v>
                </c:pt>
                <c:pt idx="22">
                  <c:v>9.7681883524541567E-3</c:v>
                </c:pt>
                <c:pt idx="23">
                  <c:v>1.1408254819798513E-2</c:v>
                </c:pt>
                <c:pt idx="24">
                  <c:v>1.4506711777501662E-2</c:v>
                </c:pt>
                <c:pt idx="25">
                  <c:v>1.7078538371537801E-2</c:v>
                </c:pt>
                <c:pt idx="26">
                  <c:v>1.8199256845600642E-2</c:v>
                </c:pt>
                <c:pt idx="27">
                  <c:v>1.9326107842093373E-2</c:v>
                </c:pt>
                <c:pt idx="28">
                  <c:v>2.4026686284605921E-2</c:v>
                </c:pt>
                <c:pt idx="29">
                  <c:v>2.7912789091898378E-2</c:v>
                </c:pt>
                <c:pt idx="30">
                  <c:v>3.4654730938261366E-2</c:v>
                </c:pt>
                <c:pt idx="31">
                  <c:v>3.8805298775342938E-2</c:v>
                </c:pt>
                <c:pt idx="32">
                  <c:v>4.3884943760553199E-2</c:v>
                </c:pt>
                <c:pt idx="33">
                  <c:v>4.9387349510774184E-2</c:v>
                </c:pt>
                <c:pt idx="34">
                  <c:v>5.4990558598436524E-2</c:v>
                </c:pt>
                <c:pt idx="35">
                  <c:v>5.9804205423250219E-2</c:v>
                </c:pt>
                <c:pt idx="36">
                  <c:v>6.5389016943622869E-2</c:v>
                </c:pt>
                <c:pt idx="37">
                  <c:v>7.1200731793901559E-2</c:v>
                </c:pt>
                <c:pt idx="38">
                  <c:v>7.9553610626066917E-2</c:v>
                </c:pt>
                <c:pt idx="39">
                  <c:v>8.3731774814083004E-2</c:v>
                </c:pt>
                <c:pt idx="40">
                  <c:v>8.7845930799237082E-2</c:v>
                </c:pt>
                <c:pt idx="41">
                  <c:v>9.2912544174283837E-2</c:v>
                </c:pt>
                <c:pt idx="42">
                  <c:v>0.10031718172572707</c:v>
                </c:pt>
                <c:pt idx="43">
                  <c:v>0.10448231430357964</c:v>
                </c:pt>
                <c:pt idx="44">
                  <c:v>0.10995904011612544</c:v>
                </c:pt>
                <c:pt idx="45">
                  <c:v>0.12412363379856949</c:v>
                </c:pt>
                <c:pt idx="46">
                  <c:v>0.13172872817693981</c:v>
                </c:pt>
                <c:pt idx="47">
                  <c:v>0.13987923376891873</c:v>
                </c:pt>
                <c:pt idx="48">
                  <c:v>0.14881815177579069</c:v>
                </c:pt>
                <c:pt idx="49">
                  <c:v>0.16062555714924484</c:v>
                </c:pt>
                <c:pt idx="50">
                  <c:v>0.17164455010780594</c:v>
                </c:pt>
                <c:pt idx="51">
                  <c:v>0.18156313857285319</c:v>
                </c:pt>
                <c:pt idx="52">
                  <c:v>0.18979183382581322</c:v>
                </c:pt>
                <c:pt idx="53">
                  <c:v>0.20538223897320726</c:v>
                </c:pt>
                <c:pt idx="54">
                  <c:v>0.21633262433708392</c:v>
                </c:pt>
                <c:pt idx="55">
                  <c:v>0.26010733600695984</c:v>
                </c:pt>
                <c:pt idx="56">
                  <c:v>0.30722810522764576</c:v>
                </c:pt>
                <c:pt idx="57">
                  <c:v>0.35839633925206071</c:v>
                </c:pt>
                <c:pt idx="58">
                  <c:v>0.40779764025136295</c:v>
                </c:pt>
                <c:pt idx="59">
                  <c:v>0.45410393383682879</c:v>
                </c:pt>
                <c:pt idx="60">
                  <c:v>0.51201027688108802</c:v>
                </c:pt>
                <c:pt idx="61">
                  <c:v>0.5581191799008417</c:v>
                </c:pt>
                <c:pt idx="62">
                  <c:v>0.60547183512590796</c:v>
                </c:pt>
                <c:pt idx="63">
                  <c:v>0.65627595063104804</c:v>
                </c:pt>
                <c:pt idx="64">
                  <c:v>0.70426293864495626</c:v>
                </c:pt>
                <c:pt idx="65">
                  <c:v>0.75762163302479846</c:v>
                </c:pt>
                <c:pt idx="66">
                  <c:v>0.8068197942186105</c:v>
                </c:pt>
                <c:pt idx="67">
                  <c:v>0.84933733879035844</c:v>
                </c:pt>
                <c:pt idx="68">
                  <c:v>0.89883254403936841</c:v>
                </c:pt>
                <c:pt idx="69">
                  <c:v>0.95240587670425669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4.2444799480172815E-6</c:v>
                </c:pt>
                <c:pt idx="1">
                  <c:v>0</c:v>
                </c:pt>
                <c:pt idx="2">
                  <c:v>1.4531880121067906E-5</c:v>
                </c:pt>
                <c:pt idx="3">
                  <c:v>1.8285632577990845E-5</c:v>
                </c:pt>
                <c:pt idx="4">
                  <c:v>6.315323144725513E-5</c:v>
                </c:pt>
                <c:pt idx="5">
                  <c:v>7.6791701500292429E-5</c:v>
                </c:pt>
                <c:pt idx="6">
                  <c:v>3.2639635156749506E-5</c:v>
                </c:pt>
                <c:pt idx="7">
                  <c:v>1.0447266496879811E-4</c:v>
                </c:pt>
                <c:pt idx="8">
                  <c:v>1.1830420813308563E-4</c:v>
                </c:pt>
                <c:pt idx="9">
                  <c:v>1.4533354985112176E-4</c:v>
                </c:pt>
                <c:pt idx="10">
                  <c:v>4.8054064983340177E-4</c:v>
                </c:pt>
                <c:pt idx="11">
                  <c:v>5.1051435649800397E-4</c:v>
                </c:pt>
                <c:pt idx="12">
                  <c:v>8.0365922779462547E-4</c:v>
                </c:pt>
                <c:pt idx="13">
                  <c:v>7.2677590595218895E-4</c:v>
                </c:pt>
                <c:pt idx="14">
                  <c:v>7.9408333779081182E-4</c:v>
                </c:pt>
                <c:pt idx="15">
                  <c:v>2.0850970873033787E-3</c:v>
                </c:pt>
                <c:pt idx="16">
                  <c:v>1.2494659355284108E-3</c:v>
                </c:pt>
                <c:pt idx="17">
                  <c:v>2.0911127448900182E-3</c:v>
                </c:pt>
                <c:pt idx="18">
                  <c:v>1.4608899309173815E-3</c:v>
                </c:pt>
                <c:pt idx="19">
                  <c:v>2.3212004743665112E-3</c:v>
                </c:pt>
                <c:pt idx="20">
                  <c:v>5.6039439255385331E-3</c:v>
                </c:pt>
                <c:pt idx="21">
                  <c:v>8.0245623035584725E-3</c:v>
                </c:pt>
                <c:pt idx="22">
                  <c:v>1.1314340409293175E-2</c:v>
                </c:pt>
                <c:pt idx="23">
                  <c:v>1.5672787124367888E-2</c:v>
                </c:pt>
                <c:pt idx="24">
                  <c:v>1.5932631353258824E-2</c:v>
                </c:pt>
                <c:pt idx="25">
                  <c:v>1.434809105551212E-2</c:v>
                </c:pt>
                <c:pt idx="26">
                  <c:v>1.7851027239209057E-2</c:v>
                </c:pt>
                <c:pt idx="27">
                  <c:v>1.2239750557799502E-2</c:v>
                </c:pt>
                <c:pt idx="28">
                  <c:v>1.9660104414483816E-2</c:v>
                </c:pt>
                <c:pt idx="29">
                  <c:v>2.2914905895944342E-2</c:v>
                </c:pt>
                <c:pt idx="30">
                  <c:v>1.3368334401616838E-2</c:v>
                </c:pt>
                <c:pt idx="31">
                  <c:v>3.3955916902768446E-2</c:v>
                </c:pt>
                <c:pt idx="32">
                  <c:v>5.018317558915264E-2</c:v>
                </c:pt>
                <c:pt idx="33">
                  <c:v>3.3610709330709004E-2</c:v>
                </c:pt>
                <c:pt idx="34">
                  <c:v>6.0612967181750313E-2</c:v>
                </c:pt>
                <c:pt idx="35">
                  <c:v>8.0112189403928377E-2</c:v>
                </c:pt>
                <c:pt idx="36">
                  <c:v>9.7290243777520324E-2</c:v>
                </c:pt>
                <c:pt idx="37">
                  <c:v>4.9315687374021387E-2</c:v>
                </c:pt>
                <c:pt idx="38">
                  <c:v>8.7016698387915897E-2</c:v>
                </c:pt>
                <c:pt idx="39">
                  <c:v>7.303105427742676E-2</c:v>
                </c:pt>
                <c:pt idx="40">
                  <c:v>7.1157440627002633E-2</c:v>
                </c:pt>
                <c:pt idx="41">
                  <c:v>7.8074910537439812E-2</c:v>
                </c:pt>
                <c:pt idx="42">
                  <c:v>0.11208983406904861</c:v>
                </c:pt>
                <c:pt idx="43">
                  <c:v>0.12224047412163033</c:v>
                </c:pt>
                <c:pt idx="44">
                  <c:v>0.13260385213938591</c:v>
                </c:pt>
                <c:pt idx="45">
                  <c:v>0.13933995846522737</c:v>
                </c:pt>
                <c:pt idx="46">
                  <c:v>0.1454369570385507</c:v>
                </c:pt>
                <c:pt idx="47">
                  <c:v>0.14634958503200668</c:v>
                </c:pt>
                <c:pt idx="48">
                  <c:v>0.17211322524295794</c:v>
                </c:pt>
                <c:pt idx="49">
                  <c:v>0.10596423207183636</c:v>
                </c:pt>
                <c:pt idx="50">
                  <c:v>0.1731214959350425</c:v>
                </c:pt>
                <c:pt idx="51">
                  <c:v>0.16888371991449919</c:v>
                </c:pt>
                <c:pt idx="52">
                  <c:v>0.15191295097840229</c:v>
                </c:pt>
                <c:pt idx="53">
                  <c:v>0.20871219996583204</c:v>
                </c:pt>
                <c:pt idx="54">
                  <c:v>0.28441384285885751</c:v>
                </c:pt>
                <c:pt idx="55">
                  <c:v>0.3094221739077419</c:v>
                </c:pt>
                <c:pt idx="56">
                  <c:v>0.34724662657285704</c:v>
                </c:pt>
                <c:pt idx="57">
                  <c:v>0.41540322255818246</c:v>
                </c:pt>
                <c:pt idx="58">
                  <c:v>0.39077656844681591</c:v>
                </c:pt>
                <c:pt idx="59">
                  <c:v>0.45796422344790405</c:v>
                </c:pt>
                <c:pt idx="60">
                  <c:v>0.56746796252166487</c:v>
                </c:pt>
                <c:pt idx="61">
                  <c:v>0.56866036775503437</c:v>
                </c:pt>
                <c:pt idx="62">
                  <c:v>0.62487056498175153</c:v>
                </c:pt>
                <c:pt idx="63">
                  <c:v>0.65896852782833792</c:v>
                </c:pt>
                <c:pt idx="64">
                  <c:v>0.77937910997374382</c:v>
                </c:pt>
                <c:pt idx="65">
                  <c:v>0.81267260152345411</c:v>
                </c:pt>
                <c:pt idx="66">
                  <c:v>0.86062624167323432</c:v>
                </c:pt>
                <c:pt idx="67">
                  <c:v>0.92643556918567505</c:v>
                </c:pt>
                <c:pt idx="68">
                  <c:v>0.94206018948499948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0.52516245041200127</c:v>
                </c:pt>
                <c:pt idx="1">
                  <c:v>1</c:v>
                </c:pt>
                <c:pt idx="2">
                  <c:v>0.76030795818363905</c:v>
                </c:pt>
                <c:pt idx="3">
                  <c:v>0.38251783902264136</c:v>
                </c:pt>
                <c:pt idx="4">
                  <c:v>0.17782308914292322</c:v>
                </c:pt>
                <c:pt idx="5">
                  <c:v>0.38505580952874324</c:v>
                </c:pt>
                <c:pt idx="6">
                  <c:v>0.60869960565252657</c:v>
                </c:pt>
                <c:pt idx="7">
                  <c:v>0.23616149137408196</c:v>
                </c:pt>
                <c:pt idx="8">
                  <c:v>0.40656062297243328</c:v>
                </c:pt>
                <c:pt idx="9">
                  <c:v>0.22140785987433012</c:v>
                </c:pt>
                <c:pt idx="10">
                  <c:v>3.6438837650097936E-2</c:v>
                </c:pt>
                <c:pt idx="11">
                  <c:v>8.1974089916007714E-2</c:v>
                </c:pt>
                <c:pt idx="12">
                  <c:v>9.0034203286390058E-2</c:v>
                </c:pt>
                <c:pt idx="13">
                  <c:v>6.2692054165768396E-2</c:v>
                </c:pt>
                <c:pt idx="14">
                  <c:v>5.9004596812261077E-2</c:v>
                </c:pt>
                <c:pt idx="15">
                  <c:v>0.11805964825929151</c:v>
                </c:pt>
                <c:pt idx="16">
                  <c:v>0.26094422791704647</c:v>
                </c:pt>
                <c:pt idx="17">
                  <c:v>9.0866632845548342E-2</c:v>
                </c:pt>
                <c:pt idx="18">
                  <c:v>7.1290514046053383E-2</c:v>
                </c:pt>
                <c:pt idx="19">
                  <c:v>0.45291775035937598</c:v>
                </c:pt>
                <c:pt idx="20">
                  <c:v>9.8789504380080467E-2</c:v>
                </c:pt>
                <c:pt idx="21">
                  <c:v>0.16572043806224099</c:v>
                </c:pt>
                <c:pt idx="22">
                  <c:v>0.29483957121168508</c:v>
                </c:pt>
                <c:pt idx="23">
                  <c:v>0.17364266786668173</c:v>
                </c:pt>
                <c:pt idx="24">
                  <c:v>4.8387028743341255E-2</c:v>
                </c:pt>
                <c:pt idx="25">
                  <c:v>5.2464752196191559E-2</c:v>
                </c:pt>
                <c:pt idx="26">
                  <c:v>0.55743783265366731</c:v>
                </c:pt>
                <c:pt idx="27">
                  <c:v>6.7334373259105518E-2</c:v>
                </c:pt>
                <c:pt idx="28">
                  <c:v>4.1273362804955457E-2</c:v>
                </c:pt>
                <c:pt idx="29">
                  <c:v>0.77540700253334349</c:v>
                </c:pt>
                <c:pt idx="30">
                  <c:v>0.7780752368873588</c:v>
                </c:pt>
                <c:pt idx="31">
                  <c:v>0.25057742462459787</c:v>
                </c:pt>
                <c:pt idx="32">
                  <c:v>0</c:v>
                </c:pt>
                <c:pt idx="33">
                  <c:v>0.27766899105657739</c:v>
                </c:pt>
                <c:pt idx="34">
                  <c:v>9.1135720088052888E-2</c:v>
                </c:pt>
                <c:pt idx="35">
                  <c:v>0.28399040630866468</c:v>
                </c:pt>
                <c:pt idx="36">
                  <c:v>7.1976828757703032E-2</c:v>
                </c:pt>
                <c:pt idx="37">
                  <c:v>0.27932777683110183</c:v>
                </c:pt>
                <c:pt idx="38">
                  <c:v>8.8890425913149995E-2</c:v>
                </c:pt>
                <c:pt idx="39">
                  <c:v>0.42789222931311838</c:v>
                </c:pt>
                <c:pt idx="40">
                  <c:v>0.32051115319300422</c:v>
                </c:pt>
                <c:pt idx="41">
                  <c:v>0.48305473822529338</c:v>
                </c:pt>
                <c:pt idx="42">
                  <c:v>0.23421136295388406</c:v>
                </c:pt>
                <c:pt idx="43">
                  <c:v>0.27500823843316946</c:v>
                </c:pt>
                <c:pt idx="44">
                  <c:v>0.14805741689598065</c:v>
                </c:pt>
                <c:pt idx="45">
                  <c:v>0.2957353550568706</c:v>
                </c:pt>
                <c:pt idx="46">
                  <c:v>0.1700337847038291</c:v>
                </c:pt>
                <c:pt idx="47">
                  <c:v>0.4978823486899458</c:v>
                </c:pt>
                <c:pt idx="48">
                  <c:v>0.30096150371440655</c:v>
                </c:pt>
                <c:pt idx="49">
                  <c:v>0.83634994972168197</c:v>
                </c:pt>
                <c:pt idx="50">
                  <c:v>0.21710222092319606</c:v>
                </c:pt>
                <c:pt idx="51">
                  <c:v>0.15160841168415662</c:v>
                </c:pt>
                <c:pt idx="52">
                  <c:v>0.40831100525312131</c:v>
                </c:pt>
                <c:pt idx="53">
                  <c:v>0.38961147862357254</c:v>
                </c:pt>
                <c:pt idx="54">
                  <c:v>0.1653522135244373</c:v>
                </c:pt>
                <c:pt idx="55">
                  <c:v>0.29842266864167666</c:v>
                </c:pt>
                <c:pt idx="56">
                  <c:v>0.51393810094314996</c:v>
                </c:pt>
                <c:pt idx="57">
                  <c:v>0.26085734468575461</c:v>
                </c:pt>
                <c:pt idx="58">
                  <c:v>0.58857560608315906</c:v>
                </c:pt>
                <c:pt idx="59">
                  <c:v>0.75959749238285956</c:v>
                </c:pt>
                <c:pt idx="60">
                  <c:v>0.48940729047231213</c:v>
                </c:pt>
                <c:pt idx="61">
                  <c:v>0.58563690546793279</c:v>
                </c:pt>
                <c:pt idx="62">
                  <c:v>0.60382929380110362</c:v>
                </c:pt>
                <c:pt idx="63">
                  <c:v>0.26576744642461159</c:v>
                </c:pt>
                <c:pt idx="64">
                  <c:v>0.25739960213988716</c:v>
                </c:pt>
                <c:pt idx="65">
                  <c:v>0.46190943063073509</c:v>
                </c:pt>
                <c:pt idx="66">
                  <c:v>0.58216794449241671</c:v>
                </c:pt>
                <c:pt idx="67">
                  <c:v>0.42678565568388094</c:v>
                </c:pt>
                <c:pt idx="68">
                  <c:v>0.54578908177830998</c:v>
                </c:pt>
                <c:pt idx="69">
                  <c:v>0.36548020039310863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7992"/>
        <c:axId val="140498384"/>
      </c:scatterChart>
      <c:valAx>
        <c:axId val="140497992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8384"/>
        <c:crosses val="autoZero"/>
        <c:crossBetween val="midCat"/>
      </c:valAx>
      <c:valAx>
        <c:axId val="14049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2.6342999999999999E-4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99168"/>
        <c:axId val="140499560"/>
      </c:lineChart>
      <c:catAx>
        <c:axId val="140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560"/>
        <c:crosses val="autoZero"/>
        <c:auto val="1"/>
        <c:lblAlgn val="ctr"/>
        <c:lblOffset val="100"/>
        <c:noMultiLvlLbl val="0"/>
      </c:catAx>
      <c:valAx>
        <c:axId val="14049956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7.2015963413581852E-2</c:v>
                </c:pt>
                <c:pt idx="1">
                  <c:v>6.4621621621621619E-2</c:v>
                </c:pt>
                <c:pt idx="2">
                  <c:v>5.7457074549011077E-2</c:v>
                </c:pt>
                <c:pt idx="3">
                  <c:v>3.8008547472881696E-2</c:v>
                </c:pt>
                <c:pt idx="4">
                  <c:v>2.7658551196648624E-2</c:v>
                </c:pt>
                <c:pt idx="5">
                  <c:v>4.0165894989201679E-2</c:v>
                </c:pt>
                <c:pt idx="6">
                  <c:v>3.0754724165833691E-2</c:v>
                </c:pt>
                <c:pt idx="7">
                  <c:v>2.58745449407384E-2</c:v>
                </c:pt>
                <c:pt idx="8">
                  <c:v>1.7627179355970614E-2</c:v>
                </c:pt>
                <c:pt idx="9">
                  <c:v>2.8767709447647869E-2</c:v>
                </c:pt>
                <c:pt idx="10">
                  <c:v>1.7032347105491244E-2</c:v>
                </c:pt>
                <c:pt idx="11">
                  <c:v>1.3473664837756074E-2</c:v>
                </c:pt>
                <c:pt idx="12">
                  <c:v>1.122234490363478E-2</c:v>
                </c:pt>
                <c:pt idx="13">
                  <c:v>7.1113207195528785E-2</c:v>
                </c:pt>
                <c:pt idx="14">
                  <c:v>2.5237561975634211E-2</c:v>
                </c:pt>
                <c:pt idx="15">
                  <c:v>9.5291107837816875E-3</c:v>
                </c:pt>
                <c:pt idx="16">
                  <c:v>1.3881401617250676E-2</c:v>
                </c:pt>
                <c:pt idx="17">
                  <c:v>7.2736367901332255E-2</c:v>
                </c:pt>
                <c:pt idx="18">
                  <c:v>6.2963485863387026E-3</c:v>
                </c:pt>
                <c:pt idx="19">
                  <c:v>1.0479678508536481E-2</c:v>
                </c:pt>
                <c:pt idx="20">
                  <c:v>2.1556996306934754E-2</c:v>
                </c:pt>
                <c:pt idx="21">
                  <c:v>1.1448488782331484E-2</c:v>
                </c:pt>
                <c:pt idx="22">
                  <c:v>1.3363585069859516E-2</c:v>
                </c:pt>
                <c:pt idx="23">
                  <c:v>8.7276061055856745E-3</c:v>
                </c:pt>
                <c:pt idx="24">
                  <c:v>9.6461726866909833E-3</c:v>
                </c:pt>
                <c:pt idx="25">
                  <c:v>1.6701420558190443E-2</c:v>
                </c:pt>
                <c:pt idx="26">
                  <c:v>6.8079982930472158E-3</c:v>
                </c:pt>
                <c:pt idx="27">
                  <c:v>8.3308561531174816E-2</c:v>
                </c:pt>
                <c:pt idx="28">
                  <c:v>7.4644980236658956E-2</c:v>
                </c:pt>
                <c:pt idx="29">
                  <c:v>8.8642840840594799E-3</c:v>
                </c:pt>
                <c:pt idx="30">
                  <c:v>5.2212201458978714E-3</c:v>
                </c:pt>
                <c:pt idx="31">
                  <c:v>5.4890291684806273E-3</c:v>
                </c:pt>
                <c:pt idx="32">
                  <c:v>7.3915526870470946E-3</c:v>
                </c:pt>
                <c:pt idx="33">
                  <c:v>0.11422131517044104</c:v>
                </c:pt>
                <c:pt idx="34">
                  <c:v>1.2179136319249644E-2</c:v>
                </c:pt>
                <c:pt idx="35">
                  <c:v>3.2527582315592615E-3</c:v>
                </c:pt>
                <c:pt idx="36">
                  <c:v>7.2940585718175143E-3</c:v>
                </c:pt>
                <c:pt idx="37">
                  <c:v>5.2701884530276556E-3</c:v>
                </c:pt>
                <c:pt idx="38">
                  <c:v>8.088867110414473E-2</c:v>
                </c:pt>
                <c:pt idx="39">
                  <c:v>6.8450119289564376E-3</c:v>
                </c:pt>
                <c:pt idx="40">
                  <c:v>4.2029804028307022E-3</c:v>
                </c:pt>
                <c:pt idx="41">
                  <c:v>5.7932773109243699E-3</c:v>
                </c:pt>
                <c:pt idx="42">
                  <c:v>6.2368269073293514E-3</c:v>
                </c:pt>
                <c:pt idx="43">
                  <c:v>4.9011300128466344E-3</c:v>
                </c:pt>
                <c:pt idx="44">
                  <c:v>7.821225136098986E-2</c:v>
                </c:pt>
                <c:pt idx="45">
                  <c:v>4.3996410191875909E-3</c:v>
                </c:pt>
                <c:pt idx="46">
                  <c:v>7.6577297100790696E-3</c:v>
                </c:pt>
                <c:pt idx="47">
                  <c:v>2.813236933680192E-3</c:v>
                </c:pt>
                <c:pt idx="48">
                  <c:v>7.7669258724948592E-2</c:v>
                </c:pt>
                <c:pt idx="49">
                  <c:v>3.3354591399061772E-3</c:v>
                </c:pt>
                <c:pt idx="50">
                  <c:v>7.7541912201361295E-3</c:v>
                </c:pt>
                <c:pt idx="51">
                  <c:v>6.1458646216317948E-2</c:v>
                </c:pt>
                <c:pt idx="52">
                  <c:v>6.64358438678362E-2</c:v>
                </c:pt>
                <c:pt idx="53">
                  <c:v>6.7263084042502919E-2</c:v>
                </c:pt>
                <c:pt idx="54">
                  <c:v>3.715454559027726E-3</c:v>
                </c:pt>
                <c:pt idx="55">
                  <c:v>5.8968829216103941E-2</c:v>
                </c:pt>
                <c:pt idx="56">
                  <c:v>4.5380877206721869E-2</c:v>
                </c:pt>
                <c:pt idx="57">
                  <c:v>4.3564450176763032E-2</c:v>
                </c:pt>
                <c:pt idx="58">
                  <c:v>4.1349018983026953E-2</c:v>
                </c:pt>
                <c:pt idx="59">
                  <c:v>3.5334119314063134E-2</c:v>
                </c:pt>
                <c:pt idx="60">
                  <c:v>3.104556566541751E-2</c:v>
                </c:pt>
                <c:pt idx="61">
                  <c:v>5.2938878096429706E-2</c:v>
                </c:pt>
                <c:pt idx="62">
                  <c:v>4.4689488721339203E-2</c:v>
                </c:pt>
                <c:pt idx="63">
                  <c:v>3.2371322495359178E-2</c:v>
                </c:pt>
                <c:pt idx="64">
                  <c:v>2.9494084047327625E-2</c:v>
                </c:pt>
                <c:pt idx="65">
                  <c:v>3.1873719774435476E-2</c:v>
                </c:pt>
                <c:pt idx="66">
                  <c:v>2.6532470920418622E-2</c:v>
                </c:pt>
                <c:pt idx="67">
                  <c:v>4.3178969870133498E-2</c:v>
                </c:pt>
                <c:pt idx="68">
                  <c:v>3.5418526525860639E-2</c:v>
                </c:pt>
                <c:pt idx="69">
                  <c:v>2.7698043877661296E-2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0.27495656525935724</c:v>
                </c:pt>
                <c:pt idx="1">
                  <c:v>0.1871240539959026</c:v>
                </c:pt>
                <c:pt idx="2">
                  <c:v>0.32826622977231784</c:v>
                </c:pt>
                <c:pt idx="3">
                  <c:v>0.27350444577089744</c:v>
                </c:pt>
                <c:pt idx="4">
                  <c:v>9.557674256150539E-2</c:v>
                </c:pt>
                <c:pt idx="5">
                  <c:v>0.11963717183224665</c:v>
                </c:pt>
                <c:pt idx="6">
                  <c:v>0.12476664521745714</c:v>
                </c:pt>
                <c:pt idx="7">
                  <c:v>0.11201968893700094</c:v>
                </c:pt>
                <c:pt idx="8">
                  <c:v>6.864429626206274E-2</c:v>
                </c:pt>
                <c:pt idx="9">
                  <c:v>7.871957204302181E-2</c:v>
                </c:pt>
                <c:pt idx="10">
                  <c:v>6.2056081115508074E-2</c:v>
                </c:pt>
                <c:pt idx="11">
                  <c:v>3.8011563397680012E-2</c:v>
                </c:pt>
                <c:pt idx="12">
                  <c:v>1.9866571839391455E-2</c:v>
                </c:pt>
                <c:pt idx="13">
                  <c:v>2.9368877928080586E-2</c:v>
                </c:pt>
                <c:pt idx="14">
                  <c:v>2.4140782977142325E-2</c:v>
                </c:pt>
                <c:pt idx="15">
                  <c:v>2.3895952429871525E-2</c:v>
                </c:pt>
                <c:pt idx="16">
                  <c:v>5.1566089228888758E-2</c:v>
                </c:pt>
                <c:pt idx="17">
                  <c:v>2.6300502708426765E-2</c:v>
                </c:pt>
                <c:pt idx="18">
                  <c:v>2.5979121861239546E-2</c:v>
                </c:pt>
                <c:pt idx="19">
                  <c:v>4.2237512533829548E-2</c:v>
                </c:pt>
                <c:pt idx="20">
                  <c:v>9.3399399097929839E-2</c:v>
                </c:pt>
                <c:pt idx="21">
                  <c:v>2.8951891757774764E-2</c:v>
                </c:pt>
                <c:pt idx="22">
                  <c:v>2.7390242742991483E-2</c:v>
                </c:pt>
                <c:pt idx="23">
                  <c:v>2.8173860439352195E-2</c:v>
                </c:pt>
                <c:pt idx="24">
                  <c:v>1.4562533762215783E-2</c:v>
                </c:pt>
                <c:pt idx="25">
                  <c:v>2.4627554560236589E-2</c:v>
                </c:pt>
                <c:pt idx="26">
                  <c:v>1.3830408025781548E-2</c:v>
                </c:pt>
                <c:pt idx="27">
                  <c:v>2.9569895955454513E-2</c:v>
                </c:pt>
                <c:pt idx="28">
                  <c:v>2.7039254915250738E-2</c:v>
                </c:pt>
                <c:pt idx="29">
                  <c:v>1.3446362161308387E-2</c:v>
                </c:pt>
                <c:pt idx="30">
                  <c:v>0.12364488174886654</c:v>
                </c:pt>
                <c:pt idx="31">
                  <c:v>0.13078769327095327</c:v>
                </c:pt>
                <c:pt idx="32">
                  <c:v>0.12803634559813548</c:v>
                </c:pt>
                <c:pt idx="33">
                  <c:v>0.13526795033291344</c:v>
                </c:pt>
                <c:pt idx="34">
                  <c:v>9.8811578110229129E-2</c:v>
                </c:pt>
                <c:pt idx="35">
                  <c:v>1.0687227835792502E-2</c:v>
                </c:pt>
                <c:pt idx="36">
                  <c:v>2.2189890873827979E-2</c:v>
                </c:pt>
                <c:pt idx="37">
                  <c:v>8.3359663627925271E-3</c:v>
                </c:pt>
                <c:pt idx="38">
                  <c:v>9.3602780060257455E-3</c:v>
                </c:pt>
                <c:pt idx="39">
                  <c:v>1.1337928314036546E-2</c:v>
                </c:pt>
                <c:pt idx="40">
                  <c:v>1.0502393655443138E-2</c:v>
                </c:pt>
                <c:pt idx="41">
                  <c:v>0.12434697161608468</c:v>
                </c:pt>
                <c:pt idx="42">
                  <c:v>2.0231194949633474E-2</c:v>
                </c:pt>
                <c:pt idx="43">
                  <c:v>1.0626517542152774E-2</c:v>
                </c:pt>
                <c:pt idx="44">
                  <c:v>1.5434866310160429E-2</c:v>
                </c:pt>
                <c:pt idx="45">
                  <c:v>1.0883319840906692E-2</c:v>
                </c:pt>
                <c:pt idx="46">
                  <c:v>3.0051408987052556E-2</c:v>
                </c:pt>
                <c:pt idx="47">
                  <c:v>1.112734318673396E-2</c:v>
                </c:pt>
                <c:pt idx="48">
                  <c:v>9.4669167717351312E-3</c:v>
                </c:pt>
                <c:pt idx="49">
                  <c:v>2.5147888056595919E-2</c:v>
                </c:pt>
                <c:pt idx="50">
                  <c:v>4.3088571803355152E-2</c:v>
                </c:pt>
                <c:pt idx="51">
                  <c:v>8.3661391281340744E-3</c:v>
                </c:pt>
                <c:pt idx="52">
                  <c:v>8.3320717520868087E-2</c:v>
                </c:pt>
                <c:pt idx="53">
                  <c:v>9.0747701652781315E-2</c:v>
                </c:pt>
                <c:pt idx="54">
                  <c:v>5.3134258980584151E-3</c:v>
                </c:pt>
                <c:pt idx="55">
                  <c:v>6.829065127271319E-3</c:v>
                </c:pt>
                <c:pt idx="56">
                  <c:v>5.5537995443647944E-3</c:v>
                </c:pt>
                <c:pt idx="57">
                  <c:v>5.6939583649964504E-3</c:v>
                </c:pt>
                <c:pt idx="58">
                  <c:v>5.6850137142646761E-3</c:v>
                </c:pt>
                <c:pt idx="59">
                  <c:v>8.9706839879817687E-2</c:v>
                </c:pt>
                <c:pt idx="60">
                  <c:v>7.365027874801029E-3</c:v>
                </c:pt>
                <c:pt idx="61">
                  <c:v>5.6529358938933408E-3</c:v>
                </c:pt>
                <c:pt idx="62">
                  <c:v>5.8659637111453155E-3</c:v>
                </c:pt>
                <c:pt idx="63">
                  <c:v>8.0206488670934925E-2</c:v>
                </c:pt>
                <c:pt idx="64">
                  <c:v>7.4270918054010985E-3</c:v>
                </c:pt>
                <c:pt idx="65">
                  <c:v>4.9409601359191114E-3</c:v>
                </c:pt>
                <c:pt idx="66">
                  <c:v>7.1252255265426487E-2</c:v>
                </c:pt>
                <c:pt idx="67">
                  <c:v>4.56401629673328E-3</c:v>
                </c:pt>
                <c:pt idx="68">
                  <c:v>6.3773789091892893E-2</c:v>
                </c:pt>
                <c:pt idx="69">
                  <c:v>5.8225463259445947E-3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0.29353604373078235</c:v>
                </c:pt>
                <c:pt idx="1">
                  <c:v>0.54191985015803645</c:v>
                </c:pt>
                <c:pt idx="2">
                  <c:v>0.41653881875408483</c:v>
                </c:pt>
                <c:pt idx="3">
                  <c:v>0.21891976375467753</c:v>
                </c:pt>
                <c:pt idx="4">
                  <c:v>0.11184554189729949</c:v>
                </c:pt>
                <c:pt idx="5">
                  <c:v>0.22024735626595354</c:v>
                </c:pt>
                <c:pt idx="6">
                  <c:v>0.33723367593099396</c:v>
                </c:pt>
                <c:pt idx="7">
                  <c:v>0.14236190358695988</c:v>
                </c:pt>
                <c:pt idx="8">
                  <c:v>0.23149635589600873</c:v>
                </c:pt>
                <c:pt idx="9">
                  <c:v>0.13464439440152789</c:v>
                </c:pt>
                <c:pt idx="10">
                  <c:v>3.7888546320335309E-2</c:v>
                </c:pt>
                <c:pt idx="11">
                  <c:v>6.1707680452093495E-2</c:v>
                </c:pt>
                <c:pt idx="12">
                  <c:v>6.5923862683064577E-2</c:v>
                </c:pt>
                <c:pt idx="13">
                  <c:v>5.1621398439505403E-2</c:v>
                </c:pt>
                <c:pt idx="14">
                  <c:v>4.9692518353469627E-2</c:v>
                </c:pt>
                <c:pt idx="15">
                  <c:v>8.0583753639933323E-2</c:v>
                </c:pt>
                <c:pt idx="16">
                  <c:v>0.15532555913940382</c:v>
                </c:pt>
                <c:pt idx="17">
                  <c:v>6.6359300071421282E-2</c:v>
                </c:pt>
                <c:pt idx="18">
                  <c:v>5.6119185517065531E-2</c:v>
                </c:pt>
                <c:pt idx="19">
                  <c:v>0.25574540647213229</c:v>
                </c:pt>
                <c:pt idx="20">
                  <c:v>7.0503692172022264E-2</c:v>
                </c:pt>
                <c:pt idx="21">
                  <c:v>0.10551473982427668</c:v>
                </c:pt>
                <c:pt idx="22">
                  <c:v>0.17305594797446078</c:v>
                </c:pt>
                <c:pt idx="23">
                  <c:v>0.1096587962408886</c:v>
                </c:pt>
                <c:pt idx="24">
                  <c:v>4.4138551582629755E-2</c:v>
                </c:pt>
                <c:pt idx="25">
                  <c:v>4.6271576811269428E-2</c:v>
                </c:pt>
                <c:pt idx="26">
                  <c:v>0.31041904361576494</c:v>
                </c:pt>
                <c:pt idx="27">
                  <c:v>5.4049759229534505E-2</c:v>
                </c:pt>
                <c:pt idx="28">
                  <c:v>4.041744859706918E-2</c:v>
                </c:pt>
                <c:pt idx="29">
                  <c:v>0.42443701069835627</c:v>
                </c:pt>
                <c:pt idx="30">
                  <c:v>0.42583274320911774</c:v>
                </c:pt>
                <c:pt idx="31">
                  <c:v>0.14990276546081804</c:v>
                </c:pt>
                <c:pt idx="32">
                  <c:v>1.8827675491629434E-2</c:v>
                </c:pt>
                <c:pt idx="33">
                  <c:v>0.16407415186084162</c:v>
                </c:pt>
                <c:pt idx="34">
                  <c:v>6.6500057502277971E-2</c:v>
                </c:pt>
                <c:pt idx="35">
                  <c:v>0.16738083471202536</c:v>
                </c:pt>
                <c:pt idx="36">
                  <c:v>5.6478191372087892E-2</c:v>
                </c:pt>
                <c:pt idx="37">
                  <c:v>0.16494184971894332</c:v>
                </c:pt>
                <c:pt idx="38">
                  <c:v>6.5325561689562203E-2</c:v>
                </c:pt>
                <c:pt idx="39">
                  <c:v>0.24265475224588545</c:v>
                </c:pt>
                <c:pt idx="40">
                  <c:v>0.18648455162019592</c:v>
                </c:pt>
                <c:pt idx="41">
                  <c:v>0.27150982899281012</c:v>
                </c:pt>
                <c:pt idx="42">
                  <c:v>0.1413418066707598</c:v>
                </c:pt>
                <c:pt idx="43">
                  <c:v>0.1626823329848138</c:v>
                </c:pt>
                <c:pt idx="44">
                  <c:v>9.6275351671238782E-2</c:v>
                </c:pt>
                <c:pt idx="45">
                  <c:v>0.17352452549406988</c:v>
                </c:pt>
                <c:pt idx="46">
                  <c:v>0.10777101769911505</c:v>
                </c:pt>
                <c:pt idx="47">
                  <c:v>0.27926603599587152</c:v>
                </c:pt>
                <c:pt idx="48">
                  <c:v>0.1762582829604703</c:v>
                </c:pt>
                <c:pt idx="49">
                  <c:v>0.45631578947368423</c:v>
                </c:pt>
                <c:pt idx="50">
                  <c:v>0.13239214835925078</c:v>
                </c:pt>
                <c:pt idx="51">
                  <c:v>9.8132849257214827E-2</c:v>
                </c:pt>
                <c:pt idx="52">
                  <c:v>0.23241196716971141</c:v>
                </c:pt>
                <c:pt idx="53">
                  <c:v>0.22263039111982835</c:v>
                </c:pt>
                <c:pt idx="54">
                  <c:v>0.10532212445003142</c:v>
                </c:pt>
                <c:pt idx="55">
                  <c:v>0.17493023820115663</c:v>
                </c:pt>
                <c:pt idx="56">
                  <c:v>0.28766467435790516</c:v>
                </c:pt>
                <c:pt idx="57">
                  <c:v>0.15528011120100529</c:v>
                </c:pt>
                <c:pt idx="58">
                  <c:v>0.32670696923326764</c:v>
                </c:pt>
                <c:pt idx="59">
                  <c:v>0.416167179653329</c:v>
                </c:pt>
                <c:pt idx="60">
                  <c:v>0.27483279936238514</c:v>
                </c:pt>
                <c:pt idx="61">
                  <c:v>0.32516975793775543</c:v>
                </c:pt>
                <c:pt idx="62">
                  <c:v>0.33468605391332956</c:v>
                </c:pt>
                <c:pt idx="63">
                  <c:v>0.15784854699741735</c:v>
                </c:pt>
                <c:pt idx="64">
                  <c:v>0.15347139313325098</c:v>
                </c:pt>
                <c:pt idx="65">
                  <c:v>0.26044888405918254</c:v>
                </c:pt>
                <c:pt idx="66">
                  <c:v>0.32335517159723981</c:v>
                </c:pt>
                <c:pt idx="67">
                  <c:v>0.24207591223973909</c:v>
                </c:pt>
                <c:pt idx="68">
                  <c:v>0.30432567318822706</c:v>
                </c:pt>
                <c:pt idx="69">
                  <c:v>0.21000750831277484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5560"/>
        <c:axId val="170770416"/>
        <c:extLst/>
      </c:scatterChart>
      <c:valAx>
        <c:axId val="16815556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0416"/>
        <c:crosses val="autoZero"/>
        <c:crossBetween val="midCat"/>
      </c:valAx>
      <c:valAx>
        <c:axId val="1707704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15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0.6211643497954813</c:v>
                </c:pt>
                <c:pt idx="1">
                  <c:v>0.55479266554251339</c:v>
                </c:pt>
                <c:pt idx="2">
                  <c:v>0.49048362093818332</c:v>
                </c:pt>
                <c:pt idx="3">
                  <c:v>0.31591345166555662</c:v>
                </c:pt>
                <c:pt idx="4">
                  <c:v>0.22301178385079018</c:v>
                </c:pt>
                <c:pt idx="5">
                  <c:v>0.33527782407430834</c:v>
                </c:pt>
                <c:pt idx="6">
                  <c:v>0.25080306270765351</c:v>
                </c:pt>
                <c:pt idx="7">
                  <c:v>0.20699852624734322</c:v>
                </c:pt>
                <c:pt idx="8">
                  <c:v>0.13297009208621577</c:v>
                </c:pt>
                <c:pt idx="9">
                  <c:v>0.23296759916107762</c:v>
                </c:pt>
                <c:pt idx="10">
                  <c:v>0.12763087198751474</c:v>
                </c:pt>
                <c:pt idx="11">
                  <c:v>9.5688105142794799E-2</c:v>
                </c:pt>
                <c:pt idx="12">
                  <c:v>7.5480235392659967E-2</c:v>
                </c:pt>
                <c:pt idx="13">
                  <c:v>0.61306120115185636</c:v>
                </c:pt>
                <c:pt idx="14">
                  <c:v>0.20128096092186928</c:v>
                </c:pt>
                <c:pt idx="15">
                  <c:v>6.0281749370356581E-2</c:v>
                </c:pt>
                <c:pt idx="16">
                  <c:v>9.934795446384756E-2</c:v>
                </c:pt>
                <c:pt idx="17">
                  <c:v>0.62763070752422179</c:v>
                </c:pt>
                <c:pt idx="18">
                  <c:v>3.1264444264591962E-2</c:v>
                </c:pt>
                <c:pt idx="19">
                  <c:v>6.8814054565808191E-2</c:v>
                </c:pt>
                <c:pt idx="20">
                  <c:v>0.16824416747788187</c:v>
                </c:pt>
                <c:pt idx="21">
                  <c:v>7.7510105059885634E-2</c:v>
                </c:pt>
                <c:pt idx="22">
                  <c:v>9.4700028069401435E-2</c:v>
                </c:pt>
                <c:pt idx="23">
                  <c:v>5.3087435538888443E-2</c:v>
                </c:pt>
                <c:pt idx="24">
                  <c:v>6.1332498155920581E-2</c:v>
                </c:pt>
                <c:pt idx="25">
                  <c:v>0.12466047206195884</c:v>
                </c:pt>
                <c:pt idx="26">
                  <c:v>3.5857017036749213E-2</c:v>
                </c:pt>
                <c:pt idx="27">
                  <c:v>0.7225268209584278</c:v>
                </c:pt>
                <c:pt idx="28">
                  <c:v>0.6447624305153552</c:v>
                </c:pt>
                <c:pt idx="29">
                  <c:v>5.4314258410595659E-2</c:v>
                </c:pt>
                <c:pt idx="30">
                  <c:v>2.1614080866742099E-2</c:v>
                </c:pt>
                <c:pt idx="31">
                  <c:v>2.4017937273039823E-2</c:v>
                </c:pt>
                <c:pt idx="32">
                  <c:v>4.1095006985375097E-2</c:v>
                </c:pt>
                <c:pt idx="33">
                  <c:v>1</c:v>
                </c:pt>
                <c:pt idx="34">
                  <c:v>8.4068404498149091E-2</c:v>
                </c:pt>
                <c:pt idx="35">
                  <c:v>3.9451474689744942E-3</c:v>
                </c:pt>
                <c:pt idx="36">
                  <c:v>4.0219898853428061E-2</c:v>
                </c:pt>
                <c:pt idx="37">
                  <c:v>2.2053620870526369E-2</c:v>
                </c:pt>
                <c:pt idx="38">
                  <c:v>0.70080586081505825</c:v>
                </c:pt>
                <c:pt idx="39">
                  <c:v>3.6189251794722169E-2</c:v>
                </c:pt>
                <c:pt idx="40">
                  <c:v>1.2474350972979466E-2</c:v>
                </c:pt>
                <c:pt idx="41">
                  <c:v>2.6748871575641868E-2</c:v>
                </c:pt>
                <c:pt idx="42">
                  <c:v>3.0730177091588068E-2</c:v>
                </c:pt>
                <c:pt idx="43">
                  <c:v>1.8740948701487511E-2</c:v>
                </c:pt>
                <c:pt idx="44">
                  <c:v>0.67678229102089094</c:v>
                </c:pt>
                <c:pt idx="45">
                  <c:v>1.4239578589050107E-2</c:v>
                </c:pt>
                <c:pt idx="46">
                  <c:v>4.3484214547741484E-2</c:v>
                </c:pt>
                <c:pt idx="47">
                  <c:v>0</c:v>
                </c:pt>
                <c:pt idx="48">
                  <c:v>0.67190838380845963</c:v>
                </c:pt>
                <c:pt idx="49">
                  <c:v>4.6874716312418152E-3</c:v>
                </c:pt>
                <c:pt idx="50">
                  <c:v>4.4350054005559462E-2</c:v>
                </c:pt>
                <c:pt idx="51">
                  <c:v>0.52640176736561617</c:v>
                </c:pt>
                <c:pt idx="52">
                  <c:v>0.57107714217049232</c:v>
                </c:pt>
                <c:pt idx="53">
                  <c:v>0.57850245807001532</c:v>
                </c:pt>
                <c:pt idx="54">
                  <c:v>8.098314230231763E-3</c:v>
                </c:pt>
                <c:pt idx="55">
                  <c:v>0.50405314561735548</c:v>
                </c:pt>
                <c:pt idx="56">
                  <c:v>0.38208755546952616</c:v>
                </c:pt>
                <c:pt idx="57">
                  <c:v>0.36578328868109256</c:v>
                </c:pt>
                <c:pt idx="58">
                  <c:v>0.34589755661570393</c:v>
                </c:pt>
                <c:pt idx="59">
                  <c:v>0.29190775835187294</c:v>
                </c:pt>
                <c:pt idx="60">
                  <c:v>0.25341365885280676</c:v>
                </c:pt>
                <c:pt idx="61">
                  <c:v>0.44992824538472082</c:v>
                </c:pt>
                <c:pt idx="62">
                  <c:v>0.37588164566186083</c:v>
                </c:pt>
                <c:pt idx="63">
                  <c:v>0.26531366512635729</c:v>
                </c:pt>
                <c:pt idx="64">
                  <c:v>0.23948754467289307</c:v>
                </c:pt>
                <c:pt idx="65">
                  <c:v>0.26084717823600623</c:v>
                </c:pt>
                <c:pt idx="66">
                  <c:v>0.21290407627650734</c:v>
                </c:pt>
                <c:pt idx="67">
                  <c:v>0.36232321367818004</c:v>
                </c:pt>
                <c:pt idx="68">
                  <c:v>0.29266539831060306</c:v>
                </c:pt>
                <c:pt idx="69">
                  <c:v>0.22336627054186067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0.83531263521316168</c:v>
                </c:pt>
                <c:pt idx="1">
                  <c:v>0.56397525286906636</c:v>
                </c:pt>
                <c:pt idx="2">
                  <c:v>1</c:v>
                </c:pt>
                <c:pt idx="3">
                  <c:v>0.83082666190804144</c:v>
                </c:pt>
                <c:pt idx="4">
                  <c:v>0.28116189039169726</c:v>
                </c:pt>
                <c:pt idx="5">
                  <c:v>0.35549078982183979</c:v>
                </c:pt>
                <c:pt idx="6">
                  <c:v>0.37133706201792843</c:v>
                </c:pt>
                <c:pt idx="7">
                  <c:v>0.3319584116726238</c:v>
                </c:pt>
                <c:pt idx="8">
                  <c:v>0.19796058629720414</c:v>
                </c:pt>
                <c:pt idx="9">
                  <c:v>0.22908572341869929</c:v>
                </c:pt>
                <c:pt idx="10">
                  <c:v>0.17760788287940193</c:v>
                </c:pt>
                <c:pt idx="11">
                  <c:v>0.10332813835846548</c:v>
                </c:pt>
                <c:pt idx="12">
                  <c:v>4.7273558553569725E-2</c:v>
                </c:pt>
                <c:pt idx="13">
                  <c:v>7.6628643854541406E-2</c:v>
                </c:pt>
                <c:pt idx="14">
                  <c:v>6.0477704091713394E-2</c:v>
                </c:pt>
                <c:pt idx="15">
                  <c:v>5.9721359102156299E-2</c:v>
                </c:pt>
                <c:pt idx="16">
                  <c:v>0.1452015802656865</c:v>
                </c:pt>
                <c:pt idx="17">
                  <c:v>6.7149637867190456E-2</c:v>
                </c:pt>
                <c:pt idx="18">
                  <c:v>6.6156809169059055E-2</c:v>
                </c:pt>
                <c:pt idx="19">
                  <c:v>0.11638319007027059</c:v>
                </c:pt>
                <c:pt idx="20">
                  <c:v>0.27443551234133595</c:v>
                </c:pt>
                <c:pt idx="21">
                  <c:v>7.5340465544517968E-2</c:v>
                </c:pt>
                <c:pt idx="22">
                  <c:v>7.0516127156417738E-2</c:v>
                </c:pt>
                <c:pt idx="23">
                  <c:v>7.2936925234833777E-2</c:v>
                </c:pt>
                <c:pt idx="24">
                  <c:v>3.0888010798964294E-2</c:v>
                </c:pt>
                <c:pt idx="25">
                  <c:v>6.1981467621371737E-2</c:v>
                </c:pt>
                <c:pt idx="26">
                  <c:v>2.8626284724948881E-2</c:v>
                </c:pt>
                <c:pt idx="27">
                  <c:v>7.7249640619486568E-2</c:v>
                </c:pt>
                <c:pt idx="28">
                  <c:v>6.9431834824980776E-2</c:v>
                </c:pt>
                <c:pt idx="29">
                  <c:v>2.7439867553593549E-2</c:v>
                </c:pt>
                <c:pt idx="30">
                  <c:v>0.36787164404458111</c:v>
                </c:pt>
                <c:pt idx="31">
                  <c:v>0.38993763934746922</c:v>
                </c:pt>
                <c:pt idx="32">
                  <c:v>0.38143801358564133</c:v>
                </c:pt>
                <c:pt idx="33">
                  <c:v>0.40377831412647591</c:v>
                </c:pt>
                <c:pt idx="34">
                  <c:v>0.29115513546095823</c:v>
                </c:pt>
                <c:pt idx="35">
                  <c:v>1.8916186804268077E-2</c:v>
                </c:pt>
                <c:pt idx="36">
                  <c:v>5.4450892960681403E-2</c:v>
                </c:pt>
                <c:pt idx="37">
                  <c:v>1.1652530965296438E-2</c:v>
                </c:pt>
                <c:pt idx="38">
                  <c:v>1.4816895002956864E-2</c:v>
                </c:pt>
                <c:pt idx="39">
                  <c:v>2.0926369160630381E-2</c:v>
                </c:pt>
                <c:pt idx="40">
                  <c:v>1.8345186135583107E-2</c:v>
                </c:pt>
                <c:pt idx="41">
                  <c:v>0.37004058153709873</c:v>
                </c:pt>
                <c:pt idx="42">
                  <c:v>4.8399973805189622E-2</c:v>
                </c:pt>
                <c:pt idx="43">
                  <c:v>1.8728636978803857E-2</c:v>
                </c:pt>
                <c:pt idx="44">
                  <c:v>3.3582872037565138E-2</c:v>
                </c:pt>
                <c:pt idx="45">
                  <c:v>1.9521965810252482E-2</c:v>
                </c:pt>
                <c:pt idx="46">
                  <c:v>7.8737159121223227E-2</c:v>
                </c:pt>
                <c:pt idx="47">
                  <c:v>2.0275817145426228E-2</c:v>
                </c:pt>
                <c:pt idx="48">
                  <c:v>1.5146329777481288E-2</c:v>
                </c:pt>
                <c:pt idx="49">
                  <c:v>6.3588912596098723E-2</c:v>
                </c:pt>
                <c:pt idx="50">
                  <c:v>0.11901233264049832</c:v>
                </c:pt>
                <c:pt idx="51">
                  <c:v>1.1745742454391871E-2</c:v>
                </c:pt>
                <c:pt idx="52">
                  <c:v>0.24329985383332906</c:v>
                </c:pt>
                <c:pt idx="53">
                  <c:v>0.26624373194948353</c:v>
                </c:pt>
                <c:pt idx="54">
                  <c:v>2.3151204104498954E-3</c:v>
                </c:pt>
                <c:pt idx="55">
                  <c:v>6.9973226510200602E-3</c:v>
                </c:pt>
                <c:pt idx="56">
                  <c:v>3.0576968782642239E-3</c:v>
                </c:pt>
                <c:pt idx="57">
                  <c:v>3.4906837865920151E-3</c:v>
                </c:pt>
                <c:pt idx="58">
                  <c:v>3.4630514431621207E-3</c:v>
                </c:pt>
                <c:pt idx="59">
                  <c:v>0.2630282402733905</c:v>
                </c:pt>
                <c:pt idx="60">
                  <c:v>8.6530504317327353E-3</c:v>
                </c:pt>
                <c:pt idx="61">
                  <c:v>3.3639547455309358E-3</c:v>
                </c:pt>
                <c:pt idx="62">
                  <c:v>4.0220528628242928E-3</c:v>
                </c:pt>
                <c:pt idx="63">
                  <c:v>0.23367919410259769</c:v>
                </c:pt>
                <c:pt idx="64">
                  <c:v>8.8447819924585332E-3</c:v>
                </c:pt>
                <c:pt idx="65">
                  <c:v>1.1644771752982236E-3</c:v>
                </c:pt>
                <c:pt idx="66">
                  <c:v>0.20601724731092455</c:v>
                </c:pt>
                <c:pt idx="67">
                  <c:v>0</c:v>
                </c:pt>
                <c:pt idx="68">
                  <c:v>0.18291432783058661</c:v>
                </c:pt>
                <c:pt idx="69">
                  <c:v>3.8879253116575925E-3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0.52516245041200127</c:v>
                </c:pt>
                <c:pt idx="1">
                  <c:v>1</c:v>
                </c:pt>
                <c:pt idx="2">
                  <c:v>0.76030795818363905</c:v>
                </c:pt>
                <c:pt idx="3">
                  <c:v>0.38251783902264136</c:v>
                </c:pt>
                <c:pt idx="4">
                  <c:v>0.17782308914292322</c:v>
                </c:pt>
                <c:pt idx="5">
                  <c:v>0.38505580952874324</c:v>
                </c:pt>
                <c:pt idx="6">
                  <c:v>0.60869960565252657</c:v>
                </c:pt>
                <c:pt idx="7">
                  <c:v>0.23616149137408196</c:v>
                </c:pt>
                <c:pt idx="8">
                  <c:v>0.40656062297243328</c:v>
                </c:pt>
                <c:pt idx="9">
                  <c:v>0.22140785987433012</c:v>
                </c:pt>
                <c:pt idx="10">
                  <c:v>3.6438837650097936E-2</c:v>
                </c:pt>
                <c:pt idx="11">
                  <c:v>8.1974089916007714E-2</c:v>
                </c:pt>
                <c:pt idx="12">
                  <c:v>9.0034203286390058E-2</c:v>
                </c:pt>
                <c:pt idx="13">
                  <c:v>6.2692054165768396E-2</c:v>
                </c:pt>
                <c:pt idx="14">
                  <c:v>5.9004596812261077E-2</c:v>
                </c:pt>
                <c:pt idx="15">
                  <c:v>0.11805964825929151</c:v>
                </c:pt>
                <c:pt idx="16">
                  <c:v>0.26094422791704647</c:v>
                </c:pt>
                <c:pt idx="17">
                  <c:v>9.0866632845548342E-2</c:v>
                </c:pt>
                <c:pt idx="18">
                  <c:v>7.1290514046053383E-2</c:v>
                </c:pt>
                <c:pt idx="19">
                  <c:v>0.45291775035937598</c:v>
                </c:pt>
                <c:pt idx="20">
                  <c:v>9.8789504380080467E-2</c:v>
                </c:pt>
                <c:pt idx="21">
                  <c:v>0.16572043806224099</c:v>
                </c:pt>
                <c:pt idx="22">
                  <c:v>0.29483957121168508</c:v>
                </c:pt>
                <c:pt idx="23">
                  <c:v>0.17364266786668173</c:v>
                </c:pt>
                <c:pt idx="24">
                  <c:v>4.8387028743341255E-2</c:v>
                </c:pt>
                <c:pt idx="25">
                  <c:v>5.2464752196191559E-2</c:v>
                </c:pt>
                <c:pt idx="26">
                  <c:v>0.55743783265366731</c:v>
                </c:pt>
                <c:pt idx="27">
                  <c:v>6.7334373259105518E-2</c:v>
                </c:pt>
                <c:pt idx="28">
                  <c:v>4.1273362804955457E-2</c:v>
                </c:pt>
                <c:pt idx="29">
                  <c:v>0.77540700253334349</c:v>
                </c:pt>
                <c:pt idx="30">
                  <c:v>0.7780752368873588</c:v>
                </c:pt>
                <c:pt idx="31">
                  <c:v>0.25057742462459787</c:v>
                </c:pt>
                <c:pt idx="32">
                  <c:v>0</c:v>
                </c:pt>
                <c:pt idx="33">
                  <c:v>0.27766899105657739</c:v>
                </c:pt>
                <c:pt idx="34">
                  <c:v>9.1135720088052888E-2</c:v>
                </c:pt>
                <c:pt idx="35">
                  <c:v>0.28399040630866468</c:v>
                </c:pt>
                <c:pt idx="36">
                  <c:v>7.1976828757703032E-2</c:v>
                </c:pt>
                <c:pt idx="37">
                  <c:v>0.27932777683110183</c:v>
                </c:pt>
                <c:pt idx="38">
                  <c:v>8.8890425913149995E-2</c:v>
                </c:pt>
                <c:pt idx="39">
                  <c:v>0.42789222931311838</c:v>
                </c:pt>
                <c:pt idx="40">
                  <c:v>0.32051115319300422</c:v>
                </c:pt>
                <c:pt idx="41">
                  <c:v>0.48305473822529338</c:v>
                </c:pt>
                <c:pt idx="42">
                  <c:v>0.23421136295388406</c:v>
                </c:pt>
                <c:pt idx="43">
                  <c:v>0.27500823843316946</c:v>
                </c:pt>
                <c:pt idx="44">
                  <c:v>0.14805741689598065</c:v>
                </c:pt>
                <c:pt idx="45">
                  <c:v>0.2957353550568706</c:v>
                </c:pt>
                <c:pt idx="46">
                  <c:v>0.1700337847038291</c:v>
                </c:pt>
                <c:pt idx="47">
                  <c:v>0.4978823486899458</c:v>
                </c:pt>
                <c:pt idx="48">
                  <c:v>0.30096150371440655</c:v>
                </c:pt>
                <c:pt idx="49">
                  <c:v>0.83634994972168197</c:v>
                </c:pt>
                <c:pt idx="50">
                  <c:v>0.21710222092319606</c:v>
                </c:pt>
                <c:pt idx="51">
                  <c:v>0.15160841168415662</c:v>
                </c:pt>
                <c:pt idx="52">
                  <c:v>0.40831100525312131</c:v>
                </c:pt>
                <c:pt idx="53">
                  <c:v>0.38961147862357254</c:v>
                </c:pt>
                <c:pt idx="54">
                  <c:v>0.1653522135244373</c:v>
                </c:pt>
                <c:pt idx="55">
                  <c:v>0.29842266864167666</c:v>
                </c:pt>
                <c:pt idx="56">
                  <c:v>0.51393810094314996</c:v>
                </c:pt>
                <c:pt idx="57">
                  <c:v>0.26085734468575461</c:v>
                </c:pt>
                <c:pt idx="58">
                  <c:v>0.58857560608315906</c:v>
                </c:pt>
                <c:pt idx="59">
                  <c:v>0.75959749238285956</c:v>
                </c:pt>
                <c:pt idx="60">
                  <c:v>0.48940729047231213</c:v>
                </c:pt>
                <c:pt idx="61">
                  <c:v>0.58563690546793279</c:v>
                </c:pt>
                <c:pt idx="62">
                  <c:v>0.60382929380110362</c:v>
                </c:pt>
                <c:pt idx="63">
                  <c:v>0.26576744642461159</c:v>
                </c:pt>
                <c:pt idx="64">
                  <c:v>0.25739960213988716</c:v>
                </c:pt>
                <c:pt idx="65">
                  <c:v>0.46190943063073509</c:v>
                </c:pt>
                <c:pt idx="66">
                  <c:v>0.58216794449241671</c:v>
                </c:pt>
                <c:pt idx="67">
                  <c:v>0.42678565568388094</c:v>
                </c:pt>
                <c:pt idx="68">
                  <c:v>0.54578908177830998</c:v>
                </c:pt>
                <c:pt idx="69">
                  <c:v>0.36548020039310863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1200"/>
        <c:axId val="170771592"/>
        <c:extLst/>
      </c:scatterChart>
      <c:valAx>
        <c:axId val="17077120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592"/>
        <c:crosses val="autoZero"/>
        <c:crossBetween val="midCat"/>
      </c:valAx>
      <c:valAx>
        <c:axId val="170771592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7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2.6342999999999999E-4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0352"/>
        <c:axId val="192303616"/>
        <c:extLst/>
      </c:scatterChart>
      <c:valAx>
        <c:axId val="19427035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303616"/>
        <c:crosses val="autoZero"/>
        <c:crossBetween val="midCat"/>
      </c:valAx>
      <c:valAx>
        <c:axId val="192303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2.3277531032911969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51312"/>
        <c:axId val="194350920"/>
        <c:extLst/>
      </c:scatterChart>
      <c:valAx>
        <c:axId val="1943513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0920"/>
        <c:crosses val="autoZero"/>
        <c:crossBetween val="midCat"/>
      </c:valAx>
      <c:valAx>
        <c:axId val="1943509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3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1.7383500000000001E-3</c:v>
                </c:pt>
                <c:pt idx="1">
                  <c:v>3.7036999999999999E-3</c:v>
                </c:pt>
                <c:pt idx="2">
                  <c:v>5.631624E-3</c:v>
                </c:pt>
                <c:pt idx="3">
                  <c:v>7.1235090000000001E-3</c:v>
                </c:pt>
                <c:pt idx="4">
                  <c:v>8.6755541999999995E-3</c:v>
                </c:pt>
                <c:pt idx="5">
                  <c:v>1.0399530499999999E-2</c:v>
                </c:pt>
                <c:pt idx="6">
                  <c:v>1.134486E-2</c:v>
                </c:pt>
                <c:pt idx="7">
                  <c:v>1.2151713999999999E-2</c:v>
                </c:pt>
                <c:pt idx="8">
                  <c:v>1.2858729999999999E-2</c:v>
                </c:pt>
                <c:pt idx="9">
                  <c:v>1.3337796000000001E-2</c:v>
                </c:pt>
                <c:pt idx="10">
                  <c:v>2.6490160000000002E-2</c:v>
                </c:pt>
                <c:pt idx="11">
                  <c:v>3.8078406000000002E-2</c:v>
                </c:pt>
                <c:pt idx="12">
                  <c:v>4.6206402000000001E-2</c:v>
                </c:pt>
                <c:pt idx="13">
                  <c:v>5.6983498E-2</c:v>
                </c:pt>
                <c:pt idx="14">
                  <c:v>5.7579079999999998E-2</c:v>
                </c:pt>
                <c:pt idx="15">
                  <c:v>5.80455E-2</c:v>
                </c:pt>
                <c:pt idx="16">
                  <c:v>5.611004E-2</c:v>
                </c:pt>
                <c:pt idx="17">
                  <c:v>5.4844270000000001E-2</c:v>
                </c:pt>
                <c:pt idx="18">
                  <c:v>4.5897840000000002E-2</c:v>
                </c:pt>
                <c:pt idx="19">
                  <c:v>6.7769140000000005E-2</c:v>
                </c:pt>
                <c:pt idx="20">
                  <c:v>6.0925E-2</c:v>
                </c:pt>
                <c:pt idx="21">
                  <c:v>4.1751099999999999E-2</c:v>
                </c:pt>
                <c:pt idx="22">
                  <c:v>5.2283499999999997E-2</c:v>
                </c:pt>
                <c:pt idx="23">
                  <c:v>6.2991500000000006E-2</c:v>
                </c:pt>
                <c:pt idx="24">
                  <c:v>7.5941000000000008E-2</c:v>
                </c:pt>
                <c:pt idx="25">
                  <c:v>8.7711999999999998E-2</c:v>
                </c:pt>
                <c:pt idx="26">
                  <c:v>9.8420999999999995E-2</c:v>
                </c:pt>
                <c:pt idx="27">
                  <c:v>0.1261515</c:v>
                </c:pt>
                <c:pt idx="28">
                  <c:v>0.159639</c:v>
                </c:pt>
                <c:pt idx="29">
                  <c:v>0.170879</c:v>
                </c:pt>
                <c:pt idx="30">
                  <c:v>0.20014000000000001</c:v>
                </c:pt>
                <c:pt idx="31">
                  <c:v>0.22970000000000002</c:v>
                </c:pt>
                <c:pt idx="32">
                  <c:v>0.259988</c:v>
                </c:pt>
                <c:pt idx="33">
                  <c:v>0.3050175</c:v>
                </c:pt>
                <c:pt idx="34">
                  <c:v>0.32155400000000001</c:v>
                </c:pt>
                <c:pt idx="35">
                  <c:v>0.35933350000000003</c:v>
                </c:pt>
                <c:pt idx="36">
                  <c:v>0.38933400000000001</c:v>
                </c:pt>
                <c:pt idx="37">
                  <c:v>0.41869849999999997</c:v>
                </c:pt>
                <c:pt idx="38">
                  <c:v>0.48773950000000005</c:v>
                </c:pt>
                <c:pt idx="39">
                  <c:v>0.48663100000000004</c:v>
                </c:pt>
                <c:pt idx="40">
                  <c:v>0.51436000000000004</c:v>
                </c:pt>
                <c:pt idx="41">
                  <c:v>0.5474</c:v>
                </c:pt>
                <c:pt idx="42">
                  <c:v>0.58006500000000005</c:v>
                </c:pt>
                <c:pt idx="43">
                  <c:v>0.61105500000000001</c:v>
                </c:pt>
                <c:pt idx="44">
                  <c:v>0.71363500000000002</c:v>
                </c:pt>
                <c:pt idx="45">
                  <c:v>0.754915</c:v>
                </c:pt>
                <c:pt idx="46">
                  <c:v>0.82522499999999999</c:v>
                </c:pt>
                <c:pt idx="47">
                  <c:v>0.88797000000000004</c:v>
                </c:pt>
                <c:pt idx="48">
                  <c:v>0.99470500000000006</c:v>
                </c:pt>
                <c:pt idx="49">
                  <c:v>1.0200049999999998</c:v>
                </c:pt>
                <c:pt idx="50">
                  <c:v>1.0945499999999999</c:v>
                </c:pt>
                <c:pt idx="51">
                  <c:v>1.3150550000000001</c:v>
                </c:pt>
                <c:pt idx="52">
                  <c:v>1.3617950000000001</c:v>
                </c:pt>
                <c:pt idx="53">
                  <c:v>1.3754350000000002</c:v>
                </c:pt>
                <c:pt idx="54">
                  <c:v>1.6744249999999998</c:v>
                </c:pt>
                <c:pt idx="55">
                  <c:v>2.0750199999999999</c:v>
                </c:pt>
                <c:pt idx="56">
                  <c:v>2.42611</c:v>
                </c:pt>
                <c:pt idx="57">
                  <c:v>2.7989449999999998</c:v>
                </c:pt>
                <c:pt idx="58">
                  <c:v>3.2637049999999999</c:v>
                </c:pt>
                <c:pt idx="59">
                  <c:v>3.6557299999999997</c:v>
                </c:pt>
                <c:pt idx="60">
                  <c:v>4.068085</c:v>
                </c:pt>
                <c:pt idx="61">
                  <c:v>4.55565</c:v>
                </c:pt>
                <c:pt idx="62">
                  <c:v>4.8476499999999998</c:v>
                </c:pt>
                <c:pt idx="63">
                  <c:v>5.3331</c:v>
                </c:pt>
                <c:pt idx="64">
                  <c:v>5.6372999999999998</c:v>
                </c:pt>
                <c:pt idx="65">
                  <c:v>6.1268500000000001</c:v>
                </c:pt>
                <c:pt idx="66">
                  <c:v>6.5166000000000004</c:v>
                </c:pt>
                <c:pt idx="67">
                  <c:v>7.1573500000000001</c:v>
                </c:pt>
                <c:pt idx="68">
                  <c:v>7.5162499999999994</c:v>
                </c:pt>
                <c:pt idx="69">
                  <c:v>7.8650500000000001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4.1959499999999998E-4</c:v>
                </c:pt>
                <c:pt idx="1">
                  <c:v>7.6431355000000005E-4</c:v>
                </c:pt>
                <c:pt idx="2">
                  <c:v>1.2493027999999999E-3</c:v>
                </c:pt>
                <c:pt idx="3">
                  <c:v>8.3204354999999995E-4</c:v>
                </c:pt>
                <c:pt idx="4">
                  <c:v>2.2354791999999999E-3</c:v>
                </c:pt>
                <c:pt idx="5">
                  <c:v>2.2611530000000001E-3</c:v>
                </c:pt>
                <c:pt idx="6">
                  <c:v>2.8532519999999997E-3</c:v>
                </c:pt>
                <c:pt idx="7">
                  <c:v>2.1832362000000004E-3</c:v>
                </c:pt>
                <c:pt idx="8">
                  <c:v>3.4170503999999997E-3</c:v>
                </c:pt>
                <c:pt idx="9">
                  <c:v>3.3860226E-3</c:v>
                </c:pt>
                <c:pt idx="10">
                  <c:v>7.0654799999999999E-3</c:v>
                </c:pt>
                <c:pt idx="11">
                  <c:v>9.9872030000000001E-3</c:v>
                </c:pt>
                <c:pt idx="12">
                  <c:v>1.2806442000000001E-2</c:v>
                </c:pt>
                <c:pt idx="13">
                  <c:v>1.4449866999999998E-2</c:v>
                </c:pt>
                <c:pt idx="14">
                  <c:v>1.4555112E-2</c:v>
                </c:pt>
                <c:pt idx="15">
                  <c:v>1.4893379999999999E-2</c:v>
                </c:pt>
                <c:pt idx="16">
                  <c:v>1.4425103999999999E-2</c:v>
                </c:pt>
                <c:pt idx="17">
                  <c:v>1.3202683E-2</c:v>
                </c:pt>
                <c:pt idx="18">
                  <c:v>1.1761967999999999E-2</c:v>
                </c:pt>
                <c:pt idx="19">
                  <c:v>1.6225089000000002E-2</c:v>
                </c:pt>
                <c:pt idx="20">
                  <c:v>1.3945699999999998E-2</c:v>
                </c:pt>
                <c:pt idx="21">
                  <c:v>9.4713499999999999E-3</c:v>
                </c:pt>
                <c:pt idx="22">
                  <c:v>1.156985E-2</c:v>
                </c:pt>
                <c:pt idx="23">
                  <c:v>1.37202E-2</c:v>
                </c:pt>
                <c:pt idx="24">
                  <c:v>1.62904E-2</c:v>
                </c:pt>
                <c:pt idx="25">
                  <c:v>1.8665149999999998E-2</c:v>
                </c:pt>
                <c:pt idx="26">
                  <c:v>2.1969200000000001E-2</c:v>
                </c:pt>
                <c:pt idx="27">
                  <c:v>2.3158350000000001E-2</c:v>
                </c:pt>
                <c:pt idx="28">
                  <c:v>2.9065150000000001E-2</c:v>
                </c:pt>
                <c:pt idx="29">
                  <c:v>3.4821499999999998E-2</c:v>
                </c:pt>
                <c:pt idx="30">
                  <c:v>4.3031299999999995E-2</c:v>
                </c:pt>
                <c:pt idx="31">
                  <c:v>5.7496999999999999E-2</c:v>
                </c:pt>
                <c:pt idx="32">
                  <c:v>6.3501500000000002E-2</c:v>
                </c:pt>
                <c:pt idx="33">
                  <c:v>6.9462499999999996E-2</c:v>
                </c:pt>
                <c:pt idx="34">
                  <c:v>6.6642999999999994E-2</c:v>
                </c:pt>
                <c:pt idx="35">
                  <c:v>7.0958999999999994E-2</c:v>
                </c:pt>
                <c:pt idx="36">
                  <c:v>7.9403500000000002E-2</c:v>
                </c:pt>
                <c:pt idx="37">
                  <c:v>8.1338499999999994E-2</c:v>
                </c:pt>
                <c:pt idx="38">
                  <c:v>8.7624000000000007E-2</c:v>
                </c:pt>
                <c:pt idx="39">
                  <c:v>9.3798000000000006E-2</c:v>
                </c:pt>
                <c:pt idx="40">
                  <c:v>0.1003695</c:v>
                </c:pt>
                <c:pt idx="41">
                  <c:v>0.1109255</c:v>
                </c:pt>
                <c:pt idx="42">
                  <c:v>0.1130215</c:v>
                </c:pt>
                <c:pt idx="43">
                  <c:v>0.118201</c:v>
                </c:pt>
                <c:pt idx="44">
                  <c:v>0.1285625</c:v>
                </c:pt>
                <c:pt idx="45">
                  <c:v>0.14205499999999999</c:v>
                </c:pt>
                <c:pt idx="46">
                  <c:v>0.15755999999999998</c:v>
                </c:pt>
                <c:pt idx="47">
                  <c:v>0.16643999999999998</c:v>
                </c:pt>
                <c:pt idx="48">
                  <c:v>0.17805850000000001</c:v>
                </c:pt>
                <c:pt idx="49">
                  <c:v>0.19224000000000002</c:v>
                </c:pt>
                <c:pt idx="50">
                  <c:v>0.20583299999999999</c:v>
                </c:pt>
                <c:pt idx="51">
                  <c:v>0.21543449999999997</c:v>
                </c:pt>
                <c:pt idx="52">
                  <c:v>0.24043900000000001</c:v>
                </c:pt>
                <c:pt idx="53">
                  <c:v>0.25632549999999998</c:v>
                </c:pt>
                <c:pt idx="54">
                  <c:v>0.29903400000000002</c:v>
                </c:pt>
                <c:pt idx="55">
                  <c:v>0.36135399999999995</c:v>
                </c:pt>
                <c:pt idx="56">
                  <c:v>0.41919499999999998</c:v>
                </c:pt>
                <c:pt idx="57">
                  <c:v>0.48031699999999999</c:v>
                </c:pt>
                <c:pt idx="58">
                  <c:v>0.54322999999999999</c:v>
                </c:pt>
                <c:pt idx="59">
                  <c:v>0.63736499999999996</c:v>
                </c:pt>
                <c:pt idx="60">
                  <c:v>0.66278500000000007</c:v>
                </c:pt>
                <c:pt idx="61">
                  <c:v>0.7238</c:v>
                </c:pt>
                <c:pt idx="62">
                  <c:v>0.78288499999999994</c:v>
                </c:pt>
                <c:pt idx="63">
                  <c:v>0.88092000000000004</c:v>
                </c:pt>
                <c:pt idx="64">
                  <c:v>0.90370500000000009</c:v>
                </c:pt>
                <c:pt idx="65">
                  <c:v>0.96528000000000003</c:v>
                </c:pt>
                <c:pt idx="66">
                  <c:v>1.0614049999999999</c:v>
                </c:pt>
                <c:pt idx="67">
                  <c:v>1.0848800000000001</c:v>
                </c:pt>
                <c:pt idx="68">
                  <c:v>1.18279</c:v>
                </c:pt>
                <c:pt idx="69">
                  <c:v>1.210175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2.6342999999999999E-4</c:v>
                </c:pt>
                <c:pt idx="1">
                  <c:v>1.8323305E-4</c:v>
                </c:pt>
                <c:pt idx="2">
                  <c:v>3.9536559999999999E-4</c:v>
                </c:pt>
                <c:pt idx="3">
                  <c:v>4.2918945E-4</c:v>
                </c:pt>
                <c:pt idx="4">
                  <c:v>1.0182852000000001E-3</c:v>
                </c:pt>
                <c:pt idx="5">
                  <c:v>1.1353260000000001E-3</c:v>
                </c:pt>
                <c:pt idx="6">
                  <c:v>5.3275320000000003E-4</c:v>
                </c:pt>
                <c:pt idx="7">
                  <c:v>1.3098891999999999E-3</c:v>
                </c:pt>
                <c:pt idx="8">
                  <c:v>1.3645603999999998E-3</c:v>
                </c:pt>
                <c:pt idx="9">
                  <c:v>1.5260235E-3</c:v>
                </c:pt>
                <c:pt idx="10">
                  <c:v>4.4033359999999999E-3</c:v>
                </c:pt>
                <c:pt idx="11">
                  <c:v>4.2628349999999995E-3</c:v>
                </c:pt>
                <c:pt idx="12">
                  <c:v>6.0185729999999993E-3</c:v>
                </c:pt>
                <c:pt idx="13">
                  <c:v>4.8727628000000004E-3</c:v>
                </c:pt>
                <c:pt idx="14">
                  <c:v>4.6861984000000001E-3</c:v>
                </c:pt>
                <c:pt idx="15">
                  <c:v>1.0554795E-2</c:v>
                </c:pt>
                <c:pt idx="16">
                  <c:v>5.36047E-3</c:v>
                </c:pt>
                <c:pt idx="17">
                  <c:v>7.2919439999999999E-3</c:v>
                </c:pt>
                <c:pt idx="18">
                  <c:v>3.9532320000000001E-3</c:v>
                </c:pt>
                <c:pt idx="19">
                  <c:v>4.436405E-3</c:v>
                </c:pt>
                <c:pt idx="20">
                  <c:v>6.2822099999999999E-3</c:v>
                </c:pt>
                <c:pt idx="21">
                  <c:v>4.4951349999999999E-3</c:v>
                </c:pt>
                <c:pt idx="22">
                  <c:v>6.33535E-3</c:v>
                </c:pt>
                <c:pt idx="23">
                  <c:v>8.7733500000000009E-3</c:v>
                </c:pt>
                <c:pt idx="24">
                  <c:v>8.9186999999999999E-3</c:v>
                </c:pt>
                <c:pt idx="25">
                  <c:v>8.0323500000000006E-3</c:v>
                </c:pt>
                <c:pt idx="26">
                  <c:v>9.9917999999999986E-3</c:v>
                </c:pt>
                <c:pt idx="27">
                  <c:v>6.8529999999999997E-3</c:v>
                </c:pt>
                <c:pt idx="28">
                  <c:v>1.100375E-2</c:v>
                </c:pt>
                <c:pt idx="29">
                  <c:v>1.28244E-2</c:v>
                </c:pt>
                <c:pt idx="30">
                  <c:v>7.4843000000000002E-3</c:v>
                </c:pt>
                <c:pt idx="31">
                  <c:v>1.9000449999999999E-2</c:v>
                </c:pt>
                <c:pt idx="32">
                  <c:v>2.807755E-2</c:v>
                </c:pt>
                <c:pt idx="33">
                  <c:v>1.880735E-2</c:v>
                </c:pt>
                <c:pt idx="34">
                  <c:v>3.3911700000000003E-2</c:v>
                </c:pt>
                <c:pt idx="35">
                  <c:v>4.4819049999999999E-2</c:v>
                </c:pt>
                <c:pt idx="36">
                  <c:v>5.4428000000000004E-2</c:v>
                </c:pt>
                <c:pt idx="37">
                  <c:v>2.75923E-2</c:v>
                </c:pt>
                <c:pt idx="38">
                  <c:v>4.8681250000000002E-2</c:v>
                </c:pt>
                <c:pt idx="39">
                  <c:v>4.0858049999999993E-2</c:v>
                </c:pt>
                <c:pt idx="40">
                  <c:v>3.9809999999999998E-2</c:v>
                </c:pt>
                <c:pt idx="41">
                  <c:v>4.3679449999999995E-2</c:v>
                </c:pt>
                <c:pt idx="42">
                  <c:v>6.2706499999999998E-2</c:v>
                </c:pt>
                <c:pt idx="43">
                  <c:v>6.8384500000000001E-2</c:v>
                </c:pt>
                <c:pt idx="44">
                  <c:v>7.4181499999999997E-2</c:v>
                </c:pt>
                <c:pt idx="45">
                  <c:v>7.7949500000000005E-2</c:v>
                </c:pt>
                <c:pt idx="46">
                  <c:v>8.1359999999999988E-2</c:v>
                </c:pt>
                <c:pt idx="47">
                  <c:v>8.1870499999999999E-2</c:v>
                </c:pt>
                <c:pt idx="48">
                  <c:v>9.6282000000000006E-2</c:v>
                </c:pt>
                <c:pt idx="49">
                  <c:v>5.9279999999999999E-2</c:v>
                </c:pt>
                <c:pt idx="50">
                  <c:v>9.6846000000000002E-2</c:v>
                </c:pt>
                <c:pt idx="51">
                  <c:v>9.4475500000000004E-2</c:v>
                </c:pt>
                <c:pt idx="52">
                  <c:v>8.4982500000000002E-2</c:v>
                </c:pt>
                <c:pt idx="53">
                  <c:v>0.11675450000000001</c:v>
                </c:pt>
                <c:pt idx="54">
                  <c:v>0.15910000000000002</c:v>
                </c:pt>
                <c:pt idx="55">
                  <c:v>0.17308899999999999</c:v>
                </c:pt>
                <c:pt idx="56">
                  <c:v>0.194247</c:v>
                </c:pt>
                <c:pt idx="57">
                  <c:v>0.232372</c:v>
                </c:pt>
                <c:pt idx="58">
                  <c:v>0.21859650000000003</c:v>
                </c:pt>
                <c:pt idx="59">
                  <c:v>0.2561795</c:v>
                </c:pt>
                <c:pt idx="60">
                  <c:v>0.31743300000000002</c:v>
                </c:pt>
                <c:pt idx="61">
                  <c:v>0.31809999999999999</c:v>
                </c:pt>
                <c:pt idx="62">
                  <c:v>0.34954249999999998</c:v>
                </c:pt>
                <c:pt idx="63">
                  <c:v>0.368616</c:v>
                </c:pt>
                <c:pt idx="64">
                  <c:v>0.43597049999999998</c:v>
                </c:pt>
                <c:pt idx="65">
                  <c:v>0.45459399999999994</c:v>
                </c:pt>
                <c:pt idx="66">
                  <c:v>0.48141800000000001</c:v>
                </c:pt>
                <c:pt idx="67">
                  <c:v>0.51822999999999997</c:v>
                </c:pt>
                <c:pt idx="68">
                  <c:v>0.52697000000000005</c:v>
                </c:pt>
                <c:pt idx="69">
                  <c:v>0.55937999999999999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1.01E-5</c:v>
                </c:pt>
                <c:pt idx="1">
                  <c:v>1.01E-5</c:v>
                </c:pt>
                <c:pt idx="2">
                  <c:v>1.01E-5</c:v>
                </c:pt>
                <c:pt idx="3">
                  <c:v>1.01E-5</c:v>
                </c:pt>
                <c:pt idx="4">
                  <c:v>1.01E-5</c:v>
                </c:pt>
                <c:pt idx="5">
                  <c:v>1.01E-5</c:v>
                </c:pt>
                <c:pt idx="6">
                  <c:v>1.01E-5</c:v>
                </c:pt>
                <c:pt idx="7">
                  <c:v>1.01E-5</c:v>
                </c:pt>
                <c:pt idx="8">
                  <c:v>1.01E-5</c:v>
                </c:pt>
                <c:pt idx="9">
                  <c:v>1.01E-5</c:v>
                </c:pt>
                <c:pt idx="10">
                  <c:v>1.01E-5</c:v>
                </c:pt>
                <c:pt idx="11">
                  <c:v>1.01E-5</c:v>
                </c:pt>
                <c:pt idx="12">
                  <c:v>1.01E-5</c:v>
                </c:pt>
                <c:pt idx="13">
                  <c:v>1.01E-5</c:v>
                </c:pt>
                <c:pt idx="14">
                  <c:v>1.01E-5</c:v>
                </c:pt>
                <c:pt idx="15">
                  <c:v>1.01E-5</c:v>
                </c:pt>
                <c:pt idx="16">
                  <c:v>1.01E-5</c:v>
                </c:pt>
                <c:pt idx="17">
                  <c:v>1.01E-5</c:v>
                </c:pt>
                <c:pt idx="18">
                  <c:v>1.01E-5</c:v>
                </c:pt>
                <c:pt idx="19">
                  <c:v>1.01E-5</c:v>
                </c:pt>
                <c:pt idx="20">
                  <c:v>1.01E-5</c:v>
                </c:pt>
                <c:pt idx="21">
                  <c:v>1.01E-5</c:v>
                </c:pt>
                <c:pt idx="22">
                  <c:v>1.01E-5</c:v>
                </c:pt>
                <c:pt idx="23">
                  <c:v>1.01E-5</c:v>
                </c:pt>
                <c:pt idx="24">
                  <c:v>1.01E-5</c:v>
                </c:pt>
                <c:pt idx="25">
                  <c:v>1.01E-5</c:v>
                </c:pt>
                <c:pt idx="26">
                  <c:v>1.01E-5</c:v>
                </c:pt>
                <c:pt idx="27">
                  <c:v>1.01E-5</c:v>
                </c:pt>
                <c:pt idx="28">
                  <c:v>1.01E-5</c:v>
                </c:pt>
                <c:pt idx="29">
                  <c:v>1.01E-5</c:v>
                </c:pt>
                <c:pt idx="30">
                  <c:v>1.01E-5</c:v>
                </c:pt>
                <c:pt idx="31">
                  <c:v>1.01E-5</c:v>
                </c:pt>
                <c:pt idx="32">
                  <c:v>1.01E-5</c:v>
                </c:pt>
                <c:pt idx="33">
                  <c:v>1.01E-5</c:v>
                </c:pt>
                <c:pt idx="34">
                  <c:v>1.01E-5</c:v>
                </c:pt>
                <c:pt idx="35">
                  <c:v>1.01E-5</c:v>
                </c:pt>
                <c:pt idx="36">
                  <c:v>1.01E-5</c:v>
                </c:pt>
                <c:pt idx="37">
                  <c:v>1.01E-5</c:v>
                </c:pt>
                <c:pt idx="38">
                  <c:v>1.01E-5</c:v>
                </c:pt>
                <c:pt idx="39">
                  <c:v>1.01E-5</c:v>
                </c:pt>
                <c:pt idx="40">
                  <c:v>1.01E-5</c:v>
                </c:pt>
                <c:pt idx="41">
                  <c:v>1.01E-5</c:v>
                </c:pt>
                <c:pt idx="42">
                  <c:v>1.01E-5</c:v>
                </c:pt>
                <c:pt idx="43">
                  <c:v>1.01E-5</c:v>
                </c:pt>
                <c:pt idx="44">
                  <c:v>1.01E-5</c:v>
                </c:pt>
                <c:pt idx="45">
                  <c:v>1.01E-5</c:v>
                </c:pt>
                <c:pt idx="46">
                  <c:v>1.01E-5</c:v>
                </c:pt>
                <c:pt idx="47">
                  <c:v>1.01E-5</c:v>
                </c:pt>
                <c:pt idx="48">
                  <c:v>1.01E-5</c:v>
                </c:pt>
                <c:pt idx="49">
                  <c:v>1.01E-5</c:v>
                </c:pt>
                <c:pt idx="50">
                  <c:v>1.01E-5</c:v>
                </c:pt>
                <c:pt idx="51">
                  <c:v>1.01E-5</c:v>
                </c:pt>
                <c:pt idx="52">
                  <c:v>1.01E-5</c:v>
                </c:pt>
                <c:pt idx="53">
                  <c:v>1.01E-5</c:v>
                </c:pt>
                <c:pt idx="54">
                  <c:v>1.01E-5</c:v>
                </c:pt>
                <c:pt idx="55">
                  <c:v>1.01E-5</c:v>
                </c:pt>
                <c:pt idx="56">
                  <c:v>1.01E-5</c:v>
                </c:pt>
                <c:pt idx="57">
                  <c:v>1.01E-5</c:v>
                </c:pt>
                <c:pt idx="58">
                  <c:v>1.01E-5</c:v>
                </c:pt>
                <c:pt idx="59">
                  <c:v>1.01E-5</c:v>
                </c:pt>
                <c:pt idx="60">
                  <c:v>1.01E-5</c:v>
                </c:pt>
                <c:pt idx="61">
                  <c:v>1.01E-5</c:v>
                </c:pt>
                <c:pt idx="62">
                  <c:v>1.01E-5</c:v>
                </c:pt>
                <c:pt idx="63">
                  <c:v>1.01E-5</c:v>
                </c:pt>
                <c:pt idx="64">
                  <c:v>1.01E-5</c:v>
                </c:pt>
                <c:pt idx="65">
                  <c:v>1.01E-5</c:v>
                </c:pt>
                <c:pt idx="66">
                  <c:v>1.01E-5</c:v>
                </c:pt>
                <c:pt idx="67">
                  <c:v>1.01E-5</c:v>
                </c:pt>
                <c:pt idx="68">
                  <c:v>1.01E-5</c:v>
                </c:pt>
                <c:pt idx="69">
                  <c:v>1.01E-5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7328"/>
        <c:axId val="190768112"/>
        <c:extLst/>
      </c:scatterChart>
      <c:valAx>
        <c:axId val="190767328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8112"/>
        <c:crosses val="autoZero"/>
        <c:crossBetween val="midCat"/>
      </c:valAx>
      <c:valAx>
        <c:axId val="19076811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7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0.3527482957977392</c:v>
                </c:pt>
                <c:pt idx="1">
                  <c:v>0.20594594594594595</c:v>
                </c:pt>
                <c:pt idx="2">
                  <c:v>0.14091139607331737</c:v>
                </c:pt>
                <c:pt idx="3">
                  <c:v>0.145886528675685</c:v>
                </c:pt>
                <c:pt idx="4">
                  <c:v>0.11072814230127223</c:v>
                </c:pt>
                <c:pt idx="5">
                  <c:v>9.5587007509617877E-2</c:v>
                </c:pt>
                <c:pt idx="6">
                  <c:v>0.10083297634347185</c:v>
                </c:pt>
                <c:pt idx="7">
                  <c:v>0.10867396977907808</c:v>
                </c:pt>
                <c:pt idx="8">
                  <c:v>8.7590920720786586E-2</c:v>
                </c:pt>
                <c:pt idx="9">
                  <c:v>9.5474469694993083E-2</c:v>
                </c:pt>
                <c:pt idx="10">
                  <c:v>7.0963708788470886E-2</c:v>
                </c:pt>
                <c:pt idx="11">
                  <c:v>6.4788294972221258E-2</c:v>
                </c:pt>
                <c:pt idx="12">
                  <c:v>6.7390661579752514E-2</c:v>
                </c:pt>
                <c:pt idx="13">
                  <c:v>5.5934737456798458E-2</c:v>
                </c:pt>
                <c:pt idx="14">
                  <c:v>6.4211724119246083E-2</c:v>
                </c:pt>
                <c:pt idx="15">
                  <c:v>5.9728661136522213E-2</c:v>
                </c:pt>
                <c:pt idx="16">
                  <c:v>5.9736011594359942E-2</c:v>
                </c:pt>
                <c:pt idx="17">
                  <c:v>5.4038334360180199E-2</c:v>
                </c:pt>
                <c:pt idx="18">
                  <c:v>5.8499484943082283E-2</c:v>
                </c:pt>
                <c:pt idx="19">
                  <c:v>6.2035610899002107E-2</c:v>
                </c:pt>
                <c:pt idx="20">
                  <c:v>6.1628231432088634E-2</c:v>
                </c:pt>
                <c:pt idx="21">
                  <c:v>6.1531312947443302E-2</c:v>
                </c:pt>
                <c:pt idx="22">
                  <c:v>5.7320187057102151E-2</c:v>
                </c:pt>
                <c:pt idx="23">
                  <c:v>6.0409737821769609E-2</c:v>
                </c:pt>
                <c:pt idx="24">
                  <c:v>5.894444371288237E-2</c:v>
                </c:pt>
                <c:pt idx="25">
                  <c:v>5.4367703392922295E-2</c:v>
                </c:pt>
                <c:pt idx="26">
                  <c:v>5.1439225368569715E-2</c:v>
                </c:pt>
                <c:pt idx="27">
                  <c:v>4.9853549105638856E-2</c:v>
                </c:pt>
                <c:pt idx="28">
                  <c:v>4.5746966593376306E-2</c:v>
                </c:pt>
                <c:pt idx="29">
                  <c:v>5.3031677385752492E-2</c:v>
                </c:pt>
                <c:pt idx="30">
                  <c:v>5.0689017687618666E-2</c:v>
                </c:pt>
                <c:pt idx="31">
                  <c:v>4.9935568132346536E-2</c:v>
                </c:pt>
                <c:pt idx="32">
                  <c:v>4.9639983383848486E-2</c:v>
                </c:pt>
                <c:pt idx="33">
                  <c:v>4.7104510396944438E-2</c:v>
                </c:pt>
                <c:pt idx="34">
                  <c:v>4.858779551801564E-2</c:v>
                </c:pt>
                <c:pt idx="35">
                  <c:v>4.7534393536923215E-2</c:v>
                </c:pt>
                <c:pt idx="36">
                  <c:v>4.7766185331874433E-2</c:v>
                </c:pt>
                <c:pt idx="37">
                  <c:v>4.9621147436639972E-2</c:v>
                </c:pt>
                <c:pt idx="38">
                  <c:v>4.4832128626039101E-2</c:v>
                </c:pt>
                <c:pt idx="39">
                  <c:v>4.7140030125495502E-2</c:v>
                </c:pt>
                <c:pt idx="40">
                  <c:v>4.7168714519013916E-2</c:v>
                </c:pt>
                <c:pt idx="41">
                  <c:v>4.7850931677018635E-2</c:v>
                </c:pt>
                <c:pt idx="42">
                  <c:v>4.7029729426874577E-2</c:v>
                </c:pt>
                <c:pt idx="43">
                  <c:v>4.6983004803168291E-2</c:v>
                </c:pt>
                <c:pt idx="44">
                  <c:v>4.5408086767044782E-2</c:v>
                </c:pt>
                <c:pt idx="45">
                  <c:v>4.5553472907545883E-2</c:v>
                </c:pt>
                <c:pt idx="46">
                  <c:v>4.4249144172801354E-2</c:v>
                </c:pt>
                <c:pt idx="47">
                  <c:v>4.3748887912879938E-2</c:v>
                </c:pt>
                <c:pt idx="48">
                  <c:v>4.2151492150939218E-2</c:v>
                </c:pt>
                <c:pt idx="49">
                  <c:v>4.3924490566222718E-2</c:v>
                </c:pt>
                <c:pt idx="50">
                  <c:v>4.3297245443332882E-2</c:v>
                </c:pt>
                <c:pt idx="51">
                  <c:v>3.7669831299831563E-2</c:v>
                </c:pt>
                <c:pt idx="52">
                  <c:v>3.936385432462302E-2</c:v>
                </c:pt>
                <c:pt idx="53">
                  <c:v>4.1050649430907311E-2</c:v>
                </c:pt>
                <c:pt idx="54">
                  <c:v>4.0541379876674083E-2</c:v>
                </c:pt>
                <c:pt idx="55">
                  <c:v>3.8639386608321849E-2</c:v>
                </c:pt>
                <c:pt idx="56">
                  <c:v>3.8550395489075108E-2</c:v>
                </c:pt>
                <c:pt idx="57">
                  <c:v>3.8020218332264481E-2</c:v>
                </c:pt>
                <c:pt idx="58">
                  <c:v>3.6307815810558856E-2</c:v>
                </c:pt>
                <c:pt idx="59">
                  <c:v>3.6547009762756003E-2</c:v>
                </c:pt>
                <c:pt idx="60">
                  <c:v>3.5799645287647626E-2</c:v>
                </c:pt>
                <c:pt idx="61">
                  <c:v>3.4680122485265544E-2</c:v>
                </c:pt>
                <c:pt idx="62">
                  <c:v>3.5325466978845414E-2</c:v>
                </c:pt>
                <c:pt idx="63">
                  <c:v>3.4457538767321071E-2</c:v>
                </c:pt>
                <c:pt idx="64">
                  <c:v>3.506767424121477E-2</c:v>
                </c:pt>
                <c:pt idx="65">
                  <c:v>3.4360723699780472E-2</c:v>
                </c:pt>
                <c:pt idx="66">
                  <c:v>3.4007918239572783E-2</c:v>
                </c:pt>
                <c:pt idx="67">
                  <c:v>3.2767644449412145E-2</c:v>
                </c:pt>
                <c:pt idx="68">
                  <c:v>3.3062630966239813E-2</c:v>
                </c:pt>
                <c:pt idx="69">
                  <c:v>3.3175186426023989E-2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1.4614092160297429</c:v>
                </c:pt>
                <c:pt idx="1">
                  <c:v>0.99797000851286755</c:v>
                </c:pt>
                <c:pt idx="2">
                  <c:v>0.63520229042950993</c:v>
                </c:pt>
                <c:pt idx="3">
                  <c:v>1.2490019302475215</c:v>
                </c:pt>
                <c:pt idx="4">
                  <c:v>0.42971905084153772</c:v>
                </c:pt>
                <c:pt idx="5">
                  <c:v>0.43962527082422115</c:v>
                </c:pt>
                <c:pt idx="6">
                  <c:v>0.40092357772815018</c:v>
                </c:pt>
                <c:pt idx="7">
                  <c:v>0.6048704212581304</c:v>
                </c:pt>
                <c:pt idx="8">
                  <c:v>0.32961410226785065</c:v>
                </c:pt>
                <c:pt idx="9">
                  <c:v>0.37608106927579282</c:v>
                </c:pt>
                <c:pt idx="10">
                  <c:v>0.2660597723013865</c:v>
                </c:pt>
                <c:pt idx="11">
                  <c:v>0.2470196109961918</c:v>
                </c:pt>
                <c:pt idx="12">
                  <c:v>0.24314950241448793</c:v>
                </c:pt>
                <c:pt idx="13">
                  <c:v>0.22058036935564876</c:v>
                </c:pt>
                <c:pt idx="14">
                  <c:v>0.25401742013390205</c:v>
                </c:pt>
                <c:pt idx="15">
                  <c:v>0.23278664749036149</c:v>
                </c:pt>
                <c:pt idx="16">
                  <c:v>0.23235811679416662</c:v>
                </c:pt>
                <c:pt idx="17">
                  <c:v>0.22447657040618182</c:v>
                </c:pt>
                <c:pt idx="18">
                  <c:v>0.22827812488522328</c:v>
                </c:pt>
                <c:pt idx="19">
                  <c:v>0.2591110594216155</c:v>
                </c:pt>
                <c:pt idx="20">
                  <c:v>0.26923711251496879</c:v>
                </c:pt>
                <c:pt idx="21">
                  <c:v>0.27123905251099367</c:v>
                </c:pt>
                <c:pt idx="22">
                  <c:v>0.25902669438238185</c:v>
                </c:pt>
                <c:pt idx="23">
                  <c:v>0.27735018439964432</c:v>
                </c:pt>
                <c:pt idx="24">
                  <c:v>0.27478146638511025</c:v>
                </c:pt>
                <c:pt idx="25">
                  <c:v>0.2554868297334873</c:v>
                </c:pt>
                <c:pt idx="26">
                  <c:v>0.23044535076379655</c:v>
                </c:pt>
                <c:pt idx="27">
                  <c:v>0.27156943391908317</c:v>
                </c:pt>
                <c:pt idx="28">
                  <c:v>0.25126311063249285</c:v>
                </c:pt>
                <c:pt idx="29">
                  <c:v>0.26024151745329754</c:v>
                </c:pt>
                <c:pt idx="30">
                  <c:v>0.23575629832238398</c:v>
                </c:pt>
                <c:pt idx="31">
                  <c:v>0.19949214741638693</c:v>
                </c:pt>
                <c:pt idx="32">
                  <c:v>0.20323614402809381</c:v>
                </c:pt>
                <c:pt idx="33">
                  <c:v>0.20684110131365843</c:v>
                </c:pt>
                <c:pt idx="34">
                  <c:v>0.23443722521495133</c:v>
                </c:pt>
                <c:pt idx="35">
                  <c:v>0.24071224228075366</c:v>
                </c:pt>
                <c:pt idx="36">
                  <c:v>0.23420881951047495</c:v>
                </c:pt>
                <c:pt idx="37">
                  <c:v>0.25543008538392031</c:v>
                </c:pt>
                <c:pt idx="38">
                  <c:v>0.24954806902218571</c:v>
                </c:pt>
                <c:pt idx="39">
                  <c:v>0.24456598221710485</c:v>
                </c:pt>
                <c:pt idx="40">
                  <c:v>0.2417238304465002</c:v>
                </c:pt>
                <c:pt idx="41">
                  <c:v>0.23613686663571495</c:v>
                </c:pt>
                <c:pt idx="42">
                  <c:v>0.2413726591843145</c:v>
                </c:pt>
                <c:pt idx="43">
                  <c:v>0.24288457796465343</c:v>
                </c:pt>
                <c:pt idx="44">
                  <c:v>0.25205483714146815</c:v>
                </c:pt>
                <c:pt idx="45">
                  <c:v>0.24208229206997289</c:v>
                </c:pt>
                <c:pt idx="46">
                  <c:v>0.23175615638486927</c:v>
                </c:pt>
                <c:pt idx="47">
                  <c:v>0.2334036289353521</c:v>
                </c:pt>
                <c:pt idx="48">
                  <c:v>0.23547485798206766</c:v>
                </c:pt>
                <c:pt idx="49">
                  <c:v>0.23305867665418226</c:v>
                </c:pt>
                <c:pt idx="50">
                  <c:v>0.23024004897173925</c:v>
                </c:pt>
                <c:pt idx="51">
                  <c:v>0.22994413615275175</c:v>
                </c:pt>
                <c:pt idx="52">
                  <c:v>0.22294844014490164</c:v>
                </c:pt>
                <c:pt idx="53">
                  <c:v>0.22027656241770718</c:v>
                </c:pt>
                <c:pt idx="54">
                  <c:v>0.22700930328992691</c:v>
                </c:pt>
                <c:pt idx="55">
                  <c:v>0.2218807595875513</c:v>
                </c:pt>
                <c:pt idx="56">
                  <c:v>0.22311215544078533</c:v>
                </c:pt>
                <c:pt idx="57">
                  <c:v>0.22155472323486367</c:v>
                </c:pt>
                <c:pt idx="58">
                  <c:v>0.21813596450858752</c:v>
                </c:pt>
                <c:pt idx="59">
                  <c:v>0.20962242984788937</c:v>
                </c:pt>
                <c:pt idx="60">
                  <c:v>0.21973339770815573</c:v>
                </c:pt>
                <c:pt idx="61">
                  <c:v>0.21827922077922077</c:v>
                </c:pt>
                <c:pt idx="62">
                  <c:v>0.21873646831910179</c:v>
                </c:pt>
                <c:pt idx="63">
                  <c:v>0.20860634336829675</c:v>
                </c:pt>
                <c:pt idx="64">
                  <c:v>0.21875169441355308</c:v>
                </c:pt>
                <c:pt idx="65">
                  <c:v>0.21809526769434776</c:v>
                </c:pt>
                <c:pt idx="66">
                  <c:v>0.20879494632114981</c:v>
                </c:pt>
                <c:pt idx="67">
                  <c:v>0.21618013052134799</c:v>
                </c:pt>
                <c:pt idx="68">
                  <c:v>0.21010238503876427</c:v>
                </c:pt>
                <c:pt idx="69">
                  <c:v>0.21560889953932283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2.3277531032911969</c:v>
                </c:pt>
                <c:pt idx="1">
                  <c:v>4.1627970499863425</c:v>
                </c:pt>
                <c:pt idx="2">
                  <c:v>2.0071548966323829</c:v>
                </c:pt>
                <c:pt idx="3">
                  <c:v>2.421364271652064</c:v>
                </c:pt>
                <c:pt idx="4">
                  <c:v>0.94337814199793912</c:v>
                </c:pt>
                <c:pt idx="5">
                  <c:v>0.87557230258093266</c:v>
                </c:pt>
                <c:pt idx="6">
                  <c:v>2.147215633805672</c:v>
                </c:pt>
                <c:pt idx="7">
                  <c:v>1.0081577892236993</c:v>
                </c:pt>
                <c:pt idx="8">
                  <c:v>0.82539988702588762</c:v>
                </c:pt>
                <c:pt idx="9">
                  <c:v>0.83446880077534857</c:v>
                </c:pt>
                <c:pt idx="10">
                  <c:v>0.42691268619973588</c:v>
                </c:pt>
                <c:pt idx="11">
                  <c:v>0.57873105574107364</c:v>
                </c:pt>
                <c:pt idx="12">
                  <c:v>0.51737845499257051</c:v>
                </c:pt>
                <c:pt idx="13">
                  <c:v>0.65411700319170063</c:v>
                </c:pt>
                <c:pt idx="14">
                  <c:v>0.78896616925139151</c:v>
                </c:pt>
                <c:pt idx="15">
                  <c:v>0.32847440428734048</c:v>
                </c:pt>
                <c:pt idx="16">
                  <c:v>0.62527912664374574</c:v>
                </c:pt>
                <c:pt idx="17">
                  <c:v>0.40643386729245318</c:v>
                </c:pt>
                <c:pt idx="18">
                  <c:v>0.67919110236889713</c:v>
                </c:pt>
                <c:pt idx="19">
                  <c:v>0.94763665625658611</c:v>
                </c:pt>
                <c:pt idx="20">
                  <c:v>0.59767183841355187</c:v>
                </c:pt>
                <c:pt idx="21">
                  <c:v>0.57150675118767291</c:v>
                </c:pt>
                <c:pt idx="22">
                  <c:v>0.47304410963877297</c:v>
                </c:pt>
                <c:pt idx="23">
                  <c:v>0.43373397846888589</c:v>
                </c:pt>
                <c:pt idx="24">
                  <c:v>0.50190050119412022</c:v>
                </c:pt>
                <c:pt idx="25">
                  <c:v>0.59368677908706669</c:v>
                </c:pt>
                <c:pt idx="26">
                  <c:v>0.50668548209531816</c:v>
                </c:pt>
                <c:pt idx="27">
                  <c:v>0.91771486940026259</c:v>
                </c:pt>
                <c:pt idx="28">
                  <c:v>0.66368283539702377</c:v>
                </c:pt>
                <c:pt idx="29">
                  <c:v>0.70662175228470736</c:v>
                </c:pt>
                <c:pt idx="30">
                  <c:v>1.3554908274654944</c:v>
                </c:pt>
                <c:pt idx="31">
                  <c:v>0.60368043914749381</c:v>
                </c:pt>
                <c:pt idx="32">
                  <c:v>0.45964836675564641</c:v>
                </c:pt>
                <c:pt idx="33">
                  <c:v>0.76394069339912318</c:v>
                </c:pt>
                <c:pt idx="34">
                  <c:v>0.46071414880410005</c:v>
                </c:pt>
                <c:pt idx="35">
                  <c:v>0.38110357091459995</c:v>
                </c:pt>
                <c:pt idx="36">
                  <c:v>0.34168075255383257</c:v>
                </c:pt>
                <c:pt idx="37">
                  <c:v>0.75297456174367483</c:v>
                </c:pt>
                <c:pt idx="38">
                  <c:v>0.44917499037103609</c:v>
                </c:pt>
                <c:pt idx="39">
                  <c:v>0.56145117057715688</c:v>
                </c:pt>
                <c:pt idx="40">
                  <c:v>0.60943732730469735</c:v>
                </c:pt>
                <c:pt idx="41">
                  <c:v>0.59967788055939353</c:v>
                </c:pt>
                <c:pt idx="42">
                  <c:v>0.43504740337923503</c:v>
                </c:pt>
                <c:pt idx="43">
                  <c:v>0.41982028091161006</c:v>
                </c:pt>
                <c:pt idx="44">
                  <c:v>0.43683128542830757</c:v>
                </c:pt>
                <c:pt idx="45">
                  <c:v>0.4411702448380041</c:v>
                </c:pt>
                <c:pt idx="46">
                  <c:v>0.44881391347099314</c:v>
                </c:pt>
                <c:pt idx="47">
                  <c:v>0.47450180467934117</c:v>
                </c:pt>
                <c:pt idx="48">
                  <c:v>0.43547392035894555</c:v>
                </c:pt>
                <c:pt idx="49">
                  <c:v>0.75578947368421057</c:v>
                </c:pt>
                <c:pt idx="50">
                  <c:v>0.48934390682113876</c:v>
                </c:pt>
                <c:pt idx="51">
                  <c:v>0.52434652370191204</c:v>
                </c:pt>
                <c:pt idx="52">
                  <c:v>0.63078280822522281</c:v>
                </c:pt>
                <c:pt idx="53">
                  <c:v>0.48360020384653268</c:v>
                </c:pt>
                <c:pt idx="54">
                  <c:v>0.42667190446260211</c:v>
                </c:pt>
                <c:pt idx="55">
                  <c:v>0.46321545563265148</c:v>
                </c:pt>
                <c:pt idx="56">
                  <c:v>0.48148748758024579</c:v>
                </c:pt>
                <c:pt idx="57">
                  <c:v>0.45795749918234557</c:v>
                </c:pt>
                <c:pt idx="58">
                  <c:v>0.54208553201903964</c:v>
                </c:pt>
                <c:pt idx="59">
                  <c:v>0.52153275340142358</c:v>
                </c:pt>
                <c:pt idx="60">
                  <c:v>0.45879287912724886</c:v>
                </c:pt>
                <c:pt idx="61">
                  <c:v>0.49666928638792829</c:v>
                </c:pt>
                <c:pt idx="62">
                  <c:v>0.48991324374003159</c:v>
                </c:pt>
                <c:pt idx="63">
                  <c:v>0.49852827875078665</c:v>
                </c:pt>
                <c:pt idx="64">
                  <c:v>0.45344123054197477</c:v>
                </c:pt>
                <c:pt idx="65">
                  <c:v>0.46310114079816278</c:v>
                </c:pt>
                <c:pt idx="66">
                  <c:v>0.46034007868422039</c:v>
                </c:pt>
                <c:pt idx="67">
                  <c:v>0.45255870945333154</c:v>
                </c:pt>
                <c:pt idx="68">
                  <c:v>0.47157712962787257</c:v>
                </c:pt>
                <c:pt idx="69">
                  <c:v>0.46645303729128679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3728"/>
        <c:axId val="171554120"/>
        <c:extLst/>
      </c:scatterChart>
      <c:valAx>
        <c:axId val="1715537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4120"/>
        <c:crosses val="autoZero"/>
        <c:crossBetween val="midCat"/>
      </c:valAx>
      <c:valAx>
        <c:axId val="171554120"/>
        <c:scaling>
          <c:orientation val="minMax"/>
          <c:max val="1.5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55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4.0879999999999997E-6</c:v>
                </c:pt>
                <c:pt idx="1">
                  <c:v>5.3340000000000001E-6</c:v>
                </c:pt>
                <c:pt idx="2">
                  <c:v>5.835E-6</c:v>
                </c:pt>
                <c:pt idx="3">
                  <c:v>8.0560000000000005E-6</c:v>
                </c:pt>
                <c:pt idx="4">
                  <c:v>7.8739999999999995E-6</c:v>
                </c:pt>
                <c:pt idx="5">
                  <c:v>8.6440000000000006E-6</c:v>
                </c:pt>
                <c:pt idx="6">
                  <c:v>1.0592E-5</c:v>
                </c:pt>
                <c:pt idx="7">
                  <c:v>1.3074999999999999E-5</c:v>
                </c:pt>
                <c:pt idx="8">
                  <c:v>1.1982E-5</c:v>
                </c:pt>
                <c:pt idx="9">
                  <c:v>1.4637000000000001E-5</c:v>
                </c:pt>
                <c:pt idx="10">
                  <c:v>2.3498000000000001E-5</c:v>
                </c:pt>
                <c:pt idx="11">
                  <c:v>3.3794999999999997E-5</c:v>
                </c:pt>
                <c:pt idx="12">
                  <c:v>4.7179999999999999E-5</c:v>
                </c:pt>
                <c:pt idx="13">
                  <c:v>5.4023000000000001E-5</c:v>
                </c:pt>
                <c:pt idx="14">
                  <c:v>7.1100999999999996E-5</c:v>
                </c:pt>
                <c:pt idx="15">
                  <c:v>7.7044000000000003E-5</c:v>
                </c:pt>
                <c:pt idx="16">
                  <c:v>8.8205E-5</c:v>
                </c:pt>
                <c:pt idx="17">
                  <c:v>9.5602999999999999E-5</c:v>
                </c:pt>
                <c:pt idx="18">
                  <c:v>1.11875E-4</c:v>
                </c:pt>
                <c:pt idx="19">
                  <c:v>2.4729999999999999E-4</c:v>
                </c:pt>
                <c:pt idx="20">
                  <c:v>3.7546999999999998E-4</c:v>
                </c:pt>
                <c:pt idx="21">
                  <c:v>5.1380000000000002E-4</c:v>
                </c:pt>
                <c:pt idx="22">
                  <c:v>5.9938000000000005E-4</c:v>
                </c:pt>
                <c:pt idx="23">
                  <c:v>7.6106000000000004E-4</c:v>
                </c:pt>
                <c:pt idx="24">
                  <c:v>8.9526000000000004E-4</c:v>
                </c:pt>
                <c:pt idx="25">
                  <c:v>9.5374000000000001E-4</c:v>
                </c:pt>
                <c:pt idx="26">
                  <c:v>1.0125399999999999E-3</c:v>
                </c:pt>
                <c:pt idx="27">
                  <c:v>1.25782E-3</c:v>
                </c:pt>
                <c:pt idx="28">
                  <c:v>1.4606E-3</c:v>
                </c:pt>
                <c:pt idx="29">
                  <c:v>1.8124E-3</c:v>
                </c:pt>
                <c:pt idx="30">
                  <c:v>2.0289800000000001E-3</c:v>
                </c:pt>
                <c:pt idx="31">
                  <c:v>2.2940399999999998E-3</c:v>
                </c:pt>
                <c:pt idx="32">
                  <c:v>2.5811599999999999E-3</c:v>
                </c:pt>
                <c:pt idx="33">
                  <c:v>2.8735399999999999E-3</c:v>
                </c:pt>
                <c:pt idx="34">
                  <c:v>3.1247200000000001E-3</c:v>
                </c:pt>
                <c:pt idx="35">
                  <c:v>3.4161399999999998E-3</c:v>
                </c:pt>
                <c:pt idx="36">
                  <c:v>3.7193999999999999E-3</c:v>
                </c:pt>
                <c:pt idx="37">
                  <c:v>4.15526E-3</c:v>
                </c:pt>
                <c:pt idx="38">
                  <c:v>4.3732800000000002E-3</c:v>
                </c:pt>
                <c:pt idx="39">
                  <c:v>4.5879600000000003E-3</c:v>
                </c:pt>
                <c:pt idx="40">
                  <c:v>4.8523400000000001E-3</c:v>
                </c:pt>
                <c:pt idx="41">
                  <c:v>5.2387199999999997E-3</c:v>
                </c:pt>
                <c:pt idx="42">
                  <c:v>5.4560600000000004E-3</c:v>
                </c:pt>
                <c:pt idx="43">
                  <c:v>5.7418399999999998E-3</c:v>
                </c:pt>
                <c:pt idx="44">
                  <c:v>6.48096E-3</c:v>
                </c:pt>
                <c:pt idx="45">
                  <c:v>6.8777999999999999E-3</c:v>
                </c:pt>
                <c:pt idx="46">
                  <c:v>7.3030999999999999E-3</c:v>
                </c:pt>
                <c:pt idx="47">
                  <c:v>7.7695400000000001E-3</c:v>
                </c:pt>
                <c:pt idx="48">
                  <c:v>8.3856599999999996E-3</c:v>
                </c:pt>
                <c:pt idx="49">
                  <c:v>8.9606400000000006E-3</c:v>
                </c:pt>
                <c:pt idx="50">
                  <c:v>9.4782000000000009E-3</c:v>
                </c:pt>
                <c:pt idx="51">
                  <c:v>9.9075799999999992E-3</c:v>
                </c:pt>
                <c:pt idx="52">
                  <c:v>1.0721100000000001E-2</c:v>
                </c:pt>
                <c:pt idx="53">
                  <c:v>1.12925E-2</c:v>
                </c:pt>
                <c:pt idx="54">
                  <c:v>1.3576700000000001E-2</c:v>
                </c:pt>
                <c:pt idx="55">
                  <c:v>1.6035500000000001E-2</c:v>
                </c:pt>
                <c:pt idx="56">
                  <c:v>1.87055E-2</c:v>
                </c:pt>
                <c:pt idx="57">
                  <c:v>2.1283300000000002E-2</c:v>
                </c:pt>
                <c:pt idx="58">
                  <c:v>2.3699600000000001E-2</c:v>
                </c:pt>
                <c:pt idx="59">
                  <c:v>2.6721200000000001E-2</c:v>
                </c:pt>
                <c:pt idx="60">
                  <c:v>2.9127199999999999E-2</c:v>
                </c:pt>
                <c:pt idx="61">
                  <c:v>3.1598099999999997E-2</c:v>
                </c:pt>
                <c:pt idx="62">
                  <c:v>3.4249099999999998E-2</c:v>
                </c:pt>
                <c:pt idx="63">
                  <c:v>3.6753099999999997E-2</c:v>
                </c:pt>
                <c:pt idx="64">
                  <c:v>3.95374E-2</c:v>
                </c:pt>
                <c:pt idx="65">
                  <c:v>4.2104599999999999E-2</c:v>
                </c:pt>
                <c:pt idx="66">
                  <c:v>4.43232E-2</c:v>
                </c:pt>
                <c:pt idx="67">
                  <c:v>4.69059E-2</c:v>
                </c:pt>
                <c:pt idx="68">
                  <c:v>4.97014E-2</c:v>
                </c:pt>
                <c:pt idx="69">
                  <c:v>5.2184899999999999E-2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1.1589E-5</c:v>
                </c:pt>
                <c:pt idx="1">
                  <c:v>2.5899999999999999E-5</c:v>
                </c:pt>
                <c:pt idx="2">
                  <c:v>4.1409000000000003E-5</c:v>
                </c:pt>
                <c:pt idx="3">
                  <c:v>5.5220999999999999E-5</c:v>
                </c:pt>
                <c:pt idx="4">
                  <c:v>7.1111099999999998E-5</c:v>
                </c:pt>
                <c:pt idx="5">
                  <c:v>9.0430699999999995E-5</c:v>
                </c:pt>
                <c:pt idx="6">
                  <c:v>1.0504499999999999E-4</c:v>
                </c:pt>
                <c:pt idx="7">
                  <c:v>1.20314E-4</c:v>
                </c:pt>
                <c:pt idx="8">
                  <c:v>1.3679499999999999E-4</c:v>
                </c:pt>
                <c:pt idx="9">
                  <c:v>1.53308E-4</c:v>
                </c:pt>
                <c:pt idx="10">
                  <c:v>3.3112700000000002E-4</c:v>
                </c:pt>
                <c:pt idx="11">
                  <c:v>5.2162200000000001E-4</c:v>
                </c:pt>
                <c:pt idx="12">
                  <c:v>7.00097E-4</c:v>
                </c:pt>
                <c:pt idx="13">
                  <c:v>9.6582199999999997E-4</c:v>
                </c:pt>
                <c:pt idx="14">
                  <c:v>1.1072899999999999E-3</c:v>
                </c:pt>
                <c:pt idx="15">
                  <c:v>1.2899000000000001E-3</c:v>
                </c:pt>
                <c:pt idx="16">
                  <c:v>1.4765799999999999E-3</c:v>
                </c:pt>
                <c:pt idx="17">
                  <c:v>1.76917E-3</c:v>
                </c:pt>
                <c:pt idx="18">
                  <c:v>1.91241E-3</c:v>
                </c:pt>
                <c:pt idx="19">
                  <c:v>3.9864200000000001E-3</c:v>
                </c:pt>
                <c:pt idx="20">
                  <c:v>6.0924999999999998E-3</c:v>
                </c:pt>
                <c:pt idx="21">
                  <c:v>8.3502200000000002E-3</c:v>
                </c:pt>
                <c:pt idx="22">
                  <c:v>1.0456699999999999E-2</c:v>
                </c:pt>
                <c:pt idx="23">
                  <c:v>1.25983E-2</c:v>
                </c:pt>
                <c:pt idx="24">
                  <c:v>1.5188200000000001E-2</c:v>
                </c:pt>
                <c:pt idx="25">
                  <c:v>1.75424E-2</c:v>
                </c:pt>
                <c:pt idx="26">
                  <c:v>1.9684199999999999E-2</c:v>
                </c:pt>
                <c:pt idx="27">
                  <c:v>2.5230300000000001E-2</c:v>
                </c:pt>
                <c:pt idx="28">
                  <c:v>3.1927799999999999E-2</c:v>
                </c:pt>
                <c:pt idx="29">
                  <c:v>3.4175799999999999E-2</c:v>
                </c:pt>
                <c:pt idx="30">
                  <c:v>4.0028000000000001E-2</c:v>
                </c:pt>
                <c:pt idx="31">
                  <c:v>4.5940000000000002E-2</c:v>
                </c:pt>
                <c:pt idx="32">
                  <c:v>5.1997599999999998E-2</c:v>
                </c:pt>
                <c:pt idx="33">
                  <c:v>6.1003500000000002E-2</c:v>
                </c:pt>
                <c:pt idx="34">
                  <c:v>6.4310800000000001E-2</c:v>
                </c:pt>
                <c:pt idx="35">
                  <c:v>7.1866700000000006E-2</c:v>
                </c:pt>
                <c:pt idx="36">
                  <c:v>7.78668E-2</c:v>
                </c:pt>
                <c:pt idx="37">
                  <c:v>8.37397E-2</c:v>
                </c:pt>
                <c:pt idx="38">
                  <c:v>9.7547900000000007E-2</c:v>
                </c:pt>
                <c:pt idx="39">
                  <c:v>9.7326200000000002E-2</c:v>
                </c:pt>
                <c:pt idx="40">
                  <c:v>0.10287200000000001</c:v>
                </c:pt>
                <c:pt idx="41">
                  <c:v>0.10947999999999999</c:v>
                </c:pt>
                <c:pt idx="42">
                  <c:v>0.11601300000000001</c:v>
                </c:pt>
                <c:pt idx="43">
                  <c:v>0.122211</c:v>
                </c:pt>
                <c:pt idx="44">
                  <c:v>0.14272699999999999</c:v>
                </c:pt>
                <c:pt idx="45">
                  <c:v>0.15098300000000001</c:v>
                </c:pt>
                <c:pt idx="46">
                  <c:v>0.165045</c:v>
                </c:pt>
                <c:pt idx="47">
                  <c:v>0.177594</c:v>
                </c:pt>
                <c:pt idx="48">
                  <c:v>0.19894100000000001</c:v>
                </c:pt>
                <c:pt idx="49">
                  <c:v>0.20400099999999999</c:v>
                </c:pt>
                <c:pt idx="50">
                  <c:v>0.21890999999999999</c:v>
                </c:pt>
                <c:pt idx="51">
                  <c:v>0.26301099999999999</c:v>
                </c:pt>
                <c:pt idx="52">
                  <c:v>0.27235900000000002</c:v>
                </c:pt>
                <c:pt idx="53">
                  <c:v>0.27508700000000003</c:v>
                </c:pt>
                <c:pt idx="54">
                  <c:v>0.33488499999999999</c:v>
                </c:pt>
                <c:pt idx="55">
                  <c:v>0.41500399999999998</c:v>
                </c:pt>
                <c:pt idx="56">
                  <c:v>0.48522199999999999</c:v>
                </c:pt>
                <c:pt idx="57">
                  <c:v>0.55978899999999998</c:v>
                </c:pt>
                <c:pt idx="58">
                  <c:v>0.65274100000000002</c:v>
                </c:pt>
                <c:pt idx="59">
                  <c:v>0.73114599999999996</c:v>
                </c:pt>
                <c:pt idx="60">
                  <c:v>0.81361700000000003</c:v>
                </c:pt>
                <c:pt idx="61">
                  <c:v>0.91113</c:v>
                </c:pt>
                <c:pt idx="62">
                  <c:v>0.96953</c:v>
                </c:pt>
                <c:pt idx="63">
                  <c:v>1.0666199999999999</c:v>
                </c:pt>
                <c:pt idx="64">
                  <c:v>1.1274599999999999</c:v>
                </c:pt>
                <c:pt idx="65">
                  <c:v>1.2253700000000001</c:v>
                </c:pt>
                <c:pt idx="66">
                  <c:v>1.30332</c:v>
                </c:pt>
                <c:pt idx="67">
                  <c:v>1.43147</c:v>
                </c:pt>
                <c:pt idx="68">
                  <c:v>1.50325</c:v>
                </c:pt>
                <c:pt idx="69">
                  <c:v>1.57301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8.3459300000000004E-7</c:v>
                </c:pt>
                <c:pt idx="1">
                  <c:v>1.6737E-6</c:v>
                </c:pt>
                <c:pt idx="2">
                  <c:v>2.3792399999999999E-6</c:v>
                </c:pt>
                <c:pt idx="3">
                  <c:v>2.0988699999999999E-6</c:v>
                </c:pt>
                <c:pt idx="4">
                  <c:v>1.9668299999999999E-6</c:v>
                </c:pt>
                <c:pt idx="5">
                  <c:v>3.6322300000000001E-6</c:v>
                </c:pt>
                <c:pt idx="6">
                  <c:v>3.23063E-6</c:v>
                </c:pt>
                <c:pt idx="7">
                  <c:v>3.1130699999999999E-6</c:v>
                </c:pt>
                <c:pt idx="8">
                  <c:v>2.41131E-6</c:v>
                </c:pt>
                <c:pt idx="9">
                  <c:v>4.4103199999999996E-6</c:v>
                </c:pt>
                <c:pt idx="10">
                  <c:v>5.6398699999999996E-6</c:v>
                </c:pt>
                <c:pt idx="11">
                  <c:v>7.0281599999999996E-6</c:v>
                </c:pt>
                <c:pt idx="12">
                  <c:v>7.8567299999999992E-6</c:v>
                </c:pt>
                <c:pt idx="13">
                  <c:v>6.8682699999999999E-5</c:v>
                </c:pt>
                <c:pt idx="14">
                  <c:v>2.7945300000000002E-5</c:v>
                </c:pt>
                <c:pt idx="15">
                  <c:v>1.2291599999999999E-5</c:v>
                </c:pt>
                <c:pt idx="16">
                  <c:v>2.0497E-5</c:v>
                </c:pt>
                <c:pt idx="17">
                  <c:v>1.2868299999999999E-4</c:v>
                </c:pt>
                <c:pt idx="18">
                  <c:v>1.2041199999999999E-5</c:v>
                </c:pt>
                <c:pt idx="19">
                  <c:v>4.1776400000000002E-5</c:v>
                </c:pt>
                <c:pt idx="20">
                  <c:v>1.3133599999999999E-4</c:v>
                </c:pt>
                <c:pt idx="21">
                  <c:v>9.5597400000000001E-5</c:v>
                </c:pt>
                <c:pt idx="22">
                  <c:v>1.39739E-4</c:v>
                </c:pt>
                <c:pt idx="23">
                  <c:v>1.09953E-4</c:v>
                </c:pt>
                <c:pt idx="24">
                  <c:v>1.46508E-4</c:v>
                </c:pt>
                <c:pt idx="25">
                  <c:v>2.9298300000000002E-4</c:v>
                </c:pt>
                <c:pt idx="26">
                  <c:v>1.3401E-4</c:v>
                </c:pt>
                <c:pt idx="27">
                  <c:v>2.1018999999999999E-3</c:v>
                </c:pt>
                <c:pt idx="28">
                  <c:v>2.38325E-3</c:v>
                </c:pt>
                <c:pt idx="29">
                  <c:v>3.0294399999999998E-4</c:v>
                </c:pt>
                <c:pt idx="30">
                  <c:v>2.0899499999999999E-4</c:v>
                </c:pt>
                <c:pt idx="31">
                  <c:v>2.5216600000000001E-4</c:v>
                </c:pt>
                <c:pt idx="32">
                  <c:v>3.8434299999999999E-4</c:v>
                </c:pt>
                <c:pt idx="33">
                  <c:v>6.9679E-3</c:v>
                </c:pt>
                <c:pt idx="34">
                  <c:v>7.8324999999999998E-4</c:v>
                </c:pt>
                <c:pt idx="35">
                  <c:v>2.3376500000000001E-4</c:v>
                </c:pt>
                <c:pt idx="36">
                  <c:v>5.6796500000000003E-4</c:v>
                </c:pt>
                <c:pt idx="37">
                  <c:v>4.4132399999999999E-4</c:v>
                </c:pt>
                <c:pt idx="38">
                  <c:v>7.8905199999999998E-3</c:v>
                </c:pt>
                <c:pt idx="39">
                  <c:v>6.6619900000000002E-4</c:v>
                </c:pt>
                <c:pt idx="40">
                  <c:v>4.3236899999999999E-4</c:v>
                </c:pt>
                <c:pt idx="41">
                  <c:v>6.3424800000000002E-4</c:v>
                </c:pt>
                <c:pt idx="42">
                  <c:v>7.2355300000000004E-4</c:v>
                </c:pt>
                <c:pt idx="43">
                  <c:v>5.9897200000000002E-4</c:v>
                </c:pt>
                <c:pt idx="44">
                  <c:v>1.1162999999999999E-2</c:v>
                </c:pt>
                <c:pt idx="45">
                  <c:v>6.6427100000000002E-4</c:v>
                </c:pt>
                <c:pt idx="46">
                  <c:v>1.2638700000000001E-3</c:v>
                </c:pt>
                <c:pt idx="47">
                  <c:v>4.99614E-4</c:v>
                </c:pt>
                <c:pt idx="48">
                  <c:v>1.5451599999999999E-2</c:v>
                </c:pt>
                <c:pt idx="49">
                  <c:v>6.8043699999999999E-4</c:v>
                </c:pt>
                <c:pt idx="50">
                  <c:v>1.69747E-3</c:v>
                </c:pt>
                <c:pt idx="51">
                  <c:v>1.61643E-2</c:v>
                </c:pt>
                <c:pt idx="52">
                  <c:v>1.80944E-2</c:v>
                </c:pt>
                <c:pt idx="53">
                  <c:v>1.8503200000000001E-2</c:v>
                </c:pt>
                <c:pt idx="54">
                  <c:v>1.2442499999999999E-3</c:v>
                </c:pt>
                <c:pt idx="55">
                  <c:v>2.4472299999999999E-2</c:v>
                </c:pt>
                <c:pt idx="56">
                  <c:v>2.2019799999999999E-2</c:v>
                </c:pt>
                <c:pt idx="57">
                  <c:v>2.43869E-2</c:v>
                </c:pt>
                <c:pt idx="58">
                  <c:v>2.6990199999999999E-2</c:v>
                </c:pt>
                <c:pt idx="59">
                  <c:v>2.58344E-2</c:v>
                </c:pt>
                <c:pt idx="60">
                  <c:v>2.5259199999999999E-2</c:v>
                </c:pt>
                <c:pt idx="61">
                  <c:v>4.8234199999999998E-2</c:v>
                </c:pt>
                <c:pt idx="62">
                  <c:v>4.33278E-2</c:v>
                </c:pt>
                <c:pt idx="63">
                  <c:v>3.45279E-2</c:v>
                </c:pt>
                <c:pt idx="64">
                  <c:v>3.3253400000000002E-2</c:v>
                </c:pt>
                <c:pt idx="65">
                  <c:v>3.9057099999999997E-2</c:v>
                </c:pt>
                <c:pt idx="66">
                  <c:v>3.4580300000000001E-2</c:v>
                </c:pt>
                <c:pt idx="67">
                  <c:v>6.18094E-2</c:v>
                </c:pt>
                <c:pt idx="68">
                  <c:v>5.3242900000000003E-2</c:v>
                </c:pt>
                <c:pt idx="69">
                  <c:v>4.3569299999999998E-2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25424"/>
        <c:axId val="170925816"/>
      </c:scatterChart>
      <c:valAx>
        <c:axId val="170925424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816"/>
        <c:crosses val="autoZero"/>
        <c:crossBetween val="midCat"/>
      </c:valAx>
      <c:valAx>
        <c:axId val="1709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304801</xdr:colOff>
      <xdr:row>59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304801</xdr:colOff>
      <xdr:row>59</xdr:row>
      <xdr:rowOff>76200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18"/>
  <sheetViews>
    <sheetView tabSelected="1" topLeftCell="G10" zoomScaleNormal="100" workbookViewId="0">
      <selection activeCell="S13" sqref="S13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20"/>
      <c r="D2" s="20"/>
    </row>
    <row r="3" spans="2:20">
      <c r="B3" s="20"/>
      <c r="D3" s="20"/>
    </row>
    <row r="4" spans="2:20">
      <c r="B4" s="20"/>
      <c r="D4" s="20"/>
    </row>
    <row r="5" spans="2:20">
      <c r="B5" s="20"/>
      <c r="D5" s="20"/>
    </row>
    <row r="6" spans="2:20">
      <c r="B6" s="20"/>
      <c r="D6" s="20"/>
    </row>
    <row r="7" spans="2:20">
      <c r="B7" s="20"/>
      <c r="D7" s="20"/>
    </row>
    <row r="8" spans="2:20">
      <c r="B8" s="20"/>
      <c r="D8" s="20"/>
    </row>
    <row r="9" spans="2:20">
      <c r="B9" s="20"/>
      <c r="D9" s="20"/>
    </row>
    <row r="10" spans="2:20">
      <c r="B10" s="20"/>
      <c r="D10" s="20"/>
      <c r="S10" s="20"/>
      <c r="T10" s="20"/>
    </row>
    <row r="11" spans="2:20">
      <c r="B11" s="20"/>
      <c r="D11" s="20"/>
      <c r="S11" s="20"/>
      <c r="T11" s="20"/>
    </row>
    <row r="12" spans="2:20">
      <c r="D12" s="20"/>
      <c r="S12" s="20"/>
      <c r="T12" s="20"/>
    </row>
    <row r="13" spans="2:20">
      <c r="D13" s="20"/>
      <c r="S13" s="20"/>
      <c r="T13" s="20"/>
    </row>
    <row r="14" spans="2:20">
      <c r="B14" s="20"/>
      <c r="D14" s="20"/>
      <c r="H14" s="81"/>
      <c r="S14" s="20"/>
      <c r="T14" s="20"/>
    </row>
    <row r="15" spans="2:20">
      <c r="B15" s="20"/>
      <c r="D15" s="20"/>
      <c r="S15" s="20"/>
      <c r="T15" s="20"/>
    </row>
    <row r="16" spans="2:20">
      <c r="B16" s="20"/>
      <c r="D16" s="20"/>
      <c r="T16" s="20"/>
    </row>
    <row r="17" spans="4:20">
      <c r="D17" s="20"/>
      <c r="T17" s="20"/>
    </row>
    <row r="18" spans="4:20">
      <c r="D18" s="20"/>
      <c r="T18" s="20"/>
    </row>
    <row r="19" spans="4:20">
      <c r="T19" s="20"/>
    </row>
    <row r="20" spans="4:20">
      <c r="D20" s="20"/>
      <c r="T20" s="20"/>
    </row>
    <row r="21" spans="4:20">
      <c r="T21" s="20"/>
    </row>
    <row r="22" spans="4:20">
      <c r="T22" s="20"/>
    </row>
    <row r="23" spans="4:20">
      <c r="T23" s="20"/>
    </row>
    <row r="24" spans="4:20">
      <c r="T24" s="20"/>
    </row>
    <row r="25" spans="4:20">
      <c r="T25" s="20"/>
    </row>
    <row r="26" spans="4:20">
      <c r="T26" s="20"/>
    </row>
    <row r="27" spans="4:20">
      <c r="T27" s="20"/>
    </row>
    <row r="28" spans="4:20">
      <c r="T28" s="20"/>
    </row>
    <row r="29" spans="4:20">
      <c r="T29" s="20"/>
    </row>
    <row r="30" spans="4:20">
      <c r="T30" s="20"/>
    </row>
    <row r="32" spans="4:20">
      <c r="T32" s="20"/>
    </row>
    <row r="33" spans="11:20">
      <c r="T33" s="20"/>
    </row>
    <row r="35" spans="11:20">
      <c r="T35" s="20"/>
    </row>
    <row r="37" spans="11:20">
      <c r="T37" s="20"/>
    </row>
    <row r="48" spans="11:20">
      <c r="K48" s="146"/>
    </row>
    <row r="49" spans="11:11">
      <c r="K49" s="146"/>
    </row>
    <row r="50" spans="11:11">
      <c r="K50" s="146"/>
    </row>
    <row r="51" spans="11:11">
      <c r="K51" s="146"/>
    </row>
    <row r="52" spans="11:11">
      <c r="K52" s="146"/>
    </row>
    <row r="53" spans="11:11">
      <c r="K53" s="146"/>
    </row>
    <row r="54" spans="11:11">
      <c r="K54" s="146"/>
    </row>
    <row r="55" spans="11:11">
      <c r="K55" s="146"/>
    </row>
    <row r="56" spans="11:11">
      <c r="K56" s="146"/>
    </row>
    <row r="57" spans="11:11">
      <c r="K57" s="146"/>
    </row>
    <row r="58" spans="11:11">
      <c r="K58" s="146"/>
    </row>
    <row r="59" spans="11:11">
      <c r="K59" s="146"/>
    </row>
    <row r="60" spans="11:11">
      <c r="K60" s="146"/>
    </row>
    <row r="61" spans="11:11">
      <c r="K61" s="146"/>
    </row>
    <row r="62" spans="11:11">
      <c r="K62" s="146"/>
    </row>
    <row r="63" spans="11:11">
      <c r="K63" s="146"/>
    </row>
    <row r="64" spans="11:11">
      <c r="K64" s="146"/>
    </row>
    <row r="65" spans="11:11">
      <c r="K65" s="146"/>
    </row>
    <row r="66" spans="11:11">
      <c r="K66" s="146"/>
    </row>
    <row r="67" spans="11:11">
      <c r="K67" s="146"/>
    </row>
    <row r="68" spans="11:11">
      <c r="K68" s="146"/>
    </row>
    <row r="69" spans="11:11">
      <c r="K69" s="146"/>
    </row>
    <row r="70" spans="11:11">
      <c r="K70" s="146"/>
    </row>
    <row r="71" spans="11:11">
      <c r="K71" s="146"/>
    </row>
    <row r="72" spans="11:11">
      <c r="K72" s="146"/>
    </row>
    <row r="73" spans="11:11">
      <c r="K73" s="146"/>
    </row>
    <row r="74" spans="11:11">
      <c r="K74" s="146"/>
    </row>
    <row r="75" spans="11:11">
      <c r="K75" s="146"/>
    </row>
    <row r="76" spans="11:11">
      <c r="K76" s="146"/>
    </row>
    <row r="77" spans="11:11">
      <c r="K77" s="146"/>
    </row>
    <row r="78" spans="11:11">
      <c r="K78" s="146"/>
    </row>
    <row r="79" spans="11:11">
      <c r="K79" s="146"/>
    </row>
    <row r="80" spans="11:11">
      <c r="K80" s="146"/>
    </row>
    <row r="81" spans="11:11">
      <c r="K81" s="146"/>
    </row>
    <row r="82" spans="11:11">
      <c r="K82" s="146"/>
    </row>
    <row r="83" spans="11:11">
      <c r="K83" s="146"/>
    </row>
    <row r="84" spans="11:11">
      <c r="K84" s="146"/>
    </row>
    <row r="85" spans="11:11">
      <c r="K85" s="146"/>
    </row>
    <row r="86" spans="11:11">
      <c r="K86" s="146"/>
    </row>
    <row r="87" spans="11:11">
      <c r="K87" s="146"/>
    </row>
    <row r="88" spans="11:11">
      <c r="K88" s="146"/>
    </row>
    <row r="89" spans="11:11">
      <c r="K89" s="146"/>
    </row>
    <row r="90" spans="11:11">
      <c r="K90" s="146"/>
    </row>
    <row r="91" spans="11:11">
      <c r="K91" s="146"/>
    </row>
    <row r="92" spans="11:11">
      <c r="K92" s="146"/>
    </row>
    <row r="93" spans="11:11">
      <c r="K93" s="146"/>
    </row>
    <row r="94" spans="11:11">
      <c r="K94" s="146"/>
    </row>
    <row r="95" spans="11:11">
      <c r="K95" s="146"/>
    </row>
    <row r="96" spans="11:11">
      <c r="K96" s="146"/>
    </row>
    <row r="97" spans="11:11">
      <c r="K97" s="146"/>
    </row>
    <row r="98" spans="11:11">
      <c r="K98" s="146"/>
    </row>
    <row r="99" spans="11:11">
      <c r="K99" s="146"/>
    </row>
    <row r="100" spans="11:11">
      <c r="K100" s="146"/>
    </row>
    <row r="101" spans="11:11">
      <c r="K101" s="146"/>
    </row>
    <row r="102" spans="11:11">
      <c r="K102" s="146"/>
    </row>
    <row r="103" spans="11:11">
      <c r="K103" s="146"/>
    </row>
    <row r="104" spans="11:11">
      <c r="K104" s="146"/>
    </row>
    <row r="105" spans="11:11">
      <c r="K105" s="146"/>
    </row>
    <row r="106" spans="11:11">
      <c r="K106" s="146"/>
    </row>
    <row r="107" spans="11:11">
      <c r="K107" s="146"/>
    </row>
    <row r="108" spans="11:11">
      <c r="K108" s="146"/>
    </row>
    <row r="109" spans="11:11">
      <c r="K109" s="146"/>
    </row>
    <row r="110" spans="11:11">
      <c r="K110" s="146"/>
    </row>
    <row r="111" spans="11:11">
      <c r="K111" s="146"/>
    </row>
    <row r="112" spans="11:11">
      <c r="K112" s="146"/>
    </row>
    <row r="113" spans="11:11">
      <c r="K113" s="146"/>
    </row>
    <row r="114" spans="11:11">
      <c r="K114" s="146"/>
    </row>
    <row r="115" spans="11:11">
      <c r="K115" s="146"/>
    </row>
    <row r="116" spans="11:11">
      <c r="K116" s="146"/>
    </row>
    <row r="117" spans="11:11">
      <c r="K117" s="146"/>
    </row>
    <row r="118" spans="11:11">
      <c r="K118" s="14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"/>
  <sheetViews>
    <sheetView workbookViewId="0">
      <selection activeCell="B11" sqref="B11:B12"/>
    </sheetView>
  </sheetViews>
  <sheetFormatPr defaultColWidth="12.28515625" defaultRowHeight="15"/>
  <cols>
    <col min="1" max="1" width="7.7109375" style="26" bestFit="1" customWidth="1"/>
    <col min="2" max="2" width="12.28515625" style="4"/>
  </cols>
  <sheetData>
    <row r="1" spans="1:11" ht="26.25">
      <c r="A1" s="151" t="s">
        <v>30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s="13" customFormat="1" ht="15.75" thickBot="1">
      <c r="A2" s="1"/>
      <c r="B2" s="4"/>
    </row>
    <row r="3" spans="1:11" s="13" customFormat="1" ht="15.75">
      <c r="A3" s="1"/>
      <c r="B3" s="155" t="str">
        <f>B11</f>
        <v>n° elem</v>
      </c>
      <c r="C3" s="152" t="s">
        <v>27</v>
      </c>
      <c r="D3" s="153"/>
      <c r="E3" s="154"/>
      <c r="F3" s="152" t="s">
        <v>28</v>
      </c>
      <c r="G3" s="153"/>
      <c r="H3" s="154"/>
      <c r="I3" s="152" t="s">
        <v>29</v>
      </c>
      <c r="J3" s="153"/>
      <c r="K3" s="154"/>
    </row>
    <row r="4" spans="1:11" ht="15.75" thickBot="1">
      <c r="A4" s="1"/>
      <c r="B4" s="156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>
      <c r="A5" s="129" t="s">
        <v>4</v>
      </c>
      <c r="B5" s="121">
        <f t="shared" ref="B5:J5" si="0">MAX(B13:B130)</f>
        <v>5000000</v>
      </c>
      <c r="C5" s="126">
        <f t="shared" si="0"/>
        <v>1.57301</v>
      </c>
      <c r="D5" s="122">
        <f t="shared" si="0"/>
        <v>6.18094E-2</v>
      </c>
      <c r="E5" s="135">
        <f t="shared" si="0"/>
        <v>0.11422131517044104</v>
      </c>
      <c r="F5" s="126">
        <f t="shared" si="0"/>
        <v>0.242035</v>
      </c>
      <c r="G5" s="122">
        <f t="shared" si="0"/>
        <v>1.51255E-2</v>
      </c>
      <c r="H5" s="138">
        <f t="shared" si="0"/>
        <v>0.32826622977231784</v>
      </c>
      <c r="I5" s="122">
        <f t="shared" si="0"/>
        <v>0.111876</v>
      </c>
      <c r="J5" s="122">
        <f t="shared" si="0"/>
        <v>3.2074100000000001E-2</v>
      </c>
      <c r="K5" s="138">
        <f>MAX(K13:K130)</f>
        <v>0.54191985015803645</v>
      </c>
    </row>
    <row r="6" spans="1:11">
      <c r="A6" s="130" t="s">
        <v>31</v>
      </c>
      <c r="B6" s="123">
        <f>MEDIAN(B13:B82)</f>
        <v>287500</v>
      </c>
      <c r="C6" s="127">
        <f>MEDIAN(C13:C82)</f>
        <v>6.8088750000000003E-2</v>
      </c>
      <c r="D6" s="120">
        <f t="shared" ref="D6:K6" si="1">MEDIAN(D13:D82)</f>
        <v>5.3378949999999996E-4</v>
      </c>
      <c r="E6" s="136">
        <f t="shared" si="1"/>
        <v>2.5556053458186304E-2</v>
      </c>
      <c r="F6" s="127">
        <f t="shared" si="1"/>
        <v>1.404215E-2</v>
      </c>
      <c r="G6" s="120">
        <f t="shared" si="1"/>
        <v>2.3195400000000001E-4</v>
      </c>
      <c r="H6" s="139">
        <f t="shared" si="1"/>
        <v>2.666987881183875E-2</v>
      </c>
      <c r="I6" s="120">
        <f t="shared" si="1"/>
        <v>6.1989250000000001E-3</v>
      </c>
      <c r="J6" s="120">
        <f t="shared" si="1"/>
        <v>6.36719E-4</v>
      </c>
      <c r="K6" s="139">
        <f t="shared" si="1"/>
        <v>0.16450800078989247</v>
      </c>
    </row>
    <row r="7" spans="1:11">
      <c r="A7" s="130" t="s">
        <v>5</v>
      </c>
      <c r="B7" s="123">
        <f>MIN(B13:B130)</f>
        <v>100</v>
      </c>
      <c r="C7" s="127">
        <f>MIN(C13:C130)</f>
        <v>1.1589E-5</v>
      </c>
      <c r="D7" s="120">
        <f t="shared" ref="D7:K7" si="2">MIN(D13:D130)</f>
        <v>8.3459300000000004E-7</v>
      </c>
      <c r="E7" s="136">
        <f t="shared" si="2"/>
        <v>2.813236933680192E-3</v>
      </c>
      <c r="F7" s="127">
        <f t="shared" si="2"/>
        <v>2.7972999999999999E-6</v>
      </c>
      <c r="G7" s="120">
        <f t="shared" si="2"/>
        <v>7.6913600000000001E-7</v>
      </c>
      <c r="H7" s="139">
        <f t="shared" si="2"/>
        <v>4.56401629673328E-3</v>
      </c>
      <c r="I7" s="120">
        <f t="shared" si="2"/>
        <v>1.28135E-6</v>
      </c>
      <c r="J7" s="120">
        <f t="shared" si="2"/>
        <v>5.1550799999999999E-7</v>
      </c>
      <c r="K7" s="139">
        <f t="shared" si="2"/>
        <v>1.8827675491629434E-2</v>
      </c>
    </row>
    <row r="8" spans="1:11">
      <c r="A8" s="130" t="s">
        <v>32</v>
      </c>
      <c r="B8" s="123">
        <f>SUM(B13:B130)/MAX(A13:A1048576)</f>
        <v>904992.85714285716</v>
      </c>
      <c r="C8" s="127">
        <f>AVERAGE(C13:C82)</f>
        <v>0.26443633115428578</v>
      </c>
      <c r="D8" s="120">
        <f t="shared" ref="D8:J8" si="3">AVERAGE(D13:D82)</f>
        <v>9.3281927736142863E-3</v>
      </c>
      <c r="E8" s="148">
        <f>AVERAGE(E13:E82)</f>
        <v>3.0553775090331196E-2</v>
      </c>
      <c r="F8" s="127">
        <f t="shared" si="3"/>
        <v>4.4120279715000002E-2</v>
      </c>
      <c r="G8" s="120">
        <f t="shared" si="3"/>
        <v>1.3269974076571428E-3</v>
      </c>
      <c r="H8" s="149">
        <f t="shared" si="3"/>
        <v>5.5072639145231445E-2</v>
      </c>
      <c r="I8" s="120">
        <f t="shared" si="3"/>
        <v>2.0153959807142859E-2</v>
      </c>
      <c r="J8" s="120">
        <f t="shared" si="3"/>
        <v>4.8126428780571433E-3</v>
      </c>
      <c r="K8" s="149">
        <f>AVERAGE(K13:K82)</f>
        <v>0.18884837061116069</v>
      </c>
    </row>
    <row r="9" spans="1:11" ht="15.75" thickBot="1">
      <c r="A9" s="131" t="s">
        <v>15</v>
      </c>
      <c r="B9" s="124">
        <f>_xlfn.STDEV.S(B13:B130)</f>
        <v>1363049.8775865906</v>
      </c>
      <c r="C9" s="128">
        <f>_xlfn.STDEV.S(C13:C130)</f>
        <v>0.4218667850442287</v>
      </c>
      <c r="D9" s="125">
        <f t="shared" ref="D9:J9" si="4">_xlfn.STDEV.S(D13:D130)</f>
        <v>1.5614957459157683E-2</v>
      </c>
      <c r="E9" s="137">
        <f>_xlfn.STDEV.S(E13:E130)</f>
        <v>2.6535729262920135E-2</v>
      </c>
      <c r="F9" s="128">
        <f t="shared" si="4"/>
        <v>6.6660363036498568E-2</v>
      </c>
      <c r="G9" s="125">
        <f t="shared" si="4"/>
        <v>3.2655983964950163E-3</v>
      </c>
      <c r="H9" s="140">
        <f t="shared" si="4"/>
        <v>6.6795693260235683E-2</v>
      </c>
      <c r="I9" s="125">
        <f t="shared" si="4"/>
        <v>3.0449911892773705E-2</v>
      </c>
      <c r="J9" s="125">
        <f t="shared" si="4"/>
        <v>8.2973789266302649E-3</v>
      </c>
      <c r="K9" s="140">
        <f>_xlfn.STDEV.S(K13:K130)</f>
        <v>0.11929968587994906</v>
      </c>
    </row>
    <row r="10" spans="1:11" ht="15.75" thickBot="1">
      <c r="A10"/>
    </row>
    <row r="11" spans="1:11" s="115" customFormat="1" ht="19.5" customHeight="1">
      <c r="A11" s="157" t="s">
        <v>3</v>
      </c>
      <c r="B11" s="155" t="s">
        <v>0</v>
      </c>
      <c r="C11" s="152" t="s">
        <v>27</v>
      </c>
      <c r="D11" s="153"/>
      <c r="E11" s="154"/>
      <c r="F11" s="152" t="s">
        <v>28</v>
      </c>
      <c r="G11" s="153"/>
      <c r="H11" s="154"/>
      <c r="I11" s="152" t="s">
        <v>29</v>
      </c>
      <c r="J11" s="153"/>
      <c r="K11" s="154"/>
    </row>
    <row r="12" spans="1:11" s="3" customFormat="1" ht="17.25" customHeight="1" thickBot="1">
      <c r="A12" s="158"/>
      <c r="B12" s="159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>
      <c r="A13" s="92">
        <v>1</v>
      </c>
      <c r="B13" s="113">
        <f>'heap select'!C14</f>
        <v>100</v>
      </c>
      <c r="C13" s="102">
        <f>'heap select'!D14</f>
        <v>1.1589E-5</v>
      </c>
      <c r="D13" s="32">
        <f>'heap select'!E14</f>
        <v>8.3459300000000004E-7</v>
      </c>
      <c r="E13" s="84">
        <f>D13/C13</f>
        <v>7.2015963413581852E-2</v>
      </c>
      <c r="F13" s="102">
        <f>'mom select'!D14</f>
        <v>2.7972999999999999E-6</v>
      </c>
      <c r="G13" s="32">
        <f>'mom select'!E14</f>
        <v>7.6913600000000001E-7</v>
      </c>
      <c r="H13" s="117">
        <f>G13/F13</f>
        <v>0.27495656525935724</v>
      </c>
      <c r="I13" s="102">
        <f>'quick select'!D14</f>
        <v>1.7562E-6</v>
      </c>
      <c r="J13" s="32">
        <f>'quick select'!E14</f>
        <v>5.1550799999999999E-7</v>
      </c>
      <c r="K13" s="118">
        <f>J13/I13</f>
        <v>0.29353604373078235</v>
      </c>
    </row>
    <row r="14" spans="1:11">
      <c r="A14" s="33">
        <v>2</v>
      </c>
      <c r="B14" s="113">
        <f>'heap select'!C15</f>
        <v>200</v>
      </c>
      <c r="C14" s="93">
        <f>'heap select'!D15</f>
        <v>2.5899999999999999E-5</v>
      </c>
      <c r="D14" s="34">
        <f>'heap select'!E15</f>
        <v>1.6737E-6</v>
      </c>
      <c r="E14" s="86">
        <f t="shared" ref="E14:E77" si="5">D14/C14</f>
        <v>6.4621621621621619E-2</v>
      </c>
      <c r="F14" s="93">
        <f>'mom select'!D15</f>
        <v>5.3448500000000002E-6</v>
      </c>
      <c r="G14" s="34">
        <f>'mom select'!E15</f>
        <v>1.0001500000000001E-6</v>
      </c>
      <c r="H14" s="108">
        <f>G14/F14</f>
        <v>0.1871240539959026</v>
      </c>
      <c r="I14" s="93">
        <f>'quick select'!D15</f>
        <v>1.28135E-6</v>
      </c>
      <c r="J14" s="34">
        <f>'quick select'!E15</f>
        <v>6.9438899999999999E-7</v>
      </c>
      <c r="K14" s="116">
        <f t="shared" ref="K14:K77" si="6">J14/I14</f>
        <v>0.54191985015803645</v>
      </c>
    </row>
    <row r="15" spans="1:11">
      <c r="A15" s="33">
        <v>3</v>
      </c>
      <c r="B15" s="113">
        <f>'heap select'!C16</f>
        <v>300</v>
      </c>
      <c r="C15" s="93">
        <f>'heap select'!D16</f>
        <v>4.1409000000000003E-5</v>
      </c>
      <c r="D15" s="34">
        <f>'heap select'!E16</f>
        <v>2.3792399999999999E-6</v>
      </c>
      <c r="E15" s="86">
        <f t="shared" si="5"/>
        <v>5.7457074549011077E-2</v>
      </c>
      <c r="F15" s="93">
        <f>'mom select'!D16</f>
        <v>9.1860499999999999E-6</v>
      </c>
      <c r="G15" s="34">
        <f>'mom select'!E16</f>
        <v>3.0154700000000002E-6</v>
      </c>
      <c r="H15" s="108">
        <f t="shared" ref="H15:H78" si="7">G15/F15</f>
        <v>0.32826622977231784</v>
      </c>
      <c r="I15" s="93">
        <f>'quick select'!D16</f>
        <v>2.9071000000000001E-6</v>
      </c>
      <c r="J15" s="34">
        <f>'quick select'!E16</f>
        <v>1.21092E-6</v>
      </c>
      <c r="K15" s="116">
        <f t="shared" si="6"/>
        <v>0.41653881875408483</v>
      </c>
    </row>
    <row r="16" spans="1:11">
      <c r="A16" s="33">
        <v>4</v>
      </c>
      <c r="B16" s="113">
        <f>'heap select'!C17</f>
        <v>400</v>
      </c>
      <c r="C16" s="93">
        <f>'heap select'!D17</f>
        <v>5.5220999999999999E-5</v>
      </c>
      <c r="D16" s="34">
        <f>'heap select'!E17</f>
        <v>2.0988699999999999E-6</v>
      </c>
      <c r="E16" s="86">
        <f t="shared" si="5"/>
        <v>3.8008547472881696E-2</v>
      </c>
      <c r="F16" s="93">
        <f>'mom select'!D17</f>
        <v>6.44995E-6</v>
      </c>
      <c r="G16" s="34">
        <f>'mom select'!E17</f>
        <v>1.7640899999999999E-6</v>
      </c>
      <c r="H16" s="108">
        <f t="shared" si="7"/>
        <v>0.27350444577089744</v>
      </c>
      <c r="I16" s="93">
        <f>'quick select'!D17</f>
        <v>3.3270500000000002E-6</v>
      </c>
      <c r="J16" s="34">
        <f>'quick select'!E17</f>
        <v>7.2835699999999996E-7</v>
      </c>
      <c r="K16" s="116">
        <f t="shared" si="6"/>
        <v>0.21891976375467753</v>
      </c>
    </row>
    <row r="17" spans="1:12">
      <c r="A17" s="33">
        <v>5</v>
      </c>
      <c r="B17" s="113">
        <f>'heap select'!C18</f>
        <v>500</v>
      </c>
      <c r="C17" s="93">
        <f>'heap select'!D18</f>
        <v>7.1111099999999998E-5</v>
      </c>
      <c r="D17" s="34">
        <f>'heap select'!E18</f>
        <v>1.9668299999999999E-6</v>
      </c>
      <c r="E17" s="86">
        <f t="shared" si="5"/>
        <v>2.7658551196648624E-2</v>
      </c>
      <c r="F17" s="93">
        <f>'mom select'!D18</f>
        <v>1.8323599999999999E-5</v>
      </c>
      <c r="G17" s="34">
        <f>'mom select'!E18</f>
        <v>1.7513099999999999E-6</v>
      </c>
      <c r="H17" s="108">
        <f t="shared" si="7"/>
        <v>9.557674256150539E-2</v>
      </c>
      <c r="I17" s="93">
        <f>'quick select'!D18</f>
        <v>8.3466000000000007E-6</v>
      </c>
      <c r="J17" s="34">
        <f>'quick select'!E18</f>
        <v>9.3353000000000002E-7</v>
      </c>
      <c r="K17" s="116">
        <f t="shared" si="6"/>
        <v>0.11184554189729949</v>
      </c>
    </row>
    <row r="18" spans="1:12">
      <c r="A18" s="33">
        <v>6</v>
      </c>
      <c r="B18" s="113">
        <f>'heap select'!C19</f>
        <v>600</v>
      </c>
      <c r="C18" s="93">
        <f>'heap select'!D19</f>
        <v>9.0430699999999995E-5</v>
      </c>
      <c r="D18" s="34">
        <f>'heap select'!E19</f>
        <v>3.6322300000000001E-6</v>
      </c>
      <c r="E18" s="86">
        <f t="shared" si="5"/>
        <v>4.0165894989201679E-2</v>
      </c>
      <c r="F18" s="93">
        <f>'mom select'!D19</f>
        <v>1.96622E-5</v>
      </c>
      <c r="G18" s="34">
        <f>'mom select'!E19</f>
        <v>2.3523299999999999E-6</v>
      </c>
      <c r="H18" s="108">
        <f t="shared" si="7"/>
        <v>0.11963717183224665</v>
      </c>
      <c r="I18" s="93">
        <f>'quick select'!D19</f>
        <v>9.8724000000000005E-6</v>
      </c>
      <c r="J18" s="34">
        <f>'quick select'!E19</f>
        <v>2.1743699999999999E-6</v>
      </c>
      <c r="K18" s="116">
        <f t="shared" si="6"/>
        <v>0.22024735626595354</v>
      </c>
    </row>
    <row r="19" spans="1:12">
      <c r="A19" s="33">
        <v>7</v>
      </c>
      <c r="B19" s="113">
        <f>'heap select'!C20</f>
        <v>700</v>
      </c>
      <c r="C19" s="93">
        <f>'heap select'!D20</f>
        <v>1.0504499999999999E-4</v>
      </c>
      <c r="D19" s="34">
        <f>'heap select'!E20</f>
        <v>3.23063E-6</v>
      </c>
      <c r="E19" s="86">
        <f t="shared" si="5"/>
        <v>3.0754724165833691E-2</v>
      </c>
      <c r="F19" s="93">
        <f>'mom select'!D20</f>
        <v>2.6418999999999999E-5</v>
      </c>
      <c r="G19" s="34">
        <f>'mom select'!E20</f>
        <v>3.2962100000000002E-6</v>
      </c>
      <c r="H19" s="108">
        <f t="shared" si="7"/>
        <v>0.12476664521745714</v>
      </c>
      <c r="I19" s="93">
        <f>'quick select'!D20</f>
        <v>4.9328999999999998E-6</v>
      </c>
      <c r="J19" s="34">
        <f>'quick select'!E20</f>
        <v>1.6635400000000001E-6</v>
      </c>
      <c r="K19" s="116">
        <f t="shared" si="6"/>
        <v>0.33723367593099396</v>
      </c>
    </row>
    <row r="20" spans="1:12">
      <c r="A20" s="33">
        <v>8</v>
      </c>
      <c r="B20" s="113">
        <f>'heap select'!C21</f>
        <v>800</v>
      </c>
      <c r="C20" s="93">
        <f>'heap select'!D21</f>
        <v>1.20314E-4</v>
      </c>
      <c r="D20" s="34">
        <f>'heap select'!E21</f>
        <v>3.1130699999999999E-6</v>
      </c>
      <c r="E20" s="86">
        <f t="shared" si="5"/>
        <v>2.58745449407384E-2</v>
      </c>
      <c r="F20" s="93">
        <f>'mom select'!D21</f>
        <v>2.1616200000000002E-5</v>
      </c>
      <c r="G20" s="34">
        <f>'mom select'!E21</f>
        <v>2.4214400000000001E-6</v>
      </c>
      <c r="H20" s="108">
        <f t="shared" si="7"/>
        <v>0.11201968893700094</v>
      </c>
      <c r="I20" s="93">
        <f>'quick select'!D21</f>
        <v>1.2969199999999999E-5</v>
      </c>
      <c r="J20" s="34">
        <f>'quick select'!E21</f>
        <v>1.8463199999999999E-6</v>
      </c>
      <c r="K20" s="116">
        <f t="shared" si="6"/>
        <v>0.14236190358695988</v>
      </c>
    </row>
    <row r="21" spans="1:12">
      <c r="A21" s="33">
        <v>9</v>
      </c>
      <c r="B21" s="113">
        <f>'heap select'!C22</f>
        <v>900</v>
      </c>
      <c r="C21" s="93">
        <f>'heap select'!D22</f>
        <v>1.3679499999999999E-4</v>
      </c>
      <c r="D21" s="34">
        <f>'heap select'!E22</f>
        <v>2.41131E-6</v>
      </c>
      <c r="E21" s="86">
        <f t="shared" si="5"/>
        <v>1.7627179355970614E-2</v>
      </c>
      <c r="F21" s="93">
        <f>'mom select'!D22</f>
        <v>3.6351599999999999E-5</v>
      </c>
      <c r="G21" s="34">
        <f>'mom select'!E22</f>
        <v>2.49533E-6</v>
      </c>
      <c r="H21" s="108">
        <f t="shared" si="7"/>
        <v>6.864429626206274E-2</v>
      </c>
      <c r="I21" s="93">
        <f>'quick select'!D22</f>
        <v>1.4516599999999999E-5</v>
      </c>
      <c r="J21" s="34">
        <f>'quick select'!E22</f>
        <v>3.3605400000000001E-6</v>
      </c>
      <c r="K21" s="116">
        <f t="shared" si="6"/>
        <v>0.23149635589600873</v>
      </c>
    </row>
    <row r="22" spans="1:12">
      <c r="A22" s="33">
        <v>10</v>
      </c>
      <c r="B22" s="113">
        <f>'heap select'!C23</f>
        <v>1000</v>
      </c>
      <c r="C22" s="93">
        <f>'heap select'!D23</f>
        <v>1.53308E-4</v>
      </c>
      <c r="D22" s="34">
        <f>'heap select'!E23</f>
        <v>4.4103199999999996E-6</v>
      </c>
      <c r="E22" s="86">
        <f t="shared" si="5"/>
        <v>2.8767709447647869E-2</v>
      </c>
      <c r="F22" s="93">
        <f>'mom select'!D23</f>
        <v>3.89198E-5</v>
      </c>
      <c r="G22" s="34">
        <f>'mom select'!E23</f>
        <v>3.0637500000000001E-6</v>
      </c>
      <c r="H22" s="108">
        <f t="shared" si="7"/>
        <v>7.871957204302181E-2</v>
      </c>
      <c r="I22" s="93">
        <f>'quick select'!D23</f>
        <v>1.7540499999999999E-5</v>
      </c>
      <c r="J22" s="34">
        <f>'quick select'!E23</f>
        <v>2.3617300000000002E-6</v>
      </c>
      <c r="K22" s="116">
        <f t="shared" si="6"/>
        <v>0.13464439440152789</v>
      </c>
    </row>
    <row r="23" spans="1:12">
      <c r="A23" s="33">
        <v>11</v>
      </c>
      <c r="B23" s="113">
        <f>'heap select'!C24</f>
        <v>2000</v>
      </c>
      <c r="C23" s="93">
        <f>'heap select'!D24</f>
        <v>3.3112700000000002E-4</v>
      </c>
      <c r="D23" s="34">
        <f>'heap select'!E24</f>
        <v>5.6398699999999996E-6</v>
      </c>
      <c r="E23" s="86">
        <f t="shared" si="5"/>
        <v>1.7032347105491244E-2</v>
      </c>
      <c r="F23" s="93">
        <f>'mom select'!D24</f>
        <v>8.8318499999999998E-5</v>
      </c>
      <c r="G23" s="34">
        <f>'mom select'!E24</f>
        <v>5.4806999999999999E-6</v>
      </c>
      <c r="H23" s="108">
        <f t="shared" si="7"/>
        <v>6.2056081115508074E-2</v>
      </c>
      <c r="I23" s="93">
        <f>'quick select'!D24</f>
        <v>5.5041699999999999E-5</v>
      </c>
      <c r="J23" s="34">
        <f>'quick select'!E24</f>
        <v>2.0854500000000001E-6</v>
      </c>
      <c r="K23" s="116">
        <f t="shared" si="6"/>
        <v>3.7888546320335309E-2</v>
      </c>
      <c r="L23" s="147"/>
    </row>
    <row r="24" spans="1:12">
      <c r="A24" s="33">
        <v>12</v>
      </c>
      <c r="B24" s="113">
        <f>'heap select'!C25</f>
        <v>3000</v>
      </c>
      <c r="C24" s="93">
        <f>'heap select'!D25</f>
        <v>5.2162200000000001E-4</v>
      </c>
      <c r="D24" s="34">
        <f>'heap select'!E25</f>
        <v>7.0281599999999996E-6</v>
      </c>
      <c r="E24" s="86">
        <f t="shared" si="5"/>
        <v>1.3473664837756074E-2</v>
      </c>
      <c r="F24" s="93">
        <f>'mom select'!D25</f>
        <v>1.36811E-4</v>
      </c>
      <c r="G24" s="34">
        <f>'mom select'!E25</f>
        <v>5.2004000000000002E-6</v>
      </c>
      <c r="H24" s="108">
        <f t="shared" si="7"/>
        <v>3.8011563397680012E-2</v>
      </c>
      <c r="I24" s="93">
        <f>'quick select'!D25</f>
        <v>5.8394999999999999E-5</v>
      </c>
      <c r="J24" s="34">
        <f>'quick select'!E25</f>
        <v>3.6034199999999998E-6</v>
      </c>
      <c r="K24" s="116">
        <f t="shared" si="6"/>
        <v>6.1707680452093495E-2</v>
      </c>
      <c r="L24" s="147"/>
    </row>
    <row r="25" spans="1:12">
      <c r="A25" s="33">
        <v>13</v>
      </c>
      <c r="B25" s="113">
        <f>'heap select'!C26</f>
        <v>4000</v>
      </c>
      <c r="C25" s="93">
        <f>'heap select'!D26</f>
        <v>7.00097E-4</v>
      </c>
      <c r="D25" s="34">
        <f>'heap select'!E26</f>
        <v>7.8567299999999992E-6</v>
      </c>
      <c r="E25" s="86">
        <f t="shared" si="5"/>
        <v>1.122234490363478E-2</v>
      </c>
      <c r="F25" s="93">
        <f>'mom select'!D26</f>
        <v>1.9403700000000001E-4</v>
      </c>
      <c r="G25" s="34">
        <f>'mom select'!E26</f>
        <v>3.85485E-6</v>
      </c>
      <c r="H25" s="108">
        <f t="shared" si="7"/>
        <v>1.9866571839391455E-2</v>
      </c>
      <c r="I25" s="93">
        <f>'quick select'!D26</f>
        <v>9.1190499999999994E-5</v>
      </c>
      <c r="J25" s="34">
        <f>'quick select'!E26</f>
        <v>6.0116299999999997E-6</v>
      </c>
      <c r="K25" s="116">
        <f t="shared" si="6"/>
        <v>6.5923862683064577E-2</v>
      </c>
      <c r="L25" s="147"/>
    </row>
    <row r="26" spans="1:12">
      <c r="A26" s="33">
        <v>14</v>
      </c>
      <c r="B26" s="113">
        <f>'heap select'!C27</f>
        <v>5000</v>
      </c>
      <c r="C26" s="93">
        <f>'heap select'!D27</f>
        <v>9.6582199999999997E-4</v>
      </c>
      <c r="D26" s="34">
        <f>'heap select'!E27</f>
        <v>6.8682699999999999E-5</v>
      </c>
      <c r="E26" s="86">
        <f t="shared" si="5"/>
        <v>7.1113207195528785E-2</v>
      </c>
      <c r="F26" s="93">
        <f>'mom select'!D27</f>
        <v>2.4491299999999998E-4</v>
      </c>
      <c r="G26" s="34">
        <f>'mom select'!E27</f>
        <v>7.1928199999999997E-6</v>
      </c>
      <c r="H26" s="108">
        <f t="shared" si="7"/>
        <v>2.9368877928080586E-2</v>
      </c>
      <c r="I26" s="93">
        <f>'quick select'!D27</f>
        <v>8.2589200000000005E-5</v>
      </c>
      <c r="J26" s="34">
        <f>'quick select'!E27</f>
        <v>4.2633700000000001E-6</v>
      </c>
      <c r="K26" s="116">
        <f t="shared" si="6"/>
        <v>5.1621398439505403E-2</v>
      </c>
    </row>
    <row r="27" spans="1:12">
      <c r="A27" s="33">
        <v>15</v>
      </c>
      <c r="B27" s="113">
        <f>'heap select'!C28</f>
        <v>6000</v>
      </c>
      <c r="C27" s="93">
        <f>'heap select'!D28</f>
        <v>1.1072899999999999E-3</v>
      </c>
      <c r="D27" s="34">
        <f>'heap select'!E28</f>
        <v>2.7945300000000002E-5</v>
      </c>
      <c r="E27" s="86">
        <f t="shared" si="5"/>
        <v>2.5237561975634211E-2</v>
      </c>
      <c r="F27" s="93">
        <f>'mom select'!D28</f>
        <v>2.7990600000000001E-4</v>
      </c>
      <c r="G27" s="34">
        <f>'mom select'!E28</f>
        <v>6.7571500000000002E-6</v>
      </c>
      <c r="H27" s="108">
        <f t="shared" si="7"/>
        <v>2.4140782977142325E-2</v>
      </c>
      <c r="I27" s="93">
        <f>'quick select'!D28</f>
        <v>9.0119199999999996E-5</v>
      </c>
      <c r="J27" s="34">
        <f>'quick select'!E28</f>
        <v>4.4782499999999999E-6</v>
      </c>
      <c r="K27" s="116">
        <f t="shared" si="6"/>
        <v>4.9692518353469627E-2</v>
      </c>
    </row>
    <row r="28" spans="1:12">
      <c r="A28" s="33">
        <v>16</v>
      </c>
      <c r="B28" s="113">
        <f>'heap select'!C29</f>
        <v>7000</v>
      </c>
      <c r="C28" s="93">
        <f>'heap select'!D29</f>
        <v>1.2899000000000001E-3</v>
      </c>
      <c r="D28" s="34">
        <f>'heap select'!E29</f>
        <v>1.2291599999999999E-5</v>
      </c>
      <c r="E28" s="86">
        <f t="shared" si="5"/>
        <v>9.5291107837816875E-3</v>
      </c>
      <c r="F28" s="93">
        <f>'mom select'!D29</f>
        <v>3.30964E-4</v>
      </c>
      <c r="G28" s="34">
        <f>'mom select'!E29</f>
        <v>7.9086999999999993E-6</v>
      </c>
      <c r="H28" s="108">
        <f t="shared" si="7"/>
        <v>2.3895952429871525E-2</v>
      </c>
      <c r="I28" s="93">
        <f>'quick select'!D29</f>
        <v>2.34551E-4</v>
      </c>
      <c r="J28" s="34">
        <f>'quick select'!E29</f>
        <v>1.8901000000000001E-5</v>
      </c>
      <c r="K28" s="116">
        <f t="shared" si="6"/>
        <v>8.0583753639933323E-2</v>
      </c>
    </row>
    <row r="29" spans="1:12">
      <c r="A29" s="33">
        <v>17</v>
      </c>
      <c r="B29" s="113">
        <f>'heap select'!C30</f>
        <v>8000</v>
      </c>
      <c r="C29" s="93">
        <f>'heap select'!D30</f>
        <v>1.4765799999999999E-3</v>
      </c>
      <c r="D29" s="34">
        <f>'heap select'!E30</f>
        <v>2.0497E-5</v>
      </c>
      <c r="E29" s="86">
        <f t="shared" si="5"/>
        <v>1.3881401617250676E-2</v>
      </c>
      <c r="F29" s="93">
        <f>'mom select'!D30</f>
        <v>3.7960799999999997E-4</v>
      </c>
      <c r="G29" s="34">
        <f>'mom select'!E30</f>
        <v>1.9574900000000001E-5</v>
      </c>
      <c r="H29" s="108">
        <f t="shared" si="7"/>
        <v>5.1566089228888758E-2</v>
      </c>
      <c r="I29" s="93">
        <f>'quick select'!D30</f>
        <v>1.4106500000000001E-4</v>
      </c>
      <c r="J29" s="34">
        <f>'quick select'!E30</f>
        <v>2.1911000000000001E-5</v>
      </c>
      <c r="K29" s="116">
        <f t="shared" si="6"/>
        <v>0.15532555913940382</v>
      </c>
    </row>
    <row r="30" spans="1:12">
      <c r="A30" s="33">
        <v>18</v>
      </c>
      <c r="B30" s="113">
        <f>'heap select'!C31</f>
        <v>9000</v>
      </c>
      <c r="C30" s="93">
        <f>'heap select'!D31</f>
        <v>1.76917E-3</v>
      </c>
      <c r="D30" s="34">
        <f>'heap select'!E31</f>
        <v>1.2868299999999999E-4</v>
      </c>
      <c r="E30" s="86">
        <f t="shared" si="5"/>
        <v>7.2736367901332255E-2</v>
      </c>
      <c r="F30" s="93">
        <f>'mom select'!D31</f>
        <v>4.25893E-4</v>
      </c>
      <c r="G30" s="34">
        <f>'mom select'!E31</f>
        <v>1.12012E-5</v>
      </c>
      <c r="H30" s="108">
        <f t="shared" si="7"/>
        <v>2.6300502708426765E-2</v>
      </c>
      <c r="I30" s="93">
        <f>'quick select'!D31</f>
        <v>2.35224E-4</v>
      </c>
      <c r="J30" s="34">
        <f>'quick select'!E31</f>
        <v>1.56093E-5</v>
      </c>
      <c r="K30" s="116">
        <f t="shared" si="6"/>
        <v>6.6359300071421282E-2</v>
      </c>
    </row>
    <row r="31" spans="1:12">
      <c r="A31" s="33">
        <v>19</v>
      </c>
      <c r="B31" s="113">
        <f>'heap select'!C32</f>
        <v>10000</v>
      </c>
      <c r="C31" s="93">
        <f>'heap select'!D32</f>
        <v>1.91241E-3</v>
      </c>
      <c r="D31" s="34">
        <f>'heap select'!E32</f>
        <v>1.2041199999999999E-5</v>
      </c>
      <c r="E31" s="86">
        <f t="shared" si="5"/>
        <v>6.2963485863387026E-3</v>
      </c>
      <c r="F31" s="93">
        <f>'mom select'!D32</f>
        <v>4.9008199999999997E-4</v>
      </c>
      <c r="G31" s="34">
        <f>'mom select'!E32</f>
        <v>1.2731899999999999E-5</v>
      </c>
      <c r="H31" s="108">
        <f t="shared" si="7"/>
        <v>2.5979121861239546E-2</v>
      </c>
      <c r="I31" s="93">
        <f>'quick select'!D32</f>
        <v>1.64718E-4</v>
      </c>
      <c r="J31" s="34">
        <f>'quick select'!E32</f>
        <v>9.2438400000000006E-6</v>
      </c>
      <c r="K31" s="116">
        <f t="shared" si="6"/>
        <v>5.6119185517065531E-2</v>
      </c>
      <c r="L31" s="147"/>
    </row>
    <row r="32" spans="1:12">
      <c r="A32" s="33">
        <v>20</v>
      </c>
      <c r="B32" s="113">
        <f>'heap select'!C33</f>
        <v>20000</v>
      </c>
      <c r="C32" s="93">
        <f>'heap select'!D33</f>
        <v>3.9864200000000001E-3</v>
      </c>
      <c r="D32" s="34">
        <f>'heap select'!E33</f>
        <v>4.1776400000000002E-5</v>
      </c>
      <c r="E32" s="86">
        <f t="shared" si="5"/>
        <v>1.0479678508536481E-2</v>
      </c>
      <c r="F32" s="93">
        <f>'mom select'!D33</f>
        <v>9.5441700000000005E-4</v>
      </c>
      <c r="G32" s="34">
        <f>'mom select'!E33</f>
        <v>4.0312199999999997E-5</v>
      </c>
      <c r="H32" s="108">
        <f t="shared" si="7"/>
        <v>4.2237512533829548E-2</v>
      </c>
      <c r="I32" s="93">
        <f>'quick select'!D33</f>
        <v>2.6096499999999999E-4</v>
      </c>
      <c r="J32" s="34">
        <f>'quick select'!E33</f>
        <v>6.6740600000000003E-5</v>
      </c>
      <c r="K32" s="116">
        <f t="shared" si="6"/>
        <v>0.25574540647213229</v>
      </c>
    </row>
    <row r="33" spans="1:11">
      <c r="A33" s="33">
        <v>21</v>
      </c>
      <c r="B33" s="113">
        <f>'heap select'!C34</f>
        <v>30000</v>
      </c>
      <c r="C33" s="93">
        <f>'heap select'!D34</f>
        <v>6.0924999999999998E-3</v>
      </c>
      <c r="D33" s="34">
        <f>'heap select'!E34</f>
        <v>1.3133599999999999E-4</v>
      </c>
      <c r="E33" s="86">
        <f t="shared" si="5"/>
        <v>2.1556996306934754E-2</v>
      </c>
      <c r="F33" s="93">
        <f>'mom select'!D34</f>
        <v>1.3945699999999999E-3</v>
      </c>
      <c r="G33" s="34">
        <f>'mom select'!E34</f>
        <v>1.30252E-4</v>
      </c>
      <c r="H33" s="108">
        <f t="shared" si="7"/>
        <v>9.3399399097929839E-2</v>
      </c>
      <c r="I33" s="93">
        <f>'quick select'!D34</f>
        <v>6.2822099999999999E-4</v>
      </c>
      <c r="J33" s="34">
        <f>'quick select'!E34</f>
        <v>4.4291900000000002E-5</v>
      </c>
      <c r="K33" s="116">
        <f t="shared" si="6"/>
        <v>7.0503692172022264E-2</v>
      </c>
    </row>
    <row r="34" spans="1:11">
      <c r="A34" s="33">
        <v>22</v>
      </c>
      <c r="B34" s="113">
        <f>'heap select'!C35</f>
        <v>40000</v>
      </c>
      <c r="C34" s="93">
        <f>'heap select'!D35</f>
        <v>8.3502200000000002E-3</v>
      </c>
      <c r="D34" s="34">
        <f>'heap select'!E35</f>
        <v>9.5597400000000001E-5</v>
      </c>
      <c r="E34" s="86">
        <f t="shared" si="5"/>
        <v>1.1448488782331484E-2</v>
      </c>
      <c r="F34" s="93">
        <f>'mom select'!D35</f>
        <v>1.89427E-3</v>
      </c>
      <c r="G34" s="34">
        <f>'mom select'!E35</f>
        <v>5.4842700000000003E-5</v>
      </c>
      <c r="H34" s="108">
        <f t="shared" si="7"/>
        <v>2.8951891757774764E-2</v>
      </c>
      <c r="I34" s="93">
        <f>'quick select'!D35</f>
        <v>8.9902700000000005E-4</v>
      </c>
      <c r="J34" s="34">
        <f>'quick select'!E35</f>
        <v>9.4860599999999998E-5</v>
      </c>
      <c r="K34" s="116">
        <f t="shared" si="6"/>
        <v>0.10551473982427668</v>
      </c>
    </row>
    <row r="35" spans="1:11">
      <c r="A35" s="33">
        <v>23</v>
      </c>
      <c r="B35" s="113">
        <f>'heap select'!C36</f>
        <v>50000</v>
      </c>
      <c r="C35" s="93">
        <f>'heap select'!D36</f>
        <v>1.0456699999999999E-2</v>
      </c>
      <c r="D35" s="34">
        <f>'heap select'!E36</f>
        <v>1.39739E-4</v>
      </c>
      <c r="E35" s="86">
        <f t="shared" si="5"/>
        <v>1.3363585069859516E-2</v>
      </c>
      <c r="F35" s="93">
        <f>'mom select'!D36</f>
        <v>2.3139699999999998E-3</v>
      </c>
      <c r="G35" s="34">
        <f>'mom select'!E36</f>
        <v>6.3380199999999993E-5</v>
      </c>
      <c r="H35" s="108">
        <f t="shared" si="7"/>
        <v>2.7390242742991483E-2</v>
      </c>
      <c r="I35" s="93">
        <f>'quick select'!D36</f>
        <v>1.2670699999999999E-3</v>
      </c>
      <c r="J35" s="34">
        <f>'quick select'!E36</f>
        <v>2.1927399999999999E-4</v>
      </c>
      <c r="K35" s="116">
        <f t="shared" si="6"/>
        <v>0.17305594797446078</v>
      </c>
    </row>
    <row r="36" spans="1:11">
      <c r="A36" s="33">
        <v>24</v>
      </c>
      <c r="B36" s="113">
        <f>'heap select'!C37</f>
        <v>60000</v>
      </c>
      <c r="C36" s="93">
        <f>'heap select'!D37</f>
        <v>1.25983E-2</v>
      </c>
      <c r="D36" s="34">
        <f>'heap select'!E37</f>
        <v>1.09953E-4</v>
      </c>
      <c r="E36" s="86">
        <f t="shared" si="5"/>
        <v>8.7276061055856745E-3</v>
      </c>
      <c r="F36" s="93">
        <f>'mom select'!D37</f>
        <v>2.7440400000000001E-3</v>
      </c>
      <c r="G36" s="34">
        <f>'mom select'!E37</f>
        <v>7.7310200000000004E-5</v>
      </c>
      <c r="H36" s="108">
        <f t="shared" si="7"/>
        <v>2.8173860439352195E-2</v>
      </c>
      <c r="I36" s="93">
        <f>'quick select'!D37</f>
        <v>1.7546700000000001E-3</v>
      </c>
      <c r="J36" s="34">
        <f>'quick select'!E37</f>
        <v>1.9241500000000001E-4</v>
      </c>
      <c r="K36" s="116">
        <f t="shared" si="6"/>
        <v>0.1096587962408886</v>
      </c>
    </row>
    <row r="37" spans="1:11">
      <c r="A37" s="33">
        <v>25</v>
      </c>
      <c r="B37" s="113">
        <f>'heap select'!C38</f>
        <v>70000</v>
      </c>
      <c r="C37" s="93">
        <f>'heap select'!D38</f>
        <v>1.5188200000000001E-2</v>
      </c>
      <c r="D37" s="34">
        <f>'heap select'!E38</f>
        <v>1.46508E-4</v>
      </c>
      <c r="E37" s="86">
        <f t="shared" si="5"/>
        <v>9.6461726866909833E-3</v>
      </c>
      <c r="F37" s="93">
        <f>'mom select'!D38</f>
        <v>3.25808E-3</v>
      </c>
      <c r="G37" s="34">
        <f>'mom select'!E38</f>
        <v>4.7445899999999999E-5</v>
      </c>
      <c r="H37" s="108">
        <f t="shared" si="7"/>
        <v>1.4562533762215783E-2</v>
      </c>
      <c r="I37" s="93">
        <f>'quick select'!D38</f>
        <v>1.78374E-3</v>
      </c>
      <c r="J37" s="34">
        <f>'quick select'!E38</f>
        <v>7.8731699999999997E-5</v>
      </c>
      <c r="K37" s="116">
        <f t="shared" si="6"/>
        <v>4.4138551582629755E-2</v>
      </c>
    </row>
    <row r="38" spans="1:11">
      <c r="A38" s="33">
        <v>26</v>
      </c>
      <c r="B38" s="113">
        <f>'heap select'!C39</f>
        <v>80000</v>
      </c>
      <c r="C38" s="93">
        <f>'heap select'!D39</f>
        <v>1.75424E-2</v>
      </c>
      <c r="D38" s="34">
        <f>'heap select'!E39</f>
        <v>2.9298300000000002E-4</v>
      </c>
      <c r="E38" s="86">
        <f t="shared" si="5"/>
        <v>1.6701420558190443E-2</v>
      </c>
      <c r="F38" s="93">
        <f>'mom select'!D39</f>
        <v>3.73303E-3</v>
      </c>
      <c r="G38" s="34">
        <f>'mom select'!E39</f>
        <v>9.1935399999999994E-5</v>
      </c>
      <c r="H38" s="108">
        <f t="shared" si="7"/>
        <v>2.4627554560236589E-2</v>
      </c>
      <c r="I38" s="93">
        <f>'quick select'!D39</f>
        <v>1.60647E-3</v>
      </c>
      <c r="J38" s="34">
        <f>'quick select'!E39</f>
        <v>7.4333900000000003E-5</v>
      </c>
      <c r="K38" s="116">
        <f t="shared" si="6"/>
        <v>4.6271576811269428E-2</v>
      </c>
    </row>
    <row r="39" spans="1:11">
      <c r="A39" s="33">
        <v>27</v>
      </c>
      <c r="B39" s="113">
        <f>'heap select'!C40</f>
        <v>90000</v>
      </c>
      <c r="C39" s="93">
        <f>'heap select'!D40</f>
        <v>1.9684199999999999E-2</v>
      </c>
      <c r="D39" s="34">
        <f>'heap select'!E40</f>
        <v>1.3401E-4</v>
      </c>
      <c r="E39" s="86">
        <f t="shared" si="5"/>
        <v>6.8079982930472158E-3</v>
      </c>
      <c r="F39" s="93">
        <f>'mom select'!D40</f>
        <v>4.3938400000000004E-3</v>
      </c>
      <c r="G39" s="34">
        <f>'mom select'!E40</f>
        <v>6.07686E-5</v>
      </c>
      <c r="H39" s="108">
        <f t="shared" si="7"/>
        <v>1.3830408025781548E-2</v>
      </c>
      <c r="I39" s="93">
        <f>'quick select'!D40</f>
        <v>1.9983599999999998E-3</v>
      </c>
      <c r="J39" s="34">
        <f>'quick select'!E40</f>
        <v>6.2032899999999998E-4</v>
      </c>
      <c r="K39" s="116">
        <f t="shared" si="6"/>
        <v>0.31041904361576494</v>
      </c>
    </row>
    <row r="40" spans="1:11">
      <c r="A40" s="33">
        <v>28</v>
      </c>
      <c r="B40" s="113">
        <f>'heap select'!C41</f>
        <v>100000</v>
      </c>
      <c r="C40" s="93">
        <f>'heap select'!D41</f>
        <v>2.5230300000000001E-2</v>
      </c>
      <c r="D40" s="34">
        <f>'heap select'!E41</f>
        <v>2.1018999999999999E-3</v>
      </c>
      <c r="E40" s="86">
        <f t="shared" si="5"/>
        <v>8.3308561531174816E-2</v>
      </c>
      <c r="F40" s="93">
        <f>'mom select'!D41</f>
        <v>4.6316700000000001E-3</v>
      </c>
      <c r="G40" s="34">
        <f>'mom select'!E41</f>
        <v>1.3695800000000001E-4</v>
      </c>
      <c r="H40" s="108">
        <f t="shared" si="7"/>
        <v>2.9569895955454513E-2</v>
      </c>
      <c r="I40" s="93">
        <f>'quick select'!D41</f>
        <v>1.3706E-3</v>
      </c>
      <c r="J40" s="34">
        <f>'quick select'!E41</f>
        <v>7.4080599999999997E-5</v>
      </c>
      <c r="K40" s="116">
        <f t="shared" si="6"/>
        <v>5.4049759229534505E-2</v>
      </c>
    </row>
    <row r="41" spans="1:11">
      <c r="A41" s="33">
        <v>29</v>
      </c>
      <c r="B41" s="113">
        <f>'heap select'!C42</f>
        <v>125000</v>
      </c>
      <c r="C41" s="93">
        <f>'heap select'!D42</f>
        <v>3.1927799999999999E-2</v>
      </c>
      <c r="D41" s="34">
        <f>'heap select'!E42</f>
        <v>2.38325E-3</v>
      </c>
      <c r="E41" s="86">
        <f t="shared" si="5"/>
        <v>7.4644980236658956E-2</v>
      </c>
      <c r="F41" s="93">
        <f>'mom select'!D42</f>
        <v>5.8130300000000003E-3</v>
      </c>
      <c r="G41" s="34">
        <f>'mom select'!E42</f>
        <v>1.5718000000000001E-4</v>
      </c>
      <c r="H41" s="108">
        <f t="shared" si="7"/>
        <v>2.7039254915250738E-2</v>
      </c>
      <c r="I41" s="93">
        <f>'quick select'!D42</f>
        <v>2.20075E-3</v>
      </c>
      <c r="J41" s="34">
        <f>'quick select'!E42</f>
        <v>8.8948699999999998E-5</v>
      </c>
      <c r="K41" s="116">
        <f t="shared" si="6"/>
        <v>4.041744859706918E-2</v>
      </c>
    </row>
    <row r="42" spans="1:11">
      <c r="A42" s="33">
        <v>30</v>
      </c>
      <c r="B42" s="113">
        <f>'heap select'!C43</f>
        <v>150000</v>
      </c>
      <c r="C42" s="93">
        <f>'heap select'!D43</f>
        <v>3.4175799999999999E-2</v>
      </c>
      <c r="D42" s="34">
        <f>'heap select'!E43</f>
        <v>3.0294399999999998E-4</v>
      </c>
      <c r="E42" s="86">
        <f t="shared" si="5"/>
        <v>8.8642840840594799E-3</v>
      </c>
      <c r="F42" s="93">
        <f>'mom select'!D43</f>
        <v>6.9642999999999997E-3</v>
      </c>
      <c r="G42" s="34">
        <f>'mom select'!E43</f>
        <v>9.3644499999999994E-5</v>
      </c>
      <c r="H42" s="108">
        <f t="shared" si="7"/>
        <v>1.3446362161308387E-2</v>
      </c>
      <c r="I42" s="93">
        <f>'quick select'!D43</f>
        <v>2.5648799999999999E-3</v>
      </c>
      <c r="J42" s="34">
        <f>'quick select'!E43</f>
        <v>1.0886299999999999E-3</v>
      </c>
      <c r="K42" s="116">
        <f t="shared" si="6"/>
        <v>0.42443701069835627</v>
      </c>
    </row>
    <row r="43" spans="1:11">
      <c r="A43" s="33">
        <v>31</v>
      </c>
      <c r="B43" s="113">
        <f>'heap select'!C44</f>
        <v>175000</v>
      </c>
      <c r="C43" s="93">
        <f>'heap select'!D44</f>
        <v>4.0028000000000001E-2</v>
      </c>
      <c r="D43" s="34">
        <f>'heap select'!E44</f>
        <v>2.0899499999999999E-4</v>
      </c>
      <c r="E43" s="86">
        <f t="shared" si="5"/>
        <v>5.2212201458978714E-3</v>
      </c>
      <c r="F43" s="93">
        <f>'mom select'!D44</f>
        <v>8.6062599999999993E-3</v>
      </c>
      <c r="G43" s="34">
        <f>'mom select'!E44</f>
        <v>1.06412E-3</v>
      </c>
      <c r="H43" s="108">
        <f t="shared" si="7"/>
        <v>0.12364488174886654</v>
      </c>
      <c r="I43" s="93">
        <f>'quick select'!D44</f>
        <v>1.49686E-3</v>
      </c>
      <c r="J43" s="34">
        <f>'quick select'!E44</f>
        <v>6.3741199999999996E-4</v>
      </c>
      <c r="K43" s="116">
        <f t="shared" si="6"/>
        <v>0.42583274320911774</v>
      </c>
    </row>
    <row r="44" spans="1:11">
      <c r="A44" s="33">
        <v>32</v>
      </c>
      <c r="B44" s="113">
        <f>'heap select'!C45</f>
        <v>200000</v>
      </c>
      <c r="C44" s="93">
        <f>'heap select'!D45</f>
        <v>4.5940000000000002E-2</v>
      </c>
      <c r="D44" s="34">
        <f>'heap select'!E45</f>
        <v>2.5216600000000001E-4</v>
      </c>
      <c r="E44" s="86">
        <f t="shared" si="5"/>
        <v>5.4890291684806273E-3</v>
      </c>
      <c r="F44" s="93">
        <f>'mom select'!D45</f>
        <v>1.14994E-2</v>
      </c>
      <c r="G44" s="34">
        <f>'mom select'!E45</f>
        <v>1.50398E-3</v>
      </c>
      <c r="H44" s="108">
        <f t="shared" si="7"/>
        <v>0.13078769327095327</v>
      </c>
      <c r="I44" s="93">
        <f>'quick select'!D45</f>
        <v>3.8000899999999999E-3</v>
      </c>
      <c r="J44" s="34">
        <f>'quick select'!E45</f>
        <v>5.6964400000000001E-4</v>
      </c>
      <c r="K44" s="116">
        <f t="shared" si="6"/>
        <v>0.14990276546081804</v>
      </c>
    </row>
    <row r="45" spans="1:11">
      <c r="A45" s="33">
        <v>33</v>
      </c>
      <c r="B45" s="113">
        <f>'heap select'!C46</f>
        <v>225000</v>
      </c>
      <c r="C45" s="93">
        <f>'heap select'!D46</f>
        <v>5.1997599999999998E-2</v>
      </c>
      <c r="D45" s="34">
        <f>'heap select'!E46</f>
        <v>3.8434299999999999E-4</v>
      </c>
      <c r="E45" s="86">
        <f t="shared" si="5"/>
        <v>7.3915526870470946E-3</v>
      </c>
      <c r="F45" s="93">
        <f>'mom select'!D46</f>
        <v>1.2700299999999999E-2</v>
      </c>
      <c r="G45" s="34">
        <f>'mom select'!E46</f>
        <v>1.6260999999999999E-3</v>
      </c>
      <c r="H45" s="108">
        <f t="shared" si="7"/>
        <v>0.12803634559813548</v>
      </c>
      <c r="I45" s="93">
        <f>'quick select'!D46</f>
        <v>5.6155099999999998E-3</v>
      </c>
      <c r="J45" s="34">
        <f>'quick select'!E46</f>
        <v>1.05727E-4</v>
      </c>
      <c r="K45" s="116">
        <f t="shared" si="6"/>
        <v>1.8827675491629434E-2</v>
      </c>
    </row>
    <row r="46" spans="1:11">
      <c r="A46" s="33">
        <v>34</v>
      </c>
      <c r="B46" s="113">
        <f>'heap select'!C47</f>
        <v>250000</v>
      </c>
      <c r="C46" s="93">
        <f>'heap select'!D47</f>
        <v>6.1003500000000002E-2</v>
      </c>
      <c r="D46" s="34">
        <f>'heap select'!E47</f>
        <v>6.9679E-3</v>
      </c>
      <c r="E46" s="86">
        <f t="shared" si="5"/>
        <v>0.11422131517044104</v>
      </c>
      <c r="F46" s="93">
        <f>'mom select'!D47</f>
        <v>1.38925E-2</v>
      </c>
      <c r="G46" s="34">
        <f>'mom select'!E47</f>
        <v>1.8792100000000001E-3</v>
      </c>
      <c r="H46" s="108">
        <f t="shared" si="7"/>
        <v>0.13526795033291344</v>
      </c>
      <c r="I46" s="93">
        <f>'quick select'!D47</f>
        <v>3.7614699999999998E-3</v>
      </c>
      <c r="J46" s="34">
        <f>'quick select'!E47</f>
        <v>6.1715999999999995E-4</v>
      </c>
      <c r="K46" s="116">
        <f t="shared" si="6"/>
        <v>0.16407415186084162</v>
      </c>
    </row>
    <row r="47" spans="1:11">
      <c r="A47" s="33">
        <v>35</v>
      </c>
      <c r="B47" s="113">
        <f>'heap select'!C48</f>
        <v>275000</v>
      </c>
      <c r="C47" s="93">
        <f>'heap select'!D48</f>
        <v>6.4310800000000001E-2</v>
      </c>
      <c r="D47" s="34">
        <f>'heap select'!E48</f>
        <v>7.8324999999999998E-4</v>
      </c>
      <c r="E47" s="86">
        <f t="shared" si="5"/>
        <v>1.2179136319249644E-2</v>
      </c>
      <c r="F47" s="93">
        <f>'mom select'!D48</f>
        <v>1.3328599999999999E-2</v>
      </c>
      <c r="G47" s="34">
        <f>'mom select'!E48</f>
        <v>1.3170199999999999E-3</v>
      </c>
      <c r="H47" s="108">
        <f t="shared" si="7"/>
        <v>9.8811578110229129E-2</v>
      </c>
      <c r="I47" s="93">
        <f>'quick select'!D48</f>
        <v>6.7823400000000004E-3</v>
      </c>
      <c r="J47" s="34">
        <f>'quick select'!E48</f>
        <v>4.5102599999999999E-4</v>
      </c>
      <c r="K47" s="116">
        <f t="shared" si="6"/>
        <v>6.6500057502277971E-2</v>
      </c>
    </row>
    <row r="48" spans="1:11">
      <c r="A48" s="33">
        <v>36</v>
      </c>
      <c r="B48" s="113">
        <f>'heap select'!C49</f>
        <v>300000</v>
      </c>
      <c r="C48" s="93">
        <f>'heap select'!D49</f>
        <v>7.1866700000000006E-2</v>
      </c>
      <c r="D48" s="34">
        <f>'heap select'!E49</f>
        <v>2.3376500000000001E-4</v>
      </c>
      <c r="E48" s="86">
        <f t="shared" si="5"/>
        <v>3.2527582315592615E-3</v>
      </c>
      <c r="F48" s="93">
        <f>'mom select'!D49</f>
        <v>1.4191799999999999E-2</v>
      </c>
      <c r="G48" s="34">
        <f>'mom select'!E49</f>
        <v>1.5167100000000001E-4</v>
      </c>
      <c r="H48" s="108">
        <f t="shared" si="7"/>
        <v>1.0687227835792502E-2</v>
      </c>
      <c r="I48" s="93">
        <f>'quick select'!D49</f>
        <v>8.9638099999999991E-3</v>
      </c>
      <c r="J48" s="34">
        <f>'quick select'!E49</f>
        <v>1.50037E-3</v>
      </c>
      <c r="K48" s="116">
        <f t="shared" si="6"/>
        <v>0.16738083471202536</v>
      </c>
    </row>
    <row r="49" spans="1:12">
      <c r="A49" s="33">
        <v>37</v>
      </c>
      <c r="B49" s="113">
        <f>'heap select'!C50</f>
        <v>325000</v>
      </c>
      <c r="C49" s="93">
        <f>'heap select'!D50</f>
        <v>7.78668E-2</v>
      </c>
      <c r="D49" s="34">
        <f>'heap select'!E50</f>
        <v>5.6796500000000003E-4</v>
      </c>
      <c r="E49" s="86">
        <f t="shared" si="5"/>
        <v>7.2940585718175143E-3</v>
      </c>
      <c r="F49" s="93">
        <f>'mom select'!D50</f>
        <v>1.5880700000000001E-2</v>
      </c>
      <c r="G49" s="34">
        <f>'mom select'!E50</f>
        <v>3.5239100000000002E-4</v>
      </c>
      <c r="H49" s="108">
        <f t="shared" si="7"/>
        <v>2.2189890873827979E-2</v>
      </c>
      <c r="I49" s="93">
        <f>'quick select'!D50</f>
        <v>1.08856E-2</v>
      </c>
      <c r="J49" s="34">
        <f>'quick select'!E50</f>
        <v>6.1479899999999997E-4</v>
      </c>
      <c r="K49" s="116">
        <f t="shared" si="6"/>
        <v>5.6478191372087892E-2</v>
      </c>
    </row>
    <row r="50" spans="1:12">
      <c r="A50" s="33">
        <v>38</v>
      </c>
      <c r="B50" s="113">
        <f>'heap select'!C51</f>
        <v>350000</v>
      </c>
      <c r="C50" s="93">
        <f>'heap select'!D51</f>
        <v>8.37397E-2</v>
      </c>
      <c r="D50" s="34">
        <f>'heap select'!E51</f>
        <v>4.4132399999999999E-4</v>
      </c>
      <c r="E50" s="86">
        <f t="shared" si="5"/>
        <v>5.2701884530276556E-3</v>
      </c>
      <c r="F50" s="93">
        <f>'mom select'!D51</f>
        <v>1.62677E-2</v>
      </c>
      <c r="G50" s="34">
        <f>'mom select'!E51</f>
        <v>1.3560699999999999E-4</v>
      </c>
      <c r="H50" s="108">
        <f t="shared" si="7"/>
        <v>8.3359663627925271E-3</v>
      </c>
      <c r="I50" s="93">
        <f>'quick select'!D51</f>
        <v>5.5184600000000002E-3</v>
      </c>
      <c r="J50" s="34">
        <f>'quick select'!E51</f>
        <v>9.1022499999999997E-4</v>
      </c>
      <c r="K50" s="116">
        <f t="shared" si="6"/>
        <v>0.16494184971894332</v>
      </c>
    </row>
    <row r="51" spans="1:12">
      <c r="A51" s="33">
        <v>39</v>
      </c>
      <c r="B51" s="113">
        <f>'heap select'!C52</f>
        <v>375000</v>
      </c>
      <c r="C51" s="93">
        <f>'heap select'!D52</f>
        <v>9.7547900000000007E-2</v>
      </c>
      <c r="D51" s="34">
        <f>'heap select'!E52</f>
        <v>7.8905199999999998E-3</v>
      </c>
      <c r="E51" s="86">
        <f t="shared" si="5"/>
        <v>8.088867110414473E-2</v>
      </c>
      <c r="F51" s="93">
        <f>'mom select'!D52</f>
        <v>1.75248E-2</v>
      </c>
      <c r="G51" s="34">
        <f>'mom select'!E52</f>
        <v>1.6403699999999999E-4</v>
      </c>
      <c r="H51" s="108">
        <f t="shared" si="7"/>
        <v>9.3602780060257455E-3</v>
      </c>
      <c r="I51" s="93">
        <f>'quick select'!D52</f>
        <v>9.7362500000000001E-3</v>
      </c>
      <c r="J51" s="34">
        <f>'quick select'!E52</f>
        <v>6.3602600000000004E-4</v>
      </c>
      <c r="K51" s="116">
        <f t="shared" si="6"/>
        <v>6.5325561689562203E-2</v>
      </c>
    </row>
    <row r="52" spans="1:12">
      <c r="A52" s="33">
        <v>40</v>
      </c>
      <c r="B52" s="113">
        <f>'heap select'!C53</f>
        <v>400000</v>
      </c>
      <c r="C52" s="93">
        <f>'heap select'!D53</f>
        <v>9.7326200000000002E-2</v>
      </c>
      <c r="D52" s="34">
        <f>'heap select'!E53</f>
        <v>6.6619900000000002E-4</v>
      </c>
      <c r="E52" s="86">
        <f t="shared" si="5"/>
        <v>6.8450119289564376E-3</v>
      </c>
      <c r="F52" s="93">
        <f>'mom select'!D53</f>
        <v>1.8759600000000001E-2</v>
      </c>
      <c r="G52" s="34">
        <f>'mom select'!E53</f>
        <v>2.12695E-4</v>
      </c>
      <c r="H52" s="108">
        <f t="shared" si="7"/>
        <v>1.1337928314036546E-2</v>
      </c>
      <c r="I52" s="93">
        <f>'quick select'!D53</f>
        <v>8.1716099999999993E-3</v>
      </c>
      <c r="J52" s="34">
        <f>'quick select'!E53</f>
        <v>1.9828799999999998E-3</v>
      </c>
      <c r="K52" s="116">
        <f t="shared" si="6"/>
        <v>0.24265475224588545</v>
      </c>
    </row>
    <row r="53" spans="1:12">
      <c r="A53" s="33">
        <v>41</v>
      </c>
      <c r="B53" s="113">
        <f>'heap select'!C54</f>
        <v>425000</v>
      </c>
      <c r="C53" s="93">
        <f>'heap select'!D54</f>
        <v>0.10287200000000001</v>
      </c>
      <c r="D53" s="34">
        <f>'heap select'!E54</f>
        <v>4.3236899999999999E-4</v>
      </c>
      <c r="E53" s="86">
        <f t="shared" si="5"/>
        <v>4.2029804028307022E-3</v>
      </c>
      <c r="F53" s="93">
        <f>'mom select'!D54</f>
        <v>2.0073899999999999E-2</v>
      </c>
      <c r="G53" s="34">
        <f>'mom select'!E54</f>
        <v>2.10824E-4</v>
      </c>
      <c r="H53" s="108">
        <f t="shared" si="7"/>
        <v>1.0502393655443138E-2</v>
      </c>
      <c r="I53" s="93">
        <f>'quick select'!D54</f>
        <v>7.9620000000000003E-3</v>
      </c>
      <c r="J53" s="34">
        <f>'quick select'!E54</f>
        <v>1.4847899999999999E-3</v>
      </c>
      <c r="K53" s="116">
        <f t="shared" si="6"/>
        <v>0.18648455162019592</v>
      </c>
    </row>
    <row r="54" spans="1:12">
      <c r="A54" s="33">
        <v>42</v>
      </c>
      <c r="B54" s="113">
        <f>'heap select'!C55</f>
        <v>450000</v>
      </c>
      <c r="C54" s="93">
        <f>'heap select'!D55</f>
        <v>0.10947999999999999</v>
      </c>
      <c r="D54" s="34">
        <f>'heap select'!E55</f>
        <v>6.3424800000000002E-4</v>
      </c>
      <c r="E54" s="86">
        <f t="shared" si="5"/>
        <v>5.7932773109243699E-3</v>
      </c>
      <c r="F54" s="93">
        <f>'mom select'!D55</f>
        <v>2.2185099999999999E-2</v>
      </c>
      <c r="G54" s="34">
        <f>'mom select'!E55</f>
        <v>2.7586500000000001E-3</v>
      </c>
      <c r="H54" s="108">
        <f t="shared" si="7"/>
        <v>0.12434697161608468</v>
      </c>
      <c r="I54" s="93">
        <f>'quick select'!D55</f>
        <v>8.7358899999999996E-3</v>
      </c>
      <c r="J54" s="34">
        <f>'quick select'!E55</f>
        <v>2.3718799999999998E-3</v>
      </c>
      <c r="K54" s="116">
        <f t="shared" si="6"/>
        <v>0.27150982899281012</v>
      </c>
    </row>
    <row r="55" spans="1:12">
      <c r="A55" s="33">
        <v>43</v>
      </c>
      <c r="B55" s="113">
        <f>'heap select'!C56</f>
        <v>475000</v>
      </c>
      <c r="C55" s="93">
        <f>'heap select'!D56</f>
        <v>0.11601300000000001</v>
      </c>
      <c r="D55" s="34">
        <f>'heap select'!E56</f>
        <v>7.2355300000000004E-4</v>
      </c>
      <c r="E55" s="86">
        <f t="shared" si="5"/>
        <v>6.2368269073293514E-3</v>
      </c>
      <c r="F55" s="93">
        <f>'mom select'!D56</f>
        <v>2.2604300000000001E-2</v>
      </c>
      <c r="G55" s="34">
        <f>'mom select'!E56</f>
        <v>4.5731199999999997E-4</v>
      </c>
      <c r="H55" s="108">
        <f t="shared" si="7"/>
        <v>2.0231194949633474E-2</v>
      </c>
      <c r="I55" s="93">
        <f>'quick select'!D56</f>
        <v>1.25413E-2</v>
      </c>
      <c r="J55" s="34">
        <f>'quick select'!E56</f>
        <v>1.77261E-3</v>
      </c>
      <c r="K55" s="116">
        <f t="shared" si="6"/>
        <v>0.1413418066707598</v>
      </c>
    </row>
    <row r="56" spans="1:12">
      <c r="A56" s="33">
        <v>44</v>
      </c>
      <c r="B56" s="113">
        <f>'heap select'!C57</f>
        <v>500000</v>
      </c>
      <c r="C56" s="93">
        <f>'heap select'!D57</f>
        <v>0.122211</v>
      </c>
      <c r="D56" s="34">
        <f>'heap select'!E57</f>
        <v>5.9897200000000002E-4</v>
      </c>
      <c r="E56" s="86">
        <f t="shared" si="5"/>
        <v>4.9011300128466344E-3</v>
      </c>
      <c r="F56" s="93">
        <f>'mom select'!D57</f>
        <v>2.36402E-2</v>
      </c>
      <c r="G56" s="34">
        <f>'mom select'!E57</f>
        <v>2.5121300000000002E-4</v>
      </c>
      <c r="H56" s="108">
        <f t="shared" si="7"/>
        <v>1.0626517542152774E-2</v>
      </c>
      <c r="I56" s="93">
        <f>'quick select'!D57</f>
        <v>1.3676900000000001E-2</v>
      </c>
      <c r="J56" s="34">
        <f>'quick select'!E57</f>
        <v>2.22499E-3</v>
      </c>
      <c r="K56" s="116">
        <f t="shared" si="6"/>
        <v>0.1626823329848138</v>
      </c>
    </row>
    <row r="57" spans="1:12">
      <c r="A57" s="33">
        <v>45</v>
      </c>
      <c r="B57" s="113">
        <f>'heap select'!C58</f>
        <v>550000</v>
      </c>
      <c r="C57" s="93">
        <f>'heap select'!D58</f>
        <v>0.14272699999999999</v>
      </c>
      <c r="D57" s="34">
        <f>'heap select'!E58</f>
        <v>1.1162999999999999E-2</v>
      </c>
      <c r="E57" s="86">
        <f t="shared" si="5"/>
        <v>7.821225136098986E-2</v>
      </c>
      <c r="F57" s="93">
        <f>'mom select'!D58</f>
        <v>2.5712499999999999E-2</v>
      </c>
      <c r="G57" s="34">
        <f>'mom select'!E58</f>
        <v>3.96869E-4</v>
      </c>
      <c r="H57" s="108">
        <f t="shared" si="7"/>
        <v>1.5434866310160429E-2</v>
      </c>
      <c r="I57" s="93">
        <f>'quick select'!D58</f>
        <v>1.48363E-2</v>
      </c>
      <c r="J57" s="34">
        <f>'quick select'!E58</f>
        <v>1.42837E-3</v>
      </c>
      <c r="K57" s="116">
        <f t="shared" si="6"/>
        <v>9.6275351671238782E-2</v>
      </c>
      <c r="L57" s="147"/>
    </row>
    <row r="58" spans="1:12">
      <c r="A58" s="33">
        <v>46</v>
      </c>
      <c r="B58" s="113">
        <f>'heap select'!C59</f>
        <v>600000</v>
      </c>
      <c r="C58" s="93">
        <f>'heap select'!D59</f>
        <v>0.15098300000000001</v>
      </c>
      <c r="D58" s="34">
        <f>'heap select'!E59</f>
        <v>6.6427100000000002E-4</v>
      </c>
      <c r="E58" s="86">
        <f t="shared" si="5"/>
        <v>4.3996410191875909E-3</v>
      </c>
      <c r="F58" s="93">
        <f>'mom select'!D59</f>
        <v>2.8410999999999999E-2</v>
      </c>
      <c r="G58" s="34">
        <f>'mom select'!E59</f>
        <v>3.0920600000000002E-4</v>
      </c>
      <c r="H58" s="108">
        <f t="shared" si="7"/>
        <v>1.0883319840906692E-2</v>
      </c>
      <c r="I58" s="93">
        <f>'quick select'!D59</f>
        <v>1.55899E-2</v>
      </c>
      <c r="J58" s="34">
        <f>'quick select'!E59</f>
        <v>2.7052299999999999E-3</v>
      </c>
      <c r="K58" s="116">
        <f t="shared" si="6"/>
        <v>0.17352452549406988</v>
      </c>
    </row>
    <row r="59" spans="1:12">
      <c r="A59" s="33">
        <v>47</v>
      </c>
      <c r="B59" s="113">
        <f>'heap select'!C60</f>
        <v>650000</v>
      </c>
      <c r="C59" s="93">
        <f>'heap select'!D60</f>
        <v>0.165045</v>
      </c>
      <c r="D59" s="34">
        <f>'heap select'!E60</f>
        <v>1.2638700000000001E-3</v>
      </c>
      <c r="E59" s="86">
        <f t="shared" si="5"/>
        <v>7.6577297100790696E-3</v>
      </c>
      <c r="F59" s="93">
        <f>'mom select'!D60</f>
        <v>3.1511999999999998E-2</v>
      </c>
      <c r="G59" s="34">
        <f>'mom select'!E60</f>
        <v>9.4698000000000004E-4</v>
      </c>
      <c r="H59" s="108">
        <f t="shared" si="7"/>
        <v>3.0051408987052556E-2</v>
      </c>
      <c r="I59" s="93">
        <f>'quick select'!D60</f>
        <v>1.6271999999999998E-2</v>
      </c>
      <c r="J59" s="34">
        <f>'quick select'!E60</f>
        <v>1.75365E-3</v>
      </c>
      <c r="K59" s="116">
        <f t="shared" si="6"/>
        <v>0.10777101769911505</v>
      </c>
    </row>
    <row r="60" spans="1:12">
      <c r="A60" s="33">
        <v>48</v>
      </c>
      <c r="B60" s="113">
        <f>'heap select'!C61</f>
        <v>700000</v>
      </c>
      <c r="C60" s="93">
        <f>'heap select'!D61</f>
        <v>0.177594</v>
      </c>
      <c r="D60" s="34">
        <f>'heap select'!E61</f>
        <v>4.99614E-4</v>
      </c>
      <c r="E60" s="86">
        <f t="shared" si="5"/>
        <v>2.813236933680192E-3</v>
      </c>
      <c r="F60" s="93">
        <f>'mom select'!D61</f>
        <v>3.3287999999999998E-2</v>
      </c>
      <c r="G60" s="34">
        <f>'mom select'!E61</f>
        <v>3.7040700000000001E-4</v>
      </c>
      <c r="H60" s="108">
        <f t="shared" si="7"/>
        <v>1.112734318673396E-2</v>
      </c>
      <c r="I60" s="93">
        <f>'quick select'!D61</f>
        <v>1.6374099999999999E-2</v>
      </c>
      <c r="J60" s="34">
        <f>'quick select'!E61</f>
        <v>4.5727299999999997E-3</v>
      </c>
      <c r="K60" s="116">
        <f t="shared" si="6"/>
        <v>0.27926603599587152</v>
      </c>
    </row>
    <row r="61" spans="1:12">
      <c r="A61" s="33">
        <v>49</v>
      </c>
      <c r="B61" s="113">
        <f>'heap select'!C62</f>
        <v>750000</v>
      </c>
      <c r="C61" s="93">
        <f>'heap select'!D62</f>
        <v>0.19894100000000001</v>
      </c>
      <c r="D61" s="34">
        <f>'heap select'!E62</f>
        <v>1.5451599999999999E-2</v>
      </c>
      <c r="E61" s="86">
        <f t="shared" si="5"/>
        <v>7.7669258724948592E-2</v>
      </c>
      <c r="F61" s="93">
        <f>'mom select'!D62</f>
        <v>3.5611700000000003E-2</v>
      </c>
      <c r="G61" s="34">
        <f>'mom select'!E62</f>
        <v>3.3713299999999999E-4</v>
      </c>
      <c r="H61" s="108">
        <f t="shared" si="7"/>
        <v>9.4669167717351312E-3</v>
      </c>
      <c r="I61" s="93">
        <f>'quick select'!D62</f>
        <v>1.92564E-2</v>
      </c>
      <c r="J61" s="34">
        <f>'quick select'!E62</f>
        <v>3.3941000000000002E-3</v>
      </c>
      <c r="K61" s="116">
        <f t="shared" si="6"/>
        <v>0.1762582829604703</v>
      </c>
    </row>
    <row r="62" spans="1:12">
      <c r="A62" s="33">
        <v>50</v>
      </c>
      <c r="B62" s="113">
        <f>'heap select'!C63</f>
        <v>800000</v>
      </c>
      <c r="C62" s="93">
        <f>'heap select'!D63</f>
        <v>0.20400099999999999</v>
      </c>
      <c r="D62" s="34">
        <f>'heap select'!E63</f>
        <v>6.8043699999999999E-4</v>
      </c>
      <c r="E62" s="86">
        <f t="shared" si="5"/>
        <v>3.3354591399061772E-3</v>
      </c>
      <c r="F62" s="93">
        <f>'mom select'!D63</f>
        <v>3.8448000000000003E-2</v>
      </c>
      <c r="G62" s="34">
        <f>'mom select'!E63</f>
        <v>9.6688600000000003E-4</v>
      </c>
      <c r="H62" s="108">
        <f t="shared" si="7"/>
        <v>2.5147888056595919E-2</v>
      </c>
      <c r="I62" s="93">
        <f>'quick select'!D63</f>
        <v>1.1856E-2</v>
      </c>
      <c r="J62" s="34">
        <f>'quick select'!E63</f>
        <v>5.4100800000000003E-3</v>
      </c>
      <c r="K62" s="116">
        <f t="shared" si="6"/>
        <v>0.45631578947368423</v>
      </c>
    </row>
    <row r="63" spans="1:12">
      <c r="A63" s="33">
        <v>51</v>
      </c>
      <c r="B63" s="113">
        <f>'heap select'!C64</f>
        <v>850000</v>
      </c>
      <c r="C63" s="93">
        <f>'heap select'!D64</f>
        <v>0.21890999999999999</v>
      </c>
      <c r="D63" s="34">
        <f>'heap select'!E64</f>
        <v>1.69747E-3</v>
      </c>
      <c r="E63" s="86">
        <f t="shared" si="5"/>
        <v>7.7541912201361295E-3</v>
      </c>
      <c r="F63" s="93">
        <f>'mom select'!D64</f>
        <v>4.1166599999999998E-2</v>
      </c>
      <c r="G63" s="34">
        <f>'mom select'!E64</f>
        <v>1.77381E-3</v>
      </c>
      <c r="H63" s="108">
        <f t="shared" si="7"/>
        <v>4.3088571803355152E-2</v>
      </c>
      <c r="I63" s="93">
        <f>'quick select'!D64</f>
        <v>1.93692E-2</v>
      </c>
      <c r="J63" s="34">
        <f>'quick select'!E64</f>
        <v>2.5643300000000001E-3</v>
      </c>
      <c r="K63" s="116">
        <f t="shared" si="6"/>
        <v>0.13239214835925078</v>
      </c>
    </row>
    <row r="64" spans="1:12">
      <c r="A64" s="33">
        <v>52</v>
      </c>
      <c r="B64" s="113">
        <f>'heap select'!C65</f>
        <v>900000</v>
      </c>
      <c r="C64" s="93">
        <f>'heap select'!D65</f>
        <v>0.26301099999999999</v>
      </c>
      <c r="D64" s="34">
        <f>'heap select'!E65</f>
        <v>1.61643E-2</v>
      </c>
      <c r="E64" s="86">
        <f t="shared" si="5"/>
        <v>6.1458646216317948E-2</v>
      </c>
      <c r="F64" s="93">
        <f>'mom select'!D65</f>
        <v>4.3086899999999997E-2</v>
      </c>
      <c r="G64" s="34">
        <f>'mom select'!E65</f>
        <v>3.6047100000000001E-4</v>
      </c>
      <c r="H64" s="108">
        <f t="shared" si="7"/>
        <v>8.3661391281340744E-3</v>
      </c>
      <c r="I64" s="93">
        <f>'quick select'!D65</f>
        <v>1.8895100000000001E-2</v>
      </c>
      <c r="J64" s="34">
        <f>'quick select'!E65</f>
        <v>1.8542299999999999E-3</v>
      </c>
      <c r="K64" s="116">
        <f t="shared" si="6"/>
        <v>9.8132849257214827E-2</v>
      </c>
    </row>
    <row r="65" spans="1:11">
      <c r="A65" s="33">
        <v>53</v>
      </c>
      <c r="B65" s="113">
        <f>'heap select'!C66</f>
        <v>950000</v>
      </c>
      <c r="C65" s="93">
        <f>'heap select'!D66</f>
        <v>0.27235900000000002</v>
      </c>
      <c r="D65" s="34">
        <f>'heap select'!E66</f>
        <v>1.80944E-2</v>
      </c>
      <c r="E65" s="86">
        <f t="shared" si="5"/>
        <v>6.64358438678362E-2</v>
      </c>
      <c r="F65" s="93">
        <f>'mom select'!D66</f>
        <v>4.80878E-2</v>
      </c>
      <c r="G65" s="34">
        <f>'mom select'!E66</f>
        <v>4.0067100000000001E-3</v>
      </c>
      <c r="H65" s="108">
        <f t="shared" si="7"/>
        <v>8.3320717520868087E-2</v>
      </c>
      <c r="I65" s="93">
        <f>'quick select'!D66</f>
        <v>1.6996500000000001E-2</v>
      </c>
      <c r="J65" s="34">
        <f>'quick select'!E66</f>
        <v>3.9501900000000001E-3</v>
      </c>
      <c r="K65" s="116">
        <f t="shared" si="6"/>
        <v>0.23241196716971141</v>
      </c>
    </row>
    <row r="66" spans="1:11">
      <c r="A66" s="33">
        <v>54</v>
      </c>
      <c r="B66" s="113">
        <f>'heap select'!C67</f>
        <v>1000000</v>
      </c>
      <c r="C66" s="93">
        <f>'heap select'!D67</f>
        <v>0.27508700000000003</v>
      </c>
      <c r="D66" s="34">
        <f>'heap select'!E67</f>
        <v>1.8503200000000001E-2</v>
      </c>
      <c r="E66" s="86">
        <f t="shared" si="5"/>
        <v>6.7263084042502919E-2</v>
      </c>
      <c r="F66" s="93">
        <f>'mom select'!D67</f>
        <v>5.1265100000000001E-2</v>
      </c>
      <c r="G66" s="34">
        <f>'mom select'!E67</f>
        <v>4.6521899999999996E-3</v>
      </c>
      <c r="H66" s="108">
        <f t="shared" si="7"/>
        <v>9.0747701652781315E-2</v>
      </c>
      <c r="I66" s="93">
        <f>'quick select'!D67</f>
        <v>2.3350900000000001E-2</v>
      </c>
      <c r="J66" s="34">
        <f>'quick select'!E67</f>
        <v>5.1986200000000002E-3</v>
      </c>
      <c r="K66" s="116">
        <f t="shared" si="6"/>
        <v>0.22263039111982835</v>
      </c>
    </row>
    <row r="67" spans="1:11">
      <c r="A67" s="33">
        <v>55</v>
      </c>
      <c r="B67" s="113">
        <f>'heap select'!C68</f>
        <v>1250000</v>
      </c>
      <c r="C67" s="93">
        <f>'heap select'!D68</f>
        <v>0.33488499999999999</v>
      </c>
      <c r="D67" s="34">
        <f>'heap select'!E68</f>
        <v>1.2442499999999999E-3</v>
      </c>
      <c r="E67" s="86">
        <f t="shared" si="5"/>
        <v>3.715454559027726E-3</v>
      </c>
      <c r="F67" s="93">
        <f>'mom select'!D68</f>
        <v>5.98068E-2</v>
      </c>
      <c r="G67" s="34">
        <f>'mom select'!E68</f>
        <v>3.1777900000000002E-4</v>
      </c>
      <c r="H67" s="108">
        <f t="shared" si="7"/>
        <v>5.3134258980584151E-3</v>
      </c>
      <c r="I67" s="93">
        <f>'quick select'!D68</f>
        <v>3.1820000000000001E-2</v>
      </c>
      <c r="J67" s="34">
        <f>'quick select'!E68</f>
        <v>3.3513499999999999E-3</v>
      </c>
      <c r="K67" s="116">
        <f t="shared" si="6"/>
        <v>0.10532212445003142</v>
      </c>
    </row>
    <row r="68" spans="1:11">
      <c r="A68" s="33">
        <v>56</v>
      </c>
      <c r="B68" s="113">
        <f>'heap select'!C69</f>
        <v>1500000</v>
      </c>
      <c r="C68" s="93">
        <f>'heap select'!D69</f>
        <v>0.41500399999999998</v>
      </c>
      <c r="D68" s="34">
        <f>'heap select'!E69</f>
        <v>2.4472299999999999E-2</v>
      </c>
      <c r="E68" s="86">
        <f t="shared" si="5"/>
        <v>5.8968829216103941E-2</v>
      </c>
      <c r="F68" s="93">
        <f>'mom select'!D69</f>
        <v>7.2270799999999996E-2</v>
      </c>
      <c r="G68" s="34">
        <f>'mom select'!E69</f>
        <v>4.9354200000000003E-4</v>
      </c>
      <c r="H68" s="108">
        <f t="shared" si="7"/>
        <v>6.829065127271319E-3</v>
      </c>
      <c r="I68" s="93">
        <f>'quick select'!D69</f>
        <v>3.4617799999999997E-2</v>
      </c>
      <c r="J68" s="34">
        <f>'quick select'!E69</f>
        <v>6.0556999999999998E-3</v>
      </c>
      <c r="K68" s="116">
        <f t="shared" si="6"/>
        <v>0.17493023820115663</v>
      </c>
    </row>
    <row r="69" spans="1:11">
      <c r="A69" s="33">
        <v>57</v>
      </c>
      <c r="B69" s="113">
        <f>'heap select'!C70</f>
        <v>1750000</v>
      </c>
      <c r="C69" s="93">
        <f>'heap select'!D70</f>
        <v>0.48522199999999999</v>
      </c>
      <c r="D69" s="34">
        <f>'heap select'!E70</f>
        <v>2.2019799999999999E-2</v>
      </c>
      <c r="E69" s="86">
        <f t="shared" si="5"/>
        <v>4.5380877206721869E-2</v>
      </c>
      <c r="F69" s="93">
        <f>'mom select'!D70</f>
        <v>8.3838999999999997E-2</v>
      </c>
      <c r="G69" s="34">
        <f>'mom select'!E70</f>
        <v>4.65625E-4</v>
      </c>
      <c r="H69" s="108">
        <f t="shared" si="7"/>
        <v>5.5537995443647944E-3</v>
      </c>
      <c r="I69" s="93">
        <f>'quick select'!D70</f>
        <v>3.8849399999999999E-2</v>
      </c>
      <c r="J69" s="34">
        <f>'quick select'!E70</f>
        <v>1.1175600000000001E-2</v>
      </c>
      <c r="K69" s="116">
        <f t="shared" si="6"/>
        <v>0.28766467435790516</v>
      </c>
    </row>
    <row r="70" spans="1:11">
      <c r="A70" s="33">
        <v>58</v>
      </c>
      <c r="B70" s="113">
        <f>'heap select'!C71</f>
        <v>2000000</v>
      </c>
      <c r="C70" s="93">
        <f>'heap select'!D71</f>
        <v>0.55978899999999998</v>
      </c>
      <c r="D70" s="34">
        <f>'heap select'!E71</f>
        <v>2.43869E-2</v>
      </c>
      <c r="E70" s="86">
        <f t="shared" si="5"/>
        <v>4.3564450176763032E-2</v>
      </c>
      <c r="F70" s="93">
        <f>'mom select'!D71</f>
        <v>9.6063399999999993E-2</v>
      </c>
      <c r="G70" s="34">
        <f>'mom select'!E71</f>
        <v>5.4698099999999999E-4</v>
      </c>
      <c r="H70" s="108">
        <f t="shared" si="7"/>
        <v>5.6939583649964504E-3</v>
      </c>
      <c r="I70" s="93">
        <f>'quick select'!D71</f>
        <v>4.6474399999999999E-2</v>
      </c>
      <c r="J70" s="34">
        <f>'quick select'!E71</f>
        <v>7.2165500000000004E-3</v>
      </c>
      <c r="K70" s="116">
        <f t="shared" si="6"/>
        <v>0.15528011120100529</v>
      </c>
    </row>
    <row r="71" spans="1:11">
      <c r="A71" s="33">
        <v>59</v>
      </c>
      <c r="B71" s="113">
        <f>'heap select'!C72</f>
        <v>2250000</v>
      </c>
      <c r="C71" s="93">
        <f>'heap select'!D72</f>
        <v>0.65274100000000002</v>
      </c>
      <c r="D71" s="34">
        <f>'heap select'!E72</f>
        <v>2.6990199999999999E-2</v>
      </c>
      <c r="E71" s="86">
        <f t="shared" si="5"/>
        <v>4.1349018983026953E-2</v>
      </c>
      <c r="F71" s="93">
        <f>'mom select'!D72</f>
        <v>0.10864600000000001</v>
      </c>
      <c r="G71" s="34">
        <f>'mom select'!E72</f>
        <v>6.1765400000000003E-4</v>
      </c>
      <c r="H71" s="108">
        <f t="shared" si="7"/>
        <v>5.6850137142646761E-3</v>
      </c>
      <c r="I71" s="93">
        <f>'quick select'!D72</f>
        <v>4.3719300000000003E-2</v>
      </c>
      <c r="J71" s="34">
        <f>'quick select'!E72</f>
        <v>1.42834E-2</v>
      </c>
      <c r="K71" s="116">
        <f t="shared" si="6"/>
        <v>0.32670696923326764</v>
      </c>
    </row>
    <row r="72" spans="1:11">
      <c r="A72" s="33">
        <v>60</v>
      </c>
      <c r="B72" s="113">
        <f>'heap select'!C73</f>
        <v>2500000</v>
      </c>
      <c r="C72" s="93">
        <f>'heap select'!D73</f>
        <v>0.73114599999999996</v>
      </c>
      <c r="D72" s="34">
        <f>'heap select'!E73</f>
        <v>2.58344E-2</v>
      </c>
      <c r="E72" s="86">
        <f t="shared" si="5"/>
        <v>3.5334119314063134E-2</v>
      </c>
      <c r="F72" s="93">
        <f>'mom select'!D73</f>
        <v>0.127473</v>
      </c>
      <c r="G72" s="34">
        <f>'mom select'!E73</f>
        <v>1.14352E-2</v>
      </c>
      <c r="H72" s="108">
        <f t="shared" si="7"/>
        <v>8.9706839879817687E-2</v>
      </c>
      <c r="I72" s="93">
        <f>'quick select'!D73</f>
        <v>5.1235900000000001E-2</v>
      </c>
      <c r="J72" s="34">
        <f>'quick select'!E73</f>
        <v>2.13227E-2</v>
      </c>
      <c r="K72" s="116">
        <f t="shared" si="6"/>
        <v>0.416167179653329</v>
      </c>
    </row>
    <row r="73" spans="1:11">
      <c r="A73" s="33">
        <v>61</v>
      </c>
      <c r="B73" s="113">
        <f>'heap select'!C74</f>
        <v>2750000</v>
      </c>
      <c r="C73" s="93">
        <f>'heap select'!D74</f>
        <v>0.81361700000000003</v>
      </c>
      <c r="D73" s="34">
        <f>'heap select'!E74</f>
        <v>2.5259199999999999E-2</v>
      </c>
      <c r="E73" s="86">
        <f t="shared" si="5"/>
        <v>3.104556566541751E-2</v>
      </c>
      <c r="F73" s="93">
        <f>'mom select'!D74</f>
        <v>0.13255700000000001</v>
      </c>
      <c r="G73" s="34">
        <f>'mom select'!E74</f>
        <v>9.7628600000000004E-4</v>
      </c>
      <c r="H73" s="108">
        <f t="shared" si="7"/>
        <v>7.365027874801029E-3</v>
      </c>
      <c r="I73" s="93">
        <f>'quick select'!D74</f>
        <v>6.3486600000000004E-2</v>
      </c>
      <c r="J73" s="34">
        <f>'quick select'!E74</f>
        <v>1.7448200000000001E-2</v>
      </c>
      <c r="K73" s="116">
        <f t="shared" si="6"/>
        <v>0.27483279936238514</v>
      </c>
    </row>
    <row r="74" spans="1:11">
      <c r="A74" s="33">
        <v>62</v>
      </c>
      <c r="B74" s="113">
        <f>'heap select'!C75</f>
        <v>3000000</v>
      </c>
      <c r="C74" s="93">
        <f>'heap select'!D75</f>
        <v>0.91113</v>
      </c>
      <c r="D74" s="34">
        <f>'heap select'!E75</f>
        <v>4.8234199999999998E-2</v>
      </c>
      <c r="E74" s="86">
        <f t="shared" si="5"/>
        <v>5.2938878096429706E-2</v>
      </c>
      <c r="F74" s="93">
        <f>'mom select'!D75</f>
        <v>0.14476</v>
      </c>
      <c r="G74" s="34">
        <f>'mom select'!E75</f>
        <v>8.1831899999999997E-4</v>
      </c>
      <c r="H74" s="108">
        <f t="shared" si="7"/>
        <v>5.6529358938933408E-3</v>
      </c>
      <c r="I74" s="93">
        <f>'quick select'!D75</f>
        <v>6.3619999999999996E-2</v>
      </c>
      <c r="J74" s="34">
        <f>'quick select'!E75</f>
        <v>2.0687299999999999E-2</v>
      </c>
      <c r="K74" s="116">
        <f t="shared" si="6"/>
        <v>0.32516975793775543</v>
      </c>
    </row>
    <row r="75" spans="1:11">
      <c r="A75" s="33">
        <v>63</v>
      </c>
      <c r="B75" s="113">
        <f>'heap select'!C76</f>
        <v>3250000</v>
      </c>
      <c r="C75" s="93">
        <f>'heap select'!D76</f>
        <v>0.96953</v>
      </c>
      <c r="D75" s="34">
        <f>'heap select'!E76</f>
        <v>4.33278E-2</v>
      </c>
      <c r="E75" s="86">
        <f t="shared" si="5"/>
        <v>4.4689488721339203E-2</v>
      </c>
      <c r="F75" s="93">
        <f>'mom select'!D76</f>
        <v>0.15657699999999999</v>
      </c>
      <c r="G75" s="34">
        <f>'mom select'!E76</f>
        <v>9.1847499999999998E-4</v>
      </c>
      <c r="H75" s="108">
        <f t="shared" si="7"/>
        <v>5.8659637111453155E-3</v>
      </c>
      <c r="I75" s="93">
        <f>'quick select'!D76</f>
        <v>6.9908499999999998E-2</v>
      </c>
      <c r="J75" s="34">
        <f>'quick select'!E76</f>
        <v>2.3397399999999999E-2</v>
      </c>
      <c r="K75" s="116">
        <f t="shared" si="6"/>
        <v>0.33468605391332956</v>
      </c>
    </row>
    <row r="76" spans="1:11">
      <c r="A76" s="33">
        <v>64</v>
      </c>
      <c r="B76" s="113">
        <f>'heap select'!C77</f>
        <v>3500000</v>
      </c>
      <c r="C76" s="93">
        <f>'heap select'!D77</f>
        <v>1.0666199999999999</v>
      </c>
      <c r="D76" s="34">
        <f>'heap select'!E77</f>
        <v>3.45279E-2</v>
      </c>
      <c r="E76" s="86">
        <f t="shared" si="5"/>
        <v>3.2371322495359178E-2</v>
      </c>
      <c r="F76" s="93">
        <f>'mom select'!D77</f>
        <v>0.17618400000000001</v>
      </c>
      <c r="G76" s="34">
        <f>'mom select'!E77</f>
        <v>1.4131100000000001E-2</v>
      </c>
      <c r="H76" s="108">
        <f t="shared" si="7"/>
        <v>8.0206488670934925E-2</v>
      </c>
      <c r="I76" s="93">
        <f>'quick select'!D77</f>
        <v>7.3723200000000003E-2</v>
      </c>
      <c r="J76" s="34">
        <f>'quick select'!E77</f>
        <v>1.1637099999999999E-2</v>
      </c>
      <c r="K76" s="116">
        <f t="shared" si="6"/>
        <v>0.15784854699741735</v>
      </c>
    </row>
    <row r="77" spans="1:11">
      <c r="A77" s="33">
        <v>65</v>
      </c>
      <c r="B77" s="113">
        <f>'heap select'!C78</f>
        <v>3750000</v>
      </c>
      <c r="C77" s="93">
        <f>'heap select'!D78</f>
        <v>1.1274599999999999</v>
      </c>
      <c r="D77" s="34">
        <f>'heap select'!E78</f>
        <v>3.3253400000000002E-2</v>
      </c>
      <c r="E77" s="86">
        <f t="shared" si="5"/>
        <v>2.9494084047327625E-2</v>
      </c>
      <c r="F77" s="93">
        <f>'mom select'!D78</f>
        <v>0.18074100000000001</v>
      </c>
      <c r="G77" s="34">
        <f>'mom select'!E78</f>
        <v>1.34238E-3</v>
      </c>
      <c r="H77" s="108">
        <f t="shared" si="7"/>
        <v>7.4270918054010985E-3</v>
      </c>
      <c r="I77" s="93">
        <f>'quick select'!D78</f>
        <v>8.7194099999999997E-2</v>
      </c>
      <c r="J77" s="34">
        <f>'quick select'!E78</f>
        <v>1.3381799999999999E-2</v>
      </c>
      <c r="K77" s="116">
        <f t="shared" si="6"/>
        <v>0.15347139313325098</v>
      </c>
    </row>
    <row r="78" spans="1:11">
      <c r="A78" s="33">
        <v>66</v>
      </c>
      <c r="B78" s="113">
        <f>'heap select'!C79</f>
        <v>4000000</v>
      </c>
      <c r="C78" s="93">
        <f>'heap select'!D79</f>
        <v>1.2253700000000001</v>
      </c>
      <c r="D78" s="34">
        <f>'heap select'!E79</f>
        <v>3.9057099999999997E-2</v>
      </c>
      <c r="E78" s="86">
        <f t="shared" ref="E78:E82" si="8">D78/C78</f>
        <v>3.1873719774435476E-2</v>
      </c>
      <c r="F78" s="93">
        <f>'mom select'!D79</f>
        <v>0.19305600000000001</v>
      </c>
      <c r="G78" s="34">
        <f>'mom select'!E79</f>
        <v>9.5388199999999997E-4</v>
      </c>
      <c r="H78" s="108">
        <f t="shared" si="7"/>
        <v>4.9409601359191114E-3</v>
      </c>
      <c r="I78" s="93">
        <f>'quick select'!D79</f>
        <v>9.0918799999999994E-2</v>
      </c>
      <c r="J78" s="34">
        <f>'quick select'!E79</f>
        <v>2.3679700000000001E-2</v>
      </c>
      <c r="K78" s="116">
        <f t="shared" ref="K78:K82" si="9">J78/I78</f>
        <v>0.26044888405918254</v>
      </c>
    </row>
    <row r="79" spans="1:11">
      <c r="A79" s="33">
        <v>67</v>
      </c>
      <c r="B79" s="113">
        <f>'heap select'!C80</f>
        <v>4250000</v>
      </c>
      <c r="C79" s="93">
        <f>'heap select'!D80</f>
        <v>1.30332</v>
      </c>
      <c r="D79" s="34">
        <f>'heap select'!E80</f>
        <v>3.4580300000000001E-2</v>
      </c>
      <c r="E79" s="86">
        <f t="shared" si="8"/>
        <v>2.6532470920418622E-2</v>
      </c>
      <c r="F79" s="93">
        <f>'mom select'!D80</f>
        <v>0.212281</v>
      </c>
      <c r="G79" s="34">
        <f>'mom select'!E80</f>
        <v>1.51255E-2</v>
      </c>
      <c r="H79" s="108">
        <f t="shared" ref="H79:H82" si="10">G79/F79</f>
        <v>7.1252255265426487E-2</v>
      </c>
      <c r="I79" s="93">
        <f>'quick select'!D80</f>
        <v>9.6283599999999997E-2</v>
      </c>
      <c r="J79" s="34">
        <f>'quick select'!E80</f>
        <v>3.11338E-2</v>
      </c>
      <c r="K79" s="116">
        <f t="shared" si="9"/>
        <v>0.32335517159723981</v>
      </c>
    </row>
    <row r="80" spans="1:11">
      <c r="A80" s="33">
        <v>68</v>
      </c>
      <c r="B80" s="113">
        <f>'heap select'!C81</f>
        <v>4500000</v>
      </c>
      <c r="C80" s="93">
        <f>'heap select'!D81</f>
        <v>1.43147</v>
      </c>
      <c r="D80" s="34">
        <f>'heap select'!E81</f>
        <v>6.18094E-2</v>
      </c>
      <c r="E80" s="86">
        <f t="shared" si="8"/>
        <v>4.3178969870133498E-2</v>
      </c>
      <c r="F80" s="93">
        <f>'mom select'!D81</f>
        <v>0.216976</v>
      </c>
      <c r="G80" s="34">
        <f>'mom select'!E81</f>
        <v>9.902820000000001E-4</v>
      </c>
      <c r="H80" s="108">
        <f t="shared" si="10"/>
        <v>4.56401629673328E-3</v>
      </c>
      <c r="I80" s="93">
        <f>'quick select'!D81</f>
        <v>0.103646</v>
      </c>
      <c r="J80" s="34">
        <f>'quick select'!E81</f>
        <v>2.50902E-2</v>
      </c>
      <c r="K80" s="116">
        <f>J80/I80</f>
        <v>0.24207591223973909</v>
      </c>
    </row>
    <row r="81" spans="1:12">
      <c r="A81" s="33">
        <v>69</v>
      </c>
      <c r="B81" s="113">
        <f>'heap select'!C82</f>
        <v>4750000</v>
      </c>
      <c r="C81" s="93">
        <f>'heap select'!D82</f>
        <v>1.50325</v>
      </c>
      <c r="D81" s="34">
        <f>'heap select'!E82</f>
        <v>5.3242900000000003E-2</v>
      </c>
      <c r="E81" s="86">
        <f t="shared" si="8"/>
        <v>3.5418526525860639E-2</v>
      </c>
      <c r="F81" s="93">
        <f>'mom select'!D82</f>
        <v>0.23655799999999999</v>
      </c>
      <c r="G81" s="34">
        <f>'mom select'!E82</f>
        <v>1.5086199999999999E-2</v>
      </c>
      <c r="H81" s="108">
        <f t="shared" si="10"/>
        <v>6.3773789091892893E-2</v>
      </c>
      <c r="I81" s="93">
        <f>'quick select'!D82</f>
        <v>0.105394</v>
      </c>
      <c r="J81" s="34">
        <f>'quick select'!E82</f>
        <v>3.2074100000000001E-2</v>
      </c>
      <c r="K81" s="116">
        <f t="shared" si="9"/>
        <v>0.30432567318822706</v>
      </c>
    </row>
    <row r="82" spans="1:12" ht="15.75" thickBot="1">
      <c r="A82" s="36">
        <v>70</v>
      </c>
      <c r="B82" s="114">
        <f>'heap select'!C83</f>
        <v>5000000</v>
      </c>
      <c r="C82" s="94">
        <f>'heap select'!D83</f>
        <v>1.57301</v>
      </c>
      <c r="D82" s="37">
        <f>'heap select'!E83</f>
        <v>4.3569299999999998E-2</v>
      </c>
      <c r="E82" s="88">
        <f t="shared" si="8"/>
        <v>2.7698043877661296E-2</v>
      </c>
      <c r="F82" s="94">
        <f>'mom select'!D83</f>
        <v>0.242035</v>
      </c>
      <c r="G82" s="37">
        <f>'mom select'!E83</f>
        <v>1.4092600000000001E-3</v>
      </c>
      <c r="H82" s="110">
        <f t="shared" si="10"/>
        <v>5.8225463259445947E-3</v>
      </c>
      <c r="I82" s="94">
        <f>'quick select'!D83</f>
        <v>0.111876</v>
      </c>
      <c r="J82" s="37">
        <f>'quick select'!E83</f>
        <v>2.34948E-2</v>
      </c>
      <c r="K82" s="119">
        <f t="shared" si="9"/>
        <v>0.21000750831277484</v>
      </c>
    </row>
    <row r="83" spans="1:12">
      <c r="B83" s="27"/>
      <c r="C83" s="18"/>
      <c r="D83" s="18"/>
      <c r="E83" s="18"/>
    </row>
    <row r="84" spans="1:12">
      <c r="B84" s="27"/>
      <c r="C84" s="11"/>
      <c r="D84" s="11"/>
      <c r="E84" s="11"/>
      <c r="L84" s="13"/>
    </row>
    <row r="85" spans="1:12">
      <c r="B85" s="27"/>
      <c r="C85" s="11"/>
      <c r="D85" s="11"/>
      <c r="E85" s="11"/>
    </row>
    <row r="86" spans="1:12">
      <c r="B86" s="27"/>
      <c r="C86" s="11"/>
      <c r="D86" s="11"/>
      <c r="E86" s="11"/>
    </row>
    <row r="87" spans="1:12">
      <c r="B87" s="27"/>
      <c r="C87" s="11"/>
      <c r="D87" s="11"/>
      <c r="E87" s="11"/>
    </row>
    <row r="88" spans="1:12">
      <c r="B88" s="27"/>
      <c r="C88" s="11"/>
      <c r="D88" s="11"/>
      <c r="E88" s="11"/>
    </row>
    <row r="89" spans="1:12">
      <c r="B89" s="27"/>
      <c r="C89" s="11"/>
      <c r="D89" s="11"/>
      <c r="E89" s="11"/>
    </row>
    <row r="90" spans="1:12">
      <c r="B90" s="27"/>
      <c r="C90" s="11"/>
      <c r="D90" s="11"/>
      <c r="E90" s="11"/>
    </row>
    <row r="91" spans="1:12">
      <c r="B91" s="27"/>
      <c r="C91" s="11"/>
      <c r="D91" s="11"/>
      <c r="E91" s="11"/>
    </row>
    <row r="92" spans="1:12">
      <c r="B92" s="27"/>
      <c r="C92" s="11"/>
      <c r="D92" s="11"/>
      <c r="E92" s="11"/>
    </row>
    <row r="93" spans="1:12">
      <c r="B93" s="27"/>
      <c r="C93" s="11"/>
      <c r="D93" s="11"/>
      <c r="E93" s="11"/>
    </row>
    <row r="94" spans="1:12">
      <c r="B94" s="27"/>
      <c r="C94" s="11"/>
      <c r="D94" s="11"/>
      <c r="E94" s="11"/>
    </row>
    <row r="95" spans="1:12">
      <c r="B95" s="27"/>
      <c r="C95" s="11"/>
      <c r="D95" s="11"/>
      <c r="E95" s="11"/>
    </row>
    <row r="96" spans="1:12">
      <c r="B96" s="27"/>
      <c r="C96" s="11"/>
      <c r="D96" s="11"/>
      <c r="E96" s="11"/>
    </row>
    <row r="97" spans="2:5">
      <c r="B97" s="27"/>
      <c r="C97" s="11"/>
      <c r="D97" s="11"/>
      <c r="E97" s="11"/>
    </row>
    <row r="98" spans="2:5">
      <c r="B98" s="27"/>
      <c r="C98" s="11"/>
      <c r="D98" s="11"/>
      <c r="E98" s="11"/>
    </row>
    <row r="99" spans="2:5">
      <c r="B99" s="27"/>
      <c r="C99" s="11"/>
      <c r="D99" s="11"/>
      <c r="E99" s="11"/>
    </row>
    <row r="100" spans="2:5">
      <c r="B100" s="27"/>
      <c r="C100" s="11"/>
      <c r="D100" s="11"/>
      <c r="E100" s="11"/>
    </row>
    <row r="101" spans="2:5">
      <c r="B101" s="27"/>
      <c r="C101" s="11"/>
      <c r="D101" s="11"/>
      <c r="E101" s="11"/>
    </row>
    <row r="102" spans="2:5">
      <c r="B102" s="27"/>
      <c r="C102" s="11"/>
      <c r="D102" s="11"/>
      <c r="E102" s="11"/>
    </row>
    <row r="103" spans="2:5">
      <c r="B103" s="27"/>
      <c r="C103" s="11"/>
      <c r="D103" s="11"/>
      <c r="E103" s="11"/>
    </row>
    <row r="104" spans="2:5">
      <c r="B104" s="27"/>
      <c r="C104" s="11"/>
      <c r="D104" s="11"/>
      <c r="E104" s="11"/>
    </row>
    <row r="105" spans="2:5">
      <c r="B105" s="27"/>
      <c r="C105" s="11"/>
      <c r="D105" s="11"/>
      <c r="E105" s="11"/>
    </row>
    <row r="106" spans="2:5">
      <c r="B106" s="27"/>
      <c r="C106" s="11"/>
      <c r="D106" s="11"/>
      <c r="E106" s="11"/>
    </row>
    <row r="107" spans="2:5">
      <c r="B107" s="27"/>
      <c r="C107" s="11"/>
      <c r="D107" s="11"/>
      <c r="E107" s="11"/>
    </row>
    <row r="108" spans="2:5">
      <c r="B108" s="27"/>
      <c r="C108" s="11"/>
      <c r="D108" s="11"/>
      <c r="E108" s="11"/>
    </row>
    <row r="109" spans="2:5">
      <c r="B109" s="27"/>
      <c r="C109" s="11"/>
      <c r="D109" s="11"/>
      <c r="E109" s="11"/>
    </row>
    <row r="110" spans="2:5">
      <c r="B110" s="27"/>
      <c r="C110" s="11"/>
      <c r="D110" s="11"/>
      <c r="E110" s="11"/>
    </row>
    <row r="111" spans="2:5">
      <c r="B111" s="27"/>
      <c r="C111" s="11"/>
      <c r="D111" s="11"/>
      <c r="E111" s="11"/>
    </row>
    <row r="112" spans="2:5">
      <c r="B112" s="27"/>
      <c r="C112" s="11"/>
      <c r="D112" s="11"/>
      <c r="E112" s="11"/>
    </row>
    <row r="113" spans="2:5">
      <c r="B113" s="27"/>
      <c r="C113" s="11"/>
      <c r="D113" s="11"/>
      <c r="E113" s="11"/>
    </row>
    <row r="114" spans="2:5">
      <c r="B114" s="27"/>
      <c r="C114" s="11"/>
      <c r="D114" s="11"/>
      <c r="E114" s="11"/>
    </row>
    <row r="115" spans="2:5">
      <c r="B115" s="27"/>
      <c r="C115" s="11"/>
      <c r="D115" s="11"/>
      <c r="E115" s="11"/>
    </row>
    <row r="116" spans="2:5">
      <c r="B116" s="27"/>
      <c r="C116" s="11"/>
      <c r="D116" s="11"/>
      <c r="E116" s="11"/>
    </row>
    <row r="117" spans="2:5">
      <c r="B117" s="27"/>
      <c r="C117" s="11"/>
      <c r="D117" s="11"/>
      <c r="E117" s="11"/>
    </row>
    <row r="118" spans="2:5">
      <c r="B118" s="27"/>
      <c r="C118" s="11"/>
      <c r="D118" s="11"/>
      <c r="E118" s="11"/>
    </row>
    <row r="119" spans="2:5">
      <c r="B119" s="27"/>
      <c r="C119" s="11"/>
      <c r="D119" s="11"/>
      <c r="E119" s="11"/>
    </row>
    <row r="120" spans="2:5">
      <c r="B120" s="27"/>
      <c r="C120" s="11"/>
      <c r="D120" s="11"/>
      <c r="E120" s="11"/>
    </row>
    <row r="121" spans="2:5">
      <c r="B121" s="27"/>
      <c r="C121" s="11"/>
      <c r="D121" s="11"/>
      <c r="E121" s="11"/>
    </row>
    <row r="122" spans="2:5">
      <c r="B122" s="27"/>
      <c r="C122" s="11"/>
      <c r="D122" s="11"/>
      <c r="E122" s="11"/>
    </row>
    <row r="123" spans="2:5">
      <c r="B123" s="27"/>
      <c r="C123" s="11"/>
      <c r="D123" s="11"/>
      <c r="E123" s="11"/>
    </row>
    <row r="124" spans="2:5">
      <c r="B124" s="27"/>
      <c r="C124" s="11"/>
      <c r="D124" s="11"/>
      <c r="E124" s="11"/>
    </row>
    <row r="125" spans="2:5">
      <c r="B125" s="27"/>
      <c r="C125" s="11"/>
      <c r="D125" s="11"/>
      <c r="E125" s="11"/>
    </row>
    <row r="126" spans="2:5">
      <c r="B126" s="27"/>
      <c r="C126" s="11"/>
      <c r="D126" s="11"/>
      <c r="E126" s="11"/>
    </row>
    <row r="127" spans="2:5">
      <c r="B127" s="27"/>
      <c r="C127" s="11"/>
      <c r="D127" s="11"/>
      <c r="E127" s="11"/>
    </row>
    <row r="128" spans="2:5">
      <c r="B128" s="27"/>
      <c r="C128" s="11"/>
      <c r="D128" s="11"/>
      <c r="E128" s="11"/>
    </row>
    <row r="129" spans="2:5">
      <c r="B129" s="27"/>
      <c r="C129" s="11"/>
      <c r="D129" s="11"/>
      <c r="E129" s="11"/>
    </row>
    <row r="130" spans="2:5">
      <c r="B130" s="27"/>
      <c r="C130" s="11"/>
      <c r="D130" s="11"/>
      <c r="E130" s="11"/>
    </row>
    <row r="131" spans="2:5">
      <c r="B131" s="21"/>
      <c r="C131" s="26"/>
      <c r="D131" s="26"/>
      <c r="E131" s="26"/>
    </row>
    <row r="132" spans="2:5">
      <c r="B132" s="21"/>
      <c r="C132" s="26"/>
      <c r="D132" s="26"/>
      <c r="E132" s="26"/>
    </row>
    <row r="133" spans="2:5">
      <c r="B133" s="21"/>
      <c r="C133" s="26"/>
      <c r="D133" s="26"/>
      <c r="E133" s="26"/>
    </row>
    <row r="134" spans="2:5">
      <c r="B134" s="21"/>
      <c r="C134" s="26"/>
      <c r="D134" s="26"/>
      <c r="E134" s="26"/>
    </row>
    <row r="135" spans="2:5">
      <c r="B135" s="21"/>
      <c r="C135" s="26"/>
      <c r="D135" s="26"/>
      <c r="E135" s="26"/>
    </row>
    <row r="136" spans="2:5">
      <c r="B136" s="21"/>
      <c r="C136" s="26"/>
      <c r="D136" s="26"/>
      <c r="E136" s="26"/>
    </row>
    <row r="137" spans="2:5">
      <c r="B137" s="21"/>
      <c r="C137" s="26"/>
      <c r="D137" s="26"/>
      <c r="E137" s="26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1"/>
  <sheetViews>
    <sheetView workbookViewId="0">
      <selection activeCell="B3" sqref="B3"/>
    </sheetView>
  </sheetViews>
  <sheetFormatPr defaultColWidth="12.28515625" defaultRowHeight="1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>
      <c r="A1" s="10" t="s">
        <v>26</v>
      </c>
      <c r="B1" s="10"/>
      <c r="E1" s="6"/>
      <c r="F1" s="6"/>
      <c r="G1" s="6"/>
      <c r="H1" s="6"/>
    </row>
    <row r="2" spans="1:11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>
      <c r="A3" s="1" t="s">
        <v>13</v>
      </c>
      <c r="B3" s="23">
        <v>9.9999999999999995E-8</v>
      </c>
      <c r="C3" s="145"/>
      <c r="D3" s="6"/>
      <c r="F3" s="6"/>
      <c r="G3" s="6"/>
      <c r="H3" s="6"/>
    </row>
    <row r="4" spans="1:11">
      <c r="A4" s="1" t="s">
        <v>20</v>
      </c>
      <c r="B4" s="70">
        <v>0.01</v>
      </c>
      <c r="C4"/>
      <c r="D4" s="6"/>
      <c r="F4" s="6"/>
      <c r="G4" s="6"/>
      <c r="H4" s="6"/>
    </row>
    <row r="5" spans="1:11">
      <c r="A5" s="1" t="s">
        <v>21</v>
      </c>
      <c r="B5" s="5">
        <f>($B$3/B4+$B$3)</f>
        <v>1.01E-5</v>
      </c>
      <c r="C5" s="5"/>
      <c r="D5" s="6"/>
      <c r="F5" s="6"/>
      <c r="G5" s="6"/>
      <c r="H5" s="6"/>
    </row>
    <row r="6" spans="1:11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>
      <c r="A7" s="1" t="s">
        <v>4</v>
      </c>
      <c r="B7" s="24">
        <f>MAX(C14:C131)</f>
        <v>5000000</v>
      </c>
      <c r="C7" s="5">
        <f>MAX(D14:D131)</f>
        <v>5.2184899999999999E-2</v>
      </c>
      <c r="D7" s="39">
        <f>MAX(E14:E131)</f>
        <v>150</v>
      </c>
    </row>
    <row r="8" spans="1:11">
      <c r="A8" s="1" t="s">
        <v>5</v>
      </c>
      <c r="B8" s="24">
        <f>MIN(C14:C131)</f>
        <v>100</v>
      </c>
      <c r="C8" s="5">
        <f>MIN(D14:D131)</f>
        <v>4.0879999999999997E-6</v>
      </c>
      <c r="D8" s="39">
        <f>MIN(E14:E131)</f>
        <v>5</v>
      </c>
      <c r="F8" s="13"/>
    </row>
    <row r="9" spans="1:11">
      <c r="A9" s="1" t="s">
        <v>10</v>
      </c>
      <c r="B9" s="24">
        <f>SUM(C14:C131)/$B$2</f>
        <v>904992.85714285716</v>
      </c>
      <c r="C9" s="5">
        <f>SUM(D14:D131)/$B$2</f>
        <v>9.6958432999999997E-3</v>
      </c>
      <c r="D9" s="40">
        <f>SUM(E14:E131)/$B$2</f>
        <v>27.5</v>
      </c>
    </row>
    <row r="10" spans="1:11">
      <c r="A10" s="1" t="s">
        <v>11</v>
      </c>
      <c r="B10" s="24">
        <f>_xlfn.STDEV.S(C14:C131)</f>
        <v>1363049.8775865906</v>
      </c>
      <c r="C10" s="5">
        <f>_xlfn.STDEV.S(D14:D131)</f>
        <v>1.4259606415392279E-2</v>
      </c>
      <c r="D10" s="40">
        <f>_xlfn.STDEV.S(E14:E131)</f>
        <v>41.775365461241506</v>
      </c>
    </row>
    <row r="11" spans="1:11" ht="15.75" thickBot="1">
      <c r="E11" s="1"/>
      <c r="F11" s="4"/>
      <c r="G11" s="5"/>
      <c r="H11" s="4"/>
    </row>
    <row r="12" spans="1:11" ht="15.75" thickBot="1">
      <c r="A12" s="41"/>
      <c r="B12" s="42"/>
      <c r="C12" s="160" t="s">
        <v>6</v>
      </c>
      <c r="D12" s="161"/>
      <c r="E12" s="162"/>
      <c r="F12" s="160" t="s">
        <v>7</v>
      </c>
      <c r="G12" s="161"/>
      <c r="H12" s="162"/>
      <c r="I12" s="160" t="s">
        <v>8</v>
      </c>
      <c r="J12" s="161"/>
      <c r="K12" s="162"/>
    </row>
    <row r="13" spans="1:11" s="3" customFormat="1" ht="40.5" customHeight="1" thickBot="1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>
      <c r="A14" s="31">
        <v>1</v>
      </c>
      <c r="B14" s="43">
        <f>D14*E14</f>
        <v>6.1319999999999994E-4</v>
      </c>
      <c r="C14" s="59">
        <v>100</v>
      </c>
      <c r="D14" s="32">
        <v>4.0879999999999997E-6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-0.67966499338568054</v>
      </c>
      <c r="K14" s="47">
        <f t="shared" ref="K14:K77" si="5">(E14-$D$9)/$D$10</f>
        <v>2.9323501697107468</v>
      </c>
    </row>
    <row r="15" spans="1:11">
      <c r="A15" s="33">
        <v>2</v>
      </c>
      <c r="B15" s="43">
        <f t="shared" ref="B15:B78" si="6">D15*E15</f>
        <v>7.6276200000000005E-4</v>
      </c>
      <c r="C15" s="60">
        <v>200</v>
      </c>
      <c r="D15" s="34">
        <v>5.3340000000000001E-6</v>
      </c>
      <c r="E15" s="49">
        <v>143</v>
      </c>
      <c r="F15" s="50">
        <f t="shared" si="0"/>
        <v>2.0000400008000161E-5</v>
      </c>
      <c r="G15" s="64">
        <f t="shared" si="1"/>
        <v>2.3878509211393653E-5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-0.67957761369484593</v>
      </c>
      <c r="K15" s="52">
        <f t="shared" si="5"/>
        <v>2.7647873028701326</v>
      </c>
    </row>
    <row r="16" spans="1:11">
      <c r="A16" s="33">
        <v>3</v>
      </c>
      <c r="B16" s="43">
        <f t="shared" si="6"/>
        <v>7.9356000000000001E-4</v>
      </c>
      <c r="C16" s="60">
        <v>300</v>
      </c>
      <c r="D16" s="34">
        <v>5.835E-6</v>
      </c>
      <c r="E16" s="49">
        <v>136</v>
      </c>
      <c r="F16" s="50">
        <f t="shared" si="0"/>
        <v>4.0000800016000322E-5</v>
      </c>
      <c r="G16" s="64">
        <f t="shared" si="1"/>
        <v>3.3479739640693984E-5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-0.67954247948528879</v>
      </c>
      <c r="K16" s="52">
        <f t="shared" si="5"/>
        <v>2.5972244360295185</v>
      </c>
    </row>
    <row r="17" spans="1:11">
      <c r="A17" s="33">
        <v>4</v>
      </c>
      <c r="B17" s="43">
        <f t="shared" si="6"/>
        <v>1.0392240000000001E-3</v>
      </c>
      <c r="C17" s="60">
        <v>400</v>
      </c>
      <c r="D17" s="34">
        <v>8.0560000000000005E-6</v>
      </c>
      <c r="E17" s="49">
        <v>129</v>
      </c>
      <c r="F17" s="50">
        <f t="shared" si="0"/>
        <v>6.0001200024000479E-5</v>
      </c>
      <c r="G17" s="64">
        <f t="shared" si="1"/>
        <v>7.6043278130666125E-5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-0.67938672483573537</v>
      </c>
      <c r="K17" s="52">
        <f t="shared" si="5"/>
        <v>2.4296615691889043</v>
      </c>
    </row>
    <row r="18" spans="1:11">
      <c r="A18" s="33">
        <v>5</v>
      </c>
      <c r="B18" s="43">
        <f t="shared" si="6"/>
        <v>9.6062799999999994E-4</v>
      </c>
      <c r="C18" s="60">
        <v>500</v>
      </c>
      <c r="D18" s="34">
        <v>7.8739999999999995E-6</v>
      </c>
      <c r="E18" s="49">
        <v>122</v>
      </c>
      <c r="F18" s="50">
        <f t="shared" si="0"/>
        <v>8.0001600032000644E-5</v>
      </c>
      <c r="G18" s="64">
        <f t="shared" si="1"/>
        <v>7.2555405998664795E-5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-0.67939948816136286</v>
      </c>
      <c r="K18" s="52">
        <f t="shared" si="5"/>
        <v>2.2620987023482906</v>
      </c>
    </row>
    <row r="19" spans="1:11">
      <c r="A19" s="33">
        <v>6</v>
      </c>
      <c r="B19" s="43">
        <f t="shared" si="6"/>
        <v>9.9406000000000017E-4</v>
      </c>
      <c r="C19" s="60">
        <v>600</v>
      </c>
      <c r="D19" s="34">
        <v>8.6440000000000006E-6</v>
      </c>
      <c r="E19" s="49">
        <v>115</v>
      </c>
      <c r="F19" s="50">
        <f t="shared" si="0"/>
        <v>1.0000200004000079E-4</v>
      </c>
      <c r="G19" s="64">
        <f t="shared" si="1"/>
        <v>8.7311788095593469E-5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-0.67934548947601558</v>
      </c>
      <c r="K19" s="52">
        <f t="shared" si="5"/>
        <v>2.0945358355076764</v>
      </c>
    </row>
    <row r="20" spans="1:11">
      <c r="A20" s="33">
        <v>7</v>
      </c>
      <c r="B20" s="43">
        <f t="shared" si="6"/>
        <v>1.1439359999999999E-3</v>
      </c>
      <c r="C20" s="60">
        <v>700</v>
      </c>
      <c r="D20" s="34">
        <v>1.0592E-5</v>
      </c>
      <c r="E20" s="49">
        <v>108</v>
      </c>
      <c r="F20" s="50">
        <f t="shared" si="0"/>
        <v>1.2000240004800096E-4</v>
      </c>
      <c r="G20" s="64">
        <f t="shared" si="1"/>
        <v>1.2464351838756361E-4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-0.67920887981490341</v>
      </c>
      <c r="K20" s="52">
        <f t="shared" si="5"/>
        <v>1.9269729686670622</v>
      </c>
    </row>
    <row r="21" spans="1:11">
      <c r="A21" s="33">
        <v>8</v>
      </c>
      <c r="B21" s="43">
        <f t="shared" si="6"/>
        <v>1.3205749999999998E-3</v>
      </c>
      <c r="C21" s="60">
        <v>800</v>
      </c>
      <c r="D21" s="34">
        <v>1.3074999999999999E-5</v>
      </c>
      <c r="E21" s="49">
        <v>101</v>
      </c>
      <c r="F21" s="50">
        <f t="shared" si="0"/>
        <v>1.4000280005600112E-4</v>
      </c>
      <c r="G21" s="64">
        <f t="shared" si="1"/>
        <v>1.7222805961701019E-4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-0.67903475158669935</v>
      </c>
      <c r="K21" s="52">
        <f t="shared" si="5"/>
        <v>1.7594101018264481</v>
      </c>
    </row>
    <row r="22" spans="1:11">
      <c r="A22" s="33">
        <v>9</v>
      </c>
      <c r="B22" s="43">
        <f t="shared" si="6"/>
        <v>1.1263079999999999E-3</v>
      </c>
      <c r="C22" s="60">
        <v>900</v>
      </c>
      <c r="D22" s="34">
        <v>1.1982E-5</v>
      </c>
      <c r="E22" s="49">
        <v>94</v>
      </c>
      <c r="F22" s="50">
        <f t="shared" si="0"/>
        <v>1.6000320006400129E-4</v>
      </c>
      <c r="G22" s="64">
        <f t="shared" si="1"/>
        <v>1.5128166269240883E-4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-0.67911140166862716</v>
      </c>
      <c r="K22" s="52">
        <f t="shared" si="5"/>
        <v>1.5918472349858339</v>
      </c>
    </row>
    <row r="23" spans="1:11">
      <c r="A23" s="33">
        <v>10</v>
      </c>
      <c r="B23" s="43">
        <f t="shared" si="6"/>
        <v>1.273419E-3</v>
      </c>
      <c r="C23" s="60">
        <v>1000</v>
      </c>
      <c r="D23" s="34">
        <v>1.4637000000000001E-5</v>
      </c>
      <c r="E23" s="49">
        <v>87</v>
      </c>
      <c r="F23" s="50">
        <f t="shared" si="0"/>
        <v>1.8000360007200145E-4</v>
      </c>
      <c r="G23" s="64">
        <f t="shared" si="1"/>
        <v>2.0216243472792259E-4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-0.67892521139642348</v>
      </c>
      <c r="K23" s="52">
        <f t="shared" si="5"/>
        <v>1.42428436814522</v>
      </c>
    </row>
    <row r="24" spans="1:11">
      <c r="A24" s="33">
        <v>11</v>
      </c>
      <c r="B24" s="43">
        <f t="shared" si="6"/>
        <v>1.87984E-3</v>
      </c>
      <c r="C24" s="60">
        <v>2000</v>
      </c>
      <c r="D24" s="34">
        <v>2.3498000000000001E-5</v>
      </c>
      <c r="E24" s="49">
        <v>80</v>
      </c>
      <c r="F24" s="50">
        <f t="shared" si="0"/>
        <v>3.8000760015200304E-4</v>
      </c>
      <c r="G24" s="64">
        <f t="shared" si="1"/>
        <v>3.7197581363816268E-4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-0.67830380574595373</v>
      </c>
      <c r="K24" s="52">
        <f t="shared" si="5"/>
        <v>1.2567215013046058</v>
      </c>
    </row>
    <row r="25" spans="1:11">
      <c r="A25" s="33">
        <v>12</v>
      </c>
      <c r="B25" s="43">
        <f t="shared" si="6"/>
        <v>2.4670349999999998E-3</v>
      </c>
      <c r="C25" s="60">
        <v>3000</v>
      </c>
      <c r="D25" s="34">
        <v>3.3794999999999997E-5</v>
      </c>
      <c r="E25" s="49">
        <v>73</v>
      </c>
      <c r="F25" s="50">
        <f t="shared" si="0"/>
        <v>5.8001160023200468E-4</v>
      </c>
      <c r="G25" s="64">
        <f t="shared" si="1"/>
        <v>5.6930888695254486E-4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-0.67758169605371954</v>
      </c>
      <c r="K25" s="52">
        <f t="shared" si="5"/>
        <v>1.0891586344639916</v>
      </c>
    </row>
    <row r="26" spans="1:11">
      <c r="A26" s="33">
        <v>13</v>
      </c>
      <c r="B26" s="43">
        <f t="shared" si="6"/>
        <v>3.1138799999999999E-3</v>
      </c>
      <c r="C26" s="60">
        <v>4000</v>
      </c>
      <c r="D26" s="34">
        <v>4.7179999999999999E-5</v>
      </c>
      <c r="E26" s="49">
        <v>66</v>
      </c>
      <c r="F26" s="50">
        <f t="shared" si="0"/>
        <v>7.8001560031200627E-4</v>
      </c>
      <c r="G26" s="64">
        <f t="shared" si="1"/>
        <v>8.2582080171538918E-4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-0.67664303059479403</v>
      </c>
      <c r="K26" s="52">
        <f t="shared" si="5"/>
        <v>0.92159576762337758</v>
      </c>
    </row>
    <row r="27" spans="1:11">
      <c r="A27" s="33">
        <v>14</v>
      </c>
      <c r="B27" s="43">
        <f t="shared" si="6"/>
        <v>3.187357E-3</v>
      </c>
      <c r="C27" s="60">
        <v>5000</v>
      </c>
      <c r="D27" s="34">
        <v>5.4023000000000001E-5</v>
      </c>
      <c r="E27" s="49">
        <v>59</v>
      </c>
      <c r="F27" s="50">
        <f t="shared" si="0"/>
        <v>9.8001960039200775E-4</v>
      </c>
      <c r="G27" s="64">
        <f t="shared" si="1"/>
        <v>9.5696096105212013E-4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-0.67616314357683172</v>
      </c>
      <c r="K27" s="52">
        <f t="shared" si="5"/>
        <v>0.75403290078276342</v>
      </c>
    </row>
    <row r="28" spans="1:11">
      <c r="A28" s="33">
        <v>15</v>
      </c>
      <c r="B28" s="43">
        <f t="shared" si="6"/>
        <v>3.6972519999999998E-3</v>
      </c>
      <c r="C28" s="60">
        <v>6000</v>
      </c>
      <c r="D28" s="34">
        <v>7.1100999999999996E-5</v>
      </c>
      <c r="E28" s="49">
        <v>52</v>
      </c>
      <c r="F28" s="50">
        <f t="shared" si="0"/>
        <v>1.1800236004720095E-3</v>
      </c>
      <c r="G28" s="64">
        <f t="shared" si="1"/>
        <v>1.2842460174824414E-3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-0.67496549481272794</v>
      </c>
      <c r="K28" s="52">
        <f t="shared" si="5"/>
        <v>0.58647003394214936</v>
      </c>
    </row>
    <row r="29" spans="1:11">
      <c r="A29" s="33">
        <v>16</v>
      </c>
      <c r="B29" s="43">
        <f t="shared" si="6"/>
        <v>3.4669800000000001E-3</v>
      </c>
      <c r="C29" s="60">
        <v>7000</v>
      </c>
      <c r="D29" s="34">
        <v>7.7044000000000003E-5</v>
      </c>
      <c r="E29" s="49">
        <v>45</v>
      </c>
      <c r="F29" s="50">
        <f t="shared" si="0"/>
        <v>1.3800276005520109E-3</v>
      </c>
      <c r="G29" s="64">
        <f t="shared" si="1"/>
        <v>1.3981384574851001E-3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-0.67454872314127534</v>
      </c>
      <c r="K29" s="52">
        <f t="shared" si="5"/>
        <v>0.41890716710153525</v>
      </c>
    </row>
    <row r="30" spans="1:11">
      <c r="A30" s="33">
        <v>17</v>
      </c>
      <c r="B30" s="43">
        <f t="shared" si="6"/>
        <v>3.3517899999999999E-3</v>
      </c>
      <c r="C30" s="60">
        <v>8000</v>
      </c>
      <c r="D30" s="34">
        <v>8.8205E-5</v>
      </c>
      <c r="E30" s="49">
        <v>38</v>
      </c>
      <c r="F30" s="50">
        <f t="shared" si="0"/>
        <v>1.5800316006320126E-3</v>
      </c>
      <c r="G30" s="64">
        <f t="shared" si="1"/>
        <v>1.6120293413601919E-3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-0.67376602271639185</v>
      </c>
      <c r="K30" s="52">
        <f t="shared" si="5"/>
        <v>0.25134430026092114</v>
      </c>
    </row>
    <row r="31" spans="1:11">
      <c r="A31" s="33">
        <v>18</v>
      </c>
      <c r="B31" s="43">
        <f t="shared" si="6"/>
        <v>2.9636929999999999E-3</v>
      </c>
      <c r="C31" s="60">
        <v>9000</v>
      </c>
      <c r="D31" s="34">
        <v>9.5602999999999999E-5</v>
      </c>
      <c r="E31" s="49">
        <v>31</v>
      </c>
      <c r="F31" s="50">
        <f t="shared" si="0"/>
        <v>1.7800356007120143E-3</v>
      </c>
      <c r="G31" s="64">
        <f t="shared" si="1"/>
        <v>1.7538055942862673E-3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-0.67324721456808168</v>
      </c>
      <c r="K31" s="52">
        <f t="shared" si="5"/>
        <v>8.3781433420307055E-2</v>
      </c>
    </row>
    <row r="32" spans="1:11">
      <c r="A32" s="33">
        <v>19</v>
      </c>
      <c r="B32" s="43">
        <f t="shared" si="6"/>
        <v>2.6849999999999999E-3</v>
      </c>
      <c r="C32" s="60">
        <v>10000</v>
      </c>
      <c r="D32" s="34">
        <v>1.11875E-4</v>
      </c>
      <c r="E32" s="49">
        <v>24</v>
      </c>
      <c r="F32" s="50">
        <f t="shared" si="0"/>
        <v>1.9800396007920158E-3</v>
      </c>
      <c r="G32" s="64">
        <f t="shared" si="1"/>
        <v>2.0656443598462975E-3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-0.67210608910318548</v>
      </c>
      <c r="K32" s="52">
        <f t="shared" si="5"/>
        <v>-8.3781433420307055E-2</v>
      </c>
    </row>
    <row r="33" spans="1:11">
      <c r="A33" s="33">
        <v>20</v>
      </c>
      <c r="B33" s="43">
        <f t="shared" si="6"/>
        <v>4.2040999999999997E-3</v>
      </c>
      <c r="C33" s="60">
        <v>20000</v>
      </c>
      <c r="D33" s="34">
        <v>2.4729999999999999E-4</v>
      </c>
      <c r="E33" s="49">
        <v>17</v>
      </c>
      <c r="F33" s="50">
        <f t="shared" si="0"/>
        <v>3.9800796015920315E-3</v>
      </c>
      <c r="G33" s="64">
        <f t="shared" si="1"/>
        <v>4.6609470163093665E-3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-0.66260898265753931</v>
      </c>
      <c r="K33" s="52">
        <f t="shared" si="5"/>
        <v>-0.25134430026092114</v>
      </c>
    </row>
    <row r="34" spans="1:11">
      <c r="A34" s="33">
        <v>21</v>
      </c>
      <c r="B34" s="43">
        <f t="shared" si="6"/>
        <v>3.7546999999999997E-3</v>
      </c>
      <c r="C34" s="60">
        <v>30000</v>
      </c>
      <c r="D34" s="34">
        <v>3.7546999999999998E-4</v>
      </c>
      <c r="E34" s="49">
        <v>10</v>
      </c>
      <c r="F34" s="50">
        <f t="shared" si="0"/>
        <v>5.9801196023920476E-3</v>
      </c>
      <c r="G34" s="64">
        <f t="shared" si="1"/>
        <v>7.1172138908072178E-3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-0.65362065603292452</v>
      </c>
      <c r="K34" s="52">
        <f t="shared" si="5"/>
        <v>-0.41890716710153525</v>
      </c>
    </row>
    <row r="35" spans="1:11">
      <c r="A35" s="33">
        <v>22</v>
      </c>
      <c r="B35" s="43">
        <f t="shared" si="6"/>
        <v>2.5690000000000001E-3</v>
      </c>
      <c r="C35" s="60">
        <v>40000</v>
      </c>
      <c r="D35" s="34">
        <v>5.1380000000000002E-4</v>
      </c>
      <c r="E35" s="49">
        <v>5</v>
      </c>
      <c r="F35" s="50">
        <f t="shared" si="0"/>
        <v>7.9801596031920646E-3</v>
      </c>
      <c r="G35" s="64">
        <f t="shared" si="1"/>
        <v>9.7681883524541567E-3</v>
      </c>
      <c r="H35" s="52">
        <f t="shared" si="2"/>
        <v>0</v>
      </c>
      <c r="I35" s="50">
        <f t="shared" si="3"/>
        <v>-0.6346010306493034</v>
      </c>
      <c r="J35" s="51">
        <f t="shared" si="4"/>
        <v>-0.64391982727437735</v>
      </c>
      <c r="K35" s="52">
        <f t="shared" si="5"/>
        <v>-0.5385949291305453</v>
      </c>
    </row>
    <row r="36" spans="1:11">
      <c r="A36" s="33">
        <v>23</v>
      </c>
      <c r="B36" s="43">
        <f t="shared" si="6"/>
        <v>2.9969000000000003E-3</v>
      </c>
      <c r="C36" s="60">
        <v>50000</v>
      </c>
      <c r="D36" s="34">
        <v>5.9938000000000005E-4</v>
      </c>
      <c r="E36" s="49">
        <v>5</v>
      </c>
      <c r="F36" s="50">
        <f t="shared" si="0"/>
        <v>9.9801996039920807E-3</v>
      </c>
      <c r="G36" s="64">
        <f t="shared" si="1"/>
        <v>1.1408254819798513E-2</v>
      </c>
      <c r="H36" s="52">
        <f t="shared" si="2"/>
        <v>0</v>
      </c>
      <c r="I36" s="50">
        <f t="shared" si="3"/>
        <v>-0.62726454196724135</v>
      </c>
      <c r="J36" s="51">
        <f t="shared" si="4"/>
        <v>-0.63791825910292899</v>
      </c>
      <c r="K36" s="52">
        <f t="shared" si="5"/>
        <v>-0.5385949291305453</v>
      </c>
    </row>
    <row r="37" spans="1:11">
      <c r="A37" s="33">
        <v>24</v>
      </c>
      <c r="B37" s="43">
        <f t="shared" si="6"/>
        <v>3.8053000000000002E-3</v>
      </c>
      <c r="C37" s="60">
        <v>60000</v>
      </c>
      <c r="D37" s="34">
        <v>7.6106000000000004E-4</v>
      </c>
      <c r="E37" s="49">
        <v>5</v>
      </c>
      <c r="F37" s="50">
        <f t="shared" si="0"/>
        <v>1.1980239604792095E-2</v>
      </c>
      <c r="G37" s="64">
        <f t="shared" si="1"/>
        <v>1.4506711777501662E-2</v>
      </c>
      <c r="H37" s="52">
        <f t="shared" si="2"/>
        <v>0</v>
      </c>
      <c r="I37" s="50">
        <f t="shared" si="3"/>
        <v>-0.61992805328517941</v>
      </c>
      <c r="J37" s="51">
        <f t="shared" si="4"/>
        <v>-0.62657993774326792</v>
      </c>
      <c r="K37" s="52">
        <f t="shared" si="5"/>
        <v>-0.5385949291305453</v>
      </c>
    </row>
    <row r="38" spans="1:11">
      <c r="A38" s="33">
        <v>25</v>
      </c>
      <c r="B38" s="43">
        <f t="shared" si="6"/>
        <v>4.4762999999999999E-3</v>
      </c>
      <c r="C38" s="60">
        <v>70000</v>
      </c>
      <c r="D38" s="34">
        <v>8.9526000000000004E-4</v>
      </c>
      <c r="E38" s="49">
        <v>5</v>
      </c>
      <c r="F38" s="50">
        <f t="shared" si="0"/>
        <v>1.3980279605592111E-2</v>
      </c>
      <c r="G38" s="64">
        <f t="shared" si="1"/>
        <v>1.7078538371537801E-2</v>
      </c>
      <c r="H38" s="52">
        <f t="shared" si="2"/>
        <v>0</v>
      </c>
      <c r="I38" s="50">
        <f t="shared" si="3"/>
        <v>-0.61259156460311737</v>
      </c>
      <c r="J38" s="51">
        <f t="shared" si="4"/>
        <v>-0.61716873829703789</v>
      </c>
      <c r="K38" s="52">
        <f t="shared" si="5"/>
        <v>-0.5385949291305453</v>
      </c>
    </row>
    <row r="39" spans="1:11">
      <c r="A39" s="33">
        <v>26</v>
      </c>
      <c r="B39" s="43">
        <f t="shared" si="6"/>
        <v>4.7686999999999998E-3</v>
      </c>
      <c r="C39" s="60">
        <v>80000</v>
      </c>
      <c r="D39" s="34">
        <v>9.5374000000000001E-4</v>
      </c>
      <c r="E39" s="49">
        <v>5</v>
      </c>
      <c r="F39" s="50">
        <f t="shared" si="0"/>
        <v>1.5980319606392127E-2</v>
      </c>
      <c r="G39" s="64">
        <f t="shared" si="1"/>
        <v>1.8199256845600642E-2</v>
      </c>
      <c r="H39" s="52">
        <f t="shared" si="2"/>
        <v>0</v>
      </c>
      <c r="I39" s="50">
        <f t="shared" si="3"/>
        <v>-0.60525507592105543</v>
      </c>
      <c r="J39" s="51">
        <f t="shared" si="4"/>
        <v>-0.61306764333716057</v>
      </c>
      <c r="K39" s="52">
        <f t="shared" si="5"/>
        <v>-0.5385949291305453</v>
      </c>
    </row>
    <row r="40" spans="1:11">
      <c r="A40" s="33">
        <v>27</v>
      </c>
      <c r="B40" s="43">
        <f t="shared" si="6"/>
        <v>5.0626999999999998E-3</v>
      </c>
      <c r="C40" s="60">
        <v>90000</v>
      </c>
      <c r="D40" s="34">
        <v>1.0125399999999999E-3</v>
      </c>
      <c r="E40" s="49">
        <v>5</v>
      </c>
      <c r="F40" s="50">
        <f t="shared" si="0"/>
        <v>1.7980359607192145E-2</v>
      </c>
      <c r="G40" s="64">
        <f t="shared" si="1"/>
        <v>1.9326107842093373E-2</v>
      </c>
      <c r="H40" s="52">
        <f t="shared" si="2"/>
        <v>0</v>
      </c>
      <c r="I40" s="50">
        <f t="shared" si="3"/>
        <v>-0.59791858723899338</v>
      </c>
      <c r="J40" s="51">
        <f t="shared" si="4"/>
        <v>-0.60894410736519089</v>
      </c>
      <c r="K40" s="52">
        <f t="shared" si="5"/>
        <v>-0.5385949291305453</v>
      </c>
    </row>
    <row r="41" spans="1:11">
      <c r="A41" s="33">
        <v>28</v>
      </c>
      <c r="B41" s="43">
        <f t="shared" si="6"/>
        <v>6.2890999999999997E-3</v>
      </c>
      <c r="C41" s="60">
        <v>100000</v>
      </c>
      <c r="D41" s="34">
        <v>1.25782E-3</v>
      </c>
      <c r="E41" s="49">
        <v>5</v>
      </c>
      <c r="F41" s="50">
        <f t="shared" si="0"/>
        <v>1.9980399607992159E-2</v>
      </c>
      <c r="G41" s="64">
        <f t="shared" si="1"/>
        <v>2.4026686284605921E-2</v>
      </c>
      <c r="H41" s="52">
        <f t="shared" si="2"/>
        <v>0</v>
      </c>
      <c r="I41" s="50">
        <f t="shared" si="3"/>
        <v>-0.59058209855693145</v>
      </c>
      <c r="J41" s="51">
        <f t="shared" si="4"/>
        <v>-0.59174307159640294</v>
      </c>
      <c r="K41" s="52">
        <f t="shared" si="5"/>
        <v>-0.5385949291305453</v>
      </c>
    </row>
    <row r="42" spans="1:11">
      <c r="A42" s="33">
        <v>29</v>
      </c>
      <c r="B42" s="43">
        <f t="shared" si="6"/>
        <v>7.3030000000000005E-3</v>
      </c>
      <c r="C42" s="60">
        <v>125000</v>
      </c>
      <c r="D42" s="34">
        <v>1.4606E-3</v>
      </c>
      <c r="E42" s="49">
        <v>5</v>
      </c>
      <c r="F42" s="50">
        <f t="shared" si="0"/>
        <v>2.4980499609992199E-2</v>
      </c>
      <c r="G42" s="64">
        <f t="shared" si="1"/>
        <v>2.7912789091898378E-2</v>
      </c>
      <c r="H42" s="52">
        <f t="shared" si="2"/>
        <v>0</v>
      </c>
      <c r="I42" s="50">
        <f t="shared" si="3"/>
        <v>-0.57224087685177649</v>
      </c>
      <c r="J42" s="51">
        <f t="shared" si="4"/>
        <v>-0.57752248274613061</v>
      </c>
      <c r="K42" s="52">
        <f t="shared" si="5"/>
        <v>-0.5385949291305453</v>
      </c>
    </row>
    <row r="43" spans="1:11">
      <c r="A43" s="33">
        <v>30</v>
      </c>
      <c r="B43" s="43">
        <f t="shared" si="6"/>
        <v>9.0620000000000006E-3</v>
      </c>
      <c r="C43" s="60">
        <v>150000</v>
      </c>
      <c r="D43" s="34">
        <v>1.8124E-3</v>
      </c>
      <c r="E43" s="49">
        <v>5</v>
      </c>
      <c r="F43" s="50">
        <f t="shared" si="0"/>
        <v>2.9980599611992238E-2</v>
      </c>
      <c r="G43" s="64">
        <f t="shared" si="1"/>
        <v>3.4654730938261366E-2</v>
      </c>
      <c r="H43" s="52">
        <f t="shared" si="2"/>
        <v>0</v>
      </c>
      <c r="I43" s="50">
        <f t="shared" si="3"/>
        <v>-0.55389965514662154</v>
      </c>
      <c r="J43" s="51">
        <f t="shared" si="4"/>
        <v>-0.5528513950771009</v>
      </c>
      <c r="K43" s="52">
        <f t="shared" si="5"/>
        <v>-0.5385949291305453</v>
      </c>
    </row>
    <row r="44" spans="1:11">
      <c r="A44" s="33">
        <v>31</v>
      </c>
      <c r="B44" s="43">
        <f t="shared" si="6"/>
        <v>1.01449E-2</v>
      </c>
      <c r="C44" s="60">
        <v>175000</v>
      </c>
      <c r="D44" s="34">
        <v>2.0289800000000001E-3</v>
      </c>
      <c r="E44" s="49">
        <v>5</v>
      </c>
      <c r="F44" s="50">
        <f t="shared" si="0"/>
        <v>3.4980699613992278E-2</v>
      </c>
      <c r="G44" s="64">
        <f t="shared" si="1"/>
        <v>3.8805298775342938E-2</v>
      </c>
      <c r="H44" s="52">
        <f t="shared" si="2"/>
        <v>0</v>
      </c>
      <c r="I44" s="50">
        <f t="shared" si="3"/>
        <v>-0.53555843344146647</v>
      </c>
      <c r="J44" s="51">
        <f t="shared" si="4"/>
        <v>-0.53766303758034584</v>
      </c>
      <c r="K44" s="52">
        <f t="shared" si="5"/>
        <v>-0.5385949291305453</v>
      </c>
    </row>
    <row r="45" spans="1:11">
      <c r="A45" s="33">
        <v>32</v>
      </c>
      <c r="B45" s="43">
        <f t="shared" si="6"/>
        <v>1.14702E-2</v>
      </c>
      <c r="C45" s="60">
        <v>200000</v>
      </c>
      <c r="D45" s="34">
        <v>2.2940399999999998E-3</v>
      </c>
      <c r="E45" s="49">
        <v>5</v>
      </c>
      <c r="F45" s="50">
        <f t="shared" si="0"/>
        <v>3.9980799615992317E-2</v>
      </c>
      <c r="G45" s="64">
        <f t="shared" si="1"/>
        <v>4.3884943760553199E-2</v>
      </c>
      <c r="H45" s="52">
        <f t="shared" si="2"/>
        <v>0</v>
      </c>
      <c r="I45" s="50">
        <f t="shared" si="3"/>
        <v>-0.51721721173631152</v>
      </c>
      <c r="J45" s="51">
        <f t="shared" si="4"/>
        <v>-0.51907486675159942</v>
      </c>
      <c r="K45" s="52">
        <f t="shared" si="5"/>
        <v>-0.5385949291305453</v>
      </c>
    </row>
    <row r="46" spans="1:11">
      <c r="A46" s="33">
        <v>33</v>
      </c>
      <c r="B46" s="43">
        <f t="shared" si="6"/>
        <v>1.2905799999999999E-2</v>
      </c>
      <c r="C46" s="60">
        <v>225000</v>
      </c>
      <c r="D46" s="34">
        <v>2.5811599999999999E-3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4.9387349510774184E-2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-0.4989396686517365</v>
      </c>
      <c r="K46" s="52">
        <f t="shared" si="5"/>
        <v>-0.5385949291305453</v>
      </c>
    </row>
    <row r="47" spans="1:11">
      <c r="A47" s="33">
        <v>34</v>
      </c>
      <c r="B47" s="43">
        <f t="shared" si="6"/>
        <v>1.4367700000000001E-2</v>
      </c>
      <c r="C47" s="60">
        <v>250000</v>
      </c>
      <c r="D47" s="34">
        <v>2.8735399999999999E-3</v>
      </c>
      <c r="E47" s="49">
        <v>5</v>
      </c>
      <c r="F47" s="50">
        <f t="shared" si="7"/>
        <v>4.9980999619992403E-2</v>
      </c>
      <c r="G47" s="64">
        <f t="shared" si="1"/>
        <v>5.4990558598436524E-2</v>
      </c>
      <c r="H47" s="52">
        <f t="shared" si="2"/>
        <v>0</v>
      </c>
      <c r="I47" s="50">
        <f t="shared" si="8"/>
        <v>-0.48053476832600162</v>
      </c>
      <c r="J47" s="51">
        <f t="shared" si="4"/>
        <v>-0.47843559641560551</v>
      </c>
      <c r="K47" s="52">
        <f t="shared" si="5"/>
        <v>-0.5385949291305453</v>
      </c>
    </row>
    <row r="48" spans="1:11">
      <c r="A48" s="33">
        <v>35</v>
      </c>
      <c r="B48" s="43">
        <f t="shared" si="6"/>
        <v>1.5623600000000001E-2</v>
      </c>
      <c r="C48" s="60">
        <v>275000</v>
      </c>
      <c r="D48" s="34">
        <v>3.1247200000000001E-3</v>
      </c>
      <c r="E48" s="49">
        <v>5</v>
      </c>
      <c r="F48" s="50">
        <f t="shared" si="7"/>
        <v>5.4981099621992442E-2</v>
      </c>
      <c r="G48" s="64">
        <f t="shared" si="1"/>
        <v>5.9804205423250219E-2</v>
      </c>
      <c r="H48" s="52">
        <f t="shared" si="2"/>
        <v>0</v>
      </c>
      <c r="I48" s="50">
        <f t="shared" si="8"/>
        <v>-0.46219354662084666</v>
      </c>
      <c r="J48" s="51">
        <f t="shared" si="4"/>
        <v>-0.46082080448636487</v>
      </c>
      <c r="K48" s="52">
        <f t="shared" si="5"/>
        <v>-0.5385949291305453</v>
      </c>
    </row>
    <row r="49" spans="1:11">
      <c r="A49" s="33">
        <v>36</v>
      </c>
      <c r="B49" s="43">
        <f t="shared" si="6"/>
        <v>1.7080699999999997E-2</v>
      </c>
      <c r="C49" s="60">
        <v>300000</v>
      </c>
      <c r="D49" s="34">
        <v>3.4161399999999998E-3</v>
      </c>
      <c r="E49" s="49">
        <v>5</v>
      </c>
      <c r="F49" s="50">
        <f t="shared" si="7"/>
        <v>5.9981199623992482E-2</v>
      </c>
      <c r="G49" s="64">
        <f t="shared" si="1"/>
        <v>6.5389016943622869E-2</v>
      </c>
      <c r="H49" s="52">
        <f t="shared" si="2"/>
        <v>0</v>
      </c>
      <c r="I49" s="50">
        <f t="shared" si="8"/>
        <v>-0.44385232491569165</v>
      </c>
      <c r="J49" s="51">
        <f t="shared" si="4"/>
        <v>-0.44038405528651098</v>
      </c>
      <c r="K49" s="52">
        <f t="shared" si="5"/>
        <v>-0.5385949291305453</v>
      </c>
    </row>
    <row r="50" spans="1:11">
      <c r="A50" s="33">
        <v>37</v>
      </c>
      <c r="B50" s="43">
        <f t="shared" si="6"/>
        <v>1.8596999999999999E-2</v>
      </c>
      <c r="C50" s="60">
        <v>325000</v>
      </c>
      <c r="D50" s="34">
        <v>3.7193999999999999E-3</v>
      </c>
      <c r="E50" s="49">
        <v>5</v>
      </c>
      <c r="F50" s="50">
        <f t="shared" si="7"/>
        <v>6.4981299625992514E-2</v>
      </c>
      <c r="G50" s="64">
        <f t="shared" si="1"/>
        <v>7.1200731793901559E-2</v>
      </c>
      <c r="H50" s="52">
        <f t="shared" si="2"/>
        <v>0</v>
      </c>
      <c r="I50" s="50">
        <f t="shared" si="8"/>
        <v>-0.4255111032105367</v>
      </c>
      <c r="J50" s="51">
        <f t="shared" si="4"/>
        <v>-0.41911698863924002</v>
      </c>
      <c r="K50" s="52">
        <f t="shared" si="5"/>
        <v>-0.5385949291305453</v>
      </c>
    </row>
    <row r="51" spans="1:11">
      <c r="A51" s="33">
        <v>38</v>
      </c>
      <c r="B51" s="43">
        <f t="shared" si="6"/>
        <v>2.0776300000000001E-2</v>
      </c>
      <c r="C51" s="60">
        <v>350000</v>
      </c>
      <c r="D51" s="34">
        <v>4.15526E-3</v>
      </c>
      <c r="E51" s="49">
        <v>5</v>
      </c>
      <c r="F51" s="50">
        <f t="shared" si="7"/>
        <v>6.998139962799256E-2</v>
      </c>
      <c r="G51" s="64">
        <f t="shared" si="1"/>
        <v>7.9553610626066917E-2</v>
      </c>
      <c r="H51" s="52">
        <f t="shared" si="2"/>
        <v>0</v>
      </c>
      <c r="I51" s="50">
        <f t="shared" si="8"/>
        <v>-0.40716988150538175</v>
      </c>
      <c r="J51" s="51">
        <f t="shared" si="4"/>
        <v>-0.38855092760620064</v>
      </c>
      <c r="K51" s="52">
        <f t="shared" si="5"/>
        <v>-0.5385949291305453</v>
      </c>
    </row>
    <row r="52" spans="1:11">
      <c r="A52" s="33">
        <v>39</v>
      </c>
      <c r="B52" s="43">
        <f t="shared" si="6"/>
        <v>2.1866400000000001E-2</v>
      </c>
      <c r="C52" s="60">
        <v>375000</v>
      </c>
      <c r="D52" s="34">
        <v>4.3732800000000002E-3</v>
      </c>
      <c r="E52" s="49">
        <v>5</v>
      </c>
      <c r="F52" s="50">
        <f t="shared" si="7"/>
        <v>7.4981499629992607E-2</v>
      </c>
      <c r="G52" s="64">
        <f t="shared" si="1"/>
        <v>8.3731774814083004E-2</v>
      </c>
      <c r="H52" s="52">
        <f t="shared" si="2"/>
        <v>0</v>
      </c>
      <c r="I52" s="50">
        <f t="shared" si="8"/>
        <v>-0.38882865980022674</v>
      </c>
      <c r="J52" s="51">
        <f t="shared" si="4"/>
        <v>-0.37326158555502997</v>
      </c>
      <c r="K52" s="52">
        <f t="shared" si="5"/>
        <v>-0.5385949291305453</v>
      </c>
    </row>
    <row r="53" spans="1:11">
      <c r="A53" s="33">
        <v>40</v>
      </c>
      <c r="B53" s="43">
        <f t="shared" si="6"/>
        <v>2.2939800000000003E-2</v>
      </c>
      <c r="C53" s="60">
        <v>400000</v>
      </c>
      <c r="D53" s="34">
        <v>4.5879600000000003E-3</v>
      </c>
      <c r="E53" s="49">
        <v>5</v>
      </c>
      <c r="F53" s="50">
        <f t="shared" si="7"/>
        <v>7.9981599631992639E-2</v>
      </c>
      <c r="G53" s="64">
        <f t="shared" si="1"/>
        <v>8.7845930799237082E-2</v>
      </c>
      <c r="H53" s="52">
        <f t="shared" si="2"/>
        <v>0</v>
      </c>
      <c r="I53" s="50">
        <f t="shared" si="8"/>
        <v>-0.37048743809507179</v>
      </c>
      <c r="J53" s="51">
        <f t="shared" si="4"/>
        <v>-0.35820647156757324</v>
      </c>
      <c r="K53" s="52">
        <f t="shared" si="5"/>
        <v>-0.5385949291305453</v>
      </c>
    </row>
    <row r="54" spans="1:11">
      <c r="A54" s="33">
        <v>41</v>
      </c>
      <c r="B54" s="43">
        <f t="shared" si="6"/>
        <v>2.4261700000000001E-2</v>
      </c>
      <c r="C54" s="60">
        <v>425000</v>
      </c>
      <c r="D54" s="34">
        <v>4.8523400000000001E-3</v>
      </c>
      <c r="E54" s="49">
        <v>5</v>
      </c>
      <c r="F54" s="50">
        <f t="shared" si="7"/>
        <v>8.4981699633992686E-2</v>
      </c>
      <c r="G54" s="64">
        <f t="shared" si="1"/>
        <v>9.2912544174283837E-2</v>
      </c>
      <c r="H54" s="52">
        <f t="shared" si="2"/>
        <v>0</v>
      </c>
      <c r="I54" s="50">
        <f t="shared" si="8"/>
        <v>-0.35214621638991683</v>
      </c>
      <c r="J54" s="51">
        <f t="shared" si="4"/>
        <v>-0.33966598788952307</v>
      </c>
      <c r="K54" s="52">
        <f t="shared" si="5"/>
        <v>-0.5385949291305453</v>
      </c>
    </row>
    <row r="55" spans="1:11">
      <c r="A55" s="33">
        <v>42</v>
      </c>
      <c r="B55" s="43">
        <f t="shared" si="6"/>
        <v>2.6193599999999997E-2</v>
      </c>
      <c r="C55" s="60">
        <v>450000</v>
      </c>
      <c r="D55" s="34">
        <v>5.2387199999999997E-3</v>
      </c>
      <c r="E55" s="49">
        <v>5</v>
      </c>
      <c r="F55" s="50">
        <f t="shared" si="7"/>
        <v>8.9981799635992718E-2</v>
      </c>
      <c r="G55" s="64">
        <f t="shared" si="1"/>
        <v>0.10031718172572707</v>
      </c>
      <c r="H55" s="52">
        <f t="shared" si="2"/>
        <v>0</v>
      </c>
      <c r="I55" s="50">
        <f t="shared" si="8"/>
        <v>-0.33380499468476182</v>
      </c>
      <c r="J55" s="51">
        <f t="shared" si="4"/>
        <v>-0.31256986835126371</v>
      </c>
      <c r="K55" s="52">
        <f t="shared" si="5"/>
        <v>-0.5385949291305453</v>
      </c>
    </row>
    <row r="56" spans="1:11">
      <c r="A56" s="33">
        <v>43</v>
      </c>
      <c r="B56" s="43">
        <f t="shared" si="6"/>
        <v>2.72803E-2</v>
      </c>
      <c r="C56" s="60">
        <v>475000</v>
      </c>
      <c r="D56" s="34">
        <v>5.4560600000000004E-3</v>
      </c>
      <c r="E56" s="49">
        <v>5</v>
      </c>
      <c r="F56" s="50">
        <f t="shared" si="7"/>
        <v>9.4981899637992764E-2</v>
      </c>
      <c r="G56" s="64">
        <f t="shared" si="1"/>
        <v>0.10448231430357964</v>
      </c>
      <c r="H56" s="52">
        <f t="shared" si="2"/>
        <v>0</v>
      </c>
      <c r="I56" s="50">
        <f t="shared" si="8"/>
        <v>-0.31546377297960687</v>
      </c>
      <c r="J56" s="51">
        <f t="shared" si="4"/>
        <v>-0.29732821345078925</v>
      </c>
      <c r="K56" s="52">
        <f t="shared" si="5"/>
        <v>-0.5385949291305453</v>
      </c>
    </row>
    <row r="57" spans="1:11">
      <c r="A57" s="33">
        <v>44</v>
      </c>
      <c r="B57" s="43">
        <f t="shared" si="6"/>
        <v>2.8709199999999997E-2</v>
      </c>
      <c r="C57" s="60">
        <v>500000</v>
      </c>
      <c r="D57" s="34">
        <v>5.7418399999999998E-3</v>
      </c>
      <c r="E57" s="49">
        <v>5</v>
      </c>
      <c r="F57" s="50">
        <f t="shared" si="7"/>
        <v>9.9981999639992797E-2</v>
      </c>
      <c r="G57" s="64">
        <f t="shared" si="1"/>
        <v>0.10995904011612544</v>
      </c>
      <c r="H57" s="52">
        <f t="shared" si="2"/>
        <v>0</v>
      </c>
      <c r="I57" s="50">
        <f t="shared" si="8"/>
        <v>-0.29712255127445192</v>
      </c>
      <c r="J57" s="51">
        <f t="shared" si="4"/>
        <v>-0.27728698708906308</v>
      </c>
      <c r="K57" s="52">
        <f t="shared" si="5"/>
        <v>-0.5385949291305453</v>
      </c>
    </row>
    <row r="58" spans="1:11">
      <c r="A58" s="33">
        <v>45</v>
      </c>
      <c r="B58" s="43">
        <f t="shared" si="6"/>
        <v>3.2404799999999997E-2</v>
      </c>
      <c r="C58" s="60">
        <v>550000</v>
      </c>
      <c r="D58" s="34">
        <v>6.48096E-3</v>
      </c>
      <c r="E58" s="49">
        <v>5</v>
      </c>
      <c r="F58" s="50">
        <f t="shared" si="7"/>
        <v>0.10998219964399288</v>
      </c>
      <c r="G58" s="64">
        <f t="shared" si="1"/>
        <v>0.12412363379856949</v>
      </c>
      <c r="H58" s="52">
        <f t="shared" si="2"/>
        <v>0</v>
      </c>
      <c r="I58" s="50">
        <f t="shared" si="8"/>
        <v>-0.26044010786414196</v>
      </c>
      <c r="J58" s="51">
        <f t="shared" si="4"/>
        <v>-0.22545385940875276</v>
      </c>
      <c r="K58" s="52">
        <f t="shared" si="5"/>
        <v>-0.5385949291305453</v>
      </c>
    </row>
    <row r="59" spans="1:11">
      <c r="A59" s="33">
        <v>46</v>
      </c>
      <c r="B59" s="43">
        <f t="shared" si="6"/>
        <v>3.4389000000000003E-2</v>
      </c>
      <c r="C59" s="60">
        <v>600000</v>
      </c>
      <c r="D59" s="34">
        <v>6.8777999999999999E-3</v>
      </c>
      <c r="E59" s="49">
        <v>5</v>
      </c>
      <c r="F59" s="50">
        <f t="shared" si="7"/>
        <v>0.11998239964799295</v>
      </c>
      <c r="G59" s="64">
        <f t="shared" si="1"/>
        <v>0.13172872817693981</v>
      </c>
      <c r="H59" s="52">
        <f t="shared" si="2"/>
        <v>0</v>
      </c>
      <c r="I59" s="50">
        <f t="shared" si="8"/>
        <v>-0.22375766445383202</v>
      </c>
      <c r="J59" s="51">
        <f t="shared" si="4"/>
        <v>-0.19762419928772459</v>
      </c>
      <c r="K59" s="52">
        <f t="shared" si="5"/>
        <v>-0.5385949291305453</v>
      </c>
    </row>
    <row r="60" spans="1:11">
      <c r="A60" s="33">
        <v>47</v>
      </c>
      <c r="B60" s="43">
        <f t="shared" si="6"/>
        <v>3.6515499999999999E-2</v>
      </c>
      <c r="C60" s="60">
        <v>650000</v>
      </c>
      <c r="D60" s="34">
        <v>7.3030999999999999E-3</v>
      </c>
      <c r="E60" s="49">
        <v>5</v>
      </c>
      <c r="F60" s="50">
        <f t="shared" si="7"/>
        <v>0.12998259965199305</v>
      </c>
      <c r="G60" s="64">
        <f t="shared" si="1"/>
        <v>0.13987923376891873</v>
      </c>
      <c r="H60" s="52">
        <f t="shared" si="2"/>
        <v>0</v>
      </c>
      <c r="I60" s="50">
        <f t="shared" si="8"/>
        <v>-0.18707522104352209</v>
      </c>
      <c r="J60" s="51">
        <f t="shared" si="4"/>
        <v>-0.16779869165373285</v>
      </c>
      <c r="K60" s="52">
        <f t="shared" si="5"/>
        <v>-0.5385949291305453</v>
      </c>
    </row>
    <row r="61" spans="1:11">
      <c r="A61" s="33">
        <v>48</v>
      </c>
      <c r="B61" s="43">
        <f t="shared" si="6"/>
        <v>3.8847699999999999E-2</v>
      </c>
      <c r="C61" s="60">
        <v>700000</v>
      </c>
      <c r="D61" s="34">
        <v>7.7695400000000001E-3</v>
      </c>
      <c r="E61" s="49">
        <v>5</v>
      </c>
      <c r="F61" s="50">
        <f t="shared" si="7"/>
        <v>0.13998279965599311</v>
      </c>
      <c r="G61" s="64">
        <f t="shared" si="1"/>
        <v>0.14881815177579069</v>
      </c>
      <c r="H61" s="52">
        <f t="shared" si="2"/>
        <v>0</v>
      </c>
      <c r="I61" s="50">
        <f t="shared" si="8"/>
        <v>-0.15039277763321215</v>
      </c>
      <c r="J61" s="51">
        <f t="shared" si="4"/>
        <v>-0.13508811140261806</v>
      </c>
      <c r="K61" s="52">
        <f t="shared" si="5"/>
        <v>-0.5385949291305453</v>
      </c>
    </row>
    <row r="62" spans="1:11">
      <c r="A62" s="33">
        <v>49</v>
      </c>
      <c r="B62" s="43">
        <f t="shared" si="6"/>
        <v>4.1928300000000002E-2</v>
      </c>
      <c r="C62" s="60">
        <v>750000</v>
      </c>
      <c r="D62" s="34">
        <v>8.3856599999999996E-3</v>
      </c>
      <c r="E62" s="49">
        <v>5</v>
      </c>
      <c r="F62" s="50">
        <f t="shared" si="7"/>
        <v>0.1499829996599932</v>
      </c>
      <c r="G62" s="64">
        <f t="shared" si="1"/>
        <v>0.16062555714924484</v>
      </c>
      <c r="H62" s="52">
        <f t="shared" si="2"/>
        <v>0</v>
      </c>
      <c r="I62" s="50">
        <f t="shared" si="8"/>
        <v>-0.11371033422290221</v>
      </c>
      <c r="J62" s="51">
        <f t="shared" si="4"/>
        <v>-9.1880747745305649E-2</v>
      </c>
      <c r="K62" s="52">
        <f t="shared" si="5"/>
        <v>-0.5385949291305453</v>
      </c>
    </row>
    <row r="63" spans="1:11">
      <c r="A63" s="33">
        <v>50</v>
      </c>
      <c r="B63" s="43">
        <f t="shared" si="6"/>
        <v>4.4803200000000001E-2</v>
      </c>
      <c r="C63" s="60">
        <v>800000</v>
      </c>
      <c r="D63" s="34">
        <v>8.9606400000000006E-3</v>
      </c>
      <c r="E63" s="49">
        <v>5</v>
      </c>
      <c r="F63" s="50">
        <f t="shared" si="7"/>
        <v>0.15998319966399327</v>
      </c>
      <c r="G63" s="64">
        <f t="shared" si="1"/>
        <v>0.17164455010780594</v>
      </c>
      <c r="H63" s="52">
        <f t="shared" si="2"/>
        <v>0</v>
      </c>
      <c r="I63" s="50">
        <f t="shared" si="8"/>
        <v>-7.7027890812592273E-2</v>
      </c>
      <c r="J63" s="51">
        <f t="shared" si="4"/>
        <v>-5.1558456705116135E-2</v>
      </c>
      <c r="K63" s="52">
        <f t="shared" si="5"/>
        <v>-0.5385949291305453</v>
      </c>
    </row>
    <row r="64" spans="1:11">
      <c r="A64" s="33">
        <v>51</v>
      </c>
      <c r="B64" s="43">
        <f t="shared" si="6"/>
        <v>4.7391000000000003E-2</v>
      </c>
      <c r="C64" s="60">
        <v>850000</v>
      </c>
      <c r="D64" s="34">
        <v>9.4782000000000009E-3</v>
      </c>
      <c r="E64" s="49">
        <v>5</v>
      </c>
      <c r="F64" s="50">
        <f t="shared" si="7"/>
        <v>0.16998339966799336</v>
      </c>
      <c r="G64" s="64">
        <f t="shared" si="1"/>
        <v>0.18156313857285319</v>
      </c>
      <c r="H64" s="52">
        <f t="shared" si="2"/>
        <v>0</v>
      </c>
      <c r="I64" s="50">
        <f t="shared" si="8"/>
        <v>-4.0345447402282332E-2</v>
      </c>
      <c r="J64" s="51">
        <f t="shared" si="4"/>
        <v>-1.5262924772248105E-2</v>
      </c>
      <c r="K64" s="52">
        <f t="shared" si="5"/>
        <v>-0.5385949291305453</v>
      </c>
    </row>
    <row r="65" spans="1:11">
      <c r="A65" s="33">
        <v>52</v>
      </c>
      <c r="B65" s="43">
        <f t="shared" si="6"/>
        <v>4.9537899999999996E-2</v>
      </c>
      <c r="C65" s="60">
        <v>900000</v>
      </c>
      <c r="D65" s="34">
        <v>9.9075799999999992E-3</v>
      </c>
      <c r="E65" s="49">
        <v>5</v>
      </c>
      <c r="F65" s="50">
        <f t="shared" si="7"/>
        <v>0.17998359967199343</v>
      </c>
      <c r="G65" s="64">
        <f t="shared" si="1"/>
        <v>0.18979183382581322</v>
      </c>
      <c r="H65" s="52">
        <f t="shared" si="2"/>
        <v>0</v>
      </c>
      <c r="I65" s="50">
        <f t="shared" si="8"/>
        <v>-3.6630039919723903E-3</v>
      </c>
      <c r="J65" s="51">
        <f t="shared" si="4"/>
        <v>1.4848705765921006E-2</v>
      </c>
      <c r="K65" s="52">
        <f t="shared" si="5"/>
        <v>-0.5385949291305453</v>
      </c>
    </row>
    <row r="66" spans="1:11">
      <c r="A66" s="33">
        <v>53</v>
      </c>
      <c r="B66" s="43">
        <f t="shared" si="6"/>
        <v>5.36055E-2</v>
      </c>
      <c r="C66" s="60">
        <v>950000</v>
      </c>
      <c r="D66" s="34">
        <v>1.0721100000000001E-2</v>
      </c>
      <c r="E66" s="49">
        <v>5</v>
      </c>
      <c r="F66" s="50">
        <f t="shared" si="7"/>
        <v>0.18998379967599352</v>
      </c>
      <c r="G66" s="64">
        <f t="shared" si="1"/>
        <v>0.20538223897320726</v>
      </c>
      <c r="H66" s="52">
        <f t="shared" si="2"/>
        <v>0</v>
      </c>
      <c r="I66" s="50">
        <f t="shared" si="8"/>
        <v>3.301943941833755E-2</v>
      </c>
      <c r="J66" s="51">
        <f t="shared" si="4"/>
        <v>7.1899368757703294E-2</v>
      </c>
      <c r="K66" s="52">
        <f t="shared" si="5"/>
        <v>-0.5385949291305453</v>
      </c>
    </row>
    <row r="67" spans="1:11">
      <c r="A67" s="33">
        <v>54</v>
      </c>
      <c r="B67" s="43">
        <f t="shared" si="6"/>
        <v>5.6462499999999999E-2</v>
      </c>
      <c r="C67" s="60">
        <v>1000000</v>
      </c>
      <c r="D67" s="34">
        <v>1.12925E-2</v>
      </c>
      <c r="E67" s="49">
        <v>5</v>
      </c>
      <c r="F67" s="50">
        <f t="shared" si="7"/>
        <v>0.19998399967999361</v>
      </c>
      <c r="G67" s="64">
        <f t="shared" si="1"/>
        <v>0.21633262433708392</v>
      </c>
      <c r="H67" s="52">
        <f t="shared" si="2"/>
        <v>0</v>
      </c>
      <c r="I67" s="50">
        <f t="shared" si="8"/>
        <v>6.9701882828647491E-2</v>
      </c>
      <c r="J67" s="51">
        <f t="shared" si="4"/>
        <v>0.11197060097510952</v>
      </c>
      <c r="K67" s="52">
        <f t="shared" si="5"/>
        <v>-0.5385949291305453</v>
      </c>
    </row>
    <row r="68" spans="1:11">
      <c r="A68" s="33">
        <v>55</v>
      </c>
      <c r="B68" s="43">
        <f t="shared" si="6"/>
        <v>6.7883499999999999E-2</v>
      </c>
      <c r="C68" s="60">
        <v>1250000</v>
      </c>
      <c r="D68" s="34">
        <v>1.3576700000000001E-2</v>
      </c>
      <c r="E68" s="49">
        <v>5</v>
      </c>
      <c r="F68" s="50">
        <f t="shared" si="7"/>
        <v>0.24998499969999399</v>
      </c>
      <c r="G68" s="64">
        <f t="shared" si="1"/>
        <v>0.26010733600695984</v>
      </c>
      <c r="H68" s="52">
        <f t="shared" si="2"/>
        <v>0</v>
      </c>
      <c r="I68" s="50">
        <f t="shared" si="8"/>
        <v>0.25311409988019717</v>
      </c>
      <c r="J68" s="51">
        <f t="shared" si="4"/>
        <v>0.27215735041683053</v>
      </c>
      <c r="K68" s="52">
        <f t="shared" si="5"/>
        <v>-0.5385949291305453</v>
      </c>
    </row>
    <row r="69" spans="1:11">
      <c r="A69" s="33">
        <v>56</v>
      </c>
      <c r="B69" s="43">
        <f t="shared" si="6"/>
        <v>8.0177500000000013E-2</v>
      </c>
      <c r="C69" s="60">
        <v>1500000</v>
      </c>
      <c r="D69" s="34">
        <v>1.6035500000000001E-2</v>
      </c>
      <c r="E69" s="49">
        <v>5</v>
      </c>
      <c r="F69" s="50">
        <f t="shared" si="7"/>
        <v>0.2999859997199944</v>
      </c>
      <c r="G69" s="64">
        <f t="shared" si="1"/>
        <v>0.30722810522764576</v>
      </c>
      <c r="H69" s="52">
        <f t="shared" si="2"/>
        <v>0</v>
      </c>
      <c r="I69" s="50">
        <f t="shared" si="8"/>
        <v>0.43652631693174687</v>
      </c>
      <c r="J69" s="51">
        <f t="shared" si="4"/>
        <v>0.44458847708144117</v>
      </c>
      <c r="K69" s="52">
        <f t="shared" si="5"/>
        <v>-0.5385949291305453</v>
      </c>
    </row>
    <row r="70" spans="1:11">
      <c r="A70" s="33">
        <v>57</v>
      </c>
      <c r="B70" s="43">
        <f t="shared" si="6"/>
        <v>9.35275E-2</v>
      </c>
      <c r="C70" s="60">
        <v>1750000</v>
      </c>
      <c r="D70" s="34">
        <v>1.87055E-2</v>
      </c>
      <c r="E70" s="49">
        <v>5</v>
      </c>
      <c r="F70" s="50">
        <f t="shared" si="7"/>
        <v>0.34998699973999481</v>
      </c>
      <c r="G70" s="64">
        <f t="shared" si="1"/>
        <v>0.35839633925206071</v>
      </c>
      <c r="H70" s="52">
        <f t="shared" si="2"/>
        <v>0</v>
      </c>
      <c r="I70" s="50">
        <f t="shared" si="8"/>
        <v>0.61993853398329657</v>
      </c>
      <c r="J70" s="51">
        <f t="shared" si="4"/>
        <v>0.63183067172700402</v>
      </c>
      <c r="K70" s="52">
        <f t="shared" si="5"/>
        <v>-0.5385949291305453</v>
      </c>
    </row>
    <row r="71" spans="1:11">
      <c r="A71" s="33">
        <v>58</v>
      </c>
      <c r="B71" s="43">
        <f t="shared" si="6"/>
        <v>0.10641650000000001</v>
      </c>
      <c r="C71" s="60">
        <v>2000000</v>
      </c>
      <c r="D71" s="34">
        <v>2.1283300000000002E-2</v>
      </c>
      <c r="E71" s="49">
        <v>5</v>
      </c>
      <c r="F71" s="50">
        <f t="shared" si="7"/>
        <v>0.39998799975999522</v>
      </c>
      <c r="G71" s="64">
        <f t="shared" si="1"/>
        <v>0.40779764025136295</v>
      </c>
      <c r="H71" s="52">
        <f t="shared" si="2"/>
        <v>0</v>
      </c>
      <c r="I71" s="50">
        <f t="shared" si="8"/>
        <v>0.80335075103484621</v>
      </c>
      <c r="J71" s="51">
        <f t="shared" si="4"/>
        <v>0.81260704976345821</v>
      </c>
      <c r="K71" s="52">
        <f t="shared" si="5"/>
        <v>-0.5385949291305453</v>
      </c>
    </row>
    <row r="72" spans="1:11">
      <c r="A72" s="33">
        <v>59</v>
      </c>
      <c r="B72" s="43">
        <f t="shared" si="6"/>
        <v>0.11849800000000001</v>
      </c>
      <c r="C72" s="60">
        <v>2250000</v>
      </c>
      <c r="D72" s="34">
        <v>2.3699600000000001E-2</v>
      </c>
      <c r="E72" s="49">
        <v>5</v>
      </c>
      <c r="F72" s="50">
        <f t="shared" si="7"/>
        <v>0.44998899977999562</v>
      </c>
      <c r="G72" s="64">
        <f t="shared" si="1"/>
        <v>0.45410393383682879</v>
      </c>
      <c r="H72" s="52">
        <f t="shared" si="2"/>
        <v>0</v>
      </c>
      <c r="I72" s="50">
        <f t="shared" si="8"/>
        <v>0.98676296808639585</v>
      </c>
      <c r="J72" s="51">
        <f t="shared" si="4"/>
        <v>0.98205772950955328</v>
      </c>
      <c r="K72" s="52">
        <f t="shared" si="5"/>
        <v>-0.5385949291305453</v>
      </c>
    </row>
    <row r="73" spans="1:11">
      <c r="A73" s="33">
        <v>60</v>
      </c>
      <c r="B73" s="43">
        <f t="shared" si="6"/>
        <v>0.133606</v>
      </c>
      <c r="C73" s="60">
        <v>2500000</v>
      </c>
      <c r="D73" s="34">
        <v>2.6721200000000001E-2</v>
      </c>
      <c r="E73" s="49">
        <v>5</v>
      </c>
      <c r="F73" s="50">
        <f t="shared" si="7"/>
        <v>0.49998999979999598</v>
      </c>
      <c r="G73" s="64">
        <f t="shared" si="1"/>
        <v>0.51201027688108802</v>
      </c>
      <c r="H73" s="52">
        <f t="shared" si="2"/>
        <v>0</v>
      </c>
      <c r="I73" s="50">
        <f t="shared" si="8"/>
        <v>1.1701751851379456</v>
      </c>
      <c r="J73" s="51">
        <f t="shared" si="4"/>
        <v>1.1939569861915882</v>
      </c>
      <c r="K73" s="52">
        <f t="shared" si="5"/>
        <v>-0.5385949291305453</v>
      </c>
    </row>
    <row r="74" spans="1:11">
      <c r="A74" s="33">
        <v>61</v>
      </c>
      <c r="B74" s="43">
        <f t="shared" si="6"/>
        <v>0.14563599999999999</v>
      </c>
      <c r="C74" s="60">
        <v>2750000</v>
      </c>
      <c r="D74" s="34">
        <v>2.9127199999999999E-2</v>
      </c>
      <c r="E74" s="49">
        <v>5</v>
      </c>
      <c r="F74" s="50">
        <f t="shared" si="7"/>
        <v>0.54999099981999644</v>
      </c>
      <c r="G74" s="64">
        <f t="shared" si="1"/>
        <v>0.5581191799008417</v>
      </c>
      <c r="H74" s="52">
        <f t="shared" si="2"/>
        <v>0</v>
      </c>
      <c r="I74" s="50">
        <f t="shared" si="8"/>
        <v>1.3535874021894954</v>
      </c>
      <c r="J74" s="51">
        <f t="shared" si="4"/>
        <v>1.3626853458609605</v>
      </c>
      <c r="K74" s="52">
        <f t="shared" si="5"/>
        <v>-0.5385949291305453</v>
      </c>
    </row>
    <row r="75" spans="1:11">
      <c r="A75" s="33">
        <v>62</v>
      </c>
      <c r="B75" s="43">
        <f t="shared" si="6"/>
        <v>0.15799049999999998</v>
      </c>
      <c r="C75" s="60">
        <v>3000000</v>
      </c>
      <c r="D75" s="34">
        <v>3.1598099999999997E-2</v>
      </c>
      <c r="E75" s="49">
        <v>5</v>
      </c>
      <c r="F75" s="50">
        <f t="shared" si="7"/>
        <v>0.59999199983999685</v>
      </c>
      <c r="G75" s="64">
        <f t="shared" si="1"/>
        <v>0.60547183512590796</v>
      </c>
      <c r="H75" s="52">
        <f t="shared" si="2"/>
        <v>0</v>
      </c>
      <c r="I75" s="50">
        <f t="shared" si="8"/>
        <v>1.5369996192410449</v>
      </c>
      <c r="J75" s="51">
        <f t="shared" si="4"/>
        <v>1.535965023295313</v>
      </c>
      <c r="K75" s="52">
        <f t="shared" si="5"/>
        <v>-0.5385949291305453</v>
      </c>
    </row>
    <row r="76" spans="1:11">
      <c r="A76" s="33">
        <v>63</v>
      </c>
      <c r="B76" s="43">
        <f t="shared" si="6"/>
        <v>0.17124549999999999</v>
      </c>
      <c r="C76" s="60">
        <v>3250000</v>
      </c>
      <c r="D76" s="34">
        <v>3.4249099999999998E-2</v>
      </c>
      <c r="E76" s="49">
        <v>5</v>
      </c>
      <c r="F76" s="50">
        <f t="shared" si="7"/>
        <v>0.64999299985999714</v>
      </c>
      <c r="G76" s="64">
        <f t="shared" si="1"/>
        <v>0.65627595063104804</v>
      </c>
      <c r="H76" s="52">
        <f t="shared" si="2"/>
        <v>0</v>
      </c>
      <c r="I76" s="50">
        <f t="shared" si="8"/>
        <v>1.7204118362925946</v>
      </c>
      <c r="J76" s="51">
        <f t="shared" si="4"/>
        <v>1.7218747828478926</v>
      </c>
      <c r="K76" s="52">
        <f t="shared" si="5"/>
        <v>-0.5385949291305453</v>
      </c>
    </row>
    <row r="77" spans="1:11">
      <c r="A77" s="33">
        <v>64</v>
      </c>
      <c r="B77" s="43">
        <f t="shared" si="6"/>
        <v>0.18376549999999997</v>
      </c>
      <c r="C77" s="60">
        <v>3500000</v>
      </c>
      <c r="D77" s="34">
        <v>3.6753099999999997E-2</v>
      </c>
      <c r="E77" s="49">
        <v>5</v>
      </c>
      <c r="F77" s="50">
        <f t="shared" si="7"/>
        <v>0.69999399987999755</v>
      </c>
      <c r="G77" s="64">
        <f t="shared" si="1"/>
        <v>0.70426293864495626</v>
      </c>
      <c r="H77" s="52">
        <f t="shared" si="2"/>
        <v>0</v>
      </c>
      <c r="I77" s="50">
        <f t="shared" si="8"/>
        <v>1.9038240533441444</v>
      </c>
      <c r="J77" s="51">
        <f t="shared" si="4"/>
        <v>1.897475702470548</v>
      </c>
      <c r="K77" s="52">
        <f t="shared" si="5"/>
        <v>-0.5385949291305453</v>
      </c>
    </row>
    <row r="78" spans="1:11">
      <c r="A78" s="33">
        <v>65</v>
      </c>
      <c r="B78" s="43">
        <f t="shared" si="6"/>
        <v>0.197687</v>
      </c>
      <c r="C78" s="60">
        <v>3750000</v>
      </c>
      <c r="D78" s="34">
        <v>3.95374E-2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0.75762163302479846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2.0927335461228482</v>
      </c>
      <c r="K78" s="52">
        <f t="shared" ref="K78:K83" si="14">(E78-$D$9)/$D$10</f>
        <v>-0.5385949291305453</v>
      </c>
    </row>
    <row r="79" spans="1:11">
      <c r="A79" s="33">
        <v>66</v>
      </c>
      <c r="B79" s="43">
        <f t="shared" ref="B79:B83" si="15">D79*E79</f>
        <v>0.21052299999999999</v>
      </c>
      <c r="C79" s="60">
        <v>4000000</v>
      </c>
      <c r="D79" s="34">
        <v>4.2104599999999999E-2</v>
      </c>
      <c r="E79" s="49">
        <v>5</v>
      </c>
      <c r="F79" s="50">
        <f t="shared" si="9"/>
        <v>0.79999599991999837</v>
      </c>
      <c r="G79" s="64">
        <f t="shared" si="10"/>
        <v>0.8068197942186105</v>
      </c>
      <c r="H79" s="52">
        <f t="shared" si="11"/>
        <v>0</v>
      </c>
      <c r="I79" s="50">
        <f t="shared" si="12"/>
        <v>2.2706484874472439</v>
      </c>
      <c r="J79" s="51">
        <f t="shared" si="13"/>
        <v>2.2727665656337432</v>
      </c>
      <c r="K79" s="52">
        <f t="shared" si="14"/>
        <v>-0.5385949291305453</v>
      </c>
    </row>
    <row r="80" spans="1:11">
      <c r="A80" s="33">
        <v>67</v>
      </c>
      <c r="B80" s="43">
        <f t="shared" si="15"/>
        <v>0.22161600000000001</v>
      </c>
      <c r="C80" s="60">
        <v>4250000</v>
      </c>
      <c r="D80" s="34">
        <v>4.43232E-2</v>
      </c>
      <c r="E80" s="49">
        <v>5</v>
      </c>
      <c r="F80" s="50">
        <f t="shared" si="9"/>
        <v>0.84999699993999878</v>
      </c>
      <c r="G80" s="64">
        <f t="shared" si="10"/>
        <v>0.84933733879035844</v>
      </c>
      <c r="H80" s="52">
        <f t="shared" si="11"/>
        <v>0</v>
      </c>
      <c r="I80" s="50">
        <f t="shared" si="12"/>
        <v>2.4540607044987937</v>
      </c>
      <c r="J80" s="51">
        <f t="shared" si="13"/>
        <v>2.428352907596532</v>
      </c>
      <c r="K80" s="52">
        <f t="shared" si="14"/>
        <v>-0.5385949291305453</v>
      </c>
    </row>
    <row r="81" spans="1:11">
      <c r="A81" s="33">
        <v>68</v>
      </c>
      <c r="B81" s="43">
        <f t="shared" si="15"/>
        <v>0.2345295</v>
      </c>
      <c r="C81" s="60">
        <v>4500000</v>
      </c>
      <c r="D81" s="34">
        <v>4.69059E-2</v>
      </c>
      <c r="E81" s="49">
        <v>5</v>
      </c>
      <c r="F81" s="50">
        <f t="shared" si="9"/>
        <v>0.89999799995999918</v>
      </c>
      <c r="G81" s="64">
        <f t="shared" si="10"/>
        <v>0.89883254403936841</v>
      </c>
      <c r="H81" s="52">
        <f t="shared" si="11"/>
        <v>0</v>
      </c>
      <c r="I81" s="50">
        <f t="shared" si="12"/>
        <v>2.637472921550343</v>
      </c>
      <c r="J81" s="51">
        <f t="shared" si="13"/>
        <v>2.60947291363065</v>
      </c>
      <c r="K81" s="52">
        <f t="shared" si="14"/>
        <v>-0.5385949291305453</v>
      </c>
    </row>
    <row r="82" spans="1:11">
      <c r="A82" s="33">
        <v>69</v>
      </c>
      <c r="B82" s="43">
        <f t="shared" si="15"/>
        <v>0.24850700000000001</v>
      </c>
      <c r="C82" s="60">
        <v>4750000</v>
      </c>
      <c r="D82" s="34">
        <v>4.97014E-2</v>
      </c>
      <c r="E82" s="49">
        <v>5</v>
      </c>
      <c r="F82" s="50">
        <f t="shared" si="9"/>
        <v>0.94999899997999959</v>
      </c>
      <c r="G82" s="64">
        <f t="shared" si="10"/>
        <v>0.95240587670425669</v>
      </c>
      <c r="H82" s="52">
        <f t="shared" si="11"/>
        <v>0</v>
      </c>
      <c r="I82" s="50">
        <f t="shared" si="12"/>
        <v>2.8208851386018927</v>
      </c>
      <c r="J82" s="51">
        <f t="shared" si="13"/>
        <v>2.8055161927061825</v>
      </c>
      <c r="K82" s="52">
        <f t="shared" si="14"/>
        <v>-0.5385949291305453</v>
      </c>
    </row>
    <row r="83" spans="1:11" ht="15.75" thickBot="1">
      <c r="A83" s="36">
        <v>70</v>
      </c>
      <c r="B83" s="58">
        <f t="shared" si="15"/>
        <v>0.2609245</v>
      </c>
      <c r="C83" s="61">
        <v>5000000</v>
      </c>
      <c r="D83" s="37">
        <v>5.2184899999999999E-2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2.9796794849916712</v>
      </c>
      <c r="K83" s="56">
        <f t="shared" si="14"/>
        <v>-0.5385949291305453</v>
      </c>
    </row>
    <row r="84" spans="1:11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8"/>
  <sheetViews>
    <sheetView topLeftCell="F14" zoomScaleNormal="100" workbookViewId="0">
      <selection activeCell="C13" sqref="C13:F8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7.8650500000000001</v>
      </c>
      <c r="C7" s="24">
        <f>MAX(C14:C131)</f>
        <v>5000000</v>
      </c>
      <c r="D7" s="5">
        <f>MAX(D14:D131)</f>
        <v>1.57301</v>
      </c>
      <c r="E7" s="5">
        <f>MAX(E14:E83)</f>
        <v>6.18094E-2</v>
      </c>
      <c r="F7" s="39">
        <f>MAX(F14:F83)</f>
        <v>150</v>
      </c>
      <c r="G7" s="144">
        <f>MAX(H14:H83)</f>
        <v>0.11422131517044104</v>
      </c>
      <c r="I7" s="39"/>
      <c r="L7" s="13"/>
      <c r="R7"/>
      <c r="S7" s="20"/>
    </row>
    <row r="8" spans="1:20">
      <c r="A8" s="1" t="s">
        <v>5</v>
      </c>
      <c r="B8" s="68">
        <f>MIN(B14:B131)</f>
        <v>1.7383500000000001E-3</v>
      </c>
      <c r="C8" s="24">
        <f>MIN(C14:C131)</f>
        <v>100</v>
      </c>
      <c r="D8" s="5">
        <f>MIN(D14:D131)</f>
        <v>1.1589E-5</v>
      </c>
      <c r="E8" s="5">
        <f>MIN(E14:E83)</f>
        <v>8.3459300000000004E-7</v>
      </c>
      <c r="F8" s="39">
        <f>MIN(F14:F83)</f>
        <v>5</v>
      </c>
      <c r="G8" s="144">
        <f>MIN(H14:H83)</f>
        <v>2.813236933680192E-3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1.3300541471957139</v>
      </c>
      <c r="C9" s="24">
        <f>SUM(C14:C131)/$B$2</f>
        <v>904992.85714285716</v>
      </c>
      <c r="D9" s="5">
        <f>SUM(D14:D131)/$B$2</f>
        <v>0.26443633115428578</v>
      </c>
      <c r="E9" s="5">
        <f>SUM(E14:E83)/$B$2</f>
        <v>9.3281927736142863E-3</v>
      </c>
      <c r="F9" s="40">
        <f>SUM(F14:F83)/$B$2</f>
        <v>27.5</v>
      </c>
      <c r="G9" s="144">
        <f>SUM(H14:H83)/$B$2</f>
        <v>3.0553775090331196E-2</v>
      </c>
      <c r="I9" s="40"/>
      <c r="L9"/>
      <c r="R9"/>
    </row>
    <row r="10" spans="1:20">
      <c r="A10" s="1" t="s">
        <v>11</v>
      </c>
      <c r="B10" s="68">
        <f>_xlfn.STDEV.S(B14:B131)</f>
        <v>2.1044102164984499</v>
      </c>
      <c r="C10" s="24">
        <f>_xlfn.STDEV.S(C14:C131)</f>
        <v>1363049.8775865906</v>
      </c>
      <c r="D10" s="5">
        <f>_xlfn.STDEV.S(D14:D131)</f>
        <v>0.4218667850442287</v>
      </c>
      <c r="E10" s="5">
        <f>_xlfn.STDEV.S(E14:E83)</f>
        <v>1.5614957459157683E-2</v>
      </c>
      <c r="F10" s="40">
        <f>_xlfn.STDEV.S(F14:F83)</f>
        <v>41.775365461241506</v>
      </c>
      <c r="G10" s="144">
        <f>_xlfn.STDEV.S(H14:H83)</f>
        <v>2.6535729262920135E-2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3" t="s">
        <v>6</v>
      </c>
      <c r="C12" s="164"/>
      <c r="D12" s="164"/>
      <c r="E12" s="164"/>
      <c r="F12" s="165"/>
      <c r="G12" s="164" t="s">
        <v>17</v>
      </c>
      <c r="H12" s="165"/>
      <c r="I12" s="163" t="s">
        <v>7</v>
      </c>
      <c r="J12" s="164"/>
      <c r="K12" s="164"/>
      <c r="L12" s="164"/>
      <c r="M12" s="164"/>
      <c r="N12" s="163" t="s">
        <v>8</v>
      </c>
      <c r="O12" s="164"/>
      <c r="P12" s="164"/>
      <c r="Q12" s="164"/>
      <c r="R12" s="165"/>
      <c r="S12" s="106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>F13</f>
        <v>n° rip</v>
      </c>
      <c r="S13" s="82" t="s">
        <v>21</v>
      </c>
    </row>
    <row r="14" spans="1:20">
      <c r="A14" s="92">
        <v>1</v>
      </c>
      <c r="B14" s="93">
        <f t="shared" ref="B14:B45" si="0">D14*F14</f>
        <v>1.7383500000000001E-3</v>
      </c>
      <c r="C14" s="95">
        <v>100</v>
      </c>
      <c r="D14" s="34">
        <v>1.1589E-5</v>
      </c>
      <c r="E14" s="75">
        <v>8.3459300000000004E-7</v>
      </c>
      <c r="F14" s="35">
        <v>150</v>
      </c>
      <c r="G14" s="85">
        <f>init!D14/D14</f>
        <v>0.3527482957977392</v>
      </c>
      <c r="H14" s="86">
        <f t="shared" ref="H14:H45" si="1">E14/D14</f>
        <v>7.2015963413581852E-2</v>
      </c>
      <c r="I14" s="107">
        <f>(B14-$B$8)/($B$7-$B$8)</f>
        <v>0</v>
      </c>
      <c r="J14" s="108">
        <f t="shared" ref="J14:J45" si="2">(C14-$C$8)/($C$7-$C$8)</f>
        <v>0</v>
      </c>
      <c r="K14" s="108">
        <f t="shared" ref="K14:K45" si="3">(D14-$D$8)/($D$7-$D$8)</f>
        <v>0</v>
      </c>
      <c r="L14" s="108">
        <f>(H14-$G$8)/($G$7-$G$8)</f>
        <v>0.6211643497954813</v>
      </c>
      <c r="M14" s="108">
        <f t="shared" ref="M14:M45" si="4">(F14-$F$8)/($F$7-$F$8)</f>
        <v>1</v>
      </c>
      <c r="N14" s="76">
        <f>(B14-$B$9)/$B$10</f>
        <v>-0.63120573488086951</v>
      </c>
      <c r="O14" s="77">
        <f t="shared" ref="O14:O45" si="5">(C14-$C$9)/$C$10</f>
        <v>-0.66387362049073073</v>
      </c>
      <c r="P14" s="77">
        <f t="shared" ref="P14:P45" si="6">(D14-$D$9)/$D$10</f>
        <v>-0.62679677928795319</v>
      </c>
      <c r="Q14" s="77">
        <f>(H14-$G$9)/$G$10</f>
        <v>1.5625041962267872</v>
      </c>
      <c r="R14" s="90">
        <f t="shared" ref="R14:R45" si="7">(F14-$F$9)/$F$10</f>
        <v>2.9323501697107468</v>
      </c>
      <c r="S14" s="72">
        <f>$B$5</f>
        <v>1.01E-5</v>
      </c>
    </row>
    <row r="15" spans="1:20">
      <c r="A15" s="33">
        <v>2</v>
      </c>
      <c r="B15" s="93">
        <f t="shared" si="0"/>
        <v>3.7036999999999999E-3</v>
      </c>
      <c r="C15" s="95">
        <v>200</v>
      </c>
      <c r="D15" s="34">
        <v>2.5899999999999999E-5</v>
      </c>
      <c r="E15" s="75">
        <v>1.6737E-6</v>
      </c>
      <c r="F15" s="35">
        <v>143</v>
      </c>
      <c r="G15" s="85">
        <f>init!D15/D15</f>
        <v>0.20594594594594595</v>
      </c>
      <c r="H15" s="86">
        <f t="shared" si="1"/>
        <v>6.4621621621621619E-2</v>
      </c>
      <c r="I15" s="107">
        <f t="shared" ref="I15:I78" si="8">(B15-$B$8)/($B$7-$B$8)</f>
        <v>2.4993922249031043E-4</v>
      </c>
      <c r="J15" s="108">
        <f t="shared" si="2"/>
        <v>2.0000400008000161E-5</v>
      </c>
      <c r="K15" s="108">
        <f t="shared" si="3"/>
        <v>9.0979112883541233E-6</v>
      </c>
      <c r="L15" s="108">
        <f t="shared" ref="L15:L78" si="9">(H15-$G$8)/($G$7-$G$8)</f>
        <v>0.55479266554251339</v>
      </c>
      <c r="M15" s="108">
        <f t="shared" si="4"/>
        <v>0.9517241379310345</v>
      </c>
      <c r="N15" s="76">
        <f t="shared" ref="N15:N78" si="10">(B15-$B$9)/$B$10</f>
        <v>-0.63027181525598286</v>
      </c>
      <c r="O15" s="77">
        <f t="shared" si="5"/>
        <v>-0.66380025560391009</v>
      </c>
      <c r="P15" s="77">
        <f t="shared" si="6"/>
        <v>-0.62676285625701689</v>
      </c>
      <c r="Q15" s="77">
        <f t="shared" ref="Q15:Q78" si="11">(H15-$G$9)/$G$10</f>
        <v>1.2838481352346078</v>
      </c>
      <c r="R15" s="90">
        <f t="shared" si="7"/>
        <v>2.7647873028701326</v>
      </c>
      <c r="S15" s="72">
        <f>$B$5</f>
        <v>1.01E-5</v>
      </c>
    </row>
    <row r="16" spans="1:20">
      <c r="A16" s="33">
        <v>3</v>
      </c>
      <c r="B16" s="93">
        <f t="shared" si="0"/>
        <v>5.631624E-3</v>
      </c>
      <c r="C16" s="95">
        <v>300</v>
      </c>
      <c r="D16" s="34">
        <v>4.1409000000000003E-5</v>
      </c>
      <c r="E16" s="75">
        <v>2.3792399999999999E-6</v>
      </c>
      <c r="F16" s="35">
        <v>136</v>
      </c>
      <c r="G16" s="85">
        <f>init!D16/D16</f>
        <v>0.14091139607331737</v>
      </c>
      <c r="H16" s="86">
        <f t="shared" si="1"/>
        <v>5.7457074549011077E-2</v>
      </c>
      <c r="I16" s="107">
        <f t="shared" si="8"/>
        <v>4.9511887272075754E-4</v>
      </c>
      <c r="J16" s="108">
        <f t="shared" si="2"/>
        <v>4.0000800016000322E-5</v>
      </c>
      <c r="K16" s="108">
        <f t="shared" si="3"/>
        <v>1.8957425380387115E-5</v>
      </c>
      <c r="L16" s="108">
        <f t="shared" si="9"/>
        <v>0.49048362093818332</v>
      </c>
      <c r="M16" s="108">
        <f t="shared" si="4"/>
        <v>0.90344827586206899</v>
      </c>
      <c r="N16" s="76">
        <f t="shared" si="10"/>
        <v>-0.62935568018645827</v>
      </c>
      <c r="O16" s="77">
        <f t="shared" si="5"/>
        <v>-0.66372689071708946</v>
      </c>
      <c r="P16" s="77">
        <f t="shared" si="6"/>
        <v>-0.62672609346707986</v>
      </c>
      <c r="Q16" s="77">
        <f t="shared" si="11"/>
        <v>1.0138518972709514</v>
      </c>
      <c r="R16" s="90">
        <f t="shared" si="7"/>
        <v>2.5972244360295185</v>
      </c>
      <c r="S16" s="72">
        <f t="shared" ref="S16:S79" si="12">$B$5</f>
        <v>1.01E-5</v>
      </c>
    </row>
    <row r="17" spans="1:19">
      <c r="A17" s="33">
        <v>4</v>
      </c>
      <c r="B17" s="93">
        <f t="shared" si="0"/>
        <v>7.1235090000000001E-3</v>
      </c>
      <c r="C17" s="95">
        <v>400</v>
      </c>
      <c r="D17" s="34">
        <v>5.5220999999999999E-5</v>
      </c>
      <c r="E17" s="75">
        <v>2.0988699999999999E-6</v>
      </c>
      <c r="F17" s="35">
        <v>129</v>
      </c>
      <c r="G17" s="85">
        <f>init!D17/D17</f>
        <v>0.145886528675685</v>
      </c>
      <c r="H17" s="86">
        <f t="shared" si="1"/>
        <v>3.8008547472881696E-2</v>
      </c>
      <c r="I17" s="107">
        <f t="shared" si="8"/>
        <v>6.8484618691159224E-4</v>
      </c>
      <c r="J17" s="108">
        <f t="shared" si="2"/>
        <v>6.0001200024000479E-5</v>
      </c>
      <c r="K17" s="108">
        <f t="shared" si="3"/>
        <v>2.7738108121966818E-5</v>
      </c>
      <c r="L17" s="108">
        <f t="shared" si="9"/>
        <v>0.31591345166555662</v>
      </c>
      <c r="M17" s="108">
        <f t="shared" si="4"/>
        <v>0.85517241379310349</v>
      </c>
      <c r="N17" s="76">
        <f t="shared" si="10"/>
        <v>-0.62864674758942773</v>
      </c>
      <c r="O17" s="77">
        <f t="shared" si="5"/>
        <v>-0.66365352583026882</v>
      </c>
      <c r="P17" s="77">
        <f t="shared" si="6"/>
        <v>-0.62669335327399134</v>
      </c>
      <c r="Q17" s="77">
        <f t="shared" si="11"/>
        <v>0.2809333901732059</v>
      </c>
      <c r="R17" s="90">
        <f t="shared" si="7"/>
        <v>2.4296615691889043</v>
      </c>
      <c r="S17" s="72">
        <f t="shared" si="12"/>
        <v>1.01E-5</v>
      </c>
    </row>
    <row r="18" spans="1:19">
      <c r="A18" s="33">
        <v>5</v>
      </c>
      <c r="B18" s="93">
        <f t="shared" si="0"/>
        <v>8.6755541999999995E-3</v>
      </c>
      <c r="C18" s="95">
        <v>500</v>
      </c>
      <c r="D18" s="34">
        <v>7.1111099999999998E-5</v>
      </c>
      <c r="E18" s="75">
        <v>1.9668299999999999E-6</v>
      </c>
      <c r="F18" s="35">
        <v>122</v>
      </c>
      <c r="G18" s="85">
        <f>init!D18/D18</f>
        <v>0.11072814230127223</v>
      </c>
      <c r="H18" s="86">
        <f t="shared" si="1"/>
        <v>2.7658551196648624E-2</v>
      </c>
      <c r="I18" s="107">
        <f t="shared" si="8"/>
        <v>8.8222424708297043E-4</v>
      </c>
      <c r="J18" s="108">
        <f t="shared" si="2"/>
        <v>8.0001600032000644E-5</v>
      </c>
      <c r="K18" s="108">
        <f t="shared" si="3"/>
        <v>3.7839898364652574E-5</v>
      </c>
      <c r="L18" s="108">
        <f t="shared" si="9"/>
        <v>0.22301178385079018</v>
      </c>
      <c r="M18" s="108">
        <f t="shared" si="4"/>
        <v>0.80689655172413788</v>
      </c>
      <c r="N18" s="76">
        <f t="shared" si="10"/>
        <v>-0.62790922731518073</v>
      </c>
      <c r="O18" s="77">
        <f t="shared" si="5"/>
        <v>-0.66358016094344818</v>
      </c>
      <c r="P18" s="77">
        <f t="shared" si="6"/>
        <v>-0.62665568711831532</v>
      </c>
      <c r="Q18" s="77">
        <f t="shared" si="11"/>
        <v>-0.10910662620183686</v>
      </c>
      <c r="R18" s="90">
        <f t="shared" si="7"/>
        <v>2.2620987023482906</v>
      </c>
      <c r="S18" s="72">
        <f t="shared" si="12"/>
        <v>1.01E-5</v>
      </c>
    </row>
    <row r="19" spans="1:19">
      <c r="A19" s="33">
        <v>6</v>
      </c>
      <c r="B19" s="93">
        <f t="shared" si="0"/>
        <v>1.0399530499999999E-2</v>
      </c>
      <c r="C19" s="95">
        <v>600</v>
      </c>
      <c r="D19" s="34">
        <v>9.0430699999999995E-5</v>
      </c>
      <c r="E19" s="75">
        <v>3.6322300000000001E-6</v>
      </c>
      <c r="F19" s="35">
        <v>115</v>
      </c>
      <c r="G19" s="85">
        <f>init!D19/D19</f>
        <v>9.5587007509617877E-2</v>
      </c>
      <c r="H19" s="86">
        <f t="shared" si="1"/>
        <v>4.0165894989201679E-2</v>
      </c>
      <c r="I19" s="107">
        <f t="shared" si="8"/>
        <v>1.1014672806463164E-3</v>
      </c>
      <c r="J19" s="108">
        <f t="shared" si="2"/>
        <v>1.0000200004000079E-4</v>
      </c>
      <c r="K19" s="108">
        <f t="shared" si="3"/>
        <v>5.0121919671792981E-5</v>
      </c>
      <c r="L19" s="108">
        <f t="shared" si="9"/>
        <v>0.33527782407430834</v>
      </c>
      <c r="M19" s="108">
        <f t="shared" si="4"/>
        <v>0.75862068965517238</v>
      </c>
      <c r="N19" s="76">
        <f t="shared" si="10"/>
        <v>-0.62709000666775938</v>
      </c>
      <c r="O19" s="77">
        <f t="shared" si="5"/>
        <v>-0.66350679605662755</v>
      </c>
      <c r="P19" s="77">
        <f t="shared" si="6"/>
        <v>-0.6266098916191557</v>
      </c>
      <c r="Q19" s="77">
        <f t="shared" si="11"/>
        <v>0.362233116099132</v>
      </c>
      <c r="R19" s="90">
        <f t="shared" si="7"/>
        <v>2.0945358355076764</v>
      </c>
      <c r="S19" s="72">
        <f t="shared" si="12"/>
        <v>1.01E-5</v>
      </c>
    </row>
    <row r="20" spans="1:19">
      <c r="A20" s="33">
        <v>7</v>
      </c>
      <c r="B20" s="93">
        <f t="shared" si="0"/>
        <v>1.134486E-2</v>
      </c>
      <c r="C20" s="95">
        <v>700</v>
      </c>
      <c r="D20" s="34">
        <v>1.0504499999999999E-4</v>
      </c>
      <c r="E20" s="75">
        <v>3.23063E-6</v>
      </c>
      <c r="F20" s="35">
        <v>108</v>
      </c>
      <c r="G20" s="85">
        <f>init!D20/D20</f>
        <v>0.10083297634347185</v>
      </c>
      <c r="H20" s="86">
        <f t="shared" si="1"/>
        <v>3.0754724165833691E-2</v>
      </c>
      <c r="I20" s="107">
        <f t="shared" si="8"/>
        <v>1.2216875570485624E-3</v>
      </c>
      <c r="J20" s="108">
        <f t="shared" si="2"/>
        <v>1.2000240004800096E-4</v>
      </c>
      <c r="K20" s="108">
        <f t="shared" si="3"/>
        <v>5.9412647429559291E-5</v>
      </c>
      <c r="L20" s="108">
        <f t="shared" si="9"/>
        <v>0.25080306270765351</v>
      </c>
      <c r="M20" s="108">
        <f t="shared" si="4"/>
        <v>0.71034482758620687</v>
      </c>
      <c r="N20" s="76">
        <f t="shared" si="10"/>
        <v>-0.62664079315768006</v>
      </c>
      <c r="O20" s="77">
        <f t="shared" si="5"/>
        <v>-0.66343343116980702</v>
      </c>
      <c r="P20" s="77">
        <f t="shared" si="6"/>
        <v>-0.6265752496408864</v>
      </c>
      <c r="Q20" s="77">
        <f t="shared" si="11"/>
        <v>7.5727738066461558E-3</v>
      </c>
      <c r="R20" s="90">
        <f t="shared" si="7"/>
        <v>1.9269729686670622</v>
      </c>
      <c r="S20" s="72">
        <f t="shared" si="12"/>
        <v>1.01E-5</v>
      </c>
    </row>
    <row r="21" spans="1:19">
      <c r="A21" s="33">
        <v>8</v>
      </c>
      <c r="B21" s="93">
        <f t="shared" si="0"/>
        <v>1.2151713999999999E-2</v>
      </c>
      <c r="C21" s="95">
        <v>800</v>
      </c>
      <c r="D21" s="34">
        <v>1.20314E-4</v>
      </c>
      <c r="E21" s="75">
        <v>3.1130699999999999E-6</v>
      </c>
      <c r="F21" s="35">
        <v>101</v>
      </c>
      <c r="G21" s="85">
        <f>init!D21/D21</f>
        <v>0.10867396977907808</v>
      </c>
      <c r="H21" s="86">
        <f t="shared" si="1"/>
        <v>2.58745449407384E-2</v>
      </c>
      <c r="I21" s="107">
        <f t="shared" si="8"/>
        <v>1.3242975051103308E-3</v>
      </c>
      <c r="J21" s="108">
        <f t="shared" si="2"/>
        <v>1.4000280005600112E-4</v>
      </c>
      <c r="K21" s="108">
        <f t="shared" si="3"/>
        <v>6.9119586669436257E-5</v>
      </c>
      <c r="L21" s="108">
        <f t="shared" si="9"/>
        <v>0.20699852624734322</v>
      </c>
      <c r="M21" s="108">
        <f t="shared" si="4"/>
        <v>0.66206896551724137</v>
      </c>
      <c r="N21" s="76">
        <f t="shared" si="10"/>
        <v>-0.62625738216980598</v>
      </c>
      <c r="O21" s="77">
        <f t="shared" si="5"/>
        <v>-0.66336006628298638</v>
      </c>
      <c r="P21" s="77">
        <f t="shared" si="6"/>
        <v>-0.62653905575091617</v>
      </c>
      <c r="Q21" s="77">
        <f t="shared" si="11"/>
        <v>-0.17633697205870077</v>
      </c>
      <c r="R21" s="90">
        <f t="shared" si="7"/>
        <v>1.7594101018264481</v>
      </c>
      <c r="S21" s="72">
        <f t="shared" si="12"/>
        <v>1.01E-5</v>
      </c>
    </row>
    <row r="22" spans="1:19">
      <c r="A22" s="33">
        <v>9</v>
      </c>
      <c r="B22" s="93">
        <f t="shared" si="0"/>
        <v>1.2858729999999999E-2</v>
      </c>
      <c r="C22" s="95">
        <v>900</v>
      </c>
      <c r="D22" s="34">
        <v>1.3679499999999999E-4</v>
      </c>
      <c r="E22" s="75">
        <v>2.41131E-6</v>
      </c>
      <c r="F22" s="35">
        <v>94</v>
      </c>
      <c r="G22" s="85">
        <f>init!D22/D22</f>
        <v>8.7590920720786586E-2</v>
      </c>
      <c r="H22" s="86">
        <f t="shared" si="1"/>
        <v>1.7627179355970614E-2</v>
      </c>
      <c r="I22" s="107">
        <f t="shared" si="8"/>
        <v>1.4142107670373205E-3</v>
      </c>
      <c r="J22" s="108">
        <f t="shared" si="2"/>
        <v>1.6000320006400129E-4</v>
      </c>
      <c r="K22" s="108">
        <f t="shared" si="3"/>
        <v>7.9597028912701176E-5</v>
      </c>
      <c r="L22" s="108">
        <f t="shared" si="9"/>
        <v>0.13297009208621577</v>
      </c>
      <c r="M22" s="108">
        <f t="shared" si="4"/>
        <v>0.61379310344827587</v>
      </c>
      <c r="N22" s="76">
        <f t="shared" si="10"/>
        <v>-0.62592141345303343</v>
      </c>
      <c r="O22" s="77">
        <f t="shared" si="5"/>
        <v>-0.66328670139616575</v>
      </c>
      <c r="P22" s="77">
        <f t="shared" si="6"/>
        <v>-0.62649998891611358</v>
      </c>
      <c r="Q22" s="77">
        <f t="shared" si="11"/>
        <v>-0.48713926820257547</v>
      </c>
      <c r="R22" s="90">
        <f t="shared" si="7"/>
        <v>1.5918472349858339</v>
      </c>
      <c r="S22" s="72">
        <f t="shared" si="12"/>
        <v>1.01E-5</v>
      </c>
    </row>
    <row r="23" spans="1:19">
      <c r="A23" s="33">
        <v>10</v>
      </c>
      <c r="B23" s="93">
        <f t="shared" si="0"/>
        <v>1.3337796000000001E-2</v>
      </c>
      <c r="C23" s="95">
        <v>1000</v>
      </c>
      <c r="D23" s="34">
        <v>1.53308E-4</v>
      </c>
      <c r="E23" s="75">
        <v>4.4103199999999996E-6</v>
      </c>
      <c r="F23" s="35">
        <v>87</v>
      </c>
      <c r="G23" s="85">
        <f>init!D23/D23</f>
        <v>9.5474469694993083E-2</v>
      </c>
      <c r="H23" s="86">
        <f t="shared" si="1"/>
        <v>2.8767709447647869E-2</v>
      </c>
      <c r="I23" s="107">
        <f t="shared" si="8"/>
        <v>1.4751349706456059E-3</v>
      </c>
      <c r="J23" s="108">
        <f t="shared" si="2"/>
        <v>1.8000360007200145E-4</v>
      </c>
      <c r="K23" s="108">
        <f t="shared" si="3"/>
        <v>9.0094814469586902E-5</v>
      </c>
      <c r="L23" s="108">
        <f t="shared" si="9"/>
        <v>0.23296759916107762</v>
      </c>
      <c r="M23" s="108">
        <f t="shared" si="4"/>
        <v>0.56551724137931036</v>
      </c>
      <c r="N23" s="76">
        <f t="shared" si="10"/>
        <v>-0.62569376487185657</v>
      </c>
      <c r="O23" s="77">
        <f t="shared" si="5"/>
        <v>-0.66321333650934511</v>
      </c>
      <c r="P23" s="77">
        <f t="shared" si="6"/>
        <v>-0.62646084622798215</v>
      </c>
      <c r="Q23" s="77">
        <f t="shared" si="11"/>
        <v>-6.7307953928332262E-2</v>
      </c>
      <c r="R23" s="90">
        <f t="shared" si="7"/>
        <v>1.42428436814522</v>
      </c>
      <c r="S23" s="72">
        <f t="shared" si="12"/>
        <v>1.01E-5</v>
      </c>
    </row>
    <row r="24" spans="1:19">
      <c r="A24" s="33">
        <v>11</v>
      </c>
      <c r="B24" s="93">
        <f t="shared" si="0"/>
        <v>2.6490160000000002E-2</v>
      </c>
      <c r="C24" s="95">
        <v>2000</v>
      </c>
      <c r="D24" s="34">
        <v>3.3112700000000002E-4</v>
      </c>
      <c r="E24" s="75">
        <v>5.6398699999999996E-6</v>
      </c>
      <c r="F24" s="35">
        <v>80</v>
      </c>
      <c r="G24" s="85">
        <f>init!D24/D24</f>
        <v>7.0963708788470886E-2</v>
      </c>
      <c r="H24" s="86">
        <f t="shared" si="1"/>
        <v>1.7032347105491244E-2</v>
      </c>
      <c r="I24" s="107">
        <f t="shared" si="8"/>
        <v>3.1477589979534899E-3</v>
      </c>
      <c r="J24" s="108">
        <f t="shared" si="2"/>
        <v>3.8000760015200304E-4</v>
      </c>
      <c r="K24" s="108">
        <f t="shared" si="3"/>
        <v>2.0313942961764381E-4</v>
      </c>
      <c r="L24" s="108">
        <f t="shared" si="9"/>
        <v>0.12763087198751474</v>
      </c>
      <c r="M24" s="108">
        <f t="shared" si="4"/>
        <v>0.51724137931034486</v>
      </c>
      <c r="N24" s="76">
        <f t="shared" si="10"/>
        <v>-0.61944385984056261</v>
      </c>
      <c r="O24" s="77">
        <f t="shared" si="5"/>
        <v>-0.66247968764113896</v>
      </c>
      <c r="P24" s="77">
        <f t="shared" si="6"/>
        <v>-0.62603934113134052</v>
      </c>
      <c r="Q24" s="77">
        <f t="shared" si="11"/>
        <v>-0.50955554493594424</v>
      </c>
      <c r="R24" s="90">
        <f t="shared" si="7"/>
        <v>1.2567215013046058</v>
      </c>
      <c r="S24" s="72">
        <f t="shared" si="12"/>
        <v>1.01E-5</v>
      </c>
    </row>
    <row r="25" spans="1:19">
      <c r="A25" s="33">
        <v>12</v>
      </c>
      <c r="B25" s="93">
        <f t="shared" si="0"/>
        <v>3.8078406000000002E-2</v>
      </c>
      <c r="C25" s="95">
        <v>3000</v>
      </c>
      <c r="D25" s="34">
        <v>5.2162200000000001E-4</v>
      </c>
      <c r="E25" s="75">
        <v>7.0281599999999996E-6</v>
      </c>
      <c r="F25" s="35">
        <v>73</v>
      </c>
      <c r="G25" s="85">
        <f>init!D25/D25</f>
        <v>6.4788294972221258E-2</v>
      </c>
      <c r="H25" s="86">
        <f t="shared" si="1"/>
        <v>1.3473664837756074E-2</v>
      </c>
      <c r="I25" s="107">
        <f t="shared" si="8"/>
        <v>4.6214696323272396E-3</v>
      </c>
      <c r="J25" s="108">
        <f t="shared" si="2"/>
        <v>5.8001160023200468E-4</v>
      </c>
      <c r="K25" s="108">
        <f t="shared" si="3"/>
        <v>3.2424253987374183E-4</v>
      </c>
      <c r="L25" s="108">
        <f t="shared" si="9"/>
        <v>9.5688105142794799E-2</v>
      </c>
      <c r="M25" s="108">
        <f t="shared" si="4"/>
        <v>0.4689655172413793</v>
      </c>
      <c r="N25" s="76">
        <f t="shared" si="10"/>
        <v>-0.61393721198780615</v>
      </c>
      <c r="O25" s="77">
        <f t="shared" si="5"/>
        <v>-0.6617460387729327</v>
      </c>
      <c r="P25" s="77">
        <f t="shared" si="6"/>
        <v>-0.62558778863478637</v>
      </c>
      <c r="Q25" s="77">
        <f t="shared" si="11"/>
        <v>-0.64366462603468455</v>
      </c>
      <c r="R25" s="90">
        <f t="shared" si="7"/>
        <v>1.0891586344639916</v>
      </c>
      <c r="S25" s="72">
        <f t="shared" si="12"/>
        <v>1.01E-5</v>
      </c>
    </row>
    <row r="26" spans="1:19">
      <c r="A26" s="33">
        <v>13</v>
      </c>
      <c r="B26" s="93">
        <f t="shared" si="0"/>
        <v>4.6206402000000001E-2</v>
      </c>
      <c r="C26" s="95">
        <v>4000</v>
      </c>
      <c r="D26" s="34">
        <v>7.00097E-4</v>
      </c>
      <c r="E26" s="75">
        <v>7.8567299999999992E-6</v>
      </c>
      <c r="F26" s="35">
        <v>66</v>
      </c>
      <c r="G26" s="85">
        <f>init!D26/D26</f>
        <v>6.7390661579752514E-2</v>
      </c>
      <c r="H26" s="86">
        <f t="shared" si="1"/>
        <v>1.122234490363478E-2</v>
      </c>
      <c r="I26" s="107">
        <f t="shared" si="8"/>
        <v>5.6551303037823764E-3</v>
      </c>
      <c r="J26" s="108">
        <f t="shared" si="2"/>
        <v>7.8001560031200627E-4</v>
      </c>
      <c r="K26" s="108">
        <f t="shared" si="3"/>
        <v>4.3770419295102519E-4</v>
      </c>
      <c r="L26" s="108">
        <f t="shared" si="9"/>
        <v>7.5480235392659967E-2</v>
      </c>
      <c r="M26" s="108">
        <f t="shared" si="4"/>
        <v>0.4206896551724138</v>
      </c>
      <c r="N26" s="76">
        <f t="shared" si="10"/>
        <v>-0.6100748490624236</v>
      </c>
      <c r="O26" s="77">
        <f t="shared" si="5"/>
        <v>-0.66101238990472655</v>
      </c>
      <c r="P26" s="77">
        <f t="shared" si="6"/>
        <v>-0.62516472854490202</v>
      </c>
      <c r="Q26" s="77">
        <f t="shared" si="11"/>
        <v>-0.72850570621811817</v>
      </c>
      <c r="R26" s="90">
        <f t="shared" si="7"/>
        <v>0.92159576762337758</v>
      </c>
      <c r="S26" s="72">
        <f t="shared" si="12"/>
        <v>1.01E-5</v>
      </c>
    </row>
    <row r="27" spans="1:19">
      <c r="A27" s="33">
        <v>14</v>
      </c>
      <c r="B27" s="93">
        <f t="shared" si="0"/>
        <v>5.6983498E-2</v>
      </c>
      <c r="C27" s="95">
        <v>5000</v>
      </c>
      <c r="D27" s="34">
        <v>9.6582199999999997E-4</v>
      </c>
      <c r="E27" s="75">
        <v>6.8682699999999999E-5</v>
      </c>
      <c r="F27" s="35">
        <v>59</v>
      </c>
      <c r="G27" s="85">
        <f>init!D27/D27</f>
        <v>5.5934737456798458E-2</v>
      </c>
      <c r="H27" s="86">
        <f t="shared" si="1"/>
        <v>7.1113207195528785E-2</v>
      </c>
      <c r="I27" s="107">
        <f t="shared" si="8"/>
        <v>7.0256846553957966E-3</v>
      </c>
      <c r="J27" s="108">
        <f t="shared" si="2"/>
        <v>9.8001960039200775E-4</v>
      </c>
      <c r="K27" s="108">
        <f t="shared" si="3"/>
        <v>6.0663316207253311E-4</v>
      </c>
      <c r="L27" s="108">
        <f t="shared" si="9"/>
        <v>0.61306120115185636</v>
      </c>
      <c r="M27" s="108">
        <f t="shared" si="4"/>
        <v>0.3724137931034483</v>
      </c>
      <c r="N27" s="76">
        <f t="shared" si="10"/>
        <v>-0.60495365362461961</v>
      </c>
      <c r="O27" s="77">
        <f t="shared" si="5"/>
        <v>-0.66027874103652029</v>
      </c>
      <c r="P27" s="77">
        <f t="shared" si="6"/>
        <v>-0.6245348496129256</v>
      </c>
      <c r="Q27" s="77">
        <f t="shared" si="11"/>
        <v>1.5284837926754689</v>
      </c>
      <c r="R27" s="90">
        <f t="shared" si="7"/>
        <v>0.75403290078276342</v>
      </c>
      <c r="S27" s="72">
        <f t="shared" si="12"/>
        <v>1.01E-5</v>
      </c>
    </row>
    <row r="28" spans="1:19">
      <c r="A28" s="33">
        <v>15</v>
      </c>
      <c r="B28" s="93">
        <f t="shared" si="0"/>
        <v>5.7579079999999998E-2</v>
      </c>
      <c r="C28" s="95">
        <v>6000</v>
      </c>
      <c r="D28" s="34">
        <v>1.1072899999999999E-3</v>
      </c>
      <c r="E28" s="75">
        <v>2.7945300000000002E-5</v>
      </c>
      <c r="F28" s="35">
        <v>52</v>
      </c>
      <c r="G28" s="85">
        <f>init!D28/D28</f>
        <v>6.4211724119246083E-2</v>
      </c>
      <c r="H28" s="86">
        <f t="shared" si="1"/>
        <v>2.5237561975634211E-2</v>
      </c>
      <c r="I28" s="107">
        <f t="shared" si="8"/>
        <v>7.1014265344551105E-3</v>
      </c>
      <c r="J28" s="108">
        <f t="shared" si="2"/>
        <v>1.1800236004720095E-3</v>
      </c>
      <c r="K28" s="108">
        <f t="shared" si="3"/>
        <v>6.9656840867590676E-4</v>
      </c>
      <c r="L28" s="108">
        <f t="shared" si="9"/>
        <v>0.20128096092186928</v>
      </c>
      <c r="M28" s="108">
        <f t="shared" si="4"/>
        <v>0.32413793103448274</v>
      </c>
      <c r="N28" s="76">
        <f t="shared" si="10"/>
        <v>-0.60467063751144412</v>
      </c>
      <c r="O28" s="77">
        <f t="shared" si="5"/>
        <v>-0.65954509216831414</v>
      </c>
      <c r="P28" s="77">
        <f t="shared" si="6"/>
        <v>-0.6241995115275033</v>
      </c>
      <c r="Q28" s="77">
        <f t="shared" si="11"/>
        <v>-0.20034170012902672</v>
      </c>
      <c r="R28" s="90">
        <f t="shared" si="7"/>
        <v>0.58647003394214936</v>
      </c>
      <c r="S28" s="72">
        <f t="shared" si="12"/>
        <v>1.01E-5</v>
      </c>
    </row>
    <row r="29" spans="1:19">
      <c r="A29" s="33">
        <v>16</v>
      </c>
      <c r="B29" s="93">
        <f t="shared" si="0"/>
        <v>5.80455E-2</v>
      </c>
      <c r="C29" s="95">
        <v>7000</v>
      </c>
      <c r="D29" s="34">
        <v>1.2899000000000001E-3</v>
      </c>
      <c r="E29" s="75">
        <v>1.2291599999999999E-5</v>
      </c>
      <c r="F29" s="35">
        <v>45</v>
      </c>
      <c r="G29" s="85">
        <f>init!D29/D29</f>
        <v>5.9728661136522213E-2</v>
      </c>
      <c r="H29" s="86">
        <f t="shared" si="1"/>
        <v>9.5291107837816875E-3</v>
      </c>
      <c r="I29" s="107">
        <f t="shared" si="8"/>
        <v>7.1607425098050136E-3</v>
      </c>
      <c r="J29" s="108">
        <f t="shared" si="2"/>
        <v>1.3800276005520109E-3</v>
      </c>
      <c r="K29" s="108">
        <f t="shared" si="3"/>
        <v>8.1265879931012857E-4</v>
      </c>
      <c r="L29" s="108">
        <f t="shared" si="9"/>
        <v>6.0281749370356581E-2</v>
      </c>
      <c r="M29" s="108">
        <f t="shared" si="4"/>
        <v>0.27586206896551724</v>
      </c>
      <c r="N29" s="76">
        <f t="shared" si="10"/>
        <v>-0.60444899821491194</v>
      </c>
      <c r="O29" s="77">
        <f t="shared" si="5"/>
        <v>-0.65881144330010788</v>
      </c>
      <c r="P29" s="77">
        <f t="shared" si="6"/>
        <v>-0.62376664976527452</v>
      </c>
      <c r="Q29" s="77">
        <f t="shared" si="11"/>
        <v>-0.79231530056075949</v>
      </c>
      <c r="R29" s="90">
        <f t="shared" si="7"/>
        <v>0.41890716710153525</v>
      </c>
      <c r="S29" s="72">
        <f t="shared" si="12"/>
        <v>1.01E-5</v>
      </c>
    </row>
    <row r="30" spans="1:19">
      <c r="A30" s="33">
        <v>17</v>
      </c>
      <c r="B30" s="93">
        <f t="shared" si="0"/>
        <v>5.611004E-2</v>
      </c>
      <c r="C30" s="95">
        <v>8000</v>
      </c>
      <c r="D30" s="34">
        <v>1.4765799999999999E-3</v>
      </c>
      <c r="E30" s="75">
        <v>2.0497E-5</v>
      </c>
      <c r="F30" s="35">
        <v>38</v>
      </c>
      <c r="G30" s="85">
        <f>init!D30/D30</f>
        <v>5.9736011594359942E-2</v>
      </c>
      <c r="H30" s="86">
        <f t="shared" si="1"/>
        <v>1.3881401617250676E-2</v>
      </c>
      <c r="I30" s="107">
        <f t="shared" si="8"/>
        <v>6.914604484740218E-3</v>
      </c>
      <c r="J30" s="108">
        <f t="shared" si="2"/>
        <v>1.5800316006320126E-3</v>
      </c>
      <c r="K30" s="108">
        <f t="shared" si="3"/>
        <v>9.3133660514549627E-4</v>
      </c>
      <c r="L30" s="108">
        <f t="shared" si="9"/>
        <v>9.934795446384756E-2</v>
      </c>
      <c r="M30" s="108">
        <f t="shared" si="4"/>
        <v>0.22758620689655173</v>
      </c>
      <c r="N30" s="76">
        <f t="shared" si="10"/>
        <v>-0.60536871433528905</v>
      </c>
      <c r="O30" s="77">
        <f t="shared" si="5"/>
        <v>-0.65807779443190173</v>
      </c>
      <c r="P30" s="77">
        <f t="shared" si="6"/>
        <v>-0.62332414040777573</v>
      </c>
      <c r="Q30" s="77">
        <f t="shared" si="11"/>
        <v>-0.62829904947733106</v>
      </c>
      <c r="R30" s="90">
        <f t="shared" si="7"/>
        <v>0.25134430026092114</v>
      </c>
      <c r="S30" s="72">
        <f t="shared" si="12"/>
        <v>1.01E-5</v>
      </c>
    </row>
    <row r="31" spans="1:19">
      <c r="A31" s="33">
        <v>18</v>
      </c>
      <c r="B31" s="93">
        <f t="shared" si="0"/>
        <v>5.4844270000000001E-2</v>
      </c>
      <c r="C31" s="95">
        <v>9000</v>
      </c>
      <c r="D31" s="34">
        <v>1.76917E-3</v>
      </c>
      <c r="E31" s="75">
        <v>1.2868299999999999E-4</v>
      </c>
      <c r="F31" s="35">
        <v>31</v>
      </c>
      <c r="G31" s="85">
        <f>init!D31/D31</f>
        <v>5.4038334360180199E-2</v>
      </c>
      <c r="H31" s="86">
        <f t="shared" si="1"/>
        <v>7.2736367901332255E-2</v>
      </c>
      <c r="I31" s="107">
        <f t="shared" si="8"/>
        <v>6.7536328666306898E-3</v>
      </c>
      <c r="J31" s="108">
        <f t="shared" si="2"/>
        <v>1.7800356007120143E-3</v>
      </c>
      <c r="K31" s="108">
        <f t="shared" si="3"/>
        <v>1.1173444217802201E-3</v>
      </c>
      <c r="L31" s="108">
        <f t="shared" si="9"/>
        <v>0.62763070752422179</v>
      </c>
      <c r="M31" s="108">
        <f t="shared" si="4"/>
        <v>0.1793103448275862</v>
      </c>
      <c r="N31" s="76">
        <f t="shared" si="10"/>
        <v>-0.60597019877500347</v>
      </c>
      <c r="O31" s="77">
        <f t="shared" si="5"/>
        <v>-0.65734414556369547</v>
      </c>
      <c r="P31" s="77">
        <f t="shared" si="6"/>
        <v>-0.62263058023576723</v>
      </c>
      <c r="Q31" s="77">
        <f t="shared" si="11"/>
        <v>1.5896526676561014</v>
      </c>
      <c r="R31" s="90">
        <f t="shared" si="7"/>
        <v>8.3781433420307055E-2</v>
      </c>
      <c r="S31" s="72">
        <f t="shared" si="12"/>
        <v>1.01E-5</v>
      </c>
    </row>
    <row r="32" spans="1:19">
      <c r="A32" s="33">
        <v>19</v>
      </c>
      <c r="B32" s="93">
        <f t="shared" si="0"/>
        <v>4.5897840000000002E-2</v>
      </c>
      <c r="C32" s="95">
        <v>10000</v>
      </c>
      <c r="D32" s="34">
        <v>1.91241E-3</v>
      </c>
      <c r="E32" s="75">
        <v>1.2041199999999999E-5</v>
      </c>
      <c r="F32" s="35">
        <v>24</v>
      </c>
      <c r="G32" s="85">
        <f>init!D32/D32</f>
        <v>5.8499484943082283E-2</v>
      </c>
      <c r="H32" s="86">
        <f t="shared" si="1"/>
        <v>6.2963485863387026E-3</v>
      </c>
      <c r="I32" s="107">
        <f t="shared" si="8"/>
        <v>5.6158895851469914E-3</v>
      </c>
      <c r="J32" s="108">
        <f t="shared" si="2"/>
        <v>1.9800396007920158E-3</v>
      </c>
      <c r="K32" s="108">
        <f t="shared" si="3"/>
        <v>1.2084061793753459E-3</v>
      </c>
      <c r="L32" s="108">
        <f t="shared" si="9"/>
        <v>3.1264444264591962E-2</v>
      </c>
      <c r="M32" s="108">
        <f t="shared" si="4"/>
        <v>0.1310344827586207</v>
      </c>
      <c r="N32" s="76">
        <f t="shared" si="10"/>
        <v>-0.61022147541767535</v>
      </c>
      <c r="O32" s="77">
        <f t="shared" si="5"/>
        <v>-0.65661049669548932</v>
      </c>
      <c r="P32" s="77">
        <f t="shared" si="6"/>
        <v>-0.6222910417722568</v>
      </c>
      <c r="Q32" s="77">
        <f t="shared" si="11"/>
        <v>-0.91414207100344358</v>
      </c>
      <c r="R32" s="90">
        <f t="shared" si="7"/>
        <v>-8.3781433420307055E-2</v>
      </c>
      <c r="S32" s="72">
        <f t="shared" si="12"/>
        <v>1.01E-5</v>
      </c>
    </row>
    <row r="33" spans="1:19">
      <c r="A33" s="33">
        <v>20</v>
      </c>
      <c r="B33" s="93">
        <f t="shared" si="0"/>
        <v>6.7769140000000005E-2</v>
      </c>
      <c r="C33" s="95">
        <v>20000</v>
      </c>
      <c r="D33" s="34">
        <v>3.9864200000000001E-3</v>
      </c>
      <c r="E33" s="75">
        <v>4.1776400000000002E-5</v>
      </c>
      <c r="F33" s="35">
        <v>17</v>
      </c>
      <c r="G33" s="85">
        <f>init!D33/D33</f>
        <v>6.2035610899002107E-2</v>
      </c>
      <c r="H33" s="86">
        <f t="shared" si="1"/>
        <v>1.0479678508536481E-2</v>
      </c>
      <c r="I33" s="107">
        <f t="shared" si="8"/>
        <v>8.3973258264537949E-3</v>
      </c>
      <c r="J33" s="108">
        <f t="shared" si="2"/>
        <v>3.9800796015920315E-3</v>
      </c>
      <c r="K33" s="108">
        <f t="shared" si="3"/>
        <v>2.5269135507092386E-3</v>
      </c>
      <c r="L33" s="108">
        <f t="shared" si="9"/>
        <v>6.8814054565808191E-2</v>
      </c>
      <c r="M33" s="108">
        <f t="shared" si="4"/>
        <v>8.2758620689655171E-2</v>
      </c>
      <c r="N33" s="76">
        <f t="shared" si="10"/>
        <v>-0.59982839719151482</v>
      </c>
      <c r="O33" s="77">
        <f t="shared" si="5"/>
        <v>-0.64927400801342738</v>
      </c>
      <c r="P33" s="77">
        <f t="shared" si="6"/>
        <v>-0.61737477418844455</v>
      </c>
      <c r="Q33" s="77">
        <f t="shared" si="11"/>
        <v>-0.75649311850062395</v>
      </c>
      <c r="R33" s="90">
        <f t="shared" si="7"/>
        <v>-0.25134430026092114</v>
      </c>
      <c r="S33" s="72">
        <f t="shared" si="12"/>
        <v>1.01E-5</v>
      </c>
    </row>
    <row r="34" spans="1:19">
      <c r="A34" s="33">
        <v>21</v>
      </c>
      <c r="B34" s="93">
        <f t="shared" si="0"/>
        <v>6.0925E-2</v>
      </c>
      <c r="C34" s="95">
        <v>30000</v>
      </c>
      <c r="D34" s="34">
        <v>6.0924999999999998E-3</v>
      </c>
      <c r="E34" s="75">
        <v>1.3133599999999999E-4</v>
      </c>
      <c r="F34" s="35">
        <v>10</v>
      </c>
      <c r="G34" s="85">
        <f>init!D34/D34</f>
        <v>6.1628231432088634E-2</v>
      </c>
      <c r="H34" s="86">
        <f t="shared" si="1"/>
        <v>2.1556996306934754E-2</v>
      </c>
      <c r="I34" s="107">
        <f t="shared" si="8"/>
        <v>7.5269368218414696E-3</v>
      </c>
      <c r="J34" s="108">
        <f t="shared" si="2"/>
        <v>5.9801196023920476E-3</v>
      </c>
      <c r="K34" s="108">
        <f t="shared" si="3"/>
        <v>3.8658087366624807E-3</v>
      </c>
      <c r="L34" s="108">
        <f t="shared" si="9"/>
        <v>0.16824416747788187</v>
      </c>
      <c r="M34" s="108">
        <f t="shared" si="4"/>
        <v>3.4482758620689655E-2</v>
      </c>
      <c r="N34" s="76">
        <f t="shared" si="10"/>
        <v>-0.60308068134521375</v>
      </c>
      <c r="O34" s="77">
        <f t="shared" si="5"/>
        <v>-0.64193751933136534</v>
      </c>
      <c r="P34" s="77">
        <f t="shared" si="6"/>
        <v>-0.61238248734657053</v>
      </c>
      <c r="Q34" s="77">
        <f t="shared" si="11"/>
        <v>-0.339043961982539</v>
      </c>
      <c r="R34" s="90">
        <f t="shared" si="7"/>
        <v>-0.41890716710153525</v>
      </c>
      <c r="S34" s="72">
        <f t="shared" si="12"/>
        <v>1.01E-5</v>
      </c>
    </row>
    <row r="35" spans="1:19">
      <c r="A35" s="33">
        <v>22</v>
      </c>
      <c r="B35" s="93">
        <f t="shared" si="0"/>
        <v>4.1751099999999999E-2</v>
      </c>
      <c r="C35" s="95">
        <v>40000</v>
      </c>
      <c r="D35" s="34">
        <v>8.3502200000000002E-3</v>
      </c>
      <c r="E35" s="75">
        <v>9.5597400000000001E-5</v>
      </c>
      <c r="F35" s="35">
        <v>5</v>
      </c>
      <c r="G35" s="85">
        <f>init!D35/D35</f>
        <v>6.1531312947443302E-2</v>
      </c>
      <c r="H35" s="86">
        <f t="shared" si="1"/>
        <v>1.1448488782331484E-2</v>
      </c>
      <c r="I35" s="107">
        <f t="shared" si="8"/>
        <v>5.0885367108653261E-3</v>
      </c>
      <c r="J35" s="108">
        <f t="shared" si="2"/>
        <v>7.9801596031920646E-3</v>
      </c>
      <c r="K35" s="108">
        <f t="shared" si="3"/>
        <v>5.301105800036311E-3</v>
      </c>
      <c r="L35" s="108">
        <f t="shared" si="9"/>
        <v>7.7510105059885634E-2</v>
      </c>
      <c r="M35" s="108">
        <f t="shared" si="4"/>
        <v>0</v>
      </c>
      <c r="N35" s="76">
        <f t="shared" si="10"/>
        <v>-0.61219197526009683</v>
      </c>
      <c r="O35" s="77">
        <f t="shared" si="5"/>
        <v>-0.6346010306493034</v>
      </c>
      <c r="P35" s="77">
        <f t="shared" si="6"/>
        <v>-0.60703075054234856</v>
      </c>
      <c r="Q35" s="77">
        <f t="shared" si="11"/>
        <v>-0.71998346526306334</v>
      </c>
      <c r="R35" s="90">
        <f t="shared" si="7"/>
        <v>-0.5385949291305453</v>
      </c>
      <c r="S35" s="72">
        <f t="shared" si="12"/>
        <v>1.01E-5</v>
      </c>
    </row>
    <row r="36" spans="1:19">
      <c r="A36" s="33">
        <v>23</v>
      </c>
      <c r="B36" s="93">
        <f t="shared" si="0"/>
        <v>5.2283499999999997E-2</v>
      </c>
      <c r="C36" s="95">
        <v>50000</v>
      </c>
      <c r="D36" s="34">
        <v>1.0456699999999999E-2</v>
      </c>
      <c r="E36" s="75">
        <v>1.39739E-4</v>
      </c>
      <c r="F36" s="35">
        <v>5</v>
      </c>
      <c r="G36" s="85">
        <f>init!D36/D36</f>
        <v>5.7320187057102151E-2</v>
      </c>
      <c r="H36" s="86">
        <f t="shared" si="1"/>
        <v>1.3363585069859516E-2</v>
      </c>
      <c r="I36" s="107">
        <f t="shared" si="8"/>
        <v>6.4279723670878537E-3</v>
      </c>
      <c r="J36" s="108">
        <f t="shared" si="2"/>
        <v>9.9801996039920807E-3</v>
      </c>
      <c r="K36" s="108">
        <f t="shared" si="3"/>
        <v>6.6402552774098133E-3</v>
      </c>
      <c r="L36" s="108">
        <f t="shared" si="9"/>
        <v>9.4700028069401435E-2</v>
      </c>
      <c r="M36" s="108">
        <f t="shared" si="4"/>
        <v>0</v>
      </c>
      <c r="N36" s="76">
        <f t="shared" si="10"/>
        <v>-0.60718705753187696</v>
      </c>
      <c r="O36" s="77">
        <f t="shared" si="5"/>
        <v>-0.62726454196724135</v>
      </c>
      <c r="P36" s="77">
        <f t="shared" si="6"/>
        <v>-0.60203751553386331</v>
      </c>
      <c r="Q36" s="77">
        <f t="shared" si="11"/>
        <v>-0.64781298641347307</v>
      </c>
      <c r="R36" s="90">
        <f t="shared" si="7"/>
        <v>-0.5385949291305453</v>
      </c>
      <c r="S36" s="72">
        <f t="shared" si="12"/>
        <v>1.01E-5</v>
      </c>
    </row>
    <row r="37" spans="1:19">
      <c r="A37" s="33">
        <v>24</v>
      </c>
      <c r="B37" s="93">
        <f t="shared" si="0"/>
        <v>6.2991500000000006E-2</v>
      </c>
      <c r="C37" s="95">
        <v>60000</v>
      </c>
      <c r="D37" s="34">
        <v>1.25983E-2</v>
      </c>
      <c r="E37" s="75">
        <v>1.09953E-4</v>
      </c>
      <c r="F37" s="35">
        <v>5</v>
      </c>
      <c r="G37" s="85">
        <f>init!D37/D37</f>
        <v>6.0409737821769609E-2</v>
      </c>
      <c r="H37" s="86">
        <f t="shared" si="1"/>
        <v>8.7276061055856745E-3</v>
      </c>
      <c r="I37" s="107">
        <f t="shared" si="8"/>
        <v>7.7897395812869764E-3</v>
      </c>
      <c r="J37" s="108">
        <f t="shared" si="2"/>
        <v>1.1980239604792095E-2</v>
      </c>
      <c r="K37" s="108">
        <f t="shared" si="3"/>
        <v>8.0017315414821488E-3</v>
      </c>
      <c r="L37" s="108">
        <f t="shared" si="9"/>
        <v>5.3087435538888443E-2</v>
      </c>
      <c r="M37" s="108">
        <f t="shared" si="4"/>
        <v>0</v>
      </c>
      <c r="N37" s="76">
        <f t="shared" si="10"/>
        <v>-0.60209869599663535</v>
      </c>
      <c r="O37" s="77">
        <f t="shared" si="5"/>
        <v>-0.61992805328517941</v>
      </c>
      <c r="P37" s="77">
        <f t="shared" si="6"/>
        <v>-0.59696103149690483</v>
      </c>
      <c r="Q37" s="77">
        <f t="shared" si="11"/>
        <v>-0.82252003585386491</v>
      </c>
      <c r="R37" s="90">
        <f t="shared" si="7"/>
        <v>-0.5385949291305453</v>
      </c>
      <c r="S37" s="72">
        <f t="shared" si="12"/>
        <v>1.01E-5</v>
      </c>
    </row>
    <row r="38" spans="1:19">
      <c r="A38" s="33">
        <v>25</v>
      </c>
      <c r="B38" s="93">
        <f t="shared" si="0"/>
        <v>7.5941000000000008E-2</v>
      </c>
      <c r="C38" s="95">
        <v>70000</v>
      </c>
      <c r="D38" s="34">
        <v>1.5188200000000001E-2</v>
      </c>
      <c r="E38" s="75">
        <v>1.46508E-4</v>
      </c>
      <c r="F38" s="35">
        <v>5</v>
      </c>
      <c r="G38" s="85">
        <f>init!D38/D38</f>
        <v>5.894444371288237E-2</v>
      </c>
      <c r="H38" s="86">
        <f t="shared" si="1"/>
        <v>9.6461726866909833E-3</v>
      </c>
      <c r="I38" s="107">
        <f t="shared" si="8"/>
        <v>9.43656480917935E-3</v>
      </c>
      <c r="J38" s="108">
        <f t="shared" si="2"/>
        <v>1.3980279605592111E-2</v>
      </c>
      <c r="K38" s="108">
        <f t="shared" si="3"/>
        <v>9.648204914810941E-3</v>
      </c>
      <c r="L38" s="108">
        <f t="shared" si="9"/>
        <v>6.1332498155920581E-2</v>
      </c>
      <c r="M38" s="108">
        <f t="shared" si="4"/>
        <v>0</v>
      </c>
      <c r="N38" s="76">
        <f t="shared" si="10"/>
        <v>-0.59594519042130756</v>
      </c>
      <c r="O38" s="77">
        <f t="shared" si="5"/>
        <v>-0.61259156460311737</v>
      </c>
      <c r="P38" s="77">
        <f t="shared" si="6"/>
        <v>-0.59082188973031968</v>
      </c>
      <c r="Q38" s="77">
        <f t="shared" si="11"/>
        <v>-0.78790381814965149</v>
      </c>
      <c r="R38" s="90">
        <f t="shared" si="7"/>
        <v>-0.5385949291305453</v>
      </c>
      <c r="S38" s="72">
        <f t="shared" si="12"/>
        <v>1.01E-5</v>
      </c>
    </row>
    <row r="39" spans="1:19">
      <c r="A39" s="33">
        <v>26</v>
      </c>
      <c r="B39" s="93">
        <f t="shared" si="0"/>
        <v>8.7711999999999998E-2</v>
      </c>
      <c r="C39" s="95">
        <v>80000</v>
      </c>
      <c r="D39" s="34">
        <v>1.75424E-2</v>
      </c>
      <c r="E39" s="75">
        <v>2.9298300000000002E-4</v>
      </c>
      <c r="F39" s="35">
        <v>5</v>
      </c>
      <c r="G39" s="85">
        <f>init!D39/D39</f>
        <v>5.4367703392922295E-2</v>
      </c>
      <c r="H39" s="86">
        <f t="shared" si="1"/>
        <v>1.6701420558190443E-2</v>
      </c>
      <c r="I39" s="107">
        <f t="shared" si="8"/>
        <v>1.093351679632334E-2</v>
      </c>
      <c r="J39" s="108">
        <f t="shared" si="2"/>
        <v>1.5980319606392127E-2</v>
      </c>
      <c r="K39" s="108">
        <f t="shared" si="3"/>
        <v>1.1144837068751495E-2</v>
      </c>
      <c r="L39" s="108">
        <f t="shared" si="9"/>
        <v>0.12466047206195884</v>
      </c>
      <c r="M39" s="108">
        <f t="shared" si="4"/>
        <v>0</v>
      </c>
      <c r="N39" s="76">
        <f t="shared" si="10"/>
        <v>-0.59035169923422059</v>
      </c>
      <c r="O39" s="77">
        <f t="shared" si="5"/>
        <v>-0.60525507592105543</v>
      </c>
      <c r="P39" s="77">
        <f t="shared" si="6"/>
        <v>-0.58524145513944947</v>
      </c>
      <c r="Q39" s="77">
        <f t="shared" si="11"/>
        <v>-0.52202652487480061</v>
      </c>
      <c r="R39" s="90">
        <f t="shared" si="7"/>
        <v>-0.5385949291305453</v>
      </c>
      <c r="S39" s="72">
        <f t="shared" si="12"/>
        <v>1.01E-5</v>
      </c>
    </row>
    <row r="40" spans="1:19">
      <c r="A40" s="33">
        <v>27</v>
      </c>
      <c r="B40" s="93">
        <f t="shared" si="0"/>
        <v>9.8420999999999995E-2</v>
      </c>
      <c r="C40" s="95">
        <v>90000</v>
      </c>
      <c r="D40" s="34">
        <v>1.9684199999999999E-2</v>
      </c>
      <c r="E40" s="75">
        <v>1.3401E-4</v>
      </c>
      <c r="F40" s="35">
        <v>5</v>
      </c>
      <c r="G40" s="85">
        <f>init!D40/D40</f>
        <v>5.1439225368569715E-2</v>
      </c>
      <c r="H40" s="86">
        <f t="shared" si="1"/>
        <v>6.8079982930472158E-3</v>
      </c>
      <c r="I40" s="107">
        <f t="shared" si="8"/>
        <v>1.2295411183403878E-2</v>
      </c>
      <c r="J40" s="108">
        <f t="shared" si="2"/>
        <v>1.7980359607192145E-2</v>
      </c>
      <c r="K40" s="108">
        <f t="shared" si="3"/>
        <v>1.2506440478533961E-2</v>
      </c>
      <c r="L40" s="108">
        <f t="shared" si="9"/>
        <v>3.5857017036749213E-2</v>
      </c>
      <c r="M40" s="108">
        <f t="shared" si="4"/>
        <v>0</v>
      </c>
      <c r="N40" s="76">
        <f t="shared" si="10"/>
        <v>-0.58526286250645609</v>
      </c>
      <c r="O40" s="77">
        <f t="shared" si="5"/>
        <v>-0.59791858723899338</v>
      </c>
      <c r="P40" s="77">
        <f t="shared" si="6"/>
        <v>-0.58016449701918549</v>
      </c>
      <c r="Q40" s="77">
        <f t="shared" si="11"/>
        <v>-0.8948605317007543</v>
      </c>
      <c r="R40" s="90">
        <f t="shared" si="7"/>
        <v>-0.5385949291305453</v>
      </c>
      <c r="S40" s="72">
        <f t="shared" si="12"/>
        <v>1.01E-5</v>
      </c>
    </row>
    <row r="41" spans="1:19">
      <c r="A41" s="33">
        <v>28</v>
      </c>
      <c r="B41" s="93">
        <f t="shared" si="0"/>
        <v>0.1261515</v>
      </c>
      <c r="C41" s="95">
        <v>100000</v>
      </c>
      <c r="D41" s="34">
        <v>2.5230300000000001E-2</v>
      </c>
      <c r="E41" s="75">
        <v>2.1018999999999999E-3</v>
      </c>
      <c r="F41" s="35">
        <v>5</v>
      </c>
      <c r="G41" s="85">
        <f>init!D41/D41</f>
        <v>4.9853549105638856E-2</v>
      </c>
      <c r="H41" s="86">
        <f t="shared" si="1"/>
        <v>8.3308561531174816E-2</v>
      </c>
      <c r="I41" s="107">
        <f t="shared" si="8"/>
        <v>1.5821978771501446E-2</v>
      </c>
      <c r="J41" s="108">
        <f t="shared" si="2"/>
        <v>1.9980399607992159E-2</v>
      </c>
      <c r="K41" s="108">
        <f t="shared" si="3"/>
        <v>1.6032254593294694E-2</v>
      </c>
      <c r="L41" s="108">
        <f t="shared" si="9"/>
        <v>0.7225268209584278</v>
      </c>
      <c r="M41" s="108">
        <f t="shared" si="4"/>
        <v>0</v>
      </c>
      <c r="N41" s="76">
        <f t="shared" si="10"/>
        <v>-0.57208553625010439</v>
      </c>
      <c r="O41" s="77">
        <f t="shared" si="5"/>
        <v>-0.59058209855693145</v>
      </c>
      <c r="P41" s="77">
        <f t="shared" si="6"/>
        <v>-0.5670179299117073</v>
      </c>
      <c r="Q41" s="77">
        <f t="shared" si="11"/>
        <v>1.9880662000332077</v>
      </c>
      <c r="R41" s="90">
        <f t="shared" si="7"/>
        <v>-0.5385949291305453</v>
      </c>
      <c r="S41" s="72">
        <f t="shared" si="12"/>
        <v>1.01E-5</v>
      </c>
    </row>
    <row r="42" spans="1:19">
      <c r="A42" s="33">
        <v>29</v>
      </c>
      <c r="B42" s="93">
        <f t="shared" si="0"/>
        <v>0.159639</v>
      </c>
      <c r="C42" s="95">
        <v>125000</v>
      </c>
      <c r="D42" s="34">
        <v>3.1927799999999999E-2</v>
      </c>
      <c r="E42" s="75">
        <v>2.38325E-3</v>
      </c>
      <c r="F42" s="35">
        <v>5</v>
      </c>
      <c r="G42" s="85">
        <f>init!D42/D42</f>
        <v>4.5746966593376306E-2</v>
      </c>
      <c r="H42" s="86">
        <f t="shared" si="1"/>
        <v>7.4644980236658956E-2</v>
      </c>
      <c r="I42" s="107">
        <f t="shared" si="8"/>
        <v>2.0080680637909094E-2</v>
      </c>
      <c r="J42" s="108">
        <f t="shared" si="2"/>
        <v>2.4980499609992199E-2</v>
      </c>
      <c r="K42" s="108">
        <f t="shared" si="3"/>
        <v>2.0290046561273992E-2</v>
      </c>
      <c r="L42" s="108">
        <f t="shared" si="9"/>
        <v>0.6447624305153552</v>
      </c>
      <c r="M42" s="108">
        <f t="shared" si="4"/>
        <v>0</v>
      </c>
      <c r="N42" s="76">
        <f t="shared" si="10"/>
        <v>-0.55617252663940198</v>
      </c>
      <c r="O42" s="77">
        <f t="shared" si="5"/>
        <v>-0.57224087685177649</v>
      </c>
      <c r="P42" s="77">
        <f t="shared" si="6"/>
        <v>-0.5511420652135709</v>
      </c>
      <c r="Q42" s="77">
        <f t="shared" si="11"/>
        <v>1.6615787985121961</v>
      </c>
      <c r="R42" s="90">
        <f t="shared" si="7"/>
        <v>-0.5385949291305453</v>
      </c>
      <c r="S42" s="72">
        <f t="shared" si="12"/>
        <v>1.01E-5</v>
      </c>
    </row>
    <row r="43" spans="1:19">
      <c r="A43" s="33">
        <v>30</v>
      </c>
      <c r="B43" s="93">
        <f t="shared" si="0"/>
        <v>0.170879</v>
      </c>
      <c r="C43" s="95">
        <v>150000</v>
      </c>
      <c r="D43" s="34">
        <v>3.4175799999999999E-2</v>
      </c>
      <c r="E43" s="75">
        <v>3.0294399999999998E-4</v>
      </c>
      <c r="F43" s="35">
        <v>5</v>
      </c>
      <c r="G43" s="85">
        <f>init!D43/D43</f>
        <v>5.3031677385752492E-2</v>
      </c>
      <c r="H43" s="86">
        <f t="shared" si="1"/>
        <v>8.8642840840594799E-3</v>
      </c>
      <c r="I43" s="107">
        <f t="shared" si="8"/>
        <v>2.1510103825021359E-2</v>
      </c>
      <c r="J43" s="108">
        <f t="shared" si="2"/>
        <v>2.9980599611992238E-2</v>
      </c>
      <c r="K43" s="108">
        <f t="shared" si="3"/>
        <v>2.1719164343135502E-2</v>
      </c>
      <c r="L43" s="108">
        <f t="shared" si="9"/>
        <v>5.4314258410595659E-2</v>
      </c>
      <c r="M43" s="108">
        <f t="shared" si="4"/>
        <v>0</v>
      </c>
      <c r="N43" s="76">
        <f t="shared" si="10"/>
        <v>-0.5508313626819763</v>
      </c>
      <c r="O43" s="77">
        <f t="shared" si="5"/>
        <v>-0.55389965514662154</v>
      </c>
      <c r="P43" s="77">
        <f t="shared" si="6"/>
        <v>-0.54581336885800369</v>
      </c>
      <c r="Q43" s="77">
        <f t="shared" si="11"/>
        <v>-0.81736932086429082</v>
      </c>
      <c r="R43" s="90">
        <f t="shared" si="7"/>
        <v>-0.5385949291305453</v>
      </c>
      <c r="S43" s="72">
        <f t="shared" si="12"/>
        <v>1.01E-5</v>
      </c>
    </row>
    <row r="44" spans="1:19">
      <c r="A44" s="33">
        <v>31</v>
      </c>
      <c r="B44" s="93">
        <f t="shared" si="0"/>
        <v>0.20014000000000001</v>
      </c>
      <c r="C44" s="95">
        <v>175000</v>
      </c>
      <c r="D44" s="34">
        <v>4.0028000000000001E-2</v>
      </c>
      <c r="E44" s="75">
        <v>2.0899499999999999E-4</v>
      </c>
      <c r="F44" s="35">
        <v>5</v>
      </c>
      <c r="G44" s="85">
        <f>init!D44/D44</f>
        <v>5.0689017687618666E-2</v>
      </c>
      <c r="H44" s="86">
        <f t="shared" si="1"/>
        <v>5.2212201458978714E-3</v>
      </c>
      <c r="I44" s="107">
        <f t="shared" si="8"/>
        <v>2.5231309508125629E-2</v>
      </c>
      <c r="J44" s="108">
        <f t="shared" si="2"/>
        <v>3.4980699613992278E-2</v>
      </c>
      <c r="K44" s="108">
        <f t="shared" si="3"/>
        <v>2.5439574967250238E-2</v>
      </c>
      <c r="L44" s="108">
        <f t="shared" si="9"/>
        <v>2.1614080866742099E-2</v>
      </c>
      <c r="M44" s="108">
        <f t="shared" si="4"/>
        <v>0</v>
      </c>
      <c r="N44" s="76">
        <f t="shared" si="10"/>
        <v>-0.53692675426932202</v>
      </c>
      <c r="O44" s="77">
        <f t="shared" si="5"/>
        <v>-0.53555843344146647</v>
      </c>
      <c r="P44" s="77">
        <f t="shared" si="6"/>
        <v>-0.5319412172512199</v>
      </c>
      <c r="Q44" s="77">
        <f t="shared" si="11"/>
        <v>-0.95465832852884602</v>
      </c>
      <c r="R44" s="90">
        <f t="shared" si="7"/>
        <v>-0.5385949291305453</v>
      </c>
      <c r="S44" s="72">
        <f t="shared" si="12"/>
        <v>1.01E-5</v>
      </c>
    </row>
    <row r="45" spans="1:19">
      <c r="A45" s="33">
        <v>32</v>
      </c>
      <c r="B45" s="93">
        <f t="shared" si="0"/>
        <v>0.22970000000000002</v>
      </c>
      <c r="C45" s="95">
        <v>200000</v>
      </c>
      <c r="D45" s="34">
        <v>4.5940000000000002E-2</v>
      </c>
      <c r="E45" s="75">
        <v>2.5216600000000001E-4</v>
      </c>
      <c r="F45" s="35">
        <v>5</v>
      </c>
      <c r="G45" s="85">
        <f>init!D45/D45</f>
        <v>4.9935568132346536E-2</v>
      </c>
      <c r="H45" s="86">
        <f t="shared" si="1"/>
        <v>5.4890291684806273E-3</v>
      </c>
      <c r="I45" s="107">
        <f t="shared" si="8"/>
        <v>2.8990539882773184E-2</v>
      </c>
      <c r="J45" s="108">
        <f t="shared" si="2"/>
        <v>3.9980799615992317E-2</v>
      </c>
      <c r="K45" s="108">
        <f t="shared" si="3"/>
        <v>2.9198002158693854E-2</v>
      </c>
      <c r="L45" s="108">
        <f t="shared" si="9"/>
        <v>2.4017937273039823E-2</v>
      </c>
      <c r="M45" s="108">
        <f t="shared" si="4"/>
        <v>0</v>
      </c>
      <c r="N45" s="76">
        <f t="shared" si="10"/>
        <v>-0.52288006329231984</v>
      </c>
      <c r="O45" s="77">
        <f t="shared" si="5"/>
        <v>-0.51721721173631152</v>
      </c>
      <c r="P45" s="77">
        <f t="shared" si="6"/>
        <v>-0.51792731473604525</v>
      </c>
      <c r="Q45" s="77">
        <f t="shared" si="11"/>
        <v>-0.94456593498920516</v>
      </c>
      <c r="R45" s="90">
        <f t="shared" si="7"/>
        <v>-0.5385949291305453</v>
      </c>
      <c r="S45" s="72">
        <f t="shared" si="12"/>
        <v>1.01E-5</v>
      </c>
    </row>
    <row r="46" spans="1:19">
      <c r="A46" s="33">
        <v>33</v>
      </c>
      <c r="B46" s="93">
        <f t="shared" ref="B46:B77" si="13">D46*F46</f>
        <v>0.259988</v>
      </c>
      <c r="C46" s="95">
        <v>225000</v>
      </c>
      <c r="D46" s="34">
        <v>5.1997599999999998E-2</v>
      </c>
      <c r="E46" s="75">
        <v>3.8434299999999999E-4</v>
      </c>
      <c r="F46" s="35">
        <v>5</v>
      </c>
      <c r="G46" s="85">
        <f>init!D46/D46</f>
        <v>4.9639983383848486E-2</v>
      </c>
      <c r="H46" s="86">
        <f t="shared" ref="H46:H77" si="14">E46/D46</f>
        <v>7.3915526870470946E-3</v>
      </c>
      <c r="I46" s="107">
        <f t="shared" si="8"/>
        <v>3.2842352115091358E-2</v>
      </c>
      <c r="J46" s="108">
        <f t="shared" ref="J46:J77" si="15">(C46-$C$8)/($C$7-$C$8)</f>
        <v>4.4980899617992356E-2</v>
      </c>
      <c r="K46" s="108">
        <f t="shared" ref="K46:K77" si="16">(D46-$D$8)/($D$7-$D$8)</f>
        <v>3.304899142711213E-2</v>
      </c>
      <c r="L46" s="108">
        <f t="shared" si="9"/>
        <v>4.1095006985375097E-2</v>
      </c>
      <c r="M46" s="108">
        <f t="shared" ref="M46:M77" si="17">(F46-$F$8)/($F$7-$F$8)</f>
        <v>0</v>
      </c>
      <c r="N46" s="76">
        <f t="shared" si="10"/>
        <v>-0.50848743215864456</v>
      </c>
      <c r="O46" s="77">
        <f t="shared" ref="O46:O77" si="18">(C46-$C$9)/$C$10</f>
        <v>-0.49887599003115657</v>
      </c>
      <c r="P46" s="77">
        <f t="shared" ref="P46:P77" si="19">(D46-$D$9)/$D$10</f>
        <v>-0.50356827957435335</v>
      </c>
      <c r="Q46" s="77">
        <f t="shared" si="11"/>
        <v>-0.87286926143198085</v>
      </c>
      <c r="R46" s="90">
        <f t="shared" ref="R46:R77" si="20">(F46-$F$9)/$F$10</f>
        <v>-0.5385949291305453</v>
      </c>
      <c r="S46" s="72">
        <f t="shared" si="12"/>
        <v>1.01E-5</v>
      </c>
    </row>
    <row r="47" spans="1:19">
      <c r="A47" s="33">
        <v>34</v>
      </c>
      <c r="B47" s="93">
        <f t="shared" si="13"/>
        <v>0.3050175</v>
      </c>
      <c r="C47" s="95">
        <v>250000</v>
      </c>
      <c r="D47" s="34">
        <v>6.1003500000000002E-2</v>
      </c>
      <c r="E47" s="75">
        <v>6.9679E-3</v>
      </c>
      <c r="F47" s="35">
        <v>5</v>
      </c>
      <c r="G47" s="85">
        <f>init!D47/D47</f>
        <v>4.7104510396944438E-2</v>
      </c>
      <c r="H47" s="86">
        <f t="shared" si="14"/>
        <v>0.11422131517044104</v>
      </c>
      <c r="I47" s="107">
        <f t="shared" si="8"/>
        <v>3.8568883378798803E-2</v>
      </c>
      <c r="J47" s="108">
        <f t="shared" si="15"/>
        <v>4.9980999619992403E-2</v>
      </c>
      <c r="K47" s="108">
        <f t="shared" si="16"/>
        <v>3.877429918141221E-2</v>
      </c>
      <c r="L47" s="108">
        <f t="shared" si="9"/>
        <v>1</v>
      </c>
      <c r="M47" s="108">
        <f t="shared" si="17"/>
        <v>0</v>
      </c>
      <c r="N47" s="76">
        <f t="shared" si="10"/>
        <v>-0.48708975044859987</v>
      </c>
      <c r="O47" s="77">
        <f t="shared" si="18"/>
        <v>-0.48053476832600162</v>
      </c>
      <c r="P47" s="77">
        <f t="shared" si="19"/>
        <v>-0.48222054536234182</v>
      </c>
      <c r="Q47" s="77">
        <f t="shared" si="11"/>
        <v>3.1530145356518693</v>
      </c>
      <c r="R47" s="90">
        <f t="shared" si="20"/>
        <v>-0.5385949291305453</v>
      </c>
      <c r="S47" s="72">
        <f t="shared" si="12"/>
        <v>1.01E-5</v>
      </c>
    </row>
    <row r="48" spans="1:19">
      <c r="A48" s="33">
        <v>35</v>
      </c>
      <c r="B48" s="93">
        <f t="shared" si="13"/>
        <v>0.32155400000000001</v>
      </c>
      <c r="C48" s="95">
        <v>275000</v>
      </c>
      <c r="D48" s="34">
        <v>6.4310800000000001E-2</v>
      </c>
      <c r="E48" s="75">
        <v>7.8324999999999998E-4</v>
      </c>
      <c r="F48" s="35">
        <v>5</v>
      </c>
      <c r="G48" s="85">
        <f>init!D48/D48</f>
        <v>4.858779551801564E-2</v>
      </c>
      <c r="H48" s="86">
        <f t="shared" si="14"/>
        <v>1.2179136319249644E-2</v>
      </c>
      <c r="I48" s="107">
        <f t="shared" si="8"/>
        <v>4.0671877732329227E-2</v>
      </c>
      <c r="J48" s="108">
        <f t="shared" si="15"/>
        <v>5.4981099621992442E-2</v>
      </c>
      <c r="K48" s="108">
        <f t="shared" si="16"/>
        <v>4.0876844216977404E-2</v>
      </c>
      <c r="L48" s="108">
        <f t="shared" si="9"/>
        <v>8.4068404498149091E-2</v>
      </c>
      <c r="M48" s="108">
        <f t="shared" si="17"/>
        <v>0</v>
      </c>
      <c r="N48" s="76">
        <f t="shared" si="10"/>
        <v>-0.47923172929362029</v>
      </c>
      <c r="O48" s="77">
        <f t="shared" si="18"/>
        <v>-0.46219354662084666</v>
      </c>
      <c r="P48" s="77">
        <f t="shared" si="19"/>
        <v>-0.47438086677837066</v>
      </c>
      <c r="Q48" s="77">
        <f t="shared" si="11"/>
        <v>-0.69244898412335953</v>
      </c>
      <c r="R48" s="90">
        <f t="shared" si="20"/>
        <v>-0.5385949291305453</v>
      </c>
      <c r="S48" s="72">
        <f t="shared" si="12"/>
        <v>1.01E-5</v>
      </c>
    </row>
    <row r="49" spans="1:19">
      <c r="A49" s="33">
        <v>36</v>
      </c>
      <c r="B49" s="93">
        <f t="shared" si="13"/>
        <v>0.35933350000000003</v>
      </c>
      <c r="C49" s="95">
        <v>300000</v>
      </c>
      <c r="D49" s="34">
        <v>7.1866700000000006E-2</v>
      </c>
      <c r="E49" s="75">
        <v>2.3376500000000001E-4</v>
      </c>
      <c r="F49" s="35">
        <v>5</v>
      </c>
      <c r="G49" s="85">
        <f>init!D49/D49</f>
        <v>4.7534393536923215E-2</v>
      </c>
      <c r="H49" s="86">
        <f t="shared" si="14"/>
        <v>3.2527582315592615E-3</v>
      </c>
      <c r="I49" s="107">
        <f t="shared" si="8"/>
        <v>4.5476405605772985E-2</v>
      </c>
      <c r="J49" s="108">
        <f t="shared" si="15"/>
        <v>5.9981199623992482E-2</v>
      </c>
      <c r="K49" s="108">
        <f t="shared" si="16"/>
        <v>4.5680345572834784E-2</v>
      </c>
      <c r="L49" s="108">
        <f t="shared" si="9"/>
        <v>3.9451474689744942E-3</v>
      </c>
      <c r="M49" s="108">
        <f t="shared" si="17"/>
        <v>0</v>
      </c>
      <c r="N49" s="76">
        <f t="shared" si="10"/>
        <v>-0.46127919337461976</v>
      </c>
      <c r="O49" s="77">
        <f t="shared" si="18"/>
        <v>-0.44385232491569165</v>
      </c>
      <c r="P49" s="77">
        <f t="shared" si="19"/>
        <v>-0.45647023653236102</v>
      </c>
      <c r="Q49" s="77">
        <f t="shared" si="11"/>
        <v>-1.0288398931218061</v>
      </c>
      <c r="R49" s="90">
        <f t="shared" si="20"/>
        <v>-0.5385949291305453</v>
      </c>
      <c r="S49" s="72">
        <f t="shared" si="12"/>
        <v>1.01E-5</v>
      </c>
    </row>
    <row r="50" spans="1:19">
      <c r="A50" s="33">
        <v>37</v>
      </c>
      <c r="B50" s="93">
        <f t="shared" si="13"/>
        <v>0.38933400000000001</v>
      </c>
      <c r="C50" s="95">
        <v>325000</v>
      </c>
      <c r="D50" s="34">
        <v>7.78668E-2</v>
      </c>
      <c r="E50" s="75">
        <v>5.6796500000000003E-4</v>
      </c>
      <c r="F50" s="35">
        <v>5</v>
      </c>
      <c r="G50" s="85">
        <f>init!D50/D50</f>
        <v>4.7766185331874433E-2</v>
      </c>
      <c r="H50" s="86">
        <f t="shared" si="14"/>
        <v>7.2940585718175143E-3</v>
      </c>
      <c r="I50" s="107">
        <f t="shared" si="8"/>
        <v>4.9291655634684149E-2</v>
      </c>
      <c r="J50" s="108">
        <f t="shared" si="15"/>
        <v>6.4981299625992514E-2</v>
      </c>
      <c r="K50" s="108">
        <f t="shared" si="16"/>
        <v>4.9494780449590672E-2</v>
      </c>
      <c r="L50" s="108">
        <f t="shared" si="9"/>
        <v>4.0219898853428061E-2</v>
      </c>
      <c r="M50" s="108">
        <f t="shared" si="17"/>
        <v>0</v>
      </c>
      <c r="N50" s="76">
        <f t="shared" si="10"/>
        <v>-0.44702318009127889</v>
      </c>
      <c r="O50" s="77">
        <f t="shared" si="18"/>
        <v>-0.4255111032105367</v>
      </c>
      <c r="P50" s="77">
        <f t="shared" si="19"/>
        <v>-0.44224750032104504</v>
      </c>
      <c r="Q50" s="77">
        <f t="shared" si="11"/>
        <v>-0.87654333099545867</v>
      </c>
      <c r="R50" s="90">
        <f t="shared" si="20"/>
        <v>-0.5385949291305453</v>
      </c>
      <c r="S50" s="72">
        <f t="shared" si="12"/>
        <v>1.01E-5</v>
      </c>
    </row>
    <row r="51" spans="1:19">
      <c r="A51" s="33">
        <v>38</v>
      </c>
      <c r="B51" s="93">
        <f t="shared" si="13"/>
        <v>0.41869849999999997</v>
      </c>
      <c r="C51" s="95">
        <v>350000</v>
      </c>
      <c r="D51" s="34">
        <v>8.37397E-2</v>
      </c>
      <c r="E51" s="75">
        <v>4.4132399999999999E-4</v>
      </c>
      <c r="F51" s="35">
        <v>5</v>
      </c>
      <c r="G51" s="85">
        <f>init!D51/D51</f>
        <v>4.9621147436639972E-2</v>
      </c>
      <c r="H51" s="86">
        <f t="shared" si="14"/>
        <v>5.2701884530276556E-3</v>
      </c>
      <c r="I51" s="107">
        <f t="shared" si="8"/>
        <v>5.3026023711014933E-2</v>
      </c>
      <c r="J51" s="108">
        <f t="shared" si="15"/>
        <v>6.998139962799256E-2</v>
      </c>
      <c r="K51" s="108">
        <f t="shared" si="16"/>
        <v>5.3228350654703868E-2</v>
      </c>
      <c r="L51" s="108">
        <f t="shared" si="9"/>
        <v>2.2053620870526369E-2</v>
      </c>
      <c r="M51" s="108">
        <f t="shared" si="17"/>
        <v>0</v>
      </c>
      <c r="N51" s="76">
        <f t="shared" si="10"/>
        <v>-0.43306938925250421</v>
      </c>
      <c r="O51" s="77">
        <f t="shared" si="18"/>
        <v>-0.40716988150538175</v>
      </c>
      <c r="P51" s="77">
        <f t="shared" si="19"/>
        <v>-0.42832628109212595</v>
      </c>
      <c r="Q51" s="77">
        <f t="shared" si="11"/>
        <v>-0.95281295595044058</v>
      </c>
      <c r="R51" s="90">
        <f t="shared" si="20"/>
        <v>-0.5385949291305453</v>
      </c>
      <c r="S51" s="72">
        <f t="shared" si="12"/>
        <v>1.01E-5</v>
      </c>
    </row>
    <row r="52" spans="1:19">
      <c r="A52" s="33">
        <v>39</v>
      </c>
      <c r="B52" s="93">
        <f t="shared" si="13"/>
        <v>0.48773950000000005</v>
      </c>
      <c r="C52" s="95">
        <v>375000</v>
      </c>
      <c r="D52" s="34">
        <v>9.7547900000000007E-2</v>
      </c>
      <c r="E52" s="75">
        <v>7.8905199999999998E-3</v>
      </c>
      <c r="F52" s="35">
        <v>5</v>
      </c>
      <c r="G52" s="85">
        <f>init!D52/D52</f>
        <v>4.4832128626039101E-2</v>
      </c>
      <c r="H52" s="86">
        <f t="shared" si="14"/>
        <v>8.088867110414473E-2</v>
      </c>
      <c r="I52" s="107">
        <f t="shared" si="8"/>
        <v>6.1806166616835037E-2</v>
      </c>
      <c r="J52" s="108">
        <f t="shared" si="15"/>
        <v>7.4981499629992607E-2</v>
      </c>
      <c r="K52" s="108">
        <f t="shared" si="16"/>
        <v>6.2006617627791111E-2</v>
      </c>
      <c r="L52" s="108">
        <f t="shared" si="9"/>
        <v>0.70080586081505825</v>
      </c>
      <c r="M52" s="108">
        <f t="shared" si="17"/>
        <v>0</v>
      </c>
      <c r="N52" s="76">
        <f t="shared" si="10"/>
        <v>-0.4002616222787827</v>
      </c>
      <c r="O52" s="77">
        <f t="shared" si="18"/>
        <v>-0.38882865980022674</v>
      </c>
      <c r="P52" s="77">
        <f t="shared" si="19"/>
        <v>-0.39559509558636879</v>
      </c>
      <c r="Q52" s="77">
        <f t="shared" si="11"/>
        <v>1.8968725342004946</v>
      </c>
      <c r="R52" s="90">
        <f t="shared" si="20"/>
        <v>-0.5385949291305453</v>
      </c>
      <c r="S52" s="72">
        <f t="shared" si="12"/>
        <v>1.01E-5</v>
      </c>
    </row>
    <row r="53" spans="1:19">
      <c r="A53" s="33">
        <v>40</v>
      </c>
      <c r="B53" s="93">
        <f t="shared" si="13"/>
        <v>0.48663100000000004</v>
      </c>
      <c r="C53" s="95">
        <v>400000</v>
      </c>
      <c r="D53" s="34">
        <v>9.7326200000000002E-2</v>
      </c>
      <c r="E53" s="75">
        <v>6.6619900000000002E-4</v>
      </c>
      <c r="F53" s="35">
        <v>5</v>
      </c>
      <c r="G53" s="85">
        <f>init!D53/D53</f>
        <v>4.7140030125495502E-2</v>
      </c>
      <c r="H53" s="86">
        <f t="shared" si="14"/>
        <v>6.8450119289564376E-3</v>
      </c>
      <c r="I53" s="107">
        <f t="shared" si="8"/>
        <v>6.1665195477785754E-2</v>
      </c>
      <c r="J53" s="108">
        <f t="shared" si="15"/>
        <v>7.9981599631992639E-2</v>
      </c>
      <c r="K53" s="108">
        <f t="shared" si="16"/>
        <v>6.1865676608111972E-2</v>
      </c>
      <c r="L53" s="108">
        <f t="shared" si="9"/>
        <v>3.6189251794722169E-2</v>
      </c>
      <c r="M53" s="108">
        <f t="shared" si="17"/>
        <v>0</v>
      </c>
      <c r="N53" s="76">
        <f t="shared" si="10"/>
        <v>-0.40078837319042027</v>
      </c>
      <c r="O53" s="77">
        <f t="shared" si="18"/>
        <v>-0.37048743809507179</v>
      </c>
      <c r="P53" s="77">
        <f t="shared" si="19"/>
        <v>-0.3961206169306879</v>
      </c>
      <c r="Q53" s="77">
        <f t="shared" si="11"/>
        <v>-0.89346567137705712</v>
      </c>
      <c r="R53" s="90">
        <f t="shared" si="20"/>
        <v>-0.5385949291305453</v>
      </c>
      <c r="S53" s="72">
        <f t="shared" si="12"/>
        <v>1.01E-5</v>
      </c>
    </row>
    <row r="54" spans="1:19">
      <c r="A54" s="33">
        <v>41</v>
      </c>
      <c r="B54" s="93">
        <f t="shared" si="13"/>
        <v>0.51436000000000004</v>
      </c>
      <c r="C54" s="95">
        <v>425000</v>
      </c>
      <c r="D54" s="34">
        <v>0.10287200000000001</v>
      </c>
      <c r="E54" s="75">
        <v>4.3236899999999999E-4</v>
      </c>
      <c r="F54" s="35">
        <v>5</v>
      </c>
      <c r="G54" s="85">
        <f>init!D54/D54</f>
        <v>4.7168714519013916E-2</v>
      </c>
      <c r="H54" s="86">
        <f t="shared" si="14"/>
        <v>4.2029804028307022E-3</v>
      </c>
      <c r="I54" s="107">
        <f t="shared" si="8"/>
        <v>6.5191572306561196E-2</v>
      </c>
      <c r="J54" s="108">
        <f t="shared" si="15"/>
        <v>8.4981699633992686E-2</v>
      </c>
      <c r="K54" s="108">
        <f t="shared" si="16"/>
        <v>6.5391300004307512E-2</v>
      </c>
      <c r="L54" s="108">
        <f t="shared" si="9"/>
        <v>1.2474350972979466E-2</v>
      </c>
      <c r="M54" s="108">
        <f t="shared" si="17"/>
        <v>0</v>
      </c>
      <c r="N54" s="76">
        <f t="shared" si="10"/>
        <v>-0.38761175972285283</v>
      </c>
      <c r="O54" s="77">
        <f t="shared" si="18"/>
        <v>-0.35214621638991683</v>
      </c>
      <c r="P54" s="77">
        <f t="shared" si="19"/>
        <v>-0.38297476094816824</v>
      </c>
      <c r="Q54" s="77">
        <f t="shared" si="11"/>
        <v>-0.99303073325826929</v>
      </c>
      <c r="R54" s="90">
        <f t="shared" si="20"/>
        <v>-0.5385949291305453</v>
      </c>
      <c r="S54" s="72">
        <f t="shared" si="12"/>
        <v>1.01E-5</v>
      </c>
    </row>
    <row r="55" spans="1:19">
      <c r="A55" s="33">
        <v>42</v>
      </c>
      <c r="B55" s="93">
        <f t="shared" si="13"/>
        <v>0.5474</v>
      </c>
      <c r="C55" s="95">
        <v>450000</v>
      </c>
      <c r="D55" s="34">
        <v>0.10947999999999999</v>
      </c>
      <c r="E55" s="75">
        <v>6.3424800000000002E-4</v>
      </c>
      <c r="F55" s="35">
        <v>5</v>
      </c>
      <c r="G55" s="85">
        <f>init!D55/D55</f>
        <v>4.7850931677018635E-2</v>
      </c>
      <c r="H55" s="86">
        <f t="shared" si="14"/>
        <v>5.7932773109243699E-3</v>
      </c>
      <c r="I55" s="107">
        <f t="shared" si="8"/>
        <v>6.9393364308535321E-2</v>
      </c>
      <c r="J55" s="108">
        <f t="shared" si="15"/>
        <v>8.9981799635992718E-2</v>
      </c>
      <c r="K55" s="108">
        <f t="shared" si="16"/>
        <v>6.959219426700361E-2</v>
      </c>
      <c r="L55" s="108">
        <f t="shared" si="9"/>
        <v>2.6748871575641868E-2</v>
      </c>
      <c r="M55" s="108">
        <f t="shared" si="17"/>
        <v>0</v>
      </c>
      <c r="N55" s="76">
        <f t="shared" si="10"/>
        <v>-0.37191139876614943</v>
      </c>
      <c r="O55" s="77">
        <f t="shared" si="18"/>
        <v>-0.33380499468476182</v>
      </c>
      <c r="P55" s="77">
        <f t="shared" si="19"/>
        <v>-0.36731104852931262</v>
      </c>
      <c r="Q55" s="77">
        <f t="shared" si="11"/>
        <v>-0.93310033178572038</v>
      </c>
      <c r="R55" s="90">
        <f t="shared" si="20"/>
        <v>-0.5385949291305453</v>
      </c>
      <c r="S55" s="72">
        <f t="shared" si="12"/>
        <v>1.01E-5</v>
      </c>
    </row>
    <row r="56" spans="1:19">
      <c r="A56" s="33">
        <v>43</v>
      </c>
      <c r="B56" s="93">
        <f t="shared" si="13"/>
        <v>0.58006500000000005</v>
      </c>
      <c r="C56" s="95">
        <v>475000</v>
      </c>
      <c r="D56" s="34">
        <v>0.11601300000000001</v>
      </c>
      <c r="E56" s="75">
        <v>7.2355300000000004E-4</v>
      </c>
      <c r="F56" s="35">
        <v>5</v>
      </c>
      <c r="G56" s="85">
        <f>init!D56/D56</f>
        <v>4.7029729426874577E-2</v>
      </c>
      <c r="H56" s="86">
        <f t="shared" si="14"/>
        <v>6.2368269073293514E-3</v>
      </c>
      <c r="I56" s="107">
        <f t="shared" si="8"/>
        <v>7.3547466479978577E-2</v>
      </c>
      <c r="J56" s="108">
        <f t="shared" si="15"/>
        <v>9.4981899637992764E-2</v>
      </c>
      <c r="K56" s="108">
        <f t="shared" si="16"/>
        <v>7.3745408888400976E-2</v>
      </c>
      <c r="L56" s="108">
        <f t="shared" si="9"/>
        <v>3.0730177091588068E-2</v>
      </c>
      <c r="M56" s="108">
        <f t="shared" si="17"/>
        <v>0</v>
      </c>
      <c r="N56" s="76">
        <f t="shared" si="10"/>
        <v>-0.35638923500553454</v>
      </c>
      <c r="O56" s="77">
        <f t="shared" si="18"/>
        <v>-0.31546377297960687</v>
      </c>
      <c r="P56" s="77">
        <f t="shared" si="19"/>
        <v>-0.35182511735007771</v>
      </c>
      <c r="Q56" s="77">
        <f t="shared" si="11"/>
        <v>-0.91638514781582736</v>
      </c>
      <c r="R56" s="90">
        <f t="shared" si="20"/>
        <v>-0.5385949291305453</v>
      </c>
      <c r="S56" s="72">
        <f t="shared" si="12"/>
        <v>1.01E-5</v>
      </c>
    </row>
    <row r="57" spans="1:19">
      <c r="A57" s="33">
        <v>44</v>
      </c>
      <c r="B57" s="93">
        <f t="shared" si="13"/>
        <v>0.61105500000000001</v>
      </c>
      <c r="C57" s="95">
        <v>500000</v>
      </c>
      <c r="D57" s="34">
        <v>0.122211</v>
      </c>
      <c r="E57" s="75">
        <v>5.9897200000000002E-4</v>
      </c>
      <c r="F57" s="35">
        <v>5</v>
      </c>
      <c r="G57" s="85">
        <f>init!D57/D57</f>
        <v>4.6983004803168291E-2</v>
      </c>
      <c r="H57" s="86">
        <f t="shared" si="14"/>
        <v>4.9011300128466344E-3</v>
      </c>
      <c r="I57" s="107">
        <f t="shared" si="8"/>
        <v>7.748855407505055E-2</v>
      </c>
      <c r="J57" s="108">
        <f t="shared" si="15"/>
        <v>9.9981999639992797E-2</v>
      </c>
      <c r="K57" s="108">
        <f t="shared" si="16"/>
        <v>7.7685654445330529E-2</v>
      </c>
      <c r="L57" s="108">
        <f t="shared" si="9"/>
        <v>1.8740948701487511E-2</v>
      </c>
      <c r="M57" s="108">
        <f t="shared" si="17"/>
        <v>0</v>
      </c>
      <c r="N57" s="76">
        <f t="shared" si="10"/>
        <v>-0.34166301872078159</v>
      </c>
      <c r="O57" s="77">
        <f t="shared" si="18"/>
        <v>-0.29712255127445192</v>
      </c>
      <c r="P57" s="77">
        <f t="shared" si="19"/>
        <v>-0.33713327570781565</v>
      </c>
      <c r="Q57" s="77">
        <f t="shared" si="11"/>
        <v>-0.96672093777088852</v>
      </c>
      <c r="R57" s="90">
        <f t="shared" si="20"/>
        <v>-0.5385949291305453</v>
      </c>
      <c r="S57" s="72">
        <f t="shared" si="12"/>
        <v>1.01E-5</v>
      </c>
    </row>
    <row r="58" spans="1:19">
      <c r="A58" s="33">
        <v>45</v>
      </c>
      <c r="B58" s="93">
        <f t="shared" si="13"/>
        <v>0.71363500000000002</v>
      </c>
      <c r="C58" s="95">
        <v>550000</v>
      </c>
      <c r="D58" s="34">
        <v>0.14272699999999999</v>
      </c>
      <c r="E58" s="75">
        <v>1.1162999999999999E-2</v>
      </c>
      <c r="F58" s="35">
        <v>5</v>
      </c>
      <c r="G58" s="85">
        <f>init!D58/D58</f>
        <v>4.5408086767044782E-2</v>
      </c>
      <c r="H58" s="86">
        <f t="shared" si="14"/>
        <v>7.821225136098986E-2</v>
      </c>
      <c r="I58" s="107">
        <f t="shared" si="8"/>
        <v>9.0533948250671209E-2</v>
      </c>
      <c r="J58" s="108">
        <f t="shared" si="15"/>
        <v>0.10998219964399288</v>
      </c>
      <c r="K58" s="108">
        <f t="shared" si="16"/>
        <v>9.0728261390468745E-2</v>
      </c>
      <c r="L58" s="108">
        <f t="shared" si="9"/>
        <v>0.67678229102089094</v>
      </c>
      <c r="M58" s="108">
        <f t="shared" si="17"/>
        <v>0</v>
      </c>
      <c r="N58" s="76">
        <f t="shared" si="10"/>
        <v>-0.29291776972142824</v>
      </c>
      <c r="O58" s="77">
        <f t="shared" si="18"/>
        <v>-0.26044010786414196</v>
      </c>
      <c r="P58" s="77">
        <f t="shared" si="19"/>
        <v>-0.28850181021368088</v>
      </c>
      <c r="Q58" s="77">
        <f t="shared" si="11"/>
        <v>1.7960115510092476</v>
      </c>
      <c r="R58" s="90">
        <f t="shared" si="20"/>
        <v>-0.5385949291305453</v>
      </c>
      <c r="S58" s="72">
        <f t="shared" si="12"/>
        <v>1.01E-5</v>
      </c>
    </row>
    <row r="59" spans="1:19">
      <c r="A59" s="33">
        <v>46</v>
      </c>
      <c r="B59" s="93">
        <f t="shared" si="13"/>
        <v>0.754915</v>
      </c>
      <c r="C59" s="95">
        <v>600000</v>
      </c>
      <c r="D59" s="34">
        <v>0.15098300000000001</v>
      </c>
      <c r="E59" s="75">
        <v>6.6427100000000002E-4</v>
      </c>
      <c r="F59" s="35">
        <v>5</v>
      </c>
      <c r="G59" s="85">
        <f>init!D59/D59</f>
        <v>4.5553472907545883E-2</v>
      </c>
      <c r="H59" s="86">
        <f t="shared" si="14"/>
        <v>4.3996410191875909E-3</v>
      </c>
      <c r="I59" s="107">
        <f t="shared" si="8"/>
        <v>9.5783644795510547E-2</v>
      </c>
      <c r="J59" s="108">
        <f t="shared" si="15"/>
        <v>0.11998239964799295</v>
      </c>
      <c r="K59" s="108">
        <f t="shared" si="16"/>
        <v>9.5976836304636298E-2</v>
      </c>
      <c r="L59" s="108">
        <f t="shared" si="9"/>
        <v>1.4239578589050107E-2</v>
      </c>
      <c r="M59" s="108">
        <f t="shared" si="17"/>
        <v>0</v>
      </c>
      <c r="N59" s="76">
        <f t="shared" si="10"/>
        <v>-0.27330182237600703</v>
      </c>
      <c r="O59" s="77">
        <f t="shared" si="18"/>
        <v>-0.22375766445383202</v>
      </c>
      <c r="P59" s="77">
        <f t="shared" si="19"/>
        <v>-0.26893165135622438</v>
      </c>
      <c r="Q59" s="77">
        <f t="shared" si="11"/>
        <v>-0.98561957020304114</v>
      </c>
      <c r="R59" s="90">
        <f t="shared" si="20"/>
        <v>-0.5385949291305453</v>
      </c>
      <c r="S59" s="72">
        <f t="shared" si="12"/>
        <v>1.01E-5</v>
      </c>
    </row>
    <row r="60" spans="1:19">
      <c r="A60" s="33">
        <v>47</v>
      </c>
      <c r="B60" s="93">
        <f t="shared" si="13"/>
        <v>0.82522499999999999</v>
      </c>
      <c r="C60" s="95">
        <v>650000</v>
      </c>
      <c r="D60" s="34">
        <v>0.165045</v>
      </c>
      <c r="E60" s="75">
        <v>1.2638700000000001E-3</v>
      </c>
      <c r="F60" s="35">
        <v>5</v>
      </c>
      <c r="G60" s="85">
        <f>init!D60/D60</f>
        <v>4.4249144172801354E-2</v>
      </c>
      <c r="H60" s="86">
        <f t="shared" si="14"/>
        <v>7.6577297100790696E-3</v>
      </c>
      <c r="I60" s="107">
        <f t="shared" si="8"/>
        <v>0.10472517008784715</v>
      </c>
      <c r="J60" s="108">
        <f t="shared" si="15"/>
        <v>0.12998259965199305</v>
      </c>
      <c r="K60" s="108">
        <f t="shared" si="16"/>
        <v>0.10491645118387853</v>
      </c>
      <c r="L60" s="108">
        <f t="shared" si="9"/>
        <v>4.3484214547741484E-2</v>
      </c>
      <c r="M60" s="108">
        <f t="shared" si="17"/>
        <v>0</v>
      </c>
      <c r="N60" s="76">
        <f t="shared" si="10"/>
        <v>-0.23989103609072207</v>
      </c>
      <c r="O60" s="77">
        <f t="shared" si="18"/>
        <v>-0.18707522104352209</v>
      </c>
      <c r="P60" s="77">
        <f t="shared" si="19"/>
        <v>-0.23559885413559056</v>
      </c>
      <c r="Q60" s="77">
        <f t="shared" si="11"/>
        <v>-0.86283836985954088</v>
      </c>
      <c r="R60" s="90">
        <f t="shared" si="20"/>
        <v>-0.5385949291305453</v>
      </c>
      <c r="S60" s="72">
        <f t="shared" si="12"/>
        <v>1.01E-5</v>
      </c>
    </row>
    <row r="61" spans="1:19">
      <c r="A61" s="33">
        <v>48</v>
      </c>
      <c r="B61" s="93">
        <f t="shared" si="13"/>
        <v>0.88797000000000004</v>
      </c>
      <c r="C61" s="95">
        <v>700000</v>
      </c>
      <c r="D61" s="34">
        <v>0.177594</v>
      </c>
      <c r="E61" s="75">
        <v>4.99614E-4</v>
      </c>
      <c r="F61" s="35">
        <v>5</v>
      </c>
      <c r="G61" s="85">
        <f>init!D61/D61</f>
        <v>4.3748887912879938E-2</v>
      </c>
      <c r="H61" s="86">
        <f t="shared" si="14"/>
        <v>2.813236933680192E-3</v>
      </c>
      <c r="I61" s="107">
        <f t="shared" si="8"/>
        <v>0.11270463253227411</v>
      </c>
      <c r="J61" s="108">
        <f t="shared" si="15"/>
        <v>0.13998279965599311</v>
      </c>
      <c r="K61" s="108">
        <f t="shared" si="16"/>
        <v>0.11289420876598712</v>
      </c>
      <c r="L61" s="108">
        <f t="shared" si="9"/>
        <v>0</v>
      </c>
      <c r="M61" s="108">
        <f t="shared" si="17"/>
        <v>0</v>
      </c>
      <c r="N61" s="76">
        <f t="shared" si="10"/>
        <v>-0.21007508124119559</v>
      </c>
      <c r="O61" s="77">
        <f t="shared" si="18"/>
        <v>-0.15039277763321215</v>
      </c>
      <c r="P61" s="77">
        <f t="shared" si="19"/>
        <v>-0.2058524971222401</v>
      </c>
      <c r="Q61" s="77">
        <f t="shared" si="11"/>
        <v>-1.0454032705034573</v>
      </c>
      <c r="R61" s="90">
        <f t="shared" si="20"/>
        <v>-0.5385949291305453</v>
      </c>
      <c r="S61" s="72">
        <f t="shared" si="12"/>
        <v>1.01E-5</v>
      </c>
    </row>
    <row r="62" spans="1:19">
      <c r="A62" s="33">
        <v>49</v>
      </c>
      <c r="B62" s="93">
        <f t="shared" si="13"/>
        <v>0.99470500000000006</v>
      </c>
      <c r="C62" s="95">
        <v>750000</v>
      </c>
      <c r="D62" s="34">
        <v>0.19894100000000001</v>
      </c>
      <c r="E62" s="75">
        <v>1.5451599999999999E-2</v>
      </c>
      <c r="F62" s="35">
        <v>5</v>
      </c>
      <c r="G62" s="85">
        <f>init!D62/D62</f>
        <v>4.2151492150939218E-2</v>
      </c>
      <c r="H62" s="86">
        <f t="shared" si="14"/>
        <v>7.7669258724948592E-2</v>
      </c>
      <c r="I62" s="107">
        <f t="shared" si="8"/>
        <v>0.12627843003017691</v>
      </c>
      <c r="J62" s="108">
        <f t="shared" si="15"/>
        <v>0.1499829996599932</v>
      </c>
      <c r="K62" s="108">
        <f t="shared" si="16"/>
        <v>0.1264651061367156</v>
      </c>
      <c r="L62" s="108">
        <f t="shared" si="9"/>
        <v>0.67190838380845963</v>
      </c>
      <c r="M62" s="108">
        <f t="shared" si="17"/>
        <v>0</v>
      </c>
      <c r="N62" s="76">
        <f t="shared" si="10"/>
        <v>-0.15935540730918174</v>
      </c>
      <c r="O62" s="77">
        <f t="shared" si="18"/>
        <v>-0.11371033422290221</v>
      </c>
      <c r="P62" s="77">
        <f t="shared" si="19"/>
        <v>-0.15525121549310691</v>
      </c>
      <c r="Q62" s="77">
        <f t="shared" si="11"/>
        <v>1.7755488521830267</v>
      </c>
      <c r="R62" s="90">
        <f t="shared" si="20"/>
        <v>-0.5385949291305453</v>
      </c>
      <c r="S62" s="72">
        <f t="shared" si="12"/>
        <v>1.01E-5</v>
      </c>
    </row>
    <row r="63" spans="1:19">
      <c r="A63" s="33">
        <v>50</v>
      </c>
      <c r="B63" s="93">
        <f t="shared" si="13"/>
        <v>1.0200049999999998</v>
      </c>
      <c r="C63" s="95">
        <v>800000</v>
      </c>
      <c r="D63" s="34">
        <v>0.20400099999999999</v>
      </c>
      <c r="E63" s="75">
        <v>6.8043699999999999E-4</v>
      </c>
      <c r="F63" s="35">
        <v>5</v>
      </c>
      <c r="G63" s="85">
        <f>init!D63/D63</f>
        <v>4.3924490566222718E-2</v>
      </c>
      <c r="H63" s="86">
        <f t="shared" si="14"/>
        <v>3.3354591399061772E-3</v>
      </c>
      <c r="I63" s="107">
        <f t="shared" si="8"/>
        <v>0.12949590392999363</v>
      </c>
      <c r="J63" s="108">
        <f t="shared" si="15"/>
        <v>0.15998319966399327</v>
      </c>
      <c r="K63" s="108">
        <f t="shared" si="16"/>
        <v>0.12968189260300531</v>
      </c>
      <c r="L63" s="108">
        <f t="shared" si="9"/>
        <v>4.6874716312418152E-3</v>
      </c>
      <c r="M63" s="108">
        <f t="shared" si="17"/>
        <v>0</v>
      </c>
      <c r="N63" s="76">
        <f t="shared" si="10"/>
        <v>-0.14733303647974494</v>
      </c>
      <c r="O63" s="77">
        <f t="shared" si="18"/>
        <v>-7.7027890812592273E-2</v>
      </c>
      <c r="P63" s="77">
        <f t="shared" si="19"/>
        <v>-0.1432569078600244</v>
      </c>
      <c r="Q63" s="77">
        <f t="shared" si="11"/>
        <v>-1.0257233061410036</v>
      </c>
      <c r="R63" s="90">
        <f t="shared" si="20"/>
        <v>-0.5385949291305453</v>
      </c>
      <c r="S63" s="72">
        <f t="shared" si="12"/>
        <v>1.01E-5</v>
      </c>
    </row>
    <row r="64" spans="1:19">
      <c r="A64" s="33">
        <v>51</v>
      </c>
      <c r="B64" s="93">
        <f t="shared" si="13"/>
        <v>1.0945499999999999</v>
      </c>
      <c r="C64" s="95">
        <v>850000</v>
      </c>
      <c r="D64" s="34">
        <v>0.21890999999999999</v>
      </c>
      <c r="E64" s="75">
        <v>1.69747E-3</v>
      </c>
      <c r="F64" s="35">
        <v>5</v>
      </c>
      <c r="G64" s="85">
        <f>init!D64/D64</f>
        <v>4.3297245443332882E-2</v>
      </c>
      <c r="H64" s="86">
        <f t="shared" si="14"/>
        <v>7.7541912201361295E-3</v>
      </c>
      <c r="I64" s="107">
        <f t="shared" si="8"/>
        <v>0.13897600637512564</v>
      </c>
      <c r="J64" s="108">
        <f t="shared" si="15"/>
        <v>0.16998339966799336</v>
      </c>
      <c r="K64" s="108">
        <f t="shared" si="16"/>
        <v>0.13915996956464821</v>
      </c>
      <c r="L64" s="108">
        <f t="shared" si="9"/>
        <v>4.4350054005559462E-2</v>
      </c>
      <c r="M64" s="108">
        <f t="shared" si="17"/>
        <v>0</v>
      </c>
      <c r="N64" s="76">
        <f t="shared" si="10"/>
        <v>-0.11190980985996722</v>
      </c>
      <c r="O64" s="77">
        <f t="shared" si="18"/>
        <v>-4.0345447402282332E-2</v>
      </c>
      <c r="P64" s="77">
        <f t="shared" si="19"/>
        <v>-0.10791636783993976</v>
      </c>
      <c r="Q64" s="77">
        <f t="shared" si="11"/>
        <v>-0.85920321406256606</v>
      </c>
      <c r="R64" s="90">
        <f t="shared" si="20"/>
        <v>-0.5385949291305453</v>
      </c>
      <c r="S64" s="72">
        <f t="shared" si="12"/>
        <v>1.01E-5</v>
      </c>
    </row>
    <row r="65" spans="1:19">
      <c r="A65" s="33">
        <v>52</v>
      </c>
      <c r="B65" s="93">
        <f t="shared" si="13"/>
        <v>1.3150550000000001</v>
      </c>
      <c r="C65" s="95">
        <v>900000</v>
      </c>
      <c r="D65" s="34">
        <v>0.26301099999999999</v>
      </c>
      <c r="E65" s="75">
        <v>1.61643E-2</v>
      </c>
      <c r="F65" s="35">
        <v>5</v>
      </c>
      <c r="G65" s="85">
        <f>init!D65/D65</f>
        <v>3.7669831299831563E-2</v>
      </c>
      <c r="H65" s="86">
        <f t="shared" si="14"/>
        <v>6.1458646216317948E-2</v>
      </c>
      <c r="I65" s="107">
        <f t="shared" si="8"/>
        <v>0.16701826259169061</v>
      </c>
      <c r="J65" s="108">
        <f t="shared" si="15"/>
        <v>0.17998359967199343</v>
      </c>
      <c r="K65" s="108">
        <f t="shared" si="16"/>
        <v>0.16719623437686995</v>
      </c>
      <c r="L65" s="108">
        <f t="shared" si="9"/>
        <v>0.52640176736561617</v>
      </c>
      <c r="M65" s="108">
        <f t="shared" si="17"/>
        <v>0</v>
      </c>
      <c r="N65" s="76">
        <f t="shared" si="10"/>
        <v>-7.1274825973193867E-3</v>
      </c>
      <c r="O65" s="77">
        <f t="shared" si="18"/>
        <v>-3.6630039919723903E-3</v>
      </c>
      <c r="P65" s="77">
        <f t="shared" si="19"/>
        <v>-3.3786285263874192E-3</v>
      </c>
      <c r="Q65" s="77">
        <f t="shared" si="11"/>
        <v>1.1646512827959798</v>
      </c>
      <c r="R65" s="90">
        <f t="shared" si="20"/>
        <v>-0.5385949291305453</v>
      </c>
      <c r="S65" s="72">
        <f t="shared" si="12"/>
        <v>1.01E-5</v>
      </c>
    </row>
    <row r="66" spans="1:19">
      <c r="A66" s="33">
        <v>53</v>
      </c>
      <c r="B66" s="93">
        <f t="shared" si="13"/>
        <v>1.3617950000000001</v>
      </c>
      <c r="C66" s="95">
        <v>950000</v>
      </c>
      <c r="D66" s="34">
        <v>0.27235900000000002</v>
      </c>
      <c r="E66" s="75">
        <v>1.80944E-2</v>
      </c>
      <c r="F66" s="35">
        <v>5</v>
      </c>
      <c r="G66" s="85">
        <f>init!D66/D66</f>
        <v>3.936385432462302E-2</v>
      </c>
      <c r="H66" s="86">
        <f t="shared" si="14"/>
        <v>6.64358438678362E-2</v>
      </c>
      <c r="I66" s="107">
        <f t="shared" si="8"/>
        <v>0.17296232306905959</v>
      </c>
      <c r="J66" s="108">
        <f t="shared" si="15"/>
        <v>0.18998379967599352</v>
      </c>
      <c r="K66" s="108">
        <f t="shared" si="16"/>
        <v>0.17313902486834748</v>
      </c>
      <c r="L66" s="108">
        <f t="shared" si="9"/>
        <v>0.57107714217049232</v>
      </c>
      <c r="M66" s="108">
        <f t="shared" si="17"/>
        <v>0</v>
      </c>
      <c r="N66" s="76">
        <f t="shared" si="10"/>
        <v>1.5083015923150247E-2</v>
      </c>
      <c r="O66" s="77">
        <f t="shared" si="18"/>
        <v>3.301943941833755E-2</v>
      </c>
      <c r="P66" s="77">
        <f t="shared" si="19"/>
        <v>1.8780025179947802E-2</v>
      </c>
      <c r="Q66" s="77">
        <f t="shared" si="11"/>
        <v>1.3522171718734348</v>
      </c>
      <c r="R66" s="90">
        <f t="shared" si="20"/>
        <v>-0.5385949291305453</v>
      </c>
      <c r="S66" s="72">
        <f t="shared" si="12"/>
        <v>1.01E-5</v>
      </c>
    </row>
    <row r="67" spans="1:19">
      <c r="A67" s="33">
        <v>54</v>
      </c>
      <c r="B67" s="93">
        <f t="shared" si="13"/>
        <v>1.3754350000000002</v>
      </c>
      <c r="C67" s="95">
        <v>1000000</v>
      </c>
      <c r="D67" s="34">
        <v>0.27508700000000003</v>
      </c>
      <c r="E67" s="75">
        <v>1.8503200000000001E-2</v>
      </c>
      <c r="F67" s="35">
        <v>5</v>
      </c>
      <c r="G67" s="85">
        <f>init!D67/D67</f>
        <v>4.1050649430907311E-2</v>
      </c>
      <c r="H67" s="86">
        <f t="shared" si="14"/>
        <v>6.7263084042502919E-2</v>
      </c>
      <c r="I67" s="107">
        <f t="shared" si="8"/>
        <v>0.17469696117156949</v>
      </c>
      <c r="J67" s="108">
        <f t="shared" si="15"/>
        <v>0.19998399967999361</v>
      </c>
      <c r="K67" s="108">
        <f t="shared" si="16"/>
        <v>0.17487329235452104</v>
      </c>
      <c r="L67" s="108">
        <f t="shared" si="9"/>
        <v>0.57850245807001532</v>
      </c>
      <c r="M67" s="108">
        <f t="shared" si="17"/>
        <v>0</v>
      </c>
      <c r="N67" s="76">
        <f t="shared" si="10"/>
        <v>2.1564641935542372E-2</v>
      </c>
      <c r="O67" s="77">
        <f t="shared" si="18"/>
        <v>6.9701882828647491E-2</v>
      </c>
      <c r="P67" s="77">
        <f t="shared" si="19"/>
        <v>2.5246521469087995E-2</v>
      </c>
      <c r="Q67" s="77">
        <f t="shared" si="11"/>
        <v>1.3833917503623203</v>
      </c>
      <c r="R67" s="90">
        <f t="shared" si="20"/>
        <v>-0.5385949291305453</v>
      </c>
      <c r="S67" s="72">
        <f t="shared" si="12"/>
        <v>1.01E-5</v>
      </c>
    </row>
    <row r="68" spans="1:19">
      <c r="A68" s="33">
        <v>55</v>
      </c>
      <c r="B68" s="93">
        <f t="shared" si="13"/>
        <v>1.6744249999999998</v>
      </c>
      <c r="C68" s="95">
        <v>1250000</v>
      </c>
      <c r="D68" s="34">
        <v>0.33488499999999999</v>
      </c>
      <c r="E68" s="75">
        <v>1.2442499999999999E-3</v>
      </c>
      <c r="F68" s="35">
        <v>5</v>
      </c>
      <c r="G68" s="85">
        <f>init!D68/D68</f>
        <v>4.0541379876674083E-2</v>
      </c>
      <c r="H68" s="86">
        <f t="shared" si="14"/>
        <v>3.715454559027726E-3</v>
      </c>
      <c r="I68" s="107">
        <f t="shared" si="8"/>
        <v>0.21272038098604418</v>
      </c>
      <c r="J68" s="108">
        <f t="shared" si="15"/>
        <v>0.24998499969999399</v>
      </c>
      <c r="K68" s="108">
        <f t="shared" si="16"/>
        <v>0.21288858822629797</v>
      </c>
      <c r="L68" s="108">
        <f t="shared" si="9"/>
        <v>8.098314230231763E-3</v>
      </c>
      <c r="M68" s="108">
        <f t="shared" si="17"/>
        <v>0</v>
      </c>
      <c r="N68" s="76">
        <f t="shared" si="10"/>
        <v>0.16364245435820407</v>
      </c>
      <c r="O68" s="77">
        <f t="shared" si="18"/>
        <v>0.25311409988019717</v>
      </c>
      <c r="P68" s="77">
        <f t="shared" si="19"/>
        <v>0.16699268902700729</v>
      </c>
      <c r="Q68" s="77">
        <f t="shared" si="11"/>
        <v>-1.0114031638394112</v>
      </c>
      <c r="R68" s="90">
        <f t="shared" si="20"/>
        <v>-0.5385949291305453</v>
      </c>
      <c r="S68" s="72">
        <f t="shared" si="12"/>
        <v>1.01E-5</v>
      </c>
    </row>
    <row r="69" spans="1:19">
      <c r="A69" s="33">
        <v>56</v>
      </c>
      <c r="B69" s="93">
        <f t="shared" si="13"/>
        <v>2.0750199999999999</v>
      </c>
      <c r="C69" s="95">
        <v>1500000</v>
      </c>
      <c r="D69" s="34">
        <v>0.41500399999999998</v>
      </c>
      <c r="E69" s="75">
        <v>2.4472299999999999E-2</v>
      </c>
      <c r="F69" s="35">
        <v>5</v>
      </c>
      <c r="G69" s="85">
        <f>init!D69/D69</f>
        <v>3.8639386608321849E-2</v>
      </c>
      <c r="H69" s="86">
        <f t="shared" si="14"/>
        <v>5.8968829216103941E-2</v>
      </c>
      <c r="I69" s="107">
        <f t="shared" si="8"/>
        <v>0.26366520141675925</v>
      </c>
      <c r="J69" s="108">
        <f t="shared" si="15"/>
        <v>0.2999859997199944</v>
      </c>
      <c r="K69" s="108">
        <f t="shared" si="16"/>
        <v>0.26382252397583639</v>
      </c>
      <c r="L69" s="108">
        <f t="shared" si="9"/>
        <v>0.50405314561735548</v>
      </c>
      <c r="M69" s="108">
        <f t="shared" si="17"/>
        <v>0</v>
      </c>
      <c r="N69" s="76">
        <f t="shared" si="10"/>
        <v>0.35400220307038921</v>
      </c>
      <c r="O69" s="77">
        <f t="shared" si="18"/>
        <v>0.43652631693174687</v>
      </c>
      <c r="P69" s="77">
        <f t="shared" si="19"/>
        <v>0.35690809085604741</v>
      </c>
      <c r="Q69" s="77">
        <f t="shared" si="11"/>
        <v>1.0708224313050516</v>
      </c>
      <c r="R69" s="90">
        <f t="shared" si="20"/>
        <v>-0.5385949291305453</v>
      </c>
      <c r="S69" s="72">
        <f t="shared" si="12"/>
        <v>1.01E-5</v>
      </c>
    </row>
    <row r="70" spans="1:19">
      <c r="A70" s="33">
        <v>57</v>
      </c>
      <c r="B70" s="93">
        <f t="shared" si="13"/>
        <v>2.42611</v>
      </c>
      <c r="C70" s="95">
        <v>1750000</v>
      </c>
      <c r="D70" s="34">
        <v>0.48522199999999999</v>
      </c>
      <c r="E70" s="75">
        <v>2.2019799999999999E-2</v>
      </c>
      <c r="F70" s="35">
        <v>5</v>
      </c>
      <c r="G70" s="85">
        <f>init!D70/D70</f>
        <v>3.8550395489075108E-2</v>
      </c>
      <c r="H70" s="86">
        <f t="shared" si="14"/>
        <v>4.5380877206721869E-2</v>
      </c>
      <c r="I70" s="107">
        <f t="shared" si="8"/>
        <v>0.30831432835299105</v>
      </c>
      <c r="J70" s="108">
        <f t="shared" si="15"/>
        <v>0.34998699973999481</v>
      </c>
      <c r="K70" s="108">
        <f t="shared" si="16"/>
        <v>0.30846211134538776</v>
      </c>
      <c r="L70" s="108">
        <f t="shared" si="9"/>
        <v>0.38208755546952616</v>
      </c>
      <c r="M70" s="108">
        <f t="shared" si="17"/>
        <v>0</v>
      </c>
      <c r="N70" s="76">
        <f t="shared" si="10"/>
        <v>0.52083754593627896</v>
      </c>
      <c r="O70" s="77">
        <f t="shared" si="18"/>
        <v>0.61993853398329657</v>
      </c>
      <c r="P70" s="77">
        <f t="shared" si="19"/>
        <v>0.52335399863861509</v>
      </c>
      <c r="Q70" s="77">
        <f t="shared" si="11"/>
        <v>0.55875992589016255</v>
      </c>
      <c r="R70" s="90">
        <f t="shared" si="20"/>
        <v>-0.5385949291305453</v>
      </c>
      <c r="S70" s="72">
        <f t="shared" si="12"/>
        <v>1.01E-5</v>
      </c>
    </row>
    <row r="71" spans="1:19">
      <c r="A71" s="33">
        <v>58</v>
      </c>
      <c r="B71" s="93">
        <f t="shared" si="13"/>
        <v>2.7989449999999998</v>
      </c>
      <c r="C71" s="95">
        <v>2000000</v>
      </c>
      <c r="D71" s="34">
        <v>0.55978899999999998</v>
      </c>
      <c r="E71" s="75">
        <v>2.43869E-2</v>
      </c>
      <c r="F71" s="35">
        <v>5</v>
      </c>
      <c r="G71" s="85">
        <f>init!D71/D71</f>
        <v>3.8020218332264481E-2</v>
      </c>
      <c r="H71" s="86">
        <f t="shared" si="14"/>
        <v>4.3564450176763032E-2</v>
      </c>
      <c r="I71" s="107">
        <f t="shared" si="8"/>
        <v>0.35572882959560681</v>
      </c>
      <c r="J71" s="108">
        <f t="shared" si="15"/>
        <v>0.39998799975999522</v>
      </c>
      <c r="K71" s="108">
        <f t="shared" si="16"/>
        <v>0.35586648218171663</v>
      </c>
      <c r="L71" s="108">
        <f t="shared" si="9"/>
        <v>0.36578328868109256</v>
      </c>
      <c r="M71" s="108">
        <f t="shared" si="17"/>
        <v>0</v>
      </c>
      <c r="N71" s="76">
        <f t="shared" si="10"/>
        <v>0.69800595021268652</v>
      </c>
      <c r="O71" s="77">
        <f t="shared" si="18"/>
        <v>0.80335075103484621</v>
      </c>
      <c r="P71" s="77">
        <f t="shared" si="19"/>
        <v>0.70010884790266037</v>
      </c>
      <c r="Q71" s="77">
        <f t="shared" si="11"/>
        <v>0.4903078018892959</v>
      </c>
      <c r="R71" s="90">
        <f t="shared" si="20"/>
        <v>-0.5385949291305453</v>
      </c>
      <c r="S71" s="72">
        <f t="shared" si="12"/>
        <v>1.01E-5</v>
      </c>
    </row>
    <row r="72" spans="1:19">
      <c r="A72" s="33">
        <v>59</v>
      </c>
      <c r="B72" s="93">
        <f t="shared" si="13"/>
        <v>3.2637049999999999</v>
      </c>
      <c r="C72" s="95">
        <v>2250000</v>
      </c>
      <c r="D72" s="34">
        <v>0.65274100000000002</v>
      </c>
      <c r="E72" s="75">
        <v>2.6990199999999999E-2</v>
      </c>
      <c r="F72" s="35">
        <v>5</v>
      </c>
      <c r="G72" s="85">
        <f>init!D72/D72</f>
        <v>3.6307815810558856E-2</v>
      </c>
      <c r="H72" s="86">
        <f t="shared" si="14"/>
        <v>4.1349018983026953E-2</v>
      </c>
      <c r="I72" s="107">
        <f t="shared" si="8"/>
        <v>0.41483369796235914</v>
      </c>
      <c r="J72" s="108">
        <f t="shared" si="15"/>
        <v>0.44998899977999562</v>
      </c>
      <c r="K72" s="108">
        <f t="shared" si="16"/>
        <v>0.41495872242174825</v>
      </c>
      <c r="L72" s="108">
        <f t="shared" si="9"/>
        <v>0.34589755661570393</v>
      </c>
      <c r="M72" s="108">
        <f t="shared" si="17"/>
        <v>0</v>
      </c>
      <c r="N72" s="76">
        <f t="shared" si="10"/>
        <v>0.91885642715691984</v>
      </c>
      <c r="O72" s="77">
        <f t="shared" si="18"/>
        <v>0.98676296808639585</v>
      </c>
      <c r="P72" s="77">
        <f t="shared" si="19"/>
        <v>0.92044380503908174</v>
      </c>
      <c r="Q72" s="77">
        <f t="shared" si="11"/>
        <v>0.40681919029753433</v>
      </c>
      <c r="R72" s="90">
        <f t="shared" si="20"/>
        <v>-0.5385949291305453</v>
      </c>
      <c r="S72" s="72">
        <f t="shared" si="12"/>
        <v>1.01E-5</v>
      </c>
    </row>
    <row r="73" spans="1:19">
      <c r="A73" s="33">
        <v>60</v>
      </c>
      <c r="B73" s="93">
        <f t="shared" si="13"/>
        <v>3.6557299999999997</v>
      </c>
      <c r="C73" s="95">
        <v>2500000</v>
      </c>
      <c r="D73" s="34">
        <v>0.73114599999999996</v>
      </c>
      <c r="E73" s="75">
        <v>2.58344E-2</v>
      </c>
      <c r="F73" s="35">
        <v>5</v>
      </c>
      <c r="G73" s="85">
        <f>init!D73/D73</f>
        <v>3.6547009762756003E-2</v>
      </c>
      <c r="H73" s="86">
        <f t="shared" si="14"/>
        <v>3.5334119314063134E-2</v>
      </c>
      <c r="I73" s="107">
        <f t="shared" si="8"/>
        <v>0.4646886467993418</v>
      </c>
      <c r="J73" s="108">
        <f t="shared" si="15"/>
        <v>0.49998999979999598</v>
      </c>
      <c r="K73" s="108">
        <f t="shared" si="16"/>
        <v>0.46480301943547231</v>
      </c>
      <c r="L73" s="108">
        <f t="shared" si="9"/>
        <v>0.29190775835187294</v>
      </c>
      <c r="M73" s="108">
        <f t="shared" si="17"/>
        <v>0</v>
      </c>
      <c r="N73" s="76">
        <f t="shared" si="10"/>
        <v>1.1051437759478293</v>
      </c>
      <c r="O73" s="77">
        <f t="shared" si="18"/>
        <v>1.1701751851379456</v>
      </c>
      <c r="P73" s="77">
        <f t="shared" si="19"/>
        <v>1.1062963129386547</v>
      </c>
      <c r="Q73" s="77">
        <f t="shared" si="11"/>
        <v>0.18014745991593234</v>
      </c>
      <c r="R73" s="90">
        <f t="shared" si="20"/>
        <v>-0.5385949291305453</v>
      </c>
      <c r="S73" s="72">
        <f t="shared" si="12"/>
        <v>1.01E-5</v>
      </c>
    </row>
    <row r="74" spans="1:19">
      <c r="A74" s="33">
        <v>61</v>
      </c>
      <c r="B74" s="93">
        <f t="shared" si="13"/>
        <v>4.068085</v>
      </c>
      <c r="C74" s="95">
        <v>2750000</v>
      </c>
      <c r="D74" s="34">
        <v>0.81361700000000003</v>
      </c>
      <c r="E74" s="75">
        <v>2.5259199999999999E-2</v>
      </c>
      <c r="F74" s="35">
        <v>5</v>
      </c>
      <c r="G74" s="85">
        <f>init!D74/D74</f>
        <v>3.5799645287647626E-2</v>
      </c>
      <c r="H74" s="86">
        <f t="shared" si="14"/>
        <v>3.104556566541751E-2</v>
      </c>
      <c r="I74" s="107">
        <f t="shared" si="8"/>
        <v>0.51712902031550534</v>
      </c>
      <c r="J74" s="108">
        <f t="shared" si="15"/>
        <v>0.54999099981999644</v>
      </c>
      <c r="K74" s="108">
        <f t="shared" si="16"/>
        <v>0.51723218873613985</v>
      </c>
      <c r="L74" s="108">
        <f t="shared" si="9"/>
        <v>0.25341365885280676</v>
      </c>
      <c r="M74" s="108">
        <f t="shared" si="17"/>
        <v>0</v>
      </c>
      <c r="N74" s="76">
        <f t="shared" si="10"/>
        <v>1.3010917887293496</v>
      </c>
      <c r="O74" s="77">
        <f t="shared" si="18"/>
        <v>1.3535874021894954</v>
      </c>
      <c r="P74" s="77">
        <f t="shared" si="19"/>
        <v>1.3017869344422028</v>
      </c>
      <c r="Q74" s="77">
        <f t="shared" si="11"/>
        <v>1.8533147147137986E-2</v>
      </c>
      <c r="R74" s="90">
        <f t="shared" si="20"/>
        <v>-0.5385949291305453</v>
      </c>
      <c r="S74" s="72">
        <f t="shared" si="12"/>
        <v>1.01E-5</v>
      </c>
    </row>
    <row r="75" spans="1:19">
      <c r="A75" s="33">
        <v>62</v>
      </c>
      <c r="B75" s="93">
        <f t="shared" si="13"/>
        <v>4.55565</v>
      </c>
      <c r="C75" s="95">
        <v>3000000</v>
      </c>
      <c r="D75" s="34">
        <v>0.91113</v>
      </c>
      <c r="E75" s="75">
        <v>4.8234199999999998E-2</v>
      </c>
      <c r="F75" s="35">
        <v>5</v>
      </c>
      <c r="G75" s="85">
        <f>init!D75/D75</f>
        <v>3.4680122485265544E-2</v>
      </c>
      <c r="H75" s="86">
        <f t="shared" si="14"/>
        <v>5.2938878096429706E-2</v>
      </c>
      <c r="I75" s="107">
        <f t="shared" si="8"/>
        <v>0.57913406624294228</v>
      </c>
      <c r="J75" s="108">
        <f t="shared" si="15"/>
        <v>0.59999199983999685</v>
      </c>
      <c r="K75" s="108">
        <f t="shared" si="16"/>
        <v>0.57922398689568677</v>
      </c>
      <c r="L75" s="108">
        <f t="shared" si="9"/>
        <v>0.44992824538472082</v>
      </c>
      <c r="M75" s="108">
        <f t="shared" si="17"/>
        <v>0</v>
      </c>
      <c r="N75" s="76">
        <f t="shared" si="10"/>
        <v>1.5327790311583778</v>
      </c>
      <c r="O75" s="77">
        <f t="shared" si="18"/>
        <v>1.5369996192410449</v>
      </c>
      <c r="P75" s="77">
        <f t="shared" si="19"/>
        <v>1.5329333613640965</v>
      </c>
      <c r="Q75" s="77">
        <f t="shared" si="11"/>
        <v>0.84358348641197789</v>
      </c>
      <c r="R75" s="90">
        <f t="shared" si="20"/>
        <v>-0.5385949291305453</v>
      </c>
      <c r="S75" s="72">
        <f t="shared" si="12"/>
        <v>1.01E-5</v>
      </c>
    </row>
    <row r="76" spans="1:19">
      <c r="A76" s="33">
        <v>63</v>
      </c>
      <c r="B76" s="93">
        <f t="shared" si="13"/>
        <v>4.8476499999999998</v>
      </c>
      <c r="C76" s="95">
        <v>3250000</v>
      </c>
      <c r="D76" s="34">
        <v>0.96953</v>
      </c>
      <c r="E76" s="75">
        <v>4.33278E-2</v>
      </c>
      <c r="F76" s="35">
        <v>5</v>
      </c>
      <c r="G76" s="85">
        <f>init!D76/D76</f>
        <v>3.5325466978845414E-2</v>
      </c>
      <c r="H76" s="86">
        <f t="shared" si="14"/>
        <v>4.4689488721339203E-2</v>
      </c>
      <c r="I76" s="107">
        <f t="shared" si="8"/>
        <v>0.61626854761632144</v>
      </c>
      <c r="J76" s="108">
        <f t="shared" si="15"/>
        <v>0.64999299985999714</v>
      </c>
      <c r="K76" s="108">
        <f t="shared" si="16"/>
        <v>0.61635053425365482</v>
      </c>
      <c r="L76" s="108">
        <f t="shared" si="9"/>
        <v>0.37588164566186083</v>
      </c>
      <c r="M76" s="108">
        <f t="shared" si="17"/>
        <v>0</v>
      </c>
      <c r="N76" s="76">
        <f t="shared" si="10"/>
        <v>1.67153524784595</v>
      </c>
      <c r="O76" s="77">
        <f t="shared" si="18"/>
        <v>1.7204118362925946</v>
      </c>
      <c r="P76" s="77">
        <f t="shared" si="19"/>
        <v>1.6713656866154842</v>
      </c>
      <c r="Q76" s="77">
        <f t="shared" si="11"/>
        <v>0.53270492365026634</v>
      </c>
      <c r="R76" s="90">
        <f t="shared" si="20"/>
        <v>-0.5385949291305453</v>
      </c>
      <c r="S76" s="72">
        <f t="shared" si="12"/>
        <v>1.01E-5</v>
      </c>
    </row>
    <row r="77" spans="1:19">
      <c r="A77" s="33">
        <v>64</v>
      </c>
      <c r="B77" s="93">
        <f t="shared" si="13"/>
        <v>5.3331</v>
      </c>
      <c r="C77" s="95">
        <v>3500000</v>
      </c>
      <c r="D77" s="34">
        <v>1.0666199999999999</v>
      </c>
      <c r="E77" s="75">
        <v>3.45279E-2</v>
      </c>
      <c r="F77" s="35">
        <v>5</v>
      </c>
      <c r="G77" s="85">
        <f>init!D77/D77</f>
        <v>3.4457538767321071E-2</v>
      </c>
      <c r="H77" s="86">
        <f t="shared" si="14"/>
        <v>3.2371322495359178E-2</v>
      </c>
      <c r="I77" s="107">
        <f t="shared" si="8"/>
        <v>0.6780046228995642</v>
      </c>
      <c r="J77" s="108">
        <f t="shared" si="15"/>
        <v>0.69999399987999755</v>
      </c>
      <c r="K77" s="108">
        <f t="shared" si="16"/>
        <v>0.67807341923627651</v>
      </c>
      <c r="L77" s="108">
        <f t="shared" si="9"/>
        <v>0.26531366512635729</v>
      </c>
      <c r="M77" s="108">
        <f t="shared" si="17"/>
        <v>0</v>
      </c>
      <c r="N77" s="76">
        <f t="shared" si="10"/>
        <v>1.9022174580890392</v>
      </c>
      <c r="O77" s="77">
        <f t="shared" si="18"/>
        <v>1.9038240533441444</v>
      </c>
      <c r="P77" s="77">
        <f t="shared" si="19"/>
        <v>1.9015094273459163</v>
      </c>
      <c r="Q77" s="77">
        <f t="shared" si="11"/>
        <v>6.8494345379372851E-2</v>
      </c>
      <c r="R77" s="90">
        <f t="shared" si="20"/>
        <v>-0.5385949291305453</v>
      </c>
      <c r="S77" s="72">
        <f t="shared" si="12"/>
        <v>1.01E-5</v>
      </c>
    </row>
    <row r="78" spans="1:19">
      <c r="A78" s="33">
        <v>65</v>
      </c>
      <c r="B78" s="93">
        <f t="shared" ref="B78:B83" si="21">D78*F78</f>
        <v>5.6372999999999998</v>
      </c>
      <c r="C78" s="95">
        <v>3750000</v>
      </c>
      <c r="D78" s="34">
        <v>1.1274599999999999</v>
      </c>
      <c r="E78" s="75">
        <v>3.3253400000000002E-2</v>
      </c>
      <c r="F78" s="35">
        <v>5</v>
      </c>
      <c r="G78" s="85">
        <f>init!D78/D78</f>
        <v>3.506767424121477E-2</v>
      </c>
      <c r="H78" s="86">
        <f t="shared" ref="H78:H83" si="22">E78/D78</f>
        <v>2.9494084047327625E-2</v>
      </c>
      <c r="I78" s="107">
        <f t="shared" si="8"/>
        <v>0.71669061342621465</v>
      </c>
      <c r="J78" s="108">
        <f t="shared" ref="J78:J83" si="23">(C78-$C$8)/($C$7-$C$8)</f>
        <v>0.74999499989999796</v>
      </c>
      <c r="K78" s="108">
        <f t="shared" ref="K78:K83" si="24">(D78-$D$8)/($D$7-$D$8)</f>
        <v>0.71675114425783093</v>
      </c>
      <c r="L78" s="108">
        <f t="shared" si="9"/>
        <v>0.23948754467289307</v>
      </c>
      <c r="M78" s="108">
        <f t="shared" ref="M78:M83" si="25">(F78-$F$8)/($F$7-$F$8)</f>
        <v>0</v>
      </c>
      <c r="N78" s="76">
        <f t="shared" si="10"/>
        <v>2.0467710235560239</v>
      </c>
      <c r="O78" s="77">
        <f t="shared" ref="O78:O83" si="26">(C78-$C$9)/$C$10</f>
        <v>2.0872362703956941</v>
      </c>
      <c r="P78" s="77">
        <f t="shared" ref="P78:P83" si="27">(D78-$D$9)/$D$10</f>
        <v>2.0457255689263008</v>
      </c>
      <c r="Q78" s="77">
        <f t="shared" si="11"/>
        <v>-3.9934498596363686E-2</v>
      </c>
      <c r="R78" s="90">
        <f t="shared" ref="R78:R83" si="28">(F78-$F$9)/$F$10</f>
        <v>-0.5385949291305453</v>
      </c>
      <c r="S78" s="72">
        <f t="shared" si="12"/>
        <v>1.01E-5</v>
      </c>
    </row>
    <row r="79" spans="1:19">
      <c r="A79" s="33">
        <v>66</v>
      </c>
      <c r="B79" s="93">
        <f t="shared" si="21"/>
        <v>6.1268500000000001</v>
      </c>
      <c r="C79" s="95">
        <v>4000000</v>
      </c>
      <c r="D79" s="34">
        <v>1.2253700000000001</v>
      </c>
      <c r="E79" s="75">
        <v>3.9057099999999997E-2</v>
      </c>
      <c r="F79" s="35">
        <v>5</v>
      </c>
      <c r="G79" s="85">
        <f>init!D79/D79</f>
        <v>3.4360723699780472E-2</v>
      </c>
      <c r="H79" s="86">
        <f t="shared" si="22"/>
        <v>3.1873719774435476E-2</v>
      </c>
      <c r="I79" s="107">
        <f t="shared" ref="I79:I83" si="29">(B79-$B$8)/($B$7-$B$8)</f>
        <v>0.77894809752326177</v>
      </c>
      <c r="J79" s="108">
        <f t="shared" si="23"/>
        <v>0.79999599991999837</v>
      </c>
      <c r="K79" s="108">
        <f t="shared" si="24"/>
        <v>0.77899532665198612</v>
      </c>
      <c r="L79" s="108">
        <f t="shared" ref="L79:L83" si="30">(H79-$G$8)/($G$7-$G$8)</f>
        <v>0.26084717823600623</v>
      </c>
      <c r="M79" s="108">
        <f t="shared" si="25"/>
        <v>0</v>
      </c>
      <c r="N79" s="76">
        <f t="shared" ref="N79:N83" si="31">(B79-$B$9)/$B$10</f>
        <v>2.2794015231430138</v>
      </c>
      <c r="O79" s="77">
        <f t="shared" si="26"/>
        <v>2.2706484874472439</v>
      </c>
      <c r="P79" s="77">
        <f t="shared" si="27"/>
        <v>2.2778130512099208</v>
      </c>
      <c r="Q79" s="77">
        <f t="shared" ref="Q79:Q83" si="32">(H79-$G$9)/$G$10</f>
        <v>4.9742167287963442E-2</v>
      </c>
      <c r="R79" s="90">
        <f t="shared" si="28"/>
        <v>-0.5385949291305453</v>
      </c>
      <c r="S79" s="72">
        <f t="shared" si="12"/>
        <v>1.01E-5</v>
      </c>
    </row>
    <row r="80" spans="1:19">
      <c r="A80" s="33">
        <v>67</v>
      </c>
      <c r="B80" s="93">
        <f t="shared" si="21"/>
        <v>6.5166000000000004</v>
      </c>
      <c r="C80" s="95">
        <v>4250000</v>
      </c>
      <c r="D80" s="34">
        <v>1.30332</v>
      </c>
      <c r="E80" s="75">
        <v>3.4580300000000001E-2</v>
      </c>
      <c r="F80" s="35">
        <v>5</v>
      </c>
      <c r="G80" s="85">
        <f>init!D80/D80</f>
        <v>3.4007918239572783E-2</v>
      </c>
      <c r="H80" s="86">
        <f t="shared" si="22"/>
        <v>2.6532470920418622E-2</v>
      </c>
      <c r="I80" s="107">
        <f t="shared" si="29"/>
        <v>0.82851372805502377</v>
      </c>
      <c r="J80" s="108">
        <f t="shared" si="23"/>
        <v>0.84999699993999878</v>
      </c>
      <c r="K80" s="108">
        <f t="shared" si="24"/>
        <v>0.82855036717516428</v>
      </c>
      <c r="L80" s="108">
        <f t="shared" si="30"/>
        <v>0.21290407627650734</v>
      </c>
      <c r="M80" s="108">
        <f t="shared" si="25"/>
        <v>0</v>
      </c>
      <c r="N80" s="76">
        <f t="shared" si="31"/>
        <v>2.46460780894432</v>
      </c>
      <c r="O80" s="77">
        <f t="shared" si="26"/>
        <v>2.4540607044987937</v>
      </c>
      <c r="P80" s="77">
        <f t="shared" si="27"/>
        <v>2.4625870195891273</v>
      </c>
      <c r="Q80" s="77">
        <f t="shared" si="32"/>
        <v>-0.15154300566111698</v>
      </c>
      <c r="R80" s="90">
        <f t="shared" si="28"/>
        <v>-0.5385949291305453</v>
      </c>
      <c r="S80" s="72">
        <f t="shared" ref="S80:S83" si="33">$B$5</f>
        <v>1.01E-5</v>
      </c>
    </row>
    <row r="81" spans="1:19">
      <c r="A81" s="33">
        <v>68</v>
      </c>
      <c r="B81" s="93">
        <f t="shared" si="21"/>
        <v>7.1573500000000001</v>
      </c>
      <c r="C81" s="95">
        <v>4500000</v>
      </c>
      <c r="D81" s="34">
        <v>1.43147</v>
      </c>
      <c r="E81" s="75">
        <v>6.18094E-2</v>
      </c>
      <c r="F81" s="35">
        <v>5</v>
      </c>
      <c r="G81" s="85">
        <f>init!D81/D81</f>
        <v>3.2767644449412145E-2</v>
      </c>
      <c r="H81" s="86">
        <f t="shared" si="22"/>
        <v>4.3178969870133498E-2</v>
      </c>
      <c r="I81" s="107">
        <f t="shared" si="29"/>
        <v>0.90999975182212189</v>
      </c>
      <c r="J81" s="108">
        <f t="shared" si="23"/>
        <v>0.89999799995999918</v>
      </c>
      <c r="K81" s="108">
        <f t="shared" si="24"/>
        <v>0.91001898094097944</v>
      </c>
      <c r="L81" s="108">
        <f t="shared" si="30"/>
        <v>0.36232321367818004</v>
      </c>
      <c r="M81" s="108">
        <f t="shared" si="25"/>
        <v>0</v>
      </c>
      <c r="N81" s="76">
        <f t="shared" si="31"/>
        <v>2.7690874179941893</v>
      </c>
      <c r="O81" s="77">
        <f t="shared" si="26"/>
        <v>2.637472921550343</v>
      </c>
      <c r="P81" s="77">
        <f t="shared" si="27"/>
        <v>2.7663558976878497</v>
      </c>
      <c r="Q81" s="77">
        <f t="shared" si="32"/>
        <v>0.47578096138643516</v>
      </c>
      <c r="R81" s="90">
        <f t="shared" si="28"/>
        <v>-0.5385949291305453</v>
      </c>
      <c r="S81" s="72">
        <f t="shared" si="33"/>
        <v>1.01E-5</v>
      </c>
    </row>
    <row r="82" spans="1:19">
      <c r="A82" s="33">
        <v>69</v>
      </c>
      <c r="B82" s="93">
        <f t="shared" si="21"/>
        <v>7.5162499999999994</v>
      </c>
      <c r="C82" s="95">
        <v>4750000</v>
      </c>
      <c r="D82" s="34">
        <v>1.50325</v>
      </c>
      <c r="E82" s="75">
        <v>5.3242900000000003E-2</v>
      </c>
      <c r="F82" s="35">
        <v>5</v>
      </c>
      <c r="G82" s="85">
        <f>init!D82/D82</f>
        <v>3.3062630966239813E-2</v>
      </c>
      <c r="H82" s="86">
        <f t="shared" si="22"/>
        <v>3.5418526525860639E-2</v>
      </c>
      <c r="I82" s="107">
        <f t="shared" si="29"/>
        <v>0.95564209896221008</v>
      </c>
      <c r="J82" s="108">
        <f t="shared" si="23"/>
        <v>0.94999899997999959</v>
      </c>
      <c r="K82" s="108">
        <f t="shared" si="24"/>
        <v>0.95565157630664632</v>
      </c>
      <c r="L82" s="108">
        <f t="shared" si="30"/>
        <v>0.29266539831060306</v>
      </c>
      <c r="M82" s="108">
        <f t="shared" si="25"/>
        <v>0</v>
      </c>
      <c r="N82" s="76">
        <f t="shared" si="31"/>
        <v>2.9396340144639486</v>
      </c>
      <c r="O82" s="77">
        <f t="shared" si="26"/>
        <v>2.8208851386018927</v>
      </c>
      <c r="P82" s="77">
        <f t="shared" si="27"/>
        <v>2.9365043960875861</v>
      </c>
      <c r="Q82" s="77">
        <f t="shared" si="32"/>
        <v>0.1833283490093198</v>
      </c>
      <c r="R82" s="90">
        <f t="shared" si="28"/>
        <v>-0.5385949291305453</v>
      </c>
      <c r="S82" s="72">
        <f t="shared" si="33"/>
        <v>1.01E-5</v>
      </c>
    </row>
    <row r="83" spans="1:19" ht="15.75" thickBot="1">
      <c r="A83" s="36">
        <v>70</v>
      </c>
      <c r="B83" s="94">
        <f t="shared" si="21"/>
        <v>7.8650500000000001</v>
      </c>
      <c r="C83" s="96">
        <v>5000000</v>
      </c>
      <c r="D83" s="37">
        <v>1.57301</v>
      </c>
      <c r="E83" s="80">
        <v>4.3569299999999998E-2</v>
      </c>
      <c r="F83" s="66">
        <v>5</v>
      </c>
      <c r="G83" s="87">
        <f>init!D83/D83</f>
        <v>3.3175186426023989E-2</v>
      </c>
      <c r="H83" s="88">
        <f t="shared" si="22"/>
        <v>2.7698043877661296E-2</v>
      </c>
      <c r="I83" s="109">
        <f t="shared" si="29"/>
        <v>1</v>
      </c>
      <c r="J83" s="110">
        <f t="shared" si="23"/>
        <v>1</v>
      </c>
      <c r="K83" s="110">
        <f t="shared" si="24"/>
        <v>1</v>
      </c>
      <c r="L83" s="110">
        <f t="shared" si="30"/>
        <v>0.22336627054186067</v>
      </c>
      <c r="M83" s="110">
        <f t="shared" si="25"/>
        <v>0</v>
      </c>
      <c r="N83" s="78">
        <f t="shared" si="31"/>
        <v>3.1053811664523914</v>
      </c>
      <c r="O83" s="79">
        <f t="shared" si="26"/>
        <v>3.0042973556534425</v>
      </c>
      <c r="P83" s="79">
        <f t="shared" si="27"/>
        <v>3.1018646531002032</v>
      </c>
      <c r="Q83" s="79">
        <f t="shared" si="32"/>
        <v>-0.10761834296600142</v>
      </c>
      <c r="R83" s="91">
        <f t="shared" si="28"/>
        <v>-0.5385949291305453</v>
      </c>
      <c r="S83" s="73">
        <f t="shared" si="33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topLeftCell="A52" workbookViewId="0">
      <selection activeCell="L62" sqref="L62"/>
    </sheetView>
  </sheetViews>
  <sheetFormatPr defaultRowHeight="15"/>
  <sheetData>
    <row r="1" spans="1:4" ht="21">
      <c r="A1" s="10" t="s">
        <v>24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8"/>
  <sheetViews>
    <sheetView topLeftCell="A14" workbookViewId="0">
      <selection activeCell="C13" sqref="C13:F8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1.210175</v>
      </c>
      <c r="C7" s="24">
        <f>MAX(C14:C131)</f>
        <v>5000000</v>
      </c>
      <c r="D7" s="5">
        <f>MAX(D14:D131)</f>
        <v>0.242035</v>
      </c>
      <c r="E7" s="5">
        <f>MAX(E14:E83)</f>
        <v>1.51255E-2</v>
      </c>
      <c r="F7" s="39">
        <f>MAX(F14:F83)</f>
        <v>150</v>
      </c>
      <c r="G7" s="144">
        <f>MAX(H14:H83)</f>
        <v>0.32826622977231784</v>
      </c>
      <c r="I7" s="39"/>
      <c r="L7" s="13"/>
      <c r="R7"/>
      <c r="S7" s="20"/>
    </row>
    <row r="8" spans="1:20">
      <c r="A8" s="1" t="s">
        <v>5</v>
      </c>
      <c r="B8" s="68">
        <f>MIN(B14:B131)</f>
        <v>4.1959499999999998E-4</v>
      </c>
      <c r="C8" s="24">
        <f>MIN(C14:C131)</f>
        <v>100</v>
      </c>
      <c r="D8" s="5">
        <f>MIN(D14:D131)</f>
        <v>2.7972999999999999E-6</v>
      </c>
      <c r="E8" s="5">
        <f>MIN(E14:E83)</f>
        <v>7.6913600000000001E-7</v>
      </c>
      <c r="F8" s="39">
        <f>MIN(F14:F83)</f>
        <v>5</v>
      </c>
      <c r="G8" s="144">
        <f>MIN(H14:H83)</f>
        <v>4.56401629673328E-3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0.22256420609000002</v>
      </c>
      <c r="C9" s="24">
        <f>SUM(C14:C131)/$B$2</f>
        <v>904992.85714285716</v>
      </c>
      <c r="D9" s="5">
        <f>SUM(D14:D131)/$B$2</f>
        <v>4.4120279715000002E-2</v>
      </c>
      <c r="E9" s="5">
        <f>SUM(E14:E83)/$B$2</f>
        <v>1.3269974076571428E-3</v>
      </c>
      <c r="F9" s="40">
        <f>SUM(F14:F83)/$B$2</f>
        <v>27.5</v>
      </c>
      <c r="G9" s="144">
        <f>SUM(H14:H83)/$B$2</f>
        <v>5.5072639145231445E-2</v>
      </c>
      <c r="I9" s="40"/>
      <c r="L9"/>
      <c r="R9"/>
    </row>
    <row r="10" spans="1:20">
      <c r="A10" s="1" t="s">
        <v>11</v>
      </c>
      <c r="B10" s="68">
        <f>_xlfn.STDEV.S(B14:B131)</f>
        <v>0.33201662712250013</v>
      </c>
      <c r="C10" s="24">
        <f>_xlfn.STDEV.S(C14:C131)</f>
        <v>1363049.8775865906</v>
      </c>
      <c r="D10" s="5">
        <f>_xlfn.STDEV.S(D14:D131)</f>
        <v>6.6660363036498568E-2</v>
      </c>
      <c r="E10" s="5">
        <f>_xlfn.STDEV.S(E14:E83)</f>
        <v>3.2655983964950163E-3</v>
      </c>
      <c r="F10" s="40">
        <f>_xlfn.STDEV.S(F14:F83)</f>
        <v>41.775365461241506</v>
      </c>
      <c r="G10" s="144">
        <f>_xlfn.STDEV.S(H14:H83)</f>
        <v>6.6795693260235683E-2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3" t="s">
        <v>6</v>
      </c>
      <c r="C12" s="164"/>
      <c r="D12" s="164"/>
      <c r="E12" s="164"/>
      <c r="F12" s="165"/>
      <c r="G12" s="164" t="s">
        <v>17</v>
      </c>
      <c r="H12" s="165"/>
      <c r="I12" s="163" t="s">
        <v>7</v>
      </c>
      <c r="J12" s="164"/>
      <c r="K12" s="164"/>
      <c r="L12" s="164"/>
      <c r="M12" s="164"/>
      <c r="N12" s="163" t="s">
        <v>8</v>
      </c>
      <c r="O12" s="164"/>
      <c r="P12" s="164"/>
      <c r="Q12" s="164"/>
      <c r="R12" s="165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2">
        <v>1</v>
      </c>
      <c r="B14" s="93">
        <f>D14*F14</f>
        <v>4.1959499999999998E-4</v>
      </c>
      <c r="C14" s="95">
        <v>100</v>
      </c>
      <c r="D14" s="34">
        <v>2.7972999999999999E-6</v>
      </c>
      <c r="E14" s="75">
        <v>7.6913600000000001E-7</v>
      </c>
      <c r="F14" s="35">
        <v>150</v>
      </c>
      <c r="G14" s="83">
        <f>init!D14/D14</f>
        <v>1.4614092160297429</v>
      </c>
      <c r="H14" s="84">
        <f t="shared" ref="H14:H77" si="2">E14/D14</f>
        <v>0.27495656525935724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0.83531263521316168</v>
      </c>
      <c r="M14" s="111">
        <f t="shared" ref="M14:M77" si="5">(F14-$F$8)/($F$7-$F$8)</f>
        <v>1</v>
      </c>
      <c r="N14" s="76">
        <f>(B14-$B$9)/$B$10</f>
        <v>-0.66907676586943354</v>
      </c>
      <c r="O14" s="77">
        <f t="shared" ref="O14:O77" si="6">(C14-$C$9)/$C$10</f>
        <v>-0.66387362049073073</v>
      </c>
      <c r="P14" s="77">
        <f t="shared" ref="P14:P77" si="7">(D14-$D$9)/$D$10</f>
        <v>-0.66182481470801979</v>
      </c>
      <c r="Q14" s="77">
        <f>(H14-$G$9)/$G$10</f>
        <v>3.291887775720197</v>
      </c>
      <c r="R14" s="90">
        <f t="shared" ref="R14:R77" si="8">(F14-$F$9)/$F$10</f>
        <v>2.9323501697107468</v>
      </c>
      <c r="S14" s="71">
        <f>$B$5</f>
        <v>1.01E-5</v>
      </c>
    </row>
    <row r="15" spans="1:20">
      <c r="A15" s="33">
        <v>2</v>
      </c>
      <c r="B15" s="93">
        <f>D15*F15</f>
        <v>7.6431355000000005E-4</v>
      </c>
      <c r="C15" s="95">
        <v>200</v>
      </c>
      <c r="D15" s="34">
        <v>5.3448500000000002E-6</v>
      </c>
      <c r="E15" s="75">
        <v>1.0001500000000001E-6</v>
      </c>
      <c r="F15" s="35">
        <v>143</v>
      </c>
      <c r="G15" s="85">
        <f>init!D15/D15</f>
        <v>0.99797000851286755</v>
      </c>
      <c r="H15" s="86">
        <f t="shared" si="2"/>
        <v>0.1871240539959026</v>
      </c>
      <c r="I15" s="85">
        <f t="shared" ref="I15:I78" si="9">(B15-$B$8)/($B$7-$B$8)</f>
        <v>2.8494896453882764E-4</v>
      </c>
      <c r="J15" s="111">
        <f t="shared" si="3"/>
        <v>2.0000400008000161E-5</v>
      </c>
      <c r="K15" s="111">
        <f t="shared" si="4"/>
        <v>1.0525665475836287E-5</v>
      </c>
      <c r="L15" s="111">
        <f t="shared" ref="L15:L78" si="10">(H15-$G$8)/($G$7-$G$8)</f>
        <v>0.56397525286906636</v>
      </c>
      <c r="M15" s="111">
        <f t="shared" si="5"/>
        <v>0.9517241379310345</v>
      </c>
      <c r="N15" s="76">
        <f t="shared" ref="N15:N78" si="11">(B15-$B$9)/$B$10</f>
        <v>-0.66803850898155537</v>
      </c>
      <c r="O15" s="77">
        <f t="shared" si="6"/>
        <v>-0.66380025560391009</v>
      </c>
      <c r="P15" s="77">
        <f t="shared" si="7"/>
        <v>-0.66178659784444527</v>
      </c>
      <c r="Q15" s="77">
        <f t="shared" ref="Q15:Q78" si="12">(H15-$G$9)/$G$10</f>
        <v>1.9769450454866828</v>
      </c>
      <c r="R15" s="90">
        <f t="shared" si="8"/>
        <v>2.7647873028701326</v>
      </c>
      <c r="S15" s="72">
        <f>$B$5</f>
        <v>1.01E-5</v>
      </c>
    </row>
    <row r="16" spans="1:20">
      <c r="A16" s="33">
        <v>3</v>
      </c>
      <c r="B16" s="93">
        <f t="shared" ref="B16:B24" si="13">D16*F16</f>
        <v>1.2493027999999999E-3</v>
      </c>
      <c r="C16" s="95">
        <v>300</v>
      </c>
      <c r="D16" s="34">
        <v>9.1860499999999999E-6</v>
      </c>
      <c r="E16" s="75">
        <v>3.0154700000000002E-6</v>
      </c>
      <c r="F16" s="35">
        <v>136</v>
      </c>
      <c r="G16" s="85">
        <f>init!D16/D16</f>
        <v>0.63520229042950993</v>
      </c>
      <c r="H16" s="86">
        <f t="shared" si="2"/>
        <v>0.32826622977231784</v>
      </c>
      <c r="I16" s="85">
        <f t="shared" si="9"/>
        <v>6.8584756602100075E-4</v>
      </c>
      <c r="J16" s="111">
        <f t="shared" si="3"/>
        <v>4.0000800016000322E-5</v>
      </c>
      <c r="K16" s="111">
        <f t="shared" si="4"/>
        <v>2.6396280861513642E-5</v>
      </c>
      <c r="L16" s="111">
        <f t="shared" si="10"/>
        <v>1</v>
      </c>
      <c r="M16" s="111">
        <f t="shared" si="5"/>
        <v>0.90344827586206899</v>
      </c>
      <c r="N16" s="76">
        <f t="shared" si="11"/>
        <v>-0.66657777114380534</v>
      </c>
      <c r="O16" s="77">
        <f t="shared" si="6"/>
        <v>-0.66372689071708946</v>
      </c>
      <c r="P16" s="77">
        <f t="shared" si="7"/>
        <v>-0.66172897439589162</v>
      </c>
      <c r="Q16" s="77">
        <f t="shared" si="12"/>
        <v>4.0899881009203023</v>
      </c>
      <c r="R16" s="90">
        <f t="shared" si="8"/>
        <v>2.5972244360295185</v>
      </c>
      <c r="S16" s="72">
        <f t="shared" ref="S16:S79" si="14">$B$5</f>
        <v>1.01E-5</v>
      </c>
    </row>
    <row r="17" spans="1:19">
      <c r="A17" s="33">
        <v>4</v>
      </c>
      <c r="B17" s="93">
        <f t="shared" si="13"/>
        <v>8.3204354999999995E-4</v>
      </c>
      <c r="C17" s="95">
        <v>400</v>
      </c>
      <c r="D17" s="34">
        <v>6.44995E-6</v>
      </c>
      <c r="E17" s="75">
        <v>1.7640899999999999E-6</v>
      </c>
      <c r="F17" s="35">
        <v>129</v>
      </c>
      <c r="G17" s="85">
        <f>init!D17/D17</f>
        <v>1.2490019302475215</v>
      </c>
      <c r="H17" s="86">
        <f t="shared" si="2"/>
        <v>0.27350444577089744</v>
      </c>
      <c r="I17" s="85">
        <f t="shared" si="9"/>
        <v>3.4093548852546769E-4</v>
      </c>
      <c r="J17" s="111">
        <f t="shared" si="3"/>
        <v>6.0001200024000479E-5</v>
      </c>
      <c r="K17" s="111">
        <f t="shared" si="4"/>
        <v>1.5091586818831195E-5</v>
      </c>
      <c r="L17" s="111">
        <f t="shared" si="10"/>
        <v>0.83082666190804144</v>
      </c>
      <c r="M17" s="111">
        <f t="shared" si="5"/>
        <v>0.85517241379310349</v>
      </c>
      <c r="N17" s="76">
        <f t="shared" si="11"/>
        <v>-0.66783451317391462</v>
      </c>
      <c r="O17" s="77">
        <f t="shared" si="6"/>
        <v>-0.66365352583026882</v>
      </c>
      <c r="P17" s="77">
        <f t="shared" si="7"/>
        <v>-0.66177001977691519</v>
      </c>
      <c r="Q17" s="77">
        <f t="shared" si="12"/>
        <v>3.2701480584183291</v>
      </c>
      <c r="R17" s="90">
        <f t="shared" si="8"/>
        <v>2.4296615691889043</v>
      </c>
      <c r="S17" s="72">
        <f t="shared" si="14"/>
        <v>1.01E-5</v>
      </c>
    </row>
    <row r="18" spans="1:19">
      <c r="A18" s="33">
        <v>5</v>
      </c>
      <c r="B18" s="93">
        <f t="shared" si="13"/>
        <v>2.2354791999999999E-3</v>
      </c>
      <c r="C18" s="95">
        <v>500</v>
      </c>
      <c r="D18" s="34">
        <v>1.8323599999999999E-5</v>
      </c>
      <c r="E18" s="75">
        <v>1.7513099999999999E-6</v>
      </c>
      <c r="F18" s="35">
        <v>122</v>
      </c>
      <c r="G18" s="85">
        <f>init!D18/D18</f>
        <v>0.42971905084153772</v>
      </c>
      <c r="H18" s="86">
        <f t="shared" si="2"/>
        <v>9.557674256150539E-2</v>
      </c>
      <c r="I18" s="85">
        <f t="shared" si="9"/>
        <v>1.5010341697956704E-3</v>
      </c>
      <c r="J18" s="111">
        <f t="shared" si="3"/>
        <v>8.0001600032000644E-5</v>
      </c>
      <c r="K18" s="111">
        <f t="shared" si="4"/>
        <v>6.414972812210826E-5</v>
      </c>
      <c r="L18" s="111">
        <f t="shared" si="10"/>
        <v>0.28116189039169726</v>
      </c>
      <c r="M18" s="111">
        <f t="shared" si="5"/>
        <v>0.80689655172413788</v>
      </c>
      <c r="N18" s="76">
        <f t="shared" si="11"/>
        <v>-0.66360750905618959</v>
      </c>
      <c r="O18" s="77">
        <f t="shared" si="6"/>
        <v>-0.66358016094344818</v>
      </c>
      <c r="P18" s="77">
        <f t="shared" si="7"/>
        <v>-0.66159189818472552</v>
      </c>
      <c r="Q18" s="77">
        <f t="shared" si="12"/>
        <v>0.60638794867313017</v>
      </c>
      <c r="R18" s="90">
        <f t="shared" si="8"/>
        <v>2.2620987023482906</v>
      </c>
      <c r="S18" s="72">
        <f t="shared" si="14"/>
        <v>1.01E-5</v>
      </c>
    </row>
    <row r="19" spans="1:19">
      <c r="A19" s="33">
        <v>6</v>
      </c>
      <c r="B19" s="93">
        <f>D19*F19</f>
        <v>2.2611530000000001E-3</v>
      </c>
      <c r="C19" s="95">
        <v>600</v>
      </c>
      <c r="D19" s="34">
        <v>1.96622E-5</v>
      </c>
      <c r="E19" s="75">
        <v>2.3523299999999999E-6</v>
      </c>
      <c r="F19" s="35">
        <v>115</v>
      </c>
      <c r="G19" s="85">
        <f>init!D19/D19</f>
        <v>0.43962527082422115</v>
      </c>
      <c r="H19" s="86">
        <f t="shared" si="2"/>
        <v>0.11963717183224665</v>
      </c>
      <c r="I19" s="85">
        <f t="shared" si="9"/>
        <v>1.5222564762998518E-3</v>
      </c>
      <c r="J19" s="111">
        <f t="shared" si="3"/>
        <v>1.0000200004000079E-4</v>
      </c>
      <c r="K19" s="111">
        <f t="shared" si="4"/>
        <v>6.9680397120147337E-5</v>
      </c>
      <c r="L19" s="111">
        <f t="shared" si="10"/>
        <v>0.35549078982183979</v>
      </c>
      <c r="M19" s="111">
        <f t="shared" si="5"/>
        <v>0.75862068965517238</v>
      </c>
      <c r="N19" s="76">
        <f t="shared" si="11"/>
        <v>-0.66353018220595772</v>
      </c>
      <c r="O19" s="77">
        <f t="shared" si="6"/>
        <v>-0.66350679605662755</v>
      </c>
      <c r="P19" s="77">
        <f t="shared" si="7"/>
        <v>-0.66157181728598713</v>
      </c>
      <c r="Q19" s="77">
        <f t="shared" si="12"/>
        <v>0.96659723906857453</v>
      </c>
      <c r="R19" s="90">
        <f t="shared" si="8"/>
        <v>2.0945358355076764</v>
      </c>
      <c r="S19" s="72">
        <f t="shared" si="14"/>
        <v>1.01E-5</v>
      </c>
    </row>
    <row r="20" spans="1:19">
      <c r="A20" s="33">
        <v>7</v>
      </c>
      <c r="B20" s="93">
        <f t="shared" si="13"/>
        <v>2.8532519999999997E-3</v>
      </c>
      <c r="C20" s="95">
        <v>700</v>
      </c>
      <c r="D20" s="34">
        <v>2.6418999999999999E-5</v>
      </c>
      <c r="E20" s="75">
        <v>3.2962100000000002E-6</v>
      </c>
      <c r="F20" s="35">
        <v>108</v>
      </c>
      <c r="G20" s="85">
        <f>init!D20/D20</f>
        <v>0.40092357772815018</v>
      </c>
      <c r="H20" s="86">
        <f t="shared" si="2"/>
        <v>0.12476664521745714</v>
      </c>
      <c r="I20" s="85">
        <f t="shared" si="9"/>
        <v>2.0116934298797366E-3</v>
      </c>
      <c r="J20" s="111">
        <f t="shared" si="3"/>
        <v>1.2000240004800096E-4</v>
      </c>
      <c r="K20" s="111">
        <f t="shared" si="4"/>
        <v>9.7597343396817323E-5</v>
      </c>
      <c r="L20" s="111">
        <f t="shared" si="10"/>
        <v>0.37133706201792843</v>
      </c>
      <c r="M20" s="111">
        <f t="shared" si="5"/>
        <v>0.71034482758620687</v>
      </c>
      <c r="N20" s="76">
        <f t="shared" si="11"/>
        <v>-0.66174684079582535</v>
      </c>
      <c r="O20" s="77">
        <f t="shared" si="6"/>
        <v>-0.66343343116980702</v>
      </c>
      <c r="P20" s="77">
        <f t="shared" si="7"/>
        <v>-0.66147045570179808</v>
      </c>
      <c r="Q20" s="77">
        <f t="shared" si="12"/>
        <v>1.043390713839861</v>
      </c>
      <c r="R20" s="90">
        <f t="shared" si="8"/>
        <v>1.9269729686670622</v>
      </c>
      <c r="S20" s="72">
        <f t="shared" si="14"/>
        <v>1.01E-5</v>
      </c>
    </row>
    <row r="21" spans="1:19">
      <c r="A21" s="33">
        <v>8</v>
      </c>
      <c r="B21" s="93">
        <f t="shared" si="13"/>
        <v>2.1832362000000004E-3</v>
      </c>
      <c r="C21" s="95">
        <v>800</v>
      </c>
      <c r="D21" s="34">
        <v>2.1616200000000002E-5</v>
      </c>
      <c r="E21" s="75">
        <v>2.4214400000000001E-6</v>
      </c>
      <c r="F21" s="35">
        <v>101</v>
      </c>
      <c r="G21" s="85">
        <f>init!D21/D21</f>
        <v>0.6048704212581304</v>
      </c>
      <c r="H21" s="86">
        <f t="shared" si="2"/>
        <v>0.11201968893700094</v>
      </c>
      <c r="I21" s="85">
        <f t="shared" si="9"/>
        <v>1.457849407170039E-3</v>
      </c>
      <c r="J21" s="111">
        <f t="shared" si="3"/>
        <v>1.4000280005600112E-4</v>
      </c>
      <c r="K21" s="111">
        <f t="shared" si="4"/>
        <v>7.7753702978632607E-5</v>
      </c>
      <c r="L21" s="111">
        <f t="shared" si="10"/>
        <v>0.3319584116726238</v>
      </c>
      <c r="M21" s="111">
        <f t="shared" si="5"/>
        <v>0.66206896551724137</v>
      </c>
      <c r="N21" s="76">
        <f t="shared" si="11"/>
        <v>-0.66376485960954223</v>
      </c>
      <c r="O21" s="77">
        <f t="shared" si="6"/>
        <v>-0.66336006628298638</v>
      </c>
      <c r="P21" s="77">
        <f t="shared" si="7"/>
        <v>-0.66154250451433405</v>
      </c>
      <c r="Q21" s="77">
        <f t="shared" si="12"/>
        <v>0.85255571148732712</v>
      </c>
      <c r="R21" s="90">
        <f t="shared" si="8"/>
        <v>1.7594101018264481</v>
      </c>
      <c r="S21" s="72">
        <f t="shared" si="14"/>
        <v>1.01E-5</v>
      </c>
    </row>
    <row r="22" spans="1:19">
      <c r="A22" s="33">
        <v>9</v>
      </c>
      <c r="B22" s="93">
        <f t="shared" si="13"/>
        <v>3.4170503999999997E-3</v>
      </c>
      <c r="C22" s="95">
        <v>900</v>
      </c>
      <c r="D22" s="34">
        <v>3.6351599999999999E-5</v>
      </c>
      <c r="E22" s="75">
        <v>2.49533E-6</v>
      </c>
      <c r="F22" s="35">
        <v>94</v>
      </c>
      <c r="G22" s="85">
        <f>init!D22/D22</f>
        <v>0.32961410226785065</v>
      </c>
      <c r="H22" s="86">
        <f t="shared" si="2"/>
        <v>6.864429626206274E-2</v>
      </c>
      <c r="I22" s="85">
        <f t="shared" si="9"/>
        <v>2.477736728938194E-3</v>
      </c>
      <c r="J22" s="111">
        <f t="shared" si="3"/>
        <v>1.6000320006400129E-4</v>
      </c>
      <c r="K22" s="111">
        <f t="shared" si="4"/>
        <v>1.3863568411840924E-4</v>
      </c>
      <c r="L22" s="111">
        <f t="shared" si="10"/>
        <v>0.19796058629720414</v>
      </c>
      <c r="M22" s="111">
        <f t="shared" si="5"/>
        <v>0.61379310344827587</v>
      </c>
      <c r="N22" s="76">
        <f t="shared" si="11"/>
        <v>-0.66004873788788887</v>
      </c>
      <c r="O22" s="77">
        <f t="shared" si="6"/>
        <v>-0.66328670139616575</v>
      </c>
      <c r="P22" s="77">
        <f t="shared" si="7"/>
        <v>-0.66132145261289255</v>
      </c>
      <c r="Q22" s="77">
        <f t="shared" si="12"/>
        <v>0.20318161926931708</v>
      </c>
      <c r="R22" s="90">
        <f t="shared" si="8"/>
        <v>1.5918472349858339</v>
      </c>
      <c r="S22" s="72">
        <f t="shared" si="14"/>
        <v>1.01E-5</v>
      </c>
    </row>
    <row r="23" spans="1:19">
      <c r="A23" s="33">
        <v>10</v>
      </c>
      <c r="B23" s="93">
        <f t="shared" si="13"/>
        <v>3.3860226E-3</v>
      </c>
      <c r="C23" s="95">
        <v>1000</v>
      </c>
      <c r="D23" s="34">
        <v>3.89198E-5</v>
      </c>
      <c r="E23" s="75">
        <v>3.0637500000000001E-6</v>
      </c>
      <c r="F23" s="35">
        <v>87</v>
      </c>
      <c r="G23" s="85">
        <f>init!D23/D23</f>
        <v>0.37608106927579282</v>
      </c>
      <c r="H23" s="86">
        <f t="shared" si="2"/>
        <v>7.871957204302181E-2</v>
      </c>
      <c r="I23" s="85">
        <f t="shared" si="9"/>
        <v>2.4520887344165248E-3</v>
      </c>
      <c r="J23" s="111">
        <f t="shared" si="3"/>
        <v>1.8000360007200145E-4</v>
      </c>
      <c r="K23" s="111">
        <f t="shared" si="4"/>
        <v>1.4924666881941325E-4</v>
      </c>
      <c r="L23" s="111">
        <f t="shared" si="10"/>
        <v>0.22908572341869929</v>
      </c>
      <c r="M23" s="111">
        <f t="shared" si="5"/>
        <v>0.56551724137931036</v>
      </c>
      <c r="N23" s="76">
        <f t="shared" si="11"/>
        <v>-0.66014219043654254</v>
      </c>
      <c r="O23" s="77">
        <f t="shared" si="6"/>
        <v>-0.66321333650934511</v>
      </c>
      <c r="P23" s="77">
        <f t="shared" si="7"/>
        <v>-0.66128292597002691</v>
      </c>
      <c r="Q23" s="77">
        <f t="shared" si="12"/>
        <v>0.35401882581953353</v>
      </c>
      <c r="R23" s="90">
        <f t="shared" si="8"/>
        <v>1.42428436814522</v>
      </c>
      <c r="S23" s="72">
        <f t="shared" si="14"/>
        <v>1.01E-5</v>
      </c>
    </row>
    <row r="24" spans="1:19">
      <c r="A24" s="33">
        <v>11</v>
      </c>
      <c r="B24" s="93">
        <f t="shared" si="13"/>
        <v>7.0654799999999999E-3</v>
      </c>
      <c r="C24" s="95">
        <v>2000</v>
      </c>
      <c r="D24" s="34">
        <v>8.8318499999999998E-5</v>
      </c>
      <c r="E24" s="75">
        <v>5.4806999999999999E-6</v>
      </c>
      <c r="F24" s="35">
        <v>80</v>
      </c>
      <c r="G24" s="85">
        <f>init!D24/D24</f>
        <v>0.2660597723013865</v>
      </c>
      <c r="H24" s="86">
        <f t="shared" si="2"/>
        <v>6.2056081115508074E-2</v>
      </c>
      <c r="I24" s="85">
        <f t="shared" si="9"/>
        <v>5.4935774393171655E-3</v>
      </c>
      <c r="J24" s="111">
        <f t="shared" si="3"/>
        <v>3.8000760015200304E-4</v>
      </c>
      <c r="K24" s="111">
        <f t="shared" si="4"/>
        <v>3.533463689788582E-4</v>
      </c>
      <c r="L24" s="111">
        <f t="shared" si="10"/>
        <v>0.17760788287940193</v>
      </c>
      <c r="M24" s="111">
        <f t="shared" si="5"/>
        <v>0.51724137931034486</v>
      </c>
      <c r="N24" s="76">
        <f t="shared" si="11"/>
        <v>-0.64906004243724236</v>
      </c>
      <c r="O24" s="77">
        <f t="shared" si="6"/>
        <v>-0.66247968764113896</v>
      </c>
      <c r="P24" s="77">
        <f t="shared" si="7"/>
        <v>-0.66054187540039611</v>
      </c>
      <c r="Q24" s="77">
        <f t="shared" si="12"/>
        <v>0.10454928498262868</v>
      </c>
      <c r="R24" s="90">
        <f t="shared" si="8"/>
        <v>1.2567215013046058</v>
      </c>
      <c r="S24" s="72">
        <f t="shared" si="14"/>
        <v>1.01E-5</v>
      </c>
    </row>
    <row r="25" spans="1:19">
      <c r="A25" s="33">
        <v>12</v>
      </c>
      <c r="B25" s="93">
        <f t="shared" ref="B25:B30" si="15">D25*F25</f>
        <v>9.9872030000000001E-3</v>
      </c>
      <c r="C25" s="95">
        <v>3000</v>
      </c>
      <c r="D25" s="34">
        <v>1.36811E-4</v>
      </c>
      <c r="E25" s="75">
        <v>5.2004000000000002E-6</v>
      </c>
      <c r="F25" s="35">
        <v>73</v>
      </c>
      <c r="G25" s="85">
        <f>init!D25/D25</f>
        <v>0.2470196109961918</v>
      </c>
      <c r="H25" s="86">
        <f>E25/D25</f>
        <v>3.8011563397680012E-2</v>
      </c>
      <c r="I25" s="85">
        <f t="shared" si="9"/>
        <v>7.908712753385054E-3</v>
      </c>
      <c r="J25" s="111">
        <f t="shared" si="3"/>
        <v>5.8001160023200468E-4</v>
      </c>
      <c r="K25" s="111">
        <f t="shared" si="4"/>
        <v>5.5370193926677848E-4</v>
      </c>
      <c r="L25" s="111">
        <f t="shared" si="10"/>
        <v>0.10332813835846548</v>
      </c>
      <c r="M25" s="111">
        <f t="shared" si="5"/>
        <v>0.4689655172413793</v>
      </c>
      <c r="N25" s="76">
        <f t="shared" si="11"/>
        <v>-0.64026011267070693</v>
      </c>
      <c r="O25" s="77">
        <f t="shared" si="6"/>
        <v>-0.6617460387729327</v>
      </c>
      <c r="P25" s="77">
        <f t="shared" si="7"/>
        <v>-0.65981441911616534</v>
      </c>
      <c r="Q25" s="77">
        <f t="shared" si="12"/>
        <v>-0.25542179315486058</v>
      </c>
      <c r="R25" s="90">
        <f t="shared" si="8"/>
        <v>1.0891586344639916</v>
      </c>
      <c r="S25" s="72">
        <f t="shared" si="14"/>
        <v>1.01E-5</v>
      </c>
    </row>
    <row r="26" spans="1:19">
      <c r="A26" s="33">
        <v>13</v>
      </c>
      <c r="B26" s="93">
        <f t="shared" si="15"/>
        <v>1.2806442000000001E-2</v>
      </c>
      <c r="C26" s="95">
        <v>4000</v>
      </c>
      <c r="D26" s="34">
        <v>1.9403700000000001E-4</v>
      </c>
      <c r="E26" s="75">
        <v>3.85485E-6</v>
      </c>
      <c r="F26" s="35">
        <v>66</v>
      </c>
      <c r="G26" s="85">
        <f>init!D26/D26</f>
        <v>0.24314950241448793</v>
      </c>
      <c r="H26" s="86">
        <f t="shared" si="2"/>
        <v>1.9866571839391455E-2</v>
      </c>
      <c r="I26" s="85">
        <f t="shared" si="9"/>
        <v>1.0239133422181322E-2</v>
      </c>
      <c r="J26" s="111">
        <f t="shared" si="3"/>
        <v>7.8001560031200627E-4</v>
      </c>
      <c r="K26" s="111">
        <f t="shared" si="4"/>
        <v>7.9014155086231438E-4</v>
      </c>
      <c r="L26" s="111">
        <f t="shared" si="10"/>
        <v>4.7273558553569725E-2</v>
      </c>
      <c r="M26" s="111">
        <f t="shared" si="5"/>
        <v>0.4206896551724138</v>
      </c>
      <c r="N26" s="76">
        <f t="shared" si="11"/>
        <v>-0.63176885419237827</v>
      </c>
      <c r="O26" s="77">
        <f t="shared" si="6"/>
        <v>-0.66101238990472655</v>
      </c>
      <c r="P26" s="77">
        <f t="shared" si="7"/>
        <v>-0.65895594794389367</v>
      </c>
      <c r="Q26" s="77">
        <f t="shared" si="12"/>
        <v>-0.52707091711253484</v>
      </c>
      <c r="R26" s="90">
        <f t="shared" si="8"/>
        <v>0.92159576762337758</v>
      </c>
      <c r="S26" s="72">
        <f t="shared" si="14"/>
        <v>1.01E-5</v>
      </c>
    </row>
    <row r="27" spans="1:19">
      <c r="A27" s="33">
        <v>14</v>
      </c>
      <c r="B27" s="93">
        <f t="shared" si="15"/>
        <v>1.4449866999999998E-2</v>
      </c>
      <c r="C27" s="95">
        <v>5000</v>
      </c>
      <c r="D27" s="34">
        <v>2.4491299999999998E-4</v>
      </c>
      <c r="E27" s="75">
        <v>7.1928199999999997E-6</v>
      </c>
      <c r="F27" s="35">
        <v>59</v>
      </c>
      <c r="G27" s="85">
        <f>init!D27/D27</f>
        <v>0.22058036935564876</v>
      </c>
      <c r="H27" s="86">
        <f t="shared" si="2"/>
        <v>2.9368877928080586E-2</v>
      </c>
      <c r="I27" s="85">
        <f t="shared" si="9"/>
        <v>1.1597610510365937E-2</v>
      </c>
      <c r="J27" s="111">
        <f t="shared" si="3"/>
        <v>9.8001960039200775E-4</v>
      </c>
      <c r="K27" s="111">
        <f t="shared" si="4"/>
        <v>1.0003449842585761E-3</v>
      </c>
      <c r="L27" s="111">
        <f t="shared" si="10"/>
        <v>7.6628643854541406E-2</v>
      </c>
      <c r="M27" s="111">
        <f t="shared" si="5"/>
        <v>0.3724137931034483</v>
      </c>
      <c r="N27" s="76">
        <f t="shared" si="11"/>
        <v>-0.62681902678691637</v>
      </c>
      <c r="O27" s="77">
        <f t="shared" si="6"/>
        <v>-0.66027874103652029</v>
      </c>
      <c r="P27" s="77">
        <f t="shared" si="7"/>
        <v>-0.65819273577878523</v>
      </c>
      <c r="Q27" s="77">
        <f t="shared" si="12"/>
        <v>-0.38481165420364954</v>
      </c>
      <c r="R27" s="90">
        <f t="shared" si="8"/>
        <v>0.75403290078276342</v>
      </c>
      <c r="S27" s="72">
        <f t="shared" si="14"/>
        <v>1.01E-5</v>
      </c>
    </row>
    <row r="28" spans="1:19">
      <c r="A28" s="33">
        <v>15</v>
      </c>
      <c r="B28" s="93">
        <f t="shared" si="15"/>
        <v>1.4555112E-2</v>
      </c>
      <c r="C28" s="95">
        <v>6000</v>
      </c>
      <c r="D28" s="34">
        <v>2.7990600000000001E-4</v>
      </c>
      <c r="E28" s="75">
        <v>6.7571500000000002E-6</v>
      </c>
      <c r="F28" s="35">
        <v>52</v>
      </c>
      <c r="G28" s="85">
        <f>init!D28/D28</f>
        <v>0.25401742013390205</v>
      </c>
      <c r="H28" s="86">
        <f t="shared" si="2"/>
        <v>2.4140782977142325E-2</v>
      </c>
      <c r="I28" s="85">
        <f t="shared" si="9"/>
        <v>1.1684607435169922E-2</v>
      </c>
      <c r="J28" s="111">
        <f t="shared" si="3"/>
        <v>1.1800236004720095E-3</v>
      </c>
      <c r="K28" s="111">
        <f t="shared" si="4"/>
        <v>1.1449249187038034E-3</v>
      </c>
      <c r="L28" s="111">
        <f t="shared" si="10"/>
        <v>6.0477704091713394E-2</v>
      </c>
      <c r="M28" s="111">
        <f t="shared" si="5"/>
        <v>0.32413793103448274</v>
      </c>
      <c r="N28" s="76">
        <f t="shared" si="11"/>
        <v>-0.62650203965012097</v>
      </c>
      <c r="O28" s="77">
        <f t="shared" si="6"/>
        <v>-0.65954509216831414</v>
      </c>
      <c r="P28" s="77">
        <f t="shared" si="7"/>
        <v>-0.6576677911429325</v>
      </c>
      <c r="Q28" s="77">
        <f t="shared" si="12"/>
        <v>-0.46308159491030004</v>
      </c>
      <c r="R28" s="90">
        <f t="shared" si="8"/>
        <v>0.58647003394214936</v>
      </c>
      <c r="S28" s="72">
        <f t="shared" si="14"/>
        <v>1.01E-5</v>
      </c>
    </row>
    <row r="29" spans="1:19">
      <c r="A29" s="33">
        <v>16</v>
      </c>
      <c r="B29" s="93">
        <f t="shared" si="15"/>
        <v>1.4893379999999999E-2</v>
      </c>
      <c r="C29" s="95">
        <v>7000</v>
      </c>
      <c r="D29" s="34">
        <v>3.30964E-4</v>
      </c>
      <c r="E29" s="75">
        <v>7.9086999999999993E-6</v>
      </c>
      <c r="F29" s="35">
        <v>45</v>
      </c>
      <c r="G29" s="85">
        <f>init!D29/D29</f>
        <v>0.23278664749036149</v>
      </c>
      <c r="H29" s="86">
        <f t="shared" si="2"/>
        <v>2.3895952429871525E-2</v>
      </c>
      <c r="I29" s="85">
        <f t="shared" si="9"/>
        <v>1.1964224288793322E-2</v>
      </c>
      <c r="J29" s="111">
        <f t="shared" si="3"/>
        <v>1.3800276005520109E-3</v>
      </c>
      <c r="K29" s="111">
        <f t="shared" si="4"/>
        <v>1.355880318152391E-3</v>
      </c>
      <c r="L29" s="111">
        <f t="shared" si="10"/>
        <v>5.9721359102156299E-2</v>
      </c>
      <c r="M29" s="111">
        <f t="shared" si="5"/>
        <v>0.27586206896551724</v>
      </c>
      <c r="N29" s="76">
        <f t="shared" si="11"/>
        <v>-0.6254832111567058</v>
      </c>
      <c r="O29" s="77">
        <f t="shared" si="6"/>
        <v>-0.65881144330010788</v>
      </c>
      <c r="P29" s="77">
        <f t="shared" si="7"/>
        <v>-0.65690184871966606</v>
      </c>
      <c r="Q29" s="77">
        <f t="shared" si="12"/>
        <v>-0.46674695917737846</v>
      </c>
      <c r="R29" s="90">
        <f t="shared" si="8"/>
        <v>0.41890716710153525</v>
      </c>
      <c r="S29" s="72">
        <f t="shared" si="14"/>
        <v>1.01E-5</v>
      </c>
    </row>
    <row r="30" spans="1:19">
      <c r="A30" s="33">
        <v>17</v>
      </c>
      <c r="B30" s="93">
        <f t="shared" si="15"/>
        <v>1.4425103999999999E-2</v>
      </c>
      <c r="C30" s="95">
        <v>8000</v>
      </c>
      <c r="D30" s="34">
        <v>3.7960799999999997E-4</v>
      </c>
      <c r="E30" s="75">
        <v>1.9574900000000001E-5</v>
      </c>
      <c r="F30" s="35">
        <v>38</v>
      </c>
      <c r="G30" s="85">
        <f>init!D30/D30</f>
        <v>0.23235811679416662</v>
      </c>
      <c r="H30" s="86">
        <f t="shared" si="2"/>
        <v>5.1566089228888758E-2</v>
      </c>
      <c r="I30" s="85">
        <f t="shared" si="9"/>
        <v>1.1577141083325021E-2</v>
      </c>
      <c r="J30" s="111">
        <f t="shared" si="3"/>
        <v>1.5800316006320126E-3</v>
      </c>
      <c r="K30" s="111">
        <f t="shared" si="4"/>
        <v>1.5568618382036481E-3</v>
      </c>
      <c r="L30" s="111">
        <f t="shared" si="10"/>
        <v>0.1452015802656865</v>
      </c>
      <c r="M30" s="111">
        <f t="shared" si="5"/>
        <v>0.22758620689655173</v>
      </c>
      <c r="N30" s="76">
        <f t="shared" si="11"/>
        <v>-0.62689361040104019</v>
      </c>
      <c r="O30" s="77">
        <f t="shared" si="6"/>
        <v>-0.65807779443190173</v>
      </c>
      <c r="P30" s="77">
        <f t="shared" si="7"/>
        <v>-0.65617211972054013</v>
      </c>
      <c r="Q30" s="77">
        <f t="shared" si="12"/>
        <v>-5.2496646792498824E-2</v>
      </c>
      <c r="R30" s="90">
        <f t="shared" si="8"/>
        <v>0.25134430026092114</v>
      </c>
      <c r="S30" s="72">
        <f t="shared" si="14"/>
        <v>1.01E-5</v>
      </c>
    </row>
    <row r="31" spans="1:19">
      <c r="A31" s="33">
        <v>18</v>
      </c>
      <c r="B31" s="93">
        <f t="shared" ref="B31:B83" si="16">D31*F31</f>
        <v>1.3202683E-2</v>
      </c>
      <c r="C31" s="95">
        <v>9000</v>
      </c>
      <c r="D31" s="34">
        <v>4.25893E-4</v>
      </c>
      <c r="E31" s="75">
        <v>1.12012E-5</v>
      </c>
      <c r="F31" s="35">
        <v>31</v>
      </c>
      <c r="G31" s="85">
        <f>init!D31/D31</f>
        <v>0.22447657040618182</v>
      </c>
      <c r="H31" s="86">
        <f t="shared" si="2"/>
        <v>2.6300502708426765E-2</v>
      </c>
      <c r="I31" s="85">
        <f t="shared" si="9"/>
        <v>1.0566671533077384E-2</v>
      </c>
      <c r="J31" s="111">
        <f t="shared" si="3"/>
        <v>1.7800356007120143E-3</v>
      </c>
      <c r="K31" s="111">
        <f t="shared" si="4"/>
        <v>1.7480967213459153E-3</v>
      </c>
      <c r="L31" s="111">
        <f t="shared" si="10"/>
        <v>6.7149637867190456E-2</v>
      </c>
      <c r="M31" s="111">
        <f t="shared" si="5"/>
        <v>0.1793103448275862</v>
      </c>
      <c r="N31" s="76">
        <f t="shared" si="11"/>
        <v>-0.6305754169737845</v>
      </c>
      <c r="O31" s="77">
        <f t="shared" si="6"/>
        <v>-0.65734414556369547</v>
      </c>
      <c r="P31" s="77">
        <f t="shared" si="7"/>
        <v>-0.65547777906753979</v>
      </c>
      <c r="Q31" s="77">
        <f t="shared" si="12"/>
        <v>-0.43074837661626747</v>
      </c>
      <c r="R31" s="90">
        <f t="shared" si="8"/>
        <v>8.3781433420307055E-2</v>
      </c>
      <c r="S31" s="72">
        <f t="shared" si="14"/>
        <v>1.01E-5</v>
      </c>
    </row>
    <row r="32" spans="1:19">
      <c r="A32" s="33">
        <v>19</v>
      </c>
      <c r="B32" s="93">
        <f t="shared" si="16"/>
        <v>1.1761967999999999E-2</v>
      </c>
      <c r="C32" s="95">
        <v>10000</v>
      </c>
      <c r="D32" s="34">
        <v>4.9008199999999997E-4</v>
      </c>
      <c r="E32" s="75">
        <v>1.2731899999999999E-5</v>
      </c>
      <c r="F32" s="35">
        <v>24</v>
      </c>
      <c r="G32" s="85">
        <f>init!D32/D32</f>
        <v>0.22827812488522328</v>
      </c>
      <c r="H32" s="86">
        <f t="shared" si="2"/>
        <v>2.5979121861239546E-2</v>
      </c>
      <c r="I32" s="85">
        <f t="shared" si="9"/>
        <v>9.3757572424319948E-3</v>
      </c>
      <c r="J32" s="111">
        <f t="shared" si="3"/>
        <v>1.9800396007920158E-3</v>
      </c>
      <c r="K32" s="111">
        <f t="shared" si="4"/>
        <v>2.0133052319653163E-3</v>
      </c>
      <c r="L32" s="111">
        <f t="shared" si="10"/>
        <v>6.6156809169059055E-2</v>
      </c>
      <c r="M32" s="111">
        <f t="shared" si="5"/>
        <v>0.1310344827586207</v>
      </c>
      <c r="N32" s="76">
        <f t="shared" si="11"/>
        <v>-0.63491470266705308</v>
      </c>
      <c r="O32" s="77">
        <f t="shared" si="6"/>
        <v>-0.65661049669548932</v>
      </c>
      <c r="P32" s="77">
        <f t="shared" si="7"/>
        <v>-0.65451485301859436</v>
      </c>
      <c r="Q32" s="77">
        <f t="shared" si="12"/>
        <v>-0.43555977734438212</v>
      </c>
      <c r="R32" s="90">
        <f t="shared" si="8"/>
        <v>-8.3781433420307055E-2</v>
      </c>
      <c r="S32" s="72">
        <f t="shared" si="14"/>
        <v>1.01E-5</v>
      </c>
    </row>
    <row r="33" spans="1:19">
      <c r="A33" s="33">
        <v>20</v>
      </c>
      <c r="B33" s="93">
        <f t="shared" si="16"/>
        <v>1.6225089000000002E-2</v>
      </c>
      <c r="C33" s="95">
        <v>20000</v>
      </c>
      <c r="D33" s="34">
        <v>9.5441700000000005E-4</v>
      </c>
      <c r="E33" s="75">
        <v>4.0312199999999997E-5</v>
      </c>
      <c r="F33" s="35">
        <v>17</v>
      </c>
      <c r="G33" s="85">
        <f>init!D33/D33</f>
        <v>0.2591110594216155</v>
      </c>
      <c r="H33" s="86">
        <f t="shared" si="2"/>
        <v>4.2237512533829548E-2</v>
      </c>
      <c r="I33" s="85">
        <f t="shared" si="9"/>
        <v>1.3065032761725916E-2</v>
      </c>
      <c r="J33" s="111">
        <f t="shared" si="3"/>
        <v>3.9800796015920315E-3</v>
      </c>
      <c r="K33" s="111">
        <f t="shared" si="4"/>
        <v>3.9317896105731717E-3</v>
      </c>
      <c r="L33" s="111">
        <f t="shared" si="10"/>
        <v>0.11638319007027059</v>
      </c>
      <c r="M33" s="111">
        <f t="shared" si="5"/>
        <v>8.2758620689655171E-2</v>
      </c>
      <c r="N33" s="76">
        <f t="shared" si="11"/>
        <v>-0.62147224034617277</v>
      </c>
      <c r="O33" s="77">
        <f t="shared" si="6"/>
        <v>-0.64927400801342738</v>
      </c>
      <c r="P33" s="77">
        <f t="shared" si="7"/>
        <v>-0.64754916938219176</v>
      </c>
      <c r="Q33" s="77">
        <f t="shared" si="12"/>
        <v>-0.19215500258970752</v>
      </c>
      <c r="R33" s="90">
        <f t="shared" si="8"/>
        <v>-0.25134430026092114</v>
      </c>
      <c r="S33" s="72">
        <f t="shared" si="14"/>
        <v>1.01E-5</v>
      </c>
    </row>
    <row r="34" spans="1:19">
      <c r="A34" s="33">
        <v>21</v>
      </c>
      <c r="B34" s="93">
        <f t="shared" si="16"/>
        <v>1.3945699999999998E-2</v>
      </c>
      <c r="C34" s="95">
        <v>30000</v>
      </c>
      <c r="D34" s="34">
        <v>1.3945699999999999E-3</v>
      </c>
      <c r="E34" s="75">
        <v>1.30252E-4</v>
      </c>
      <c r="F34" s="35">
        <v>10</v>
      </c>
      <c r="G34" s="85">
        <f>init!D34/D34</f>
        <v>0.26923711251496879</v>
      </c>
      <c r="H34" s="86">
        <f t="shared" si="2"/>
        <v>9.3399399097929839E-2</v>
      </c>
      <c r="I34" s="85">
        <f t="shared" si="9"/>
        <v>1.1180859324203639E-2</v>
      </c>
      <c r="J34" s="111">
        <f t="shared" si="3"/>
        <v>5.9801196023920476E-3</v>
      </c>
      <c r="K34" s="111">
        <f t="shared" si="4"/>
        <v>5.7503616645802639E-3</v>
      </c>
      <c r="L34" s="111">
        <f t="shared" si="10"/>
        <v>0.27443551234133595</v>
      </c>
      <c r="M34" s="111">
        <f t="shared" si="5"/>
        <v>3.4482758620689655E-2</v>
      </c>
      <c r="N34" s="76">
        <f t="shared" si="11"/>
        <v>-0.62833752603910586</v>
      </c>
      <c r="O34" s="77">
        <f t="shared" si="6"/>
        <v>-0.64193751933136534</v>
      </c>
      <c r="P34" s="77">
        <f t="shared" si="7"/>
        <v>-0.64094625004676897</v>
      </c>
      <c r="Q34" s="77">
        <f t="shared" si="12"/>
        <v>0.57379088504070963</v>
      </c>
      <c r="R34" s="90">
        <f t="shared" si="8"/>
        <v>-0.41890716710153525</v>
      </c>
      <c r="S34" s="72">
        <f t="shared" si="14"/>
        <v>1.01E-5</v>
      </c>
    </row>
    <row r="35" spans="1:19">
      <c r="A35" s="33">
        <v>22</v>
      </c>
      <c r="B35" s="93">
        <f t="shared" si="16"/>
        <v>9.4713499999999999E-3</v>
      </c>
      <c r="C35" s="95">
        <v>40000</v>
      </c>
      <c r="D35" s="34">
        <v>1.89427E-3</v>
      </c>
      <c r="E35" s="75">
        <v>5.4842700000000003E-5</v>
      </c>
      <c r="F35" s="35">
        <v>5</v>
      </c>
      <c r="G35" s="85">
        <f>init!D35/D35</f>
        <v>0.27123905251099367</v>
      </c>
      <c r="H35" s="86">
        <f t="shared" si="2"/>
        <v>2.8951891757774764E-2</v>
      </c>
      <c r="I35" s="85">
        <f t="shared" si="9"/>
        <v>7.4823017633056169E-3</v>
      </c>
      <c r="J35" s="111">
        <f t="shared" si="3"/>
        <v>7.9801596031920646E-3</v>
      </c>
      <c r="K35" s="111">
        <f t="shared" si="4"/>
        <v>7.8149629631908482E-3</v>
      </c>
      <c r="L35" s="111">
        <f t="shared" si="10"/>
        <v>7.5340465544517968E-2</v>
      </c>
      <c r="M35" s="111">
        <f t="shared" si="5"/>
        <v>0</v>
      </c>
      <c r="N35" s="76">
        <f t="shared" si="11"/>
        <v>-0.64181380895535012</v>
      </c>
      <c r="O35" s="77">
        <f t="shared" si="6"/>
        <v>-0.6346010306493034</v>
      </c>
      <c r="P35" s="77">
        <f t="shared" si="7"/>
        <v>-0.63345004124684978</v>
      </c>
      <c r="Q35" s="77">
        <f t="shared" si="12"/>
        <v>-0.39105436462333554</v>
      </c>
      <c r="R35" s="90">
        <f t="shared" si="8"/>
        <v>-0.5385949291305453</v>
      </c>
      <c r="S35" s="72">
        <f t="shared" si="14"/>
        <v>1.01E-5</v>
      </c>
    </row>
    <row r="36" spans="1:19">
      <c r="A36" s="33">
        <v>23</v>
      </c>
      <c r="B36" s="93">
        <f t="shared" si="16"/>
        <v>1.156985E-2</v>
      </c>
      <c r="C36" s="95">
        <v>50000</v>
      </c>
      <c r="D36" s="34">
        <v>2.3139699999999998E-3</v>
      </c>
      <c r="E36" s="75">
        <v>6.3380199999999993E-5</v>
      </c>
      <c r="F36" s="35">
        <v>5</v>
      </c>
      <c r="G36" s="85">
        <f>init!D36/D36</f>
        <v>0.25902669438238185</v>
      </c>
      <c r="H36" s="86">
        <f t="shared" si="2"/>
        <v>2.7390242742991483E-2</v>
      </c>
      <c r="I36" s="85">
        <f t="shared" si="9"/>
        <v>9.2169499337760759E-3</v>
      </c>
      <c r="J36" s="111">
        <f t="shared" si="3"/>
        <v>9.9801996039920807E-3</v>
      </c>
      <c r="K36" s="111">
        <f t="shared" si="4"/>
        <v>9.5490297333066416E-3</v>
      </c>
      <c r="L36" s="111">
        <f t="shared" si="10"/>
        <v>7.0516127156417738E-2</v>
      </c>
      <c r="M36" s="111">
        <f t="shared" si="5"/>
        <v>0</v>
      </c>
      <c r="N36" s="76">
        <f t="shared" si="11"/>
        <v>-0.63549334236249566</v>
      </c>
      <c r="O36" s="77">
        <f t="shared" si="6"/>
        <v>-0.62726454196724135</v>
      </c>
      <c r="P36" s="77">
        <f t="shared" si="7"/>
        <v>-0.62715394592300344</v>
      </c>
      <c r="Q36" s="77">
        <f t="shared" si="12"/>
        <v>-0.41443385121237508</v>
      </c>
      <c r="R36" s="90">
        <f t="shared" si="8"/>
        <v>-0.5385949291305453</v>
      </c>
      <c r="S36" s="72">
        <f t="shared" si="14"/>
        <v>1.01E-5</v>
      </c>
    </row>
    <row r="37" spans="1:19">
      <c r="A37" s="33">
        <v>24</v>
      </c>
      <c r="B37" s="93">
        <f t="shared" si="16"/>
        <v>1.37202E-2</v>
      </c>
      <c r="C37" s="95">
        <v>60000</v>
      </c>
      <c r="D37" s="34">
        <v>2.7440400000000001E-3</v>
      </c>
      <c r="E37" s="75">
        <v>7.7310200000000004E-5</v>
      </c>
      <c r="F37" s="35">
        <v>5</v>
      </c>
      <c r="G37" s="85">
        <f>init!D37/D37</f>
        <v>0.27735018439964432</v>
      </c>
      <c r="H37" s="86">
        <f t="shared" si="2"/>
        <v>2.8173860439352195E-2</v>
      </c>
      <c r="I37" s="85">
        <f t="shared" si="9"/>
        <v>1.0994458007815226E-2</v>
      </c>
      <c r="J37" s="111">
        <f t="shared" si="3"/>
        <v>1.1980239604792095E-2</v>
      </c>
      <c r="K37" s="111">
        <f t="shared" si="4"/>
        <v>1.1325942041678572E-2</v>
      </c>
      <c r="L37" s="111">
        <f t="shared" si="10"/>
        <v>7.2936925234833777E-2</v>
      </c>
      <c r="M37" s="111">
        <f t="shared" si="5"/>
        <v>0</v>
      </c>
      <c r="N37" s="76">
        <f t="shared" si="11"/>
        <v>-0.62901670889194772</v>
      </c>
      <c r="O37" s="77">
        <f t="shared" si="6"/>
        <v>-0.61992805328517941</v>
      </c>
      <c r="P37" s="77">
        <f t="shared" si="7"/>
        <v>-0.62070228588982113</v>
      </c>
      <c r="Q37" s="77">
        <f t="shared" si="12"/>
        <v>-0.40270229101570582</v>
      </c>
      <c r="R37" s="90">
        <f t="shared" si="8"/>
        <v>-0.5385949291305453</v>
      </c>
      <c r="S37" s="72">
        <f t="shared" si="14"/>
        <v>1.01E-5</v>
      </c>
    </row>
    <row r="38" spans="1:19">
      <c r="A38" s="33">
        <v>25</v>
      </c>
      <c r="B38" s="93">
        <f t="shared" si="16"/>
        <v>1.62904E-2</v>
      </c>
      <c r="C38" s="95">
        <v>70000</v>
      </c>
      <c r="D38" s="34">
        <v>3.25808E-3</v>
      </c>
      <c r="E38" s="75">
        <v>4.7445899999999999E-5</v>
      </c>
      <c r="F38" s="35">
        <v>5</v>
      </c>
      <c r="G38" s="85">
        <f>init!D38/D38</f>
        <v>0.27478146638511025</v>
      </c>
      <c r="H38" s="86">
        <f t="shared" si="2"/>
        <v>1.4562533762215783E-2</v>
      </c>
      <c r="I38" s="85">
        <f t="shared" si="9"/>
        <v>1.3119019707954933E-2</v>
      </c>
      <c r="J38" s="111">
        <f t="shared" si="3"/>
        <v>1.3980279605592111E-2</v>
      </c>
      <c r="K38" s="111">
        <f t="shared" si="4"/>
        <v>1.3449791654521847E-2</v>
      </c>
      <c r="L38" s="111">
        <f t="shared" si="10"/>
        <v>3.0888010798964294E-2</v>
      </c>
      <c r="M38" s="111">
        <f t="shared" si="5"/>
        <v>0</v>
      </c>
      <c r="N38" s="76">
        <f t="shared" si="11"/>
        <v>-0.62127553031822613</v>
      </c>
      <c r="O38" s="77">
        <f t="shared" si="6"/>
        <v>-0.61259156460311737</v>
      </c>
      <c r="P38" s="77">
        <f t="shared" si="7"/>
        <v>-0.61299095674931614</v>
      </c>
      <c r="Q38" s="77">
        <f t="shared" si="12"/>
        <v>-0.6064778042678366</v>
      </c>
      <c r="R38" s="90">
        <f t="shared" si="8"/>
        <v>-0.5385949291305453</v>
      </c>
      <c r="S38" s="72">
        <f t="shared" si="14"/>
        <v>1.01E-5</v>
      </c>
    </row>
    <row r="39" spans="1:19">
      <c r="A39" s="33">
        <v>26</v>
      </c>
      <c r="B39" s="93">
        <f t="shared" si="16"/>
        <v>1.8665149999999998E-2</v>
      </c>
      <c r="C39" s="95">
        <v>80000</v>
      </c>
      <c r="D39" s="34">
        <v>3.73303E-3</v>
      </c>
      <c r="E39" s="75">
        <v>9.1935399999999994E-5</v>
      </c>
      <c r="F39" s="35">
        <v>5</v>
      </c>
      <c r="G39" s="85">
        <f>init!D39/D39</f>
        <v>0.2554868297334873</v>
      </c>
      <c r="H39" s="86">
        <f t="shared" si="2"/>
        <v>2.4627554560236589E-2</v>
      </c>
      <c r="I39" s="85">
        <f t="shared" si="9"/>
        <v>1.5082019823668406E-2</v>
      </c>
      <c r="J39" s="111">
        <f t="shared" si="3"/>
        <v>1.5980319606392127E-2</v>
      </c>
      <c r="K39" s="111">
        <f t="shared" si="4"/>
        <v>1.5412133833379355E-2</v>
      </c>
      <c r="L39" s="111">
        <f t="shared" si="10"/>
        <v>6.1981467621371737E-2</v>
      </c>
      <c r="M39" s="111">
        <f t="shared" si="5"/>
        <v>0</v>
      </c>
      <c r="N39" s="76">
        <f t="shared" si="11"/>
        <v>-0.61412302708192346</v>
      </c>
      <c r="O39" s="77">
        <f t="shared" si="6"/>
        <v>-0.60525507592105543</v>
      </c>
      <c r="P39" s="77">
        <f t="shared" si="7"/>
        <v>-0.60586603305605702</v>
      </c>
      <c r="Q39" s="77">
        <f t="shared" si="12"/>
        <v>-0.4557941253245319</v>
      </c>
      <c r="R39" s="90">
        <f t="shared" si="8"/>
        <v>-0.5385949291305453</v>
      </c>
      <c r="S39" s="72">
        <f t="shared" si="14"/>
        <v>1.01E-5</v>
      </c>
    </row>
    <row r="40" spans="1:19">
      <c r="A40" s="33">
        <v>27</v>
      </c>
      <c r="B40" s="93">
        <f t="shared" si="16"/>
        <v>2.1969200000000001E-2</v>
      </c>
      <c r="C40" s="95">
        <v>90000</v>
      </c>
      <c r="D40" s="34">
        <v>4.3938400000000004E-3</v>
      </c>
      <c r="E40" s="75">
        <v>6.07686E-5</v>
      </c>
      <c r="F40" s="35">
        <v>5</v>
      </c>
      <c r="G40" s="85">
        <f>init!D40/D40</f>
        <v>0.23044535076379655</v>
      </c>
      <c r="H40" s="86">
        <f t="shared" si="2"/>
        <v>1.3830408025781548E-2</v>
      </c>
      <c r="I40" s="85">
        <f t="shared" si="9"/>
        <v>1.7813191750112499E-2</v>
      </c>
      <c r="J40" s="111">
        <f t="shared" si="3"/>
        <v>1.7980359607192145E-2</v>
      </c>
      <c r="K40" s="111">
        <f t="shared" si="4"/>
        <v>1.8142390355562383E-2</v>
      </c>
      <c r="L40" s="111">
        <f t="shared" si="10"/>
        <v>2.8626284724948881E-2</v>
      </c>
      <c r="M40" s="111">
        <f t="shared" si="5"/>
        <v>0</v>
      </c>
      <c r="N40" s="76">
        <f t="shared" si="11"/>
        <v>-0.60417156763654767</v>
      </c>
      <c r="O40" s="77">
        <f t="shared" si="6"/>
        <v>-0.59791858723899338</v>
      </c>
      <c r="P40" s="77">
        <f t="shared" si="7"/>
        <v>-0.59595294572951196</v>
      </c>
      <c r="Q40" s="77">
        <f t="shared" si="12"/>
        <v>-0.61743847704028421</v>
      </c>
      <c r="R40" s="90">
        <f t="shared" si="8"/>
        <v>-0.5385949291305453</v>
      </c>
      <c r="S40" s="72">
        <f t="shared" si="14"/>
        <v>1.01E-5</v>
      </c>
    </row>
    <row r="41" spans="1:19">
      <c r="A41" s="33">
        <v>28</v>
      </c>
      <c r="B41" s="93">
        <f t="shared" si="16"/>
        <v>2.3158350000000001E-2</v>
      </c>
      <c r="C41" s="95">
        <v>100000</v>
      </c>
      <c r="D41" s="34">
        <v>4.6316700000000001E-3</v>
      </c>
      <c r="E41" s="75">
        <v>1.3695800000000001E-4</v>
      </c>
      <c r="F41" s="35">
        <v>5</v>
      </c>
      <c r="G41" s="85">
        <f>init!D41/D41</f>
        <v>0.27156943391908317</v>
      </c>
      <c r="H41" s="86">
        <f t="shared" si="2"/>
        <v>2.9569895955454513E-2</v>
      </c>
      <c r="I41" s="85">
        <f t="shared" si="9"/>
        <v>1.8796159046712425E-2</v>
      </c>
      <c r="J41" s="111">
        <f t="shared" si="3"/>
        <v>1.9980399607992159E-2</v>
      </c>
      <c r="K41" s="111">
        <f t="shared" si="4"/>
        <v>1.9125028191961331E-2</v>
      </c>
      <c r="L41" s="111">
        <f t="shared" si="10"/>
        <v>7.7249640619486568E-2</v>
      </c>
      <c r="M41" s="111">
        <f t="shared" si="5"/>
        <v>0</v>
      </c>
      <c r="N41" s="76">
        <f t="shared" si="11"/>
        <v>-0.60058996990059677</v>
      </c>
      <c r="O41" s="77">
        <f t="shared" si="6"/>
        <v>-0.59058209855693145</v>
      </c>
      <c r="P41" s="77">
        <f t="shared" si="7"/>
        <v>-0.59238515837933248</v>
      </c>
      <c r="Q41" s="77">
        <f t="shared" si="12"/>
        <v>-0.38180220827139816</v>
      </c>
      <c r="R41" s="90">
        <f t="shared" si="8"/>
        <v>-0.5385949291305453</v>
      </c>
      <c r="S41" s="72">
        <f t="shared" si="14"/>
        <v>1.01E-5</v>
      </c>
    </row>
    <row r="42" spans="1:19">
      <c r="A42" s="33">
        <v>29</v>
      </c>
      <c r="B42" s="93">
        <f t="shared" si="16"/>
        <v>2.9065150000000001E-2</v>
      </c>
      <c r="C42" s="95">
        <v>125000</v>
      </c>
      <c r="D42" s="34">
        <v>5.8130300000000003E-3</v>
      </c>
      <c r="E42" s="75">
        <v>1.5718000000000001E-4</v>
      </c>
      <c r="F42" s="35">
        <v>5</v>
      </c>
      <c r="G42" s="85">
        <f>init!D42/D42</f>
        <v>0.25126311063249285</v>
      </c>
      <c r="H42" s="86">
        <f t="shared" si="2"/>
        <v>2.7039254915250738E-2</v>
      </c>
      <c r="I42" s="85">
        <f t="shared" si="9"/>
        <v>2.3678798938699518E-2</v>
      </c>
      <c r="J42" s="111">
        <f t="shared" si="3"/>
        <v>2.4980499609992199E-2</v>
      </c>
      <c r="K42" s="111">
        <f t="shared" si="4"/>
        <v>2.40060315742439E-2</v>
      </c>
      <c r="L42" s="111">
        <f t="shared" si="10"/>
        <v>6.9431834824980776E-2</v>
      </c>
      <c r="M42" s="111">
        <f t="shared" si="5"/>
        <v>0</v>
      </c>
      <c r="N42" s="76">
        <f t="shared" si="11"/>
        <v>-0.58279929462269675</v>
      </c>
      <c r="O42" s="77">
        <f t="shared" si="6"/>
        <v>-0.57224087685177649</v>
      </c>
      <c r="P42" s="77">
        <f t="shared" si="7"/>
        <v>-0.57466308267816701</v>
      </c>
      <c r="Q42" s="77">
        <f t="shared" si="12"/>
        <v>-0.41968849878932735</v>
      </c>
      <c r="R42" s="90">
        <f t="shared" si="8"/>
        <v>-0.5385949291305453</v>
      </c>
      <c r="S42" s="72">
        <f t="shared" si="14"/>
        <v>1.01E-5</v>
      </c>
    </row>
    <row r="43" spans="1:19">
      <c r="A43" s="33">
        <v>30</v>
      </c>
      <c r="B43" s="93">
        <f t="shared" si="16"/>
        <v>3.4821499999999998E-2</v>
      </c>
      <c r="C43" s="95">
        <v>150000</v>
      </c>
      <c r="D43" s="34">
        <v>6.9642999999999997E-3</v>
      </c>
      <c r="E43" s="75">
        <v>9.3644499999999994E-5</v>
      </c>
      <c r="F43" s="35">
        <v>5</v>
      </c>
      <c r="G43" s="85">
        <f>init!D43/D43</f>
        <v>0.26024151745329754</v>
      </c>
      <c r="H43" s="86">
        <f t="shared" si="2"/>
        <v>1.3446362161308387E-2</v>
      </c>
      <c r="I43" s="85">
        <f t="shared" si="9"/>
        <v>2.8437074848200409E-2</v>
      </c>
      <c r="J43" s="111">
        <f t="shared" si="3"/>
        <v>2.9980599611992238E-2</v>
      </c>
      <c r="K43" s="111">
        <f t="shared" si="4"/>
        <v>2.8762712656996363E-2</v>
      </c>
      <c r="L43" s="111">
        <f t="shared" si="10"/>
        <v>2.7439867553593549E-2</v>
      </c>
      <c r="M43" s="111">
        <f t="shared" si="5"/>
        <v>0</v>
      </c>
      <c r="N43" s="76">
        <f t="shared" si="11"/>
        <v>-0.56546175930138243</v>
      </c>
      <c r="O43" s="77">
        <f t="shared" si="6"/>
        <v>-0.55389965514662154</v>
      </c>
      <c r="P43" s="77">
        <f t="shared" si="7"/>
        <v>-0.55739239965818932</v>
      </c>
      <c r="Q43" s="77">
        <f t="shared" si="12"/>
        <v>-0.6231880373147306</v>
      </c>
      <c r="R43" s="90">
        <f t="shared" si="8"/>
        <v>-0.5385949291305453</v>
      </c>
      <c r="S43" s="72">
        <f t="shared" si="14"/>
        <v>1.01E-5</v>
      </c>
    </row>
    <row r="44" spans="1:19">
      <c r="A44" s="33">
        <v>31</v>
      </c>
      <c r="B44" s="93">
        <f t="shared" si="16"/>
        <v>4.3031299999999995E-2</v>
      </c>
      <c r="C44" s="95">
        <v>175000</v>
      </c>
      <c r="D44" s="34">
        <v>8.6062599999999993E-3</v>
      </c>
      <c r="E44" s="75">
        <v>1.06412E-3</v>
      </c>
      <c r="F44" s="35">
        <v>5</v>
      </c>
      <c r="G44" s="85">
        <f>init!D44/D44</f>
        <v>0.23575629832238398</v>
      </c>
      <c r="H44" s="86">
        <f t="shared" si="2"/>
        <v>0.12364488174886654</v>
      </c>
      <c r="I44" s="85">
        <f t="shared" si="9"/>
        <v>3.5223405346141018E-2</v>
      </c>
      <c r="J44" s="111">
        <f t="shared" si="3"/>
        <v>3.4980699613992278E-2</v>
      </c>
      <c r="K44" s="111">
        <f t="shared" si="4"/>
        <v>3.554676858708769E-2</v>
      </c>
      <c r="L44" s="111">
        <f t="shared" si="10"/>
        <v>0.36787164404458111</v>
      </c>
      <c r="M44" s="111">
        <f t="shared" si="5"/>
        <v>0</v>
      </c>
      <c r="N44" s="76">
        <f t="shared" si="11"/>
        <v>-0.54073468442217487</v>
      </c>
      <c r="O44" s="77">
        <f t="shared" si="6"/>
        <v>-0.53555843344146647</v>
      </c>
      <c r="P44" s="77">
        <f t="shared" si="7"/>
        <v>-0.53276067061853538</v>
      </c>
      <c r="Q44" s="77">
        <f t="shared" si="12"/>
        <v>1.0265967648015566</v>
      </c>
      <c r="R44" s="90">
        <f t="shared" si="8"/>
        <v>-0.5385949291305453</v>
      </c>
      <c r="S44" s="72">
        <f t="shared" si="14"/>
        <v>1.01E-5</v>
      </c>
    </row>
    <row r="45" spans="1:19">
      <c r="A45" s="33">
        <v>32</v>
      </c>
      <c r="B45" s="93">
        <f t="shared" si="16"/>
        <v>5.7496999999999999E-2</v>
      </c>
      <c r="C45" s="95">
        <v>200000</v>
      </c>
      <c r="D45" s="34">
        <v>1.14994E-2</v>
      </c>
      <c r="E45" s="75">
        <v>1.50398E-3</v>
      </c>
      <c r="F45" s="35">
        <v>5</v>
      </c>
      <c r="G45" s="85">
        <f>init!D45/D45</f>
        <v>0.19949214741638693</v>
      </c>
      <c r="H45" s="86">
        <f t="shared" si="2"/>
        <v>0.13078769327095327</v>
      </c>
      <c r="I45" s="85">
        <f t="shared" si="9"/>
        <v>4.7180946465785786E-2</v>
      </c>
      <c r="J45" s="111">
        <f t="shared" si="3"/>
        <v>3.9980799615992317E-2</v>
      </c>
      <c r="K45" s="111">
        <f t="shared" si="4"/>
        <v>4.7500301909205407E-2</v>
      </c>
      <c r="L45" s="111">
        <f t="shared" si="10"/>
        <v>0.38993763934746922</v>
      </c>
      <c r="M45" s="111">
        <f t="shared" si="5"/>
        <v>0</v>
      </c>
      <c r="N45" s="76">
        <f t="shared" si="11"/>
        <v>-0.49716548089953699</v>
      </c>
      <c r="O45" s="77">
        <f t="shared" si="6"/>
        <v>-0.51721721173631152</v>
      </c>
      <c r="P45" s="77">
        <f t="shared" si="7"/>
        <v>-0.48935946684147341</v>
      </c>
      <c r="Q45" s="77">
        <f t="shared" si="12"/>
        <v>1.1335319753436253</v>
      </c>
      <c r="R45" s="90">
        <f t="shared" si="8"/>
        <v>-0.5385949291305453</v>
      </c>
      <c r="S45" s="72">
        <f t="shared" si="14"/>
        <v>1.01E-5</v>
      </c>
    </row>
    <row r="46" spans="1:19">
      <c r="A46" s="33">
        <v>33</v>
      </c>
      <c r="B46" s="93">
        <f t="shared" si="16"/>
        <v>6.3501500000000002E-2</v>
      </c>
      <c r="C46" s="95">
        <v>225000</v>
      </c>
      <c r="D46" s="34">
        <v>1.2700299999999999E-2</v>
      </c>
      <c r="E46" s="75">
        <v>1.6260999999999999E-3</v>
      </c>
      <c r="F46" s="35">
        <v>5</v>
      </c>
      <c r="G46" s="85">
        <f>init!D46/D46</f>
        <v>0.20323614402809381</v>
      </c>
      <c r="H46" s="86">
        <f t="shared" si="2"/>
        <v>0.12803634559813548</v>
      </c>
      <c r="I46" s="85">
        <f t="shared" si="9"/>
        <v>5.2144346484651591E-2</v>
      </c>
      <c r="J46" s="111">
        <f t="shared" si="3"/>
        <v>4.4980899617992356E-2</v>
      </c>
      <c r="K46" s="111">
        <f t="shared" si="4"/>
        <v>5.2462038350072827E-2</v>
      </c>
      <c r="L46" s="111">
        <f t="shared" si="10"/>
        <v>0.38143801358564133</v>
      </c>
      <c r="M46" s="111">
        <f t="shared" si="5"/>
        <v>0</v>
      </c>
      <c r="N46" s="76">
        <f t="shared" si="11"/>
        <v>-0.47908054325036131</v>
      </c>
      <c r="O46" s="77">
        <f t="shared" si="6"/>
        <v>-0.49887599003115657</v>
      </c>
      <c r="P46" s="77">
        <f t="shared" si="7"/>
        <v>-0.47134426342377722</v>
      </c>
      <c r="Q46" s="77">
        <f t="shared" si="12"/>
        <v>1.0923414802903206</v>
      </c>
      <c r="R46" s="90">
        <f t="shared" si="8"/>
        <v>-0.5385949291305453</v>
      </c>
      <c r="S46" s="72">
        <f t="shared" si="14"/>
        <v>1.01E-5</v>
      </c>
    </row>
    <row r="47" spans="1:19">
      <c r="A47" s="33">
        <v>34</v>
      </c>
      <c r="B47" s="93">
        <f t="shared" si="16"/>
        <v>6.9462499999999996E-2</v>
      </c>
      <c r="C47" s="95">
        <v>250000</v>
      </c>
      <c r="D47" s="34">
        <v>1.38925E-2</v>
      </c>
      <c r="E47" s="75">
        <v>1.8792100000000001E-3</v>
      </c>
      <c r="F47" s="35">
        <v>5</v>
      </c>
      <c r="G47" s="85">
        <f>init!D47/D47</f>
        <v>0.20684110131365843</v>
      </c>
      <c r="H47" s="86">
        <f t="shared" si="2"/>
        <v>0.13526795033291344</v>
      </c>
      <c r="I47" s="85">
        <f t="shared" si="9"/>
        <v>5.7071788821642017E-2</v>
      </c>
      <c r="J47" s="111">
        <f t="shared" si="3"/>
        <v>4.9980999619992403E-2</v>
      </c>
      <c r="K47" s="111">
        <f t="shared" si="4"/>
        <v>5.7387829160966443E-2</v>
      </c>
      <c r="L47" s="111">
        <f t="shared" si="10"/>
        <v>0.40377831412647591</v>
      </c>
      <c r="M47" s="111">
        <f t="shared" si="5"/>
        <v>0</v>
      </c>
      <c r="N47" s="76">
        <f t="shared" si="11"/>
        <v>-0.46112662313599112</v>
      </c>
      <c r="O47" s="77">
        <f t="shared" si="6"/>
        <v>-0.48053476832600162</v>
      </c>
      <c r="P47" s="77">
        <f t="shared" si="7"/>
        <v>-0.45345957234660383</v>
      </c>
      <c r="Q47" s="77">
        <f t="shared" si="12"/>
        <v>1.2006060162478063</v>
      </c>
      <c r="R47" s="90">
        <f t="shared" si="8"/>
        <v>-0.5385949291305453</v>
      </c>
      <c r="S47" s="72">
        <f t="shared" si="14"/>
        <v>1.01E-5</v>
      </c>
    </row>
    <row r="48" spans="1:19">
      <c r="A48" s="33">
        <v>35</v>
      </c>
      <c r="B48" s="93">
        <f t="shared" si="16"/>
        <v>6.6642999999999994E-2</v>
      </c>
      <c r="C48" s="95">
        <v>275000</v>
      </c>
      <c r="D48" s="34">
        <v>1.3328599999999999E-2</v>
      </c>
      <c r="E48" s="75">
        <v>1.3170199999999999E-3</v>
      </c>
      <c r="F48" s="35">
        <v>5</v>
      </c>
      <c r="G48" s="85">
        <f>init!D48/D48</f>
        <v>0.23443722521495133</v>
      </c>
      <c r="H48" s="86">
        <f t="shared" si="2"/>
        <v>9.8811578110229129E-2</v>
      </c>
      <c r="I48" s="85">
        <f t="shared" si="9"/>
        <v>5.4741152406754492E-2</v>
      </c>
      <c r="J48" s="111">
        <f t="shared" si="3"/>
        <v>5.4981099621992442E-2</v>
      </c>
      <c r="K48" s="111">
        <f t="shared" si="4"/>
        <v>5.5057973903238785E-2</v>
      </c>
      <c r="L48" s="111">
        <f t="shared" si="10"/>
        <v>0.29115513546095823</v>
      </c>
      <c r="M48" s="111">
        <f t="shared" si="5"/>
        <v>0</v>
      </c>
      <c r="N48" s="76">
        <f t="shared" si="11"/>
        <v>-0.4696186677195287</v>
      </c>
      <c r="O48" s="77">
        <f t="shared" si="6"/>
        <v>-0.46219354662084666</v>
      </c>
      <c r="P48" s="77">
        <f t="shared" si="7"/>
        <v>-0.46191887221107131</v>
      </c>
      <c r="Q48" s="77">
        <f t="shared" si="12"/>
        <v>0.65481675284948382</v>
      </c>
      <c r="R48" s="90">
        <f t="shared" si="8"/>
        <v>-0.5385949291305453</v>
      </c>
      <c r="S48" s="72">
        <f t="shared" si="14"/>
        <v>1.01E-5</v>
      </c>
    </row>
    <row r="49" spans="1:19">
      <c r="A49" s="33">
        <v>36</v>
      </c>
      <c r="B49" s="93">
        <f t="shared" si="16"/>
        <v>7.0958999999999994E-2</v>
      </c>
      <c r="C49" s="95">
        <v>300000</v>
      </c>
      <c r="D49" s="34">
        <v>1.4191799999999999E-2</v>
      </c>
      <c r="E49" s="75">
        <v>1.5167100000000001E-4</v>
      </c>
      <c r="F49" s="35">
        <v>5</v>
      </c>
      <c r="G49" s="85">
        <f>init!D49/D49</f>
        <v>0.24071224228075366</v>
      </c>
      <c r="H49" s="86">
        <f t="shared" si="2"/>
        <v>1.0687227835792502E-2</v>
      </c>
      <c r="I49" s="85">
        <f t="shared" si="9"/>
        <v>5.8308815739492405E-2</v>
      </c>
      <c r="J49" s="111">
        <f t="shared" si="3"/>
        <v>5.9981199623992482E-2</v>
      </c>
      <c r="K49" s="111">
        <f t="shared" si="4"/>
        <v>5.862444146569757E-2</v>
      </c>
      <c r="L49" s="111">
        <f t="shared" si="10"/>
        <v>1.8916186804268077E-2</v>
      </c>
      <c r="M49" s="111">
        <f t="shared" si="5"/>
        <v>0</v>
      </c>
      <c r="N49" s="76">
        <f t="shared" si="11"/>
        <v>-0.45661931874894957</v>
      </c>
      <c r="O49" s="77">
        <f t="shared" si="6"/>
        <v>-0.44385232491569165</v>
      </c>
      <c r="P49" s="77">
        <f t="shared" si="7"/>
        <v>-0.44896964780424697</v>
      </c>
      <c r="Q49" s="77">
        <f t="shared" si="12"/>
        <v>-0.66449510654098021</v>
      </c>
      <c r="R49" s="90">
        <f t="shared" si="8"/>
        <v>-0.5385949291305453</v>
      </c>
      <c r="S49" s="72">
        <f t="shared" si="14"/>
        <v>1.01E-5</v>
      </c>
    </row>
    <row r="50" spans="1:19">
      <c r="A50" s="33">
        <v>37</v>
      </c>
      <c r="B50" s="93">
        <f t="shared" si="16"/>
        <v>7.9403500000000002E-2</v>
      </c>
      <c r="C50" s="95">
        <v>325000</v>
      </c>
      <c r="D50" s="34">
        <v>1.5880700000000001E-2</v>
      </c>
      <c r="E50" s="75">
        <v>3.5239100000000002E-4</v>
      </c>
      <c r="F50" s="35">
        <v>5</v>
      </c>
      <c r="G50" s="85">
        <f>init!D50/D50</f>
        <v>0.23420881951047495</v>
      </c>
      <c r="H50" s="86">
        <f t="shared" si="2"/>
        <v>2.2189890873827979E-2</v>
      </c>
      <c r="I50" s="85">
        <f t="shared" si="9"/>
        <v>6.5289152396884736E-2</v>
      </c>
      <c r="J50" s="111">
        <f t="shared" si="3"/>
        <v>6.4981299625992514E-2</v>
      </c>
      <c r="K50" s="111">
        <f t="shared" si="4"/>
        <v>6.5602438530383222E-2</v>
      </c>
      <c r="L50" s="111">
        <f t="shared" si="10"/>
        <v>5.4450892960681403E-2</v>
      </c>
      <c r="M50" s="111">
        <f t="shared" si="5"/>
        <v>0</v>
      </c>
      <c r="N50" s="76">
        <f t="shared" si="11"/>
        <v>-0.43118535156126314</v>
      </c>
      <c r="O50" s="77">
        <f t="shared" si="6"/>
        <v>-0.4255111032105367</v>
      </c>
      <c r="P50" s="77">
        <f t="shared" si="7"/>
        <v>-0.42363375218250726</v>
      </c>
      <c r="Q50" s="77">
        <f t="shared" si="12"/>
        <v>-0.49228844954557838</v>
      </c>
      <c r="R50" s="90">
        <f t="shared" si="8"/>
        <v>-0.5385949291305453</v>
      </c>
      <c r="S50" s="72">
        <f t="shared" si="14"/>
        <v>1.01E-5</v>
      </c>
    </row>
    <row r="51" spans="1:19">
      <c r="A51" s="33">
        <v>38</v>
      </c>
      <c r="B51" s="93">
        <f t="shared" si="16"/>
        <v>8.1338499999999994E-2</v>
      </c>
      <c r="C51" s="95">
        <v>350000</v>
      </c>
      <c r="D51" s="34">
        <v>1.62677E-2</v>
      </c>
      <c r="E51" s="75">
        <v>1.3560699999999999E-4</v>
      </c>
      <c r="F51" s="35">
        <v>5</v>
      </c>
      <c r="G51" s="85">
        <f>init!D51/D51</f>
        <v>0.25543008538392031</v>
      </c>
      <c r="H51" s="86">
        <f t="shared" si="2"/>
        <v>8.3359663627925271E-3</v>
      </c>
      <c r="I51" s="85">
        <f t="shared" si="9"/>
        <v>6.6888649280306384E-2</v>
      </c>
      <c r="J51" s="111">
        <f t="shared" si="3"/>
        <v>6.998139962799256E-2</v>
      </c>
      <c r="K51" s="111">
        <f t="shared" si="4"/>
        <v>6.7201399311976759E-2</v>
      </c>
      <c r="L51" s="111">
        <f t="shared" si="10"/>
        <v>1.1652530965296438E-2</v>
      </c>
      <c r="M51" s="111">
        <f t="shared" si="5"/>
        <v>0</v>
      </c>
      <c r="N51" s="76">
        <f t="shared" si="11"/>
        <v>-0.42535733018543581</v>
      </c>
      <c r="O51" s="77">
        <f t="shared" si="6"/>
        <v>-0.40716988150538175</v>
      </c>
      <c r="P51" s="77">
        <f t="shared" si="7"/>
        <v>-0.41782820324200559</v>
      </c>
      <c r="Q51" s="77">
        <f t="shared" si="12"/>
        <v>-0.69969590105687018</v>
      </c>
      <c r="R51" s="90">
        <f t="shared" si="8"/>
        <v>-0.5385949291305453</v>
      </c>
      <c r="S51" s="72">
        <f t="shared" si="14"/>
        <v>1.01E-5</v>
      </c>
    </row>
    <row r="52" spans="1:19">
      <c r="A52" s="33">
        <v>39</v>
      </c>
      <c r="B52" s="93">
        <f t="shared" si="16"/>
        <v>8.7624000000000007E-2</v>
      </c>
      <c r="C52" s="95">
        <v>375000</v>
      </c>
      <c r="D52" s="34">
        <v>1.75248E-2</v>
      </c>
      <c r="E52" s="75">
        <v>1.6403699999999999E-4</v>
      </c>
      <c r="F52" s="35">
        <v>5</v>
      </c>
      <c r="G52" s="85">
        <f>init!D52/D52</f>
        <v>0.24954806902218571</v>
      </c>
      <c r="H52" s="86">
        <f t="shared" si="2"/>
        <v>9.3602780060257455E-3</v>
      </c>
      <c r="I52" s="85">
        <f t="shared" si="9"/>
        <v>7.208432765795332E-2</v>
      </c>
      <c r="J52" s="111">
        <f t="shared" si="3"/>
        <v>7.4981499629992607E-2</v>
      </c>
      <c r="K52" s="111">
        <f t="shared" si="4"/>
        <v>7.2395336259111778E-2</v>
      </c>
      <c r="L52" s="111">
        <f t="shared" si="10"/>
        <v>1.4816895002956864E-2</v>
      </c>
      <c r="M52" s="111">
        <f t="shared" si="5"/>
        <v>0</v>
      </c>
      <c r="N52" s="76">
        <f t="shared" si="11"/>
        <v>-0.40642604938039073</v>
      </c>
      <c r="O52" s="77">
        <f t="shared" si="6"/>
        <v>-0.38882865980022674</v>
      </c>
      <c r="P52" s="77">
        <f t="shared" si="7"/>
        <v>-0.39896992010736831</v>
      </c>
      <c r="Q52" s="77">
        <f t="shared" si="12"/>
        <v>-0.684360905741491</v>
      </c>
      <c r="R52" s="90">
        <f t="shared" si="8"/>
        <v>-0.5385949291305453</v>
      </c>
      <c r="S52" s="72">
        <f t="shared" si="14"/>
        <v>1.01E-5</v>
      </c>
    </row>
    <row r="53" spans="1:19">
      <c r="A53" s="33">
        <v>40</v>
      </c>
      <c r="B53" s="93">
        <f t="shared" si="16"/>
        <v>9.3798000000000006E-2</v>
      </c>
      <c r="C53" s="95">
        <v>400000</v>
      </c>
      <c r="D53" s="34">
        <v>1.8759600000000001E-2</v>
      </c>
      <c r="E53" s="75">
        <v>2.12695E-4</v>
      </c>
      <c r="F53" s="35">
        <v>5</v>
      </c>
      <c r="G53" s="85">
        <f>init!D53/D53</f>
        <v>0.24456598221710485</v>
      </c>
      <c r="H53" s="86">
        <f t="shared" si="2"/>
        <v>1.1337928314036546E-2</v>
      </c>
      <c r="I53" s="85">
        <f t="shared" si="9"/>
        <v>7.7187838644126594E-2</v>
      </c>
      <c r="J53" s="111">
        <f t="shared" si="3"/>
        <v>7.9981599631992639E-2</v>
      </c>
      <c r="K53" s="111">
        <f t="shared" si="4"/>
        <v>7.7497136706428868E-2</v>
      </c>
      <c r="L53" s="111">
        <f t="shared" si="10"/>
        <v>2.0926369160630381E-2</v>
      </c>
      <c r="M53" s="111">
        <f t="shared" si="5"/>
        <v>0</v>
      </c>
      <c r="N53" s="76">
        <f t="shared" si="11"/>
        <v>-0.38783059513007673</v>
      </c>
      <c r="O53" s="77">
        <f t="shared" si="6"/>
        <v>-0.37048743809507179</v>
      </c>
      <c r="P53" s="77">
        <f t="shared" si="7"/>
        <v>-0.38044616860418629</v>
      </c>
      <c r="Q53" s="77">
        <f t="shared" si="12"/>
        <v>-0.65475345335221968</v>
      </c>
      <c r="R53" s="90">
        <f t="shared" si="8"/>
        <v>-0.5385949291305453</v>
      </c>
      <c r="S53" s="72">
        <f t="shared" si="14"/>
        <v>1.01E-5</v>
      </c>
    </row>
    <row r="54" spans="1:19">
      <c r="A54" s="33">
        <v>41</v>
      </c>
      <c r="B54" s="93">
        <f t="shared" si="16"/>
        <v>0.1003695</v>
      </c>
      <c r="C54" s="95">
        <v>425000</v>
      </c>
      <c r="D54" s="34">
        <v>2.0073899999999999E-2</v>
      </c>
      <c r="E54" s="75">
        <v>2.10824E-4</v>
      </c>
      <c r="F54" s="35">
        <v>5</v>
      </c>
      <c r="G54" s="85">
        <f>init!D54/D54</f>
        <v>0.2417238304465002</v>
      </c>
      <c r="H54" s="86">
        <f t="shared" si="2"/>
        <v>1.0502393655443138E-2</v>
      </c>
      <c r="I54" s="85">
        <f t="shared" si="9"/>
        <v>8.2619928447436874E-2</v>
      </c>
      <c r="J54" s="111">
        <f t="shared" si="3"/>
        <v>8.4981699633992686E-2</v>
      </c>
      <c r="K54" s="111">
        <f t="shared" si="4"/>
        <v>8.2927405841437637E-2</v>
      </c>
      <c r="L54" s="111">
        <f t="shared" si="10"/>
        <v>1.8345186135583107E-2</v>
      </c>
      <c r="M54" s="111">
        <f t="shared" si="5"/>
        <v>0</v>
      </c>
      <c r="N54" s="76">
        <f t="shared" si="11"/>
        <v>-0.36803791168240296</v>
      </c>
      <c r="O54" s="77">
        <f t="shared" si="6"/>
        <v>-0.35214621638991683</v>
      </c>
      <c r="P54" s="77">
        <f t="shared" si="7"/>
        <v>-0.36072980433415702</v>
      </c>
      <c r="Q54" s="77">
        <f t="shared" si="12"/>
        <v>-0.66726226369330222</v>
      </c>
      <c r="R54" s="90">
        <f t="shared" si="8"/>
        <v>-0.5385949291305453</v>
      </c>
      <c r="S54" s="72">
        <f t="shared" si="14"/>
        <v>1.01E-5</v>
      </c>
    </row>
    <row r="55" spans="1:19">
      <c r="A55" s="33">
        <v>42</v>
      </c>
      <c r="B55" s="93">
        <f t="shared" si="16"/>
        <v>0.1109255</v>
      </c>
      <c r="C55" s="95">
        <v>450000</v>
      </c>
      <c r="D55" s="34">
        <v>2.2185099999999999E-2</v>
      </c>
      <c r="E55" s="75">
        <v>2.7586500000000001E-3</v>
      </c>
      <c r="F55" s="35">
        <v>5</v>
      </c>
      <c r="G55" s="85">
        <f>init!D55/D55</f>
        <v>0.23613686663571495</v>
      </c>
      <c r="H55" s="86">
        <f t="shared" si="2"/>
        <v>0.12434697161608468</v>
      </c>
      <c r="I55" s="85">
        <f t="shared" si="9"/>
        <v>9.1345659249193439E-2</v>
      </c>
      <c r="J55" s="111">
        <f t="shared" si="3"/>
        <v>8.9981799635992718E-2</v>
      </c>
      <c r="K55" s="111">
        <f t="shared" si="4"/>
        <v>9.1650212048415156E-2</v>
      </c>
      <c r="L55" s="111">
        <f t="shared" si="10"/>
        <v>0.37004058153709873</v>
      </c>
      <c r="M55" s="111">
        <f t="shared" si="5"/>
        <v>0</v>
      </c>
      <c r="N55" s="76">
        <f t="shared" si="11"/>
        <v>-0.33624432323628795</v>
      </c>
      <c r="O55" s="77">
        <f t="shared" si="6"/>
        <v>-0.33380499468476182</v>
      </c>
      <c r="P55" s="77">
        <f t="shared" si="7"/>
        <v>-0.32905880970059864</v>
      </c>
      <c r="Q55" s="77">
        <f t="shared" si="12"/>
        <v>1.0371077698222368</v>
      </c>
      <c r="R55" s="90">
        <f t="shared" si="8"/>
        <v>-0.5385949291305453</v>
      </c>
      <c r="S55" s="72">
        <f t="shared" si="14"/>
        <v>1.01E-5</v>
      </c>
    </row>
    <row r="56" spans="1:19">
      <c r="A56" s="33">
        <v>43</v>
      </c>
      <c r="B56" s="93">
        <f t="shared" si="16"/>
        <v>0.1130215</v>
      </c>
      <c r="C56" s="95">
        <v>475000</v>
      </c>
      <c r="D56" s="34">
        <v>2.2604300000000001E-2</v>
      </c>
      <c r="E56" s="75">
        <v>4.5731199999999997E-4</v>
      </c>
      <c r="F56" s="35">
        <v>5</v>
      </c>
      <c r="G56" s="85">
        <f>init!D56/D56</f>
        <v>0.2413726591843145</v>
      </c>
      <c r="H56" s="86">
        <f t="shared" si="2"/>
        <v>2.0231194949633474E-2</v>
      </c>
      <c r="I56" s="85">
        <f t="shared" si="9"/>
        <v>9.3078240886222796E-2</v>
      </c>
      <c r="J56" s="111">
        <f t="shared" si="3"/>
        <v>9.4981899637992764E-2</v>
      </c>
      <c r="K56" s="111">
        <f t="shared" si="4"/>
        <v>9.3382212977727863E-2</v>
      </c>
      <c r="L56" s="111">
        <f t="shared" si="10"/>
        <v>4.8399973805189622E-2</v>
      </c>
      <c r="M56" s="111">
        <f t="shared" si="5"/>
        <v>0</v>
      </c>
      <c r="N56" s="76">
        <f t="shared" si="11"/>
        <v>-0.32993138638681307</v>
      </c>
      <c r="O56" s="77">
        <f t="shared" si="6"/>
        <v>-0.31546377297960687</v>
      </c>
      <c r="P56" s="77">
        <f t="shared" si="7"/>
        <v>-0.3227702150859777</v>
      </c>
      <c r="Q56" s="77">
        <f t="shared" si="12"/>
        <v>-0.52161213537908613</v>
      </c>
      <c r="R56" s="90">
        <f t="shared" si="8"/>
        <v>-0.5385949291305453</v>
      </c>
      <c r="S56" s="72">
        <f t="shared" si="14"/>
        <v>1.01E-5</v>
      </c>
    </row>
    <row r="57" spans="1:19">
      <c r="A57" s="33">
        <v>44</v>
      </c>
      <c r="B57" s="93">
        <f t="shared" si="16"/>
        <v>0.118201</v>
      </c>
      <c r="C57" s="95">
        <v>500000</v>
      </c>
      <c r="D57" s="34">
        <v>2.36402E-2</v>
      </c>
      <c r="E57" s="75">
        <v>2.5121300000000002E-4</v>
      </c>
      <c r="F57" s="35">
        <v>5</v>
      </c>
      <c r="G57" s="85">
        <f>init!D57/D57</f>
        <v>0.24288457796465343</v>
      </c>
      <c r="H57" s="86">
        <f t="shared" si="2"/>
        <v>1.0626517542152774E-2</v>
      </c>
      <c r="I57" s="85">
        <f t="shared" si="9"/>
        <v>9.7359684869521221E-2</v>
      </c>
      <c r="J57" s="111">
        <f t="shared" si="3"/>
        <v>9.9981999639992797E-2</v>
      </c>
      <c r="K57" s="111">
        <f t="shared" si="4"/>
        <v>9.7662221953574782E-2</v>
      </c>
      <c r="L57" s="111">
        <f t="shared" si="10"/>
        <v>1.8728636978803857E-2</v>
      </c>
      <c r="M57" s="111">
        <f t="shared" si="5"/>
        <v>0</v>
      </c>
      <c r="N57" s="76">
        <f t="shared" si="11"/>
        <v>-0.31433126405291262</v>
      </c>
      <c r="O57" s="77">
        <f t="shared" si="6"/>
        <v>-0.29712255127445192</v>
      </c>
      <c r="P57" s="77">
        <f t="shared" si="7"/>
        <v>-0.30723024571268143</v>
      </c>
      <c r="Q57" s="77">
        <f t="shared" si="12"/>
        <v>-0.66540400187055182</v>
      </c>
      <c r="R57" s="90">
        <f t="shared" si="8"/>
        <v>-0.5385949291305453</v>
      </c>
      <c r="S57" s="72">
        <f t="shared" si="14"/>
        <v>1.01E-5</v>
      </c>
    </row>
    <row r="58" spans="1:19">
      <c r="A58" s="33">
        <v>45</v>
      </c>
      <c r="B58" s="93">
        <f t="shared" si="16"/>
        <v>0.1285625</v>
      </c>
      <c r="C58" s="95">
        <v>550000</v>
      </c>
      <c r="D58" s="34">
        <v>2.5712499999999999E-2</v>
      </c>
      <c r="E58" s="75">
        <v>3.96869E-4</v>
      </c>
      <c r="F58" s="35">
        <v>5</v>
      </c>
      <c r="G58" s="85">
        <f>init!D58/D58</f>
        <v>0.25205483714146815</v>
      </c>
      <c r="H58" s="86">
        <f t="shared" si="2"/>
        <v>1.5434866310160429E-2</v>
      </c>
      <c r="I58" s="85">
        <f t="shared" si="9"/>
        <v>0.10592463936955918</v>
      </c>
      <c r="J58" s="111">
        <f t="shared" si="3"/>
        <v>0.10998219964399288</v>
      </c>
      <c r="K58" s="111">
        <f t="shared" si="4"/>
        <v>0.1062243057460717</v>
      </c>
      <c r="L58" s="111">
        <f t="shared" si="10"/>
        <v>3.3582872037565138E-2</v>
      </c>
      <c r="M58" s="111">
        <f t="shared" si="5"/>
        <v>0</v>
      </c>
      <c r="N58" s="76">
        <f t="shared" si="11"/>
        <v>-0.28312348964173217</v>
      </c>
      <c r="O58" s="77">
        <f t="shared" si="6"/>
        <v>-0.26044010786414196</v>
      </c>
      <c r="P58" s="77">
        <f t="shared" si="7"/>
        <v>-0.27614280625686338</v>
      </c>
      <c r="Q58" s="77">
        <f t="shared" si="12"/>
        <v>-0.5934180918018539</v>
      </c>
      <c r="R58" s="90">
        <f t="shared" si="8"/>
        <v>-0.5385949291305453</v>
      </c>
      <c r="S58" s="72">
        <f t="shared" si="14"/>
        <v>1.01E-5</v>
      </c>
    </row>
    <row r="59" spans="1:19">
      <c r="A59" s="33">
        <v>46</v>
      </c>
      <c r="B59" s="93">
        <f t="shared" si="16"/>
        <v>0.14205499999999999</v>
      </c>
      <c r="C59" s="95">
        <v>600000</v>
      </c>
      <c r="D59" s="34">
        <v>2.8410999999999999E-2</v>
      </c>
      <c r="E59" s="75">
        <v>3.0920600000000002E-4</v>
      </c>
      <c r="F59" s="35">
        <v>5</v>
      </c>
      <c r="G59" s="85">
        <f>init!D59/D59</f>
        <v>0.24208229206997289</v>
      </c>
      <c r="H59" s="86">
        <f t="shared" si="2"/>
        <v>1.0883319840906692E-2</v>
      </c>
      <c r="I59" s="85">
        <f t="shared" si="9"/>
        <v>0.11707772035124737</v>
      </c>
      <c r="J59" s="111">
        <f t="shared" si="3"/>
        <v>0.11998239964799295</v>
      </c>
      <c r="K59" s="111">
        <f t="shared" si="4"/>
        <v>0.11737364856036159</v>
      </c>
      <c r="L59" s="111">
        <f t="shared" si="10"/>
        <v>1.9521965810252482E-2</v>
      </c>
      <c r="M59" s="111">
        <f t="shared" si="5"/>
        <v>0</v>
      </c>
      <c r="N59" s="76">
        <f t="shared" si="11"/>
        <v>-0.24248546462191345</v>
      </c>
      <c r="O59" s="77">
        <f t="shared" si="6"/>
        <v>-0.22375766445383202</v>
      </c>
      <c r="P59" s="77">
        <f t="shared" si="7"/>
        <v>-0.23566147856708636</v>
      </c>
      <c r="Q59" s="77">
        <f t="shared" si="12"/>
        <v>-0.66155940821159509</v>
      </c>
      <c r="R59" s="90">
        <f t="shared" si="8"/>
        <v>-0.5385949291305453</v>
      </c>
      <c r="S59" s="72">
        <f t="shared" si="14"/>
        <v>1.01E-5</v>
      </c>
    </row>
    <row r="60" spans="1:19">
      <c r="A60" s="33">
        <v>47</v>
      </c>
      <c r="B60" s="93">
        <f t="shared" si="16"/>
        <v>0.15755999999999998</v>
      </c>
      <c r="C60" s="95">
        <v>650000</v>
      </c>
      <c r="D60" s="34">
        <v>3.1511999999999998E-2</v>
      </c>
      <c r="E60" s="75">
        <v>9.4698000000000004E-4</v>
      </c>
      <c r="F60" s="35">
        <v>5</v>
      </c>
      <c r="G60" s="85">
        <f>init!D60/D60</f>
        <v>0.23175615638486927</v>
      </c>
      <c r="H60" s="86">
        <f t="shared" si="2"/>
        <v>3.0051408987052556E-2</v>
      </c>
      <c r="I60" s="85">
        <f t="shared" si="9"/>
        <v>0.12989436075303173</v>
      </c>
      <c r="J60" s="111">
        <f t="shared" si="3"/>
        <v>0.12998259965199305</v>
      </c>
      <c r="K60" s="111">
        <f t="shared" si="4"/>
        <v>0.13018599322114088</v>
      </c>
      <c r="L60" s="111">
        <f t="shared" si="10"/>
        <v>7.8737159121223227E-2</v>
      </c>
      <c r="M60" s="111">
        <f t="shared" si="5"/>
        <v>0</v>
      </c>
      <c r="N60" s="76">
        <f t="shared" si="11"/>
        <v>-0.19578599618149917</v>
      </c>
      <c r="O60" s="77">
        <f t="shared" si="6"/>
        <v>-0.18707522104352209</v>
      </c>
      <c r="P60" s="77">
        <f t="shared" si="7"/>
        <v>-0.18914207995081858</v>
      </c>
      <c r="Q60" s="77">
        <f t="shared" si="12"/>
        <v>-0.3745934645920404</v>
      </c>
      <c r="R60" s="90">
        <f t="shared" si="8"/>
        <v>-0.5385949291305453</v>
      </c>
      <c r="S60" s="72">
        <f t="shared" si="14"/>
        <v>1.01E-5</v>
      </c>
    </row>
    <row r="61" spans="1:19">
      <c r="A61" s="33">
        <v>48</v>
      </c>
      <c r="B61" s="93">
        <f t="shared" si="16"/>
        <v>0.16643999999999998</v>
      </c>
      <c r="C61" s="95">
        <v>700000</v>
      </c>
      <c r="D61" s="34">
        <v>3.3287999999999998E-2</v>
      </c>
      <c r="E61" s="75">
        <v>3.7040700000000001E-4</v>
      </c>
      <c r="F61" s="35">
        <v>5</v>
      </c>
      <c r="G61" s="85">
        <f>init!D61/D61</f>
        <v>0.2334036289353521</v>
      </c>
      <c r="H61" s="86">
        <f t="shared" si="2"/>
        <v>1.112734318673396E-2</v>
      </c>
      <c r="I61" s="85">
        <f t="shared" si="9"/>
        <v>0.13723468753586598</v>
      </c>
      <c r="J61" s="111">
        <f t="shared" si="3"/>
        <v>0.13998279965599311</v>
      </c>
      <c r="K61" s="111">
        <f t="shared" si="4"/>
        <v>0.13752385975372522</v>
      </c>
      <c r="L61" s="111">
        <f t="shared" si="10"/>
        <v>2.0275817145426228E-2</v>
      </c>
      <c r="M61" s="111">
        <f t="shared" si="5"/>
        <v>0</v>
      </c>
      <c r="N61" s="76">
        <f t="shared" si="11"/>
        <v>-0.16904034769708259</v>
      </c>
      <c r="O61" s="77">
        <f t="shared" si="6"/>
        <v>-0.15039277763321215</v>
      </c>
      <c r="P61" s="77">
        <f t="shared" si="7"/>
        <v>-0.16249956078200478</v>
      </c>
      <c r="Q61" s="77">
        <f t="shared" si="12"/>
        <v>-0.65790612857758413</v>
      </c>
      <c r="R61" s="90">
        <f t="shared" si="8"/>
        <v>-0.5385949291305453</v>
      </c>
      <c r="S61" s="72">
        <f t="shared" si="14"/>
        <v>1.01E-5</v>
      </c>
    </row>
    <row r="62" spans="1:19">
      <c r="A62" s="33">
        <v>49</v>
      </c>
      <c r="B62" s="93">
        <f t="shared" si="16"/>
        <v>0.17805850000000001</v>
      </c>
      <c r="C62" s="95">
        <v>750000</v>
      </c>
      <c r="D62" s="34">
        <v>3.5611700000000003E-2</v>
      </c>
      <c r="E62" s="75">
        <v>3.3713299999999999E-4</v>
      </c>
      <c r="F62" s="35">
        <v>5</v>
      </c>
      <c r="G62" s="85">
        <f>init!D62/D62</f>
        <v>0.23547485798206766</v>
      </c>
      <c r="H62" s="86">
        <f t="shared" si="2"/>
        <v>9.4669167717351312E-3</v>
      </c>
      <c r="I62" s="85">
        <f t="shared" si="9"/>
        <v>0.1468386950500957</v>
      </c>
      <c r="J62" s="111">
        <f t="shared" si="3"/>
        <v>0.1499829996599932</v>
      </c>
      <c r="K62" s="111">
        <f t="shared" si="4"/>
        <v>0.14712464830201705</v>
      </c>
      <c r="L62" s="111">
        <f t="shared" si="10"/>
        <v>1.5146329777481288E-2</v>
      </c>
      <c r="M62" s="111">
        <f t="shared" si="5"/>
        <v>0</v>
      </c>
      <c r="N62" s="76">
        <f t="shared" si="11"/>
        <v>-0.13404661831462822</v>
      </c>
      <c r="O62" s="77">
        <f t="shared" si="6"/>
        <v>-0.11371033422290221</v>
      </c>
      <c r="P62" s="77">
        <f t="shared" si="7"/>
        <v>-0.12764076472762823</v>
      </c>
      <c r="Q62" s="77">
        <f t="shared" si="12"/>
        <v>-0.68276441410401489</v>
      </c>
      <c r="R62" s="90">
        <f t="shared" si="8"/>
        <v>-0.5385949291305453</v>
      </c>
      <c r="S62" s="72">
        <f t="shared" si="14"/>
        <v>1.01E-5</v>
      </c>
    </row>
    <row r="63" spans="1:19">
      <c r="A63" s="33">
        <v>50</v>
      </c>
      <c r="B63" s="93">
        <f t="shared" si="16"/>
        <v>0.19224000000000002</v>
      </c>
      <c r="C63" s="95">
        <v>800000</v>
      </c>
      <c r="D63" s="34">
        <v>3.8448000000000003E-2</v>
      </c>
      <c r="E63" s="75">
        <v>9.6688600000000003E-4</v>
      </c>
      <c r="F63" s="35">
        <v>5</v>
      </c>
      <c r="G63" s="85">
        <f>init!D63/D63</f>
        <v>0.23305867665418226</v>
      </c>
      <c r="H63" s="86">
        <f t="shared" si="2"/>
        <v>2.5147888056595919E-2</v>
      </c>
      <c r="I63" s="85">
        <f t="shared" si="9"/>
        <v>0.15856131264815473</v>
      </c>
      <c r="J63" s="111">
        <f t="shared" si="3"/>
        <v>0.15998319966399327</v>
      </c>
      <c r="K63" s="111">
        <f t="shared" si="4"/>
        <v>0.1588433368416392</v>
      </c>
      <c r="L63" s="111">
        <f t="shared" si="10"/>
        <v>6.3588912596098723E-2</v>
      </c>
      <c r="M63" s="111">
        <f t="shared" si="5"/>
        <v>0</v>
      </c>
      <c r="N63" s="76">
        <f t="shared" si="11"/>
        <v>-9.1333396019385643E-2</v>
      </c>
      <c r="O63" s="77">
        <f t="shared" si="6"/>
        <v>-7.7027890812592273E-2</v>
      </c>
      <c r="P63" s="77">
        <f t="shared" si="7"/>
        <v>-8.5092241575315961E-2</v>
      </c>
      <c r="Q63" s="77">
        <f t="shared" si="12"/>
        <v>-0.44800419949305481</v>
      </c>
      <c r="R63" s="90">
        <f t="shared" si="8"/>
        <v>-0.5385949291305453</v>
      </c>
      <c r="S63" s="72">
        <f t="shared" si="14"/>
        <v>1.01E-5</v>
      </c>
    </row>
    <row r="64" spans="1:19">
      <c r="A64" s="33">
        <v>51</v>
      </c>
      <c r="B64" s="93">
        <f t="shared" si="16"/>
        <v>0.20583299999999999</v>
      </c>
      <c r="C64" s="95">
        <v>850000</v>
      </c>
      <c r="D64" s="34">
        <v>4.1166599999999998E-2</v>
      </c>
      <c r="E64" s="75">
        <v>1.77381E-3</v>
      </c>
      <c r="F64" s="35">
        <v>5</v>
      </c>
      <c r="G64" s="85">
        <f>init!D64/D64</f>
        <v>0.23024004897173925</v>
      </c>
      <c r="H64" s="86">
        <f t="shared" si="2"/>
        <v>4.3088571803355152E-2</v>
      </c>
      <c r="I64" s="85">
        <f t="shared" si="9"/>
        <v>0.16979746827417563</v>
      </c>
      <c r="J64" s="111">
        <f t="shared" si="3"/>
        <v>0.16998339966799336</v>
      </c>
      <c r="K64" s="111">
        <f t="shared" si="4"/>
        <v>0.17007572645621341</v>
      </c>
      <c r="L64" s="111">
        <f t="shared" si="10"/>
        <v>0.11901233264049832</v>
      </c>
      <c r="M64" s="111">
        <f t="shared" si="5"/>
        <v>0</v>
      </c>
      <c r="N64" s="76">
        <f t="shared" si="11"/>
        <v>-5.0392675315706174E-2</v>
      </c>
      <c r="O64" s="77">
        <f t="shared" si="6"/>
        <v>-4.0345447402282332E-2</v>
      </c>
      <c r="P64" s="77">
        <f t="shared" si="7"/>
        <v>-4.4309385374675728E-2</v>
      </c>
      <c r="Q64" s="77">
        <f t="shared" si="12"/>
        <v>-0.17941377290877761</v>
      </c>
      <c r="R64" s="90">
        <f t="shared" si="8"/>
        <v>-0.5385949291305453</v>
      </c>
      <c r="S64" s="72">
        <f t="shared" si="14"/>
        <v>1.01E-5</v>
      </c>
    </row>
    <row r="65" spans="1:19">
      <c r="A65" s="33">
        <v>52</v>
      </c>
      <c r="B65" s="93">
        <f t="shared" si="16"/>
        <v>0.21543449999999997</v>
      </c>
      <c r="C65" s="95">
        <v>900000</v>
      </c>
      <c r="D65" s="34">
        <v>4.3086899999999997E-2</v>
      </c>
      <c r="E65" s="75">
        <v>3.6047100000000001E-4</v>
      </c>
      <c r="F65" s="35">
        <v>5</v>
      </c>
      <c r="G65" s="85">
        <f>init!D65/D65</f>
        <v>0.22994413615275175</v>
      </c>
      <c r="H65" s="86">
        <f t="shared" si="2"/>
        <v>8.3661391281340744E-3</v>
      </c>
      <c r="I65" s="85">
        <f t="shared" si="9"/>
        <v>0.17773419660811518</v>
      </c>
      <c r="J65" s="111">
        <f t="shared" si="3"/>
        <v>0.17998359967199343</v>
      </c>
      <c r="K65" s="111">
        <f t="shared" si="4"/>
        <v>0.17800979464457023</v>
      </c>
      <c r="L65" s="111">
        <f t="shared" si="10"/>
        <v>1.1745742454391871E-2</v>
      </c>
      <c r="M65" s="111">
        <f t="shared" si="5"/>
        <v>0</v>
      </c>
      <c r="N65" s="76">
        <f t="shared" si="11"/>
        <v>-2.1473942891930796E-2</v>
      </c>
      <c r="O65" s="77">
        <f t="shared" si="6"/>
        <v>-3.6630039919723903E-3</v>
      </c>
      <c r="P65" s="77">
        <f t="shared" si="7"/>
        <v>-1.5502161523395813E-2</v>
      </c>
      <c r="Q65" s="77">
        <f t="shared" si="12"/>
        <v>-0.69924418382977305</v>
      </c>
      <c r="R65" s="90">
        <f t="shared" si="8"/>
        <v>-0.5385949291305453</v>
      </c>
      <c r="S65" s="72">
        <f t="shared" si="14"/>
        <v>1.01E-5</v>
      </c>
    </row>
    <row r="66" spans="1:19">
      <c r="A66" s="33">
        <v>53</v>
      </c>
      <c r="B66" s="93">
        <f t="shared" si="16"/>
        <v>0.24043900000000001</v>
      </c>
      <c r="C66" s="95">
        <v>950000</v>
      </c>
      <c r="D66" s="34">
        <v>4.80878E-2</v>
      </c>
      <c r="E66" s="75">
        <v>4.0067100000000001E-3</v>
      </c>
      <c r="F66" s="35">
        <v>5</v>
      </c>
      <c r="G66" s="85">
        <f>init!D66/D66</f>
        <v>0.22294844014490164</v>
      </c>
      <c r="H66" s="86">
        <f t="shared" si="2"/>
        <v>8.3320717520868087E-2</v>
      </c>
      <c r="I66" s="85">
        <f t="shared" si="9"/>
        <v>0.19840325077944168</v>
      </c>
      <c r="J66" s="111">
        <f t="shared" si="3"/>
        <v>0.18998379967599352</v>
      </c>
      <c r="K66" s="111">
        <f t="shared" si="4"/>
        <v>0.1986719211889402</v>
      </c>
      <c r="L66" s="111">
        <f t="shared" si="10"/>
        <v>0.24329985383332906</v>
      </c>
      <c r="M66" s="111">
        <f t="shared" si="5"/>
        <v>0</v>
      </c>
      <c r="N66" s="76">
        <f t="shared" si="11"/>
        <v>5.3837044442370495E-2</v>
      </c>
      <c r="O66" s="77">
        <f t="shared" si="6"/>
        <v>3.301943941833755E-2</v>
      </c>
      <c r="P66" s="77">
        <f t="shared" si="7"/>
        <v>5.9518432007753398E-2</v>
      </c>
      <c r="Q66" s="77">
        <f t="shared" si="12"/>
        <v>0.42290269023157334</v>
      </c>
      <c r="R66" s="90">
        <f t="shared" si="8"/>
        <v>-0.5385949291305453</v>
      </c>
      <c r="S66" s="72">
        <f t="shared" si="14"/>
        <v>1.01E-5</v>
      </c>
    </row>
    <row r="67" spans="1:19">
      <c r="A67" s="33">
        <v>54</v>
      </c>
      <c r="B67" s="93">
        <f t="shared" si="16"/>
        <v>0.25632549999999998</v>
      </c>
      <c r="C67" s="95">
        <v>1000000</v>
      </c>
      <c r="D67" s="34">
        <v>5.1265100000000001E-2</v>
      </c>
      <c r="E67" s="75">
        <v>4.6521899999999996E-3</v>
      </c>
      <c r="F67" s="35">
        <v>5</v>
      </c>
      <c r="G67" s="85">
        <f>init!D67/D67</f>
        <v>0.22027656241770718</v>
      </c>
      <c r="H67" s="86">
        <f t="shared" si="2"/>
        <v>9.0747701652781315E-2</v>
      </c>
      <c r="I67" s="85">
        <f t="shared" si="9"/>
        <v>0.21153524418433989</v>
      </c>
      <c r="J67" s="111">
        <f t="shared" si="3"/>
        <v>0.19998399967999361</v>
      </c>
      <c r="K67" s="111">
        <f t="shared" si="4"/>
        <v>0.21179951315627141</v>
      </c>
      <c r="L67" s="111">
        <f t="shared" si="10"/>
        <v>0.26624373194948353</v>
      </c>
      <c r="M67" s="111">
        <f t="shared" si="5"/>
        <v>0</v>
      </c>
      <c r="N67" s="76">
        <f t="shared" si="11"/>
        <v>0.10168555172251499</v>
      </c>
      <c r="O67" s="77">
        <f t="shared" si="6"/>
        <v>6.9701882828647491E-2</v>
      </c>
      <c r="P67" s="77">
        <f t="shared" si="7"/>
        <v>0.10718243885182553</v>
      </c>
      <c r="Q67" s="77">
        <f t="shared" si="12"/>
        <v>0.53409225604650901</v>
      </c>
      <c r="R67" s="90">
        <f t="shared" si="8"/>
        <v>-0.5385949291305453</v>
      </c>
      <c r="S67" s="72">
        <f t="shared" si="14"/>
        <v>1.01E-5</v>
      </c>
    </row>
    <row r="68" spans="1:19">
      <c r="A68" s="33">
        <v>55</v>
      </c>
      <c r="B68" s="93">
        <f t="shared" si="16"/>
        <v>0.29903400000000002</v>
      </c>
      <c r="C68" s="95">
        <v>1250000</v>
      </c>
      <c r="D68" s="34">
        <v>5.98068E-2</v>
      </c>
      <c r="E68" s="75">
        <v>3.1777900000000002E-4</v>
      </c>
      <c r="F68" s="35">
        <v>5</v>
      </c>
      <c r="G68" s="85">
        <f>init!D68/D68</f>
        <v>0.22700930328992691</v>
      </c>
      <c r="H68" s="86">
        <f t="shared" si="2"/>
        <v>5.3134258980584151E-3</v>
      </c>
      <c r="I68" s="85">
        <f t="shared" si="9"/>
        <v>0.24683866157225398</v>
      </c>
      <c r="J68" s="111">
        <f t="shared" si="3"/>
        <v>0.24998499969999399</v>
      </c>
      <c r="K68" s="111">
        <f t="shared" si="4"/>
        <v>0.24709109793182077</v>
      </c>
      <c r="L68" s="111">
        <f t="shared" si="10"/>
        <v>2.3151204104498954E-3</v>
      </c>
      <c r="M68" s="111">
        <f t="shared" si="5"/>
        <v>0</v>
      </c>
      <c r="N68" s="76">
        <f t="shared" si="11"/>
        <v>0.2303191697739459</v>
      </c>
      <c r="O68" s="77">
        <f t="shared" si="6"/>
        <v>0.25311409988019717</v>
      </c>
      <c r="P68" s="77">
        <f t="shared" si="7"/>
        <v>0.23532005483395213</v>
      </c>
      <c r="Q68" s="77">
        <f t="shared" si="12"/>
        <v>-0.74494643020338724</v>
      </c>
      <c r="R68" s="90">
        <f t="shared" si="8"/>
        <v>-0.5385949291305453</v>
      </c>
      <c r="S68" s="72">
        <f t="shared" si="14"/>
        <v>1.01E-5</v>
      </c>
    </row>
    <row r="69" spans="1:19">
      <c r="A69" s="33">
        <v>56</v>
      </c>
      <c r="B69" s="93">
        <f t="shared" si="16"/>
        <v>0.36135399999999995</v>
      </c>
      <c r="C69" s="95">
        <v>1500000</v>
      </c>
      <c r="D69" s="34">
        <v>7.2270799999999996E-2</v>
      </c>
      <c r="E69" s="75">
        <v>4.9354200000000003E-4</v>
      </c>
      <c r="F69" s="35">
        <v>5</v>
      </c>
      <c r="G69" s="85">
        <f>init!D69/D69</f>
        <v>0.2218807595875513</v>
      </c>
      <c r="H69" s="86">
        <f t="shared" si="2"/>
        <v>6.829065127271319E-3</v>
      </c>
      <c r="I69" s="85">
        <f t="shared" si="9"/>
        <v>0.29835320719232494</v>
      </c>
      <c r="J69" s="111">
        <f t="shared" si="3"/>
        <v>0.2999859997199944</v>
      </c>
      <c r="K69" s="111">
        <f t="shared" si="4"/>
        <v>0.29858837747130912</v>
      </c>
      <c r="L69" s="111">
        <f t="shared" si="10"/>
        <v>6.9973226510200602E-3</v>
      </c>
      <c r="M69" s="111">
        <f t="shared" si="5"/>
        <v>0</v>
      </c>
      <c r="N69" s="76">
        <f t="shared" si="11"/>
        <v>0.41802061274115754</v>
      </c>
      <c r="O69" s="77">
        <f t="shared" si="6"/>
        <v>0.43652631693174687</v>
      </c>
      <c r="P69" s="77">
        <f t="shared" si="7"/>
        <v>0.42229773440607776</v>
      </c>
      <c r="Q69" s="77">
        <f t="shared" si="12"/>
        <v>-0.72225575726871194</v>
      </c>
      <c r="R69" s="90">
        <f t="shared" si="8"/>
        <v>-0.5385949291305453</v>
      </c>
      <c r="S69" s="72">
        <f t="shared" si="14"/>
        <v>1.01E-5</v>
      </c>
    </row>
    <row r="70" spans="1:19">
      <c r="A70" s="33">
        <v>57</v>
      </c>
      <c r="B70" s="93">
        <f t="shared" si="16"/>
        <v>0.41919499999999998</v>
      </c>
      <c r="C70" s="95">
        <v>1750000</v>
      </c>
      <c r="D70" s="34">
        <v>8.3838999999999997E-2</v>
      </c>
      <c r="E70" s="75">
        <v>4.65625E-4</v>
      </c>
      <c r="F70" s="35">
        <v>5</v>
      </c>
      <c r="G70" s="85">
        <f>init!D70/D70</f>
        <v>0.22311215544078533</v>
      </c>
      <c r="H70" s="86">
        <f t="shared" si="2"/>
        <v>5.5537995443647944E-3</v>
      </c>
      <c r="I70" s="85">
        <f t="shared" si="9"/>
        <v>0.3461653514992975</v>
      </c>
      <c r="J70" s="111">
        <f t="shared" si="3"/>
        <v>0.34998699973999481</v>
      </c>
      <c r="K70" s="111">
        <f t="shared" si="4"/>
        <v>0.34638449662797699</v>
      </c>
      <c r="L70" s="111">
        <f t="shared" si="10"/>
        <v>3.0576968782642239E-3</v>
      </c>
      <c r="M70" s="111">
        <f t="shared" si="5"/>
        <v>0</v>
      </c>
      <c r="N70" s="76">
        <f t="shared" si="11"/>
        <v>0.59223176746943906</v>
      </c>
      <c r="O70" s="77">
        <f t="shared" si="6"/>
        <v>0.61993853398329657</v>
      </c>
      <c r="P70" s="77">
        <f t="shared" si="7"/>
        <v>0.59583714332987947</v>
      </c>
      <c r="Q70" s="77">
        <f t="shared" si="12"/>
        <v>-0.74134779031249065</v>
      </c>
      <c r="R70" s="90">
        <f t="shared" si="8"/>
        <v>-0.5385949291305453</v>
      </c>
      <c r="S70" s="72">
        <f t="shared" si="14"/>
        <v>1.01E-5</v>
      </c>
    </row>
    <row r="71" spans="1:19">
      <c r="A71" s="33">
        <v>58</v>
      </c>
      <c r="B71" s="93">
        <f t="shared" si="16"/>
        <v>0.48031699999999999</v>
      </c>
      <c r="C71" s="95">
        <v>2000000</v>
      </c>
      <c r="D71" s="34">
        <v>9.6063399999999993E-2</v>
      </c>
      <c r="E71" s="75">
        <v>5.4698099999999999E-4</v>
      </c>
      <c r="F71" s="35">
        <v>5</v>
      </c>
      <c r="G71" s="85">
        <f>init!D71/D71</f>
        <v>0.22155472323486367</v>
      </c>
      <c r="H71" s="86">
        <f t="shared" si="2"/>
        <v>5.6939583649964504E-3</v>
      </c>
      <c r="I71" s="85">
        <f t="shared" si="9"/>
        <v>0.39668961429438709</v>
      </c>
      <c r="J71" s="111">
        <f t="shared" si="3"/>
        <v>0.39998799975999522</v>
      </c>
      <c r="K71" s="111">
        <f t="shared" si="4"/>
        <v>0.39689182525462341</v>
      </c>
      <c r="L71" s="111">
        <f t="shared" si="10"/>
        <v>3.4906837865920151E-3</v>
      </c>
      <c r="M71" s="111">
        <f t="shared" si="5"/>
        <v>0</v>
      </c>
      <c r="N71" s="76">
        <f t="shared" si="11"/>
        <v>0.7763249574091361</v>
      </c>
      <c r="O71" s="77">
        <f t="shared" si="6"/>
        <v>0.80335075103484621</v>
      </c>
      <c r="P71" s="77">
        <f t="shared" si="7"/>
        <v>0.77922048304116731</v>
      </c>
      <c r="Q71" s="77">
        <f t="shared" si="12"/>
        <v>-0.73924946909160605</v>
      </c>
      <c r="R71" s="90">
        <f t="shared" si="8"/>
        <v>-0.5385949291305453</v>
      </c>
      <c r="S71" s="72">
        <f t="shared" si="14"/>
        <v>1.01E-5</v>
      </c>
    </row>
    <row r="72" spans="1:19">
      <c r="A72" s="33">
        <v>59</v>
      </c>
      <c r="B72" s="93">
        <f t="shared" si="16"/>
        <v>0.54322999999999999</v>
      </c>
      <c r="C72" s="95">
        <v>2250000</v>
      </c>
      <c r="D72" s="34">
        <v>0.10864600000000001</v>
      </c>
      <c r="E72" s="75">
        <v>6.1765400000000003E-4</v>
      </c>
      <c r="F72" s="35">
        <v>5</v>
      </c>
      <c r="G72" s="85">
        <f>init!D72/D72</f>
        <v>0.21813596450858752</v>
      </c>
      <c r="H72" s="86">
        <f t="shared" si="2"/>
        <v>5.6850137142646761E-3</v>
      </c>
      <c r="I72" s="85">
        <f t="shared" si="9"/>
        <v>0.4486943416466902</v>
      </c>
      <c r="J72" s="111">
        <f t="shared" si="3"/>
        <v>0.44998899977999562</v>
      </c>
      <c r="K72" s="111">
        <f t="shared" si="4"/>
        <v>0.44887912223260534</v>
      </c>
      <c r="L72" s="111">
        <f t="shared" si="10"/>
        <v>3.4630514431621207E-3</v>
      </c>
      <c r="M72" s="111">
        <f t="shared" si="5"/>
        <v>0</v>
      </c>
      <c r="N72" s="76">
        <f t="shared" si="11"/>
        <v>0.96581245550599426</v>
      </c>
      <c r="O72" s="77">
        <f t="shared" si="6"/>
        <v>0.98676296808639585</v>
      </c>
      <c r="P72" s="77">
        <f t="shared" si="7"/>
        <v>0.967977330841571</v>
      </c>
      <c r="Q72" s="77">
        <f t="shared" si="12"/>
        <v>-0.73938337968217238</v>
      </c>
      <c r="R72" s="90">
        <f t="shared" si="8"/>
        <v>-0.5385949291305453</v>
      </c>
      <c r="S72" s="72">
        <f t="shared" si="14"/>
        <v>1.01E-5</v>
      </c>
    </row>
    <row r="73" spans="1:19">
      <c r="A73" s="33">
        <v>60</v>
      </c>
      <c r="B73" s="93">
        <f t="shared" si="16"/>
        <v>0.63736499999999996</v>
      </c>
      <c r="C73" s="95">
        <v>2500000</v>
      </c>
      <c r="D73" s="34">
        <v>0.127473</v>
      </c>
      <c r="E73" s="75">
        <v>1.14352E-2</v>
      </c>
      <c r="F73" s="35">
        <v>5</v>
      </c>
      <c r="G73" s="85">
        <f>init!D73/D73</f>
        <v>0.20962242984788937</v>
      </c>
      <c r="H73" s="86">
        <f t="shared" si="2"/>
        <v>8.9706839879817687E-2</v>
      </c>
      <c r="I73" s="85">
        <f t="shared" si="9"/>
        <v>0.52650759183836837</v>
      </c>
      <c r="J73" s="111">
        <f t="shared" si="3"/>
        <v>0.49998999979999598</v>
      </c>
      <c r="K73" s="111">
        <f t="shared" si="4"/>
        <v>0.526666291832248</v>
      </c>
      <c r="L73" s="111">
        <f t="shared" si="10"/>
        <v>0.2630282402733905</v>
      </c>
      <c r="M73" s="111">
        <f t="shared" si="5"/>
        <v>0</v>
      </c>
      <c r="N73" s="76">
        <f t="shared" si="11"/>
        <v>1.2493374127222729</v>
      </c>
      <c r="O73" s="77">
        <f t="shared" si="6"/>
        <v>1.1701751851379456</v>
      </c>
      <c r="P73" s="77">
        <f t="shared" si="7"/>
        <v>1.2504090360168285</v>
      </c>
      <c r="Q73" s="77">
        <f t="shared" si="12"/>
        <v>0.51850948832361954</v>
      </c>
      <c r="R73" s="90">
        <f t="shared" si="8"/>
        <v>-0.5385949291305453</v>
      </c>
      <c r="S73" s="72">
        <f t="shared" si="14"/>
        <v>1.01E-5</v>
      </c>
    </row>
    <row r="74" spans="1:19">
      <c r="A74" s="33">
        <v>61</v>
      </c>
      <c r="B74" s="93">
        <f t="shared" si="16"/>
        <v>0.66278500000000007</v>
      </c>
      <c r="C74" s="95">
        <v>2750000</v>
      </c>
      <c r="D74" s="34">
        <v>0.13255700000000001</v>
      </c>
      <c r="E74" s="75">
        <v>9.7628600000000004E-4</v>
      </c>
      <c r="F74" s="35">
        <v>5</v>
      </c>
      <c r="G74" s="85">
        <f>init!D74/D74</f>
        <v>0.21973339770815573</v>
      </c>
      <c r="H74" s="86">
        <f t="shared" si="2"/>
        <v>7.365027874801029E-3</v>
      </c>
      <c r="I74" s="85">
        <f t="shared" si="9"/>
        <v>0.54752010386760797</v>
      </c>
      <c r="J74" s="111">
        <f t="shared" si="3"/>
        <v>0.54999099981999644</v>
      </c>
      <c r="K74" s="111">
        <f t="shared" si="4"/>
        <v>0.5476717611180919</v>
      </c>
      <c r="L74" s="111">
        <f t="shared" si="10"/>
        <v>8.6530504317327353E-3</v>
      </c>
      <c r="M74" s="111">
        <f t="shared" si="5"/>
        <v>0</v>
      </c>
      <c r="N74" s="76">
        <f t="shared" si="11"/>
        <v>1.3258998434062674</v>
      </c>
      <c r="O74" s="77">
        <f t="shared" si="6"/>
        <v>1.3535874021894954</v>
      </c>
      <c r="P74" s="77">
        <f t="shared" si="7"/>
        <v>1.3266762474212483</v>
      </c>
      <c r="Q74" s="77">
        <f t="shared" si="12"/>
        <v>-0.7142318455257558</v>
      </c>
      <c r="R74" s="90">
        <f t="shared" si="8"/>
        <v>-0.5385949291305453</v>
      </c>
      <c r="S74" s="72">
        <f t="shared" si="14"/>
        <v>1.01E-5</v>
      </c>
    </row>
    <row r="75" spans="1:19">
      <c r="A75" s="33">
        <v>62</v>
      </c>
      <c r="B75" s="93">
        <f t="shared" si="16"/>
        <v>0.7238</v>
      </c>
      <c r="C75" s="95">
        <v>3000000</v>
      </c>
      <c r="D75" s="34">
        <v>0.14476</v>
      </c>
      <c r="E75" s="75">
        <v>8.1831899999999997E-4</v>
      </c>
      <c r="F75" s="35">
        <v>5</v>
      </c>
      <c r="G75" s="85">
        <f>init!D75/D75</f>
        <v>0.21827922077922077</v>
      </c>
      <c r="H75" s="86">
        <f t="shared" si="2"/>
        <v>5.6529358938933408E-3</v>
      </c>
      <c r="I75" s="85">
        <f t="shared" si="9"/>
        <v>0.59795591903141787</v>
      </c>
      <c r="J75" s="111">
        <f t="shared" si="3"/>
        <v>0.59999199983999685</v>
      </c>
      <c r="K75" s="111">
        <f t="shared" si="4"/>
        <v>0.59809067175836594</v>
      </c>
      <c r="L75" s="111">
        <f t="shared" si="10"/>
        <v>3.3639547455309358E-3</v>
      </c>
      <c r="M75" s="111">
        <f t="shared" si="5"/>
        <v>0</v>
      </c>
      <c r="N75" s="76">
        <f t="shared" si="11"/>
        <v>1.5096707603293165</v>
      </c>
      <c r="O75" s="77">
        <f t="shared" si="6"/>
        <v>1.5369996192410449</v>
      </c>
      <c r="P75" s="77">
        <f t="shared" si="7"/>
        <v>1.5097385567776866</v>
      </c>
      <c r="Q75" s="77">
        <f t="shared" si="12"/>
        <v>-0.73986361753592689</v>
      </c>
      <c r="R75" s="90">
        <f t="shared" si="8"/>
        <v>-0.5385949291305453</v>
      </c>
      <c r="S75" s="72">
        <f t="shared" si="14"/>
        <v>1.01E-5</v>
      </c>
    </row>
    <row r="76" spans="1:19">
      <c r="A76" s="33">
        <v>63</v>
      </c>
      <c r="B76" s="93">
        <f t="shared" si="16"/>
        <v>0.78288499999999994</v>
      </c>
      <c r="C76" s="95">
        <v>3250000</v>
      </c>
      <c r="D76" s="34">
        <v>0.15657699999999999</v>
      </c>
      <c r="E76" s="75">
        <v>9.1847499999999998E-4</v>
      </c>
      <c r="F76" s="35">
        <v>5</v>
      </c>
      <c r="G76" s="85">
        <f>init!D76/D76</f>
        <v>0.21873646831910179</v>
      </c>
      <c r="H76" s="86">
        <f t="shared" si="2"/>
        <v>5.8659637111453155E-3</v>
      </c>
      <c r="I76" s="85">
        <f t="shared" si="9"/>
        <v>0.6467963703786882</v>
      </c>
      <c r="J76" s="111">
        <f t="shared" si="3"/>
        <v>0.64999299985999714</v>
      </c>
      <c r="K76" s="111">
        <f t="shared" si="4"/>
        <v>0.64691475329865267</v>
      </c>
      <c r="L76" s="111">
        <f t="shared" si="10"/>
        <v>4.0220528628242928E-3</v>
      </c>
      <c r="M76" s="111">
        <f t="shared" si="5"/>
        <v>0</v>
      </c>
      <c r="N76" s="76">
        <f t="shared" si="11"/>
        <v>1.6876287153632976</v>
      </c>
      <c r="O76" s="77">
        <f t="shared" si="6"/>
        <v>1.7204118362925946</v>
      </c>
      <c r="P76" s="77">
        <f t="shared" si="7"/>
        <v>1.6870103186120744</v>
      </c>
      <c r="Q76" s="77">
        <f t="shared" si="12"/>
        <v>-0.73667437273803216</v>
      </c>
      <c r="R76" s="90">
        <f t="shared" si="8"/>
        <v>-0.5385949291305453</v>
      </c>
      <c r="S76" s="72">
        <f t="shared" si="14"/>
        <v>1.01E-5</v>
      </c>
    </row>
    <row r="77" spans="1:19">
      <c r="A77" s="33">
        <v>64</v>
      </c>
      <c r="B77" s="93">
        <f>D77*F77</f>
        <v>0.88092000000000004</v>
      </c>
      <c r="C77" s="95">
        <v>3500000</v>
      </c>
      <c r="D77" s="34">
        <v>0.17618400000000001</v>
      </c>
      <c r="E77" s="75">
        <v>1.4131100000000001E-2</v>
      </c>
      <c r="F77" s="35">
        <v>5</v>
      </c>
      <c r="G77" s="85">
        <f>init!D77/D77</f>
        <v>0.20860634336829675</v>
      </c>
      <c r="H77" s="86">
        <f t="shared" si="2"/>
        <v>8.0206488670934925E-2</v>
      </c>
      <c r="I77" s="85">
        <f t="shared" si="9"/>
        <v>0.72783341273850322</v>
      </c>
      <c r="J77" s="111">
        <f t="shared" si="3"/>
        <v>0.69999399987999755</v>
      </c>
      <c r="K77" s="111">
        <f t="shared" si="4"/>
        <v>0.72792463455111966</v>
      </c>
      <c r="L77" s="111">
        <f t="shared" si="10"/>
        <v>0.23367919410259769</v>
      </c>
      <c r="M77" s="111">
        <f t="shared" si="5"/>
        <v>0</v>
      </c>
      <c r="N77" s="76">
        <f t="shared" si="11"/>
        <v>1.9829000722517867</v>
      </c>
      <c r="O77" s="77">
        <f t="shared" si="6"/>
        <v>1.9038240533441444</v>
      </c>
      <c r="P77" s="77">
        <f t="shared" si="7"/>
        <v>1.981143130179041</v>
      </c>
      <c r="Q77" s="77">
        <f t="shared" si="12"/>
        <v>0.37627949196937188</v>
      </c>
      <c r="R77" s="90">
        <f t="shared" si="8"/>
        <v>-0.5385949291305453</v>
      </c>
      <c r="S77" s="72">
        <f t="shared" si="14"/>
        <v>1.01E-5</v>
      </c>
    </row>
    <row r="78" spans="1:19">
      <c r="A78" s="33">
        <v>65</v>
      </c>
      <c r="B78" s="93">
        <f t="shared" si="16"/>
        <v>0.90370500000000009</v>
      </c>
      <c r="C78" s="95">
        <v>3750000</v>
      </c>
      <c r="D78" s="34">
        <v>0.18074100000000001</v>
      </c>
      <c r="E78" s="75">
        <v>1.34238E-3</v>
      </c>
      <c r="F78" s="35">
        <v>5</v>
      </c>
      <c r="G78" s="85">
        <f>init!D78/D78</f>
        <v>0.21875169441355308</v>
      </c>
      <c r="H78" s="86">
        <f t="shared" ref="H78:H83" si="17">E78/D78</f>
        <v>7.4270918054010985E-3</v>
      </c>
      <c r="I78" s="85">
        <f t="shared" si="9"/>
        <v>0.74666779852080944</v>
      </c>
      <c r="J78" s="111">
        <f t="shared" ref="J78:J83" si="18">(C78-$C$8)/($C$7-$C$8)</f>
        <v>0.74999499989999796</v>
      </c>
      <c r="K78" s="111">
        <f t="shared" ref="K78:K83" si="19">(D78-$D$8)/($D$7-$D$8)</f>
        <v>0.74675270763050416</v>
      </c>
      <c r="L78" s="111">
        <f t="shared" si="10"/>
        <v>8.8447819924585332E-3</v>
      </c>
      <c r="M78" s="111">
        <f t="shared" ref="M78:M83" si="20">(F78-$F$8)/($F$7-$F$8)</f>
        <v>0</v>
      </c>
      <c r="N78" s="76">
        <f t="shared" si="11"/>
        <v>2.0515261534136595</v>
      </c>
      <c r="O78" s="77">
        <f t="shared" ref="O78:O83" si="21">(C78-$C$9)/$C$10</f>
        <v>2.0872362703956941</v>
      </c>
      <c r="P78" s="77">
        <f t="shared" ref="P78:P83" si="22">(D78-$D$9)/$D$10</f>
        <v>2.0495045940598313</v>
      </c>
      <c r="Q78" s="77">
        <f t="shared" si="12"/>
        <v>-0.71330268486328208</v>
      </c>
      <c r="R78" s="90">
        <f t="shared" ref="R78:R83" si="23">(F78-$F$9)/$F$10</f>
        <v>-0.5385949291305453</v>
      </c>
      <c r="S78" s="72">
        <f t="shared" si="14"/>
        <v>1.01E-5</v>
      </c>
    </row>
    <row r="79" spans="1:19">
      <c r="A79" s="33">
        <v>66</v>
      </c>
      <c r="B79" s="93">
        <f t="shared" si="16"/>
        <v>0.96528000000000003</v>
      </c>
      <c r="C79" s="95">
        <v>4000000</v>
      </c>
      <c r="D79" s="34">
        <v>0.19305600000000001</v>
      </c>
      <c r="E79" s="75">
        <v>9.5388199999999997E-4</v>
      </c>
      <c r="F79" s="35">
        <v>5</v>
      </c>
      <c r="G79" s="85">
        <f>init!D79/D79</f>
        <v>0.21809526769434776</v>
      </c>
      <c r="H79" s="86">
        <f t="shared" si="17"/>
        <v>4.9409601359191114E-3</v>
      </c>
      <c r="I79" s="85">
        <f t="shared" ref="I79:I83" si="24">(B79-$B$8)/($B$7-$B$8)</f>
        <v>0.79756651717542859</v>
      </c>
      <c r="J79" s="111">
        <f t="shared" si="18"/>
        <v>0.79999599991999837</v>
      </c>
      <c r="K79" s="111">
        <f t="shared" si="19"/>
        <v>0.79763436661067089</v>
      </c>
      <c r="L79" s="111">
        <f t="shared" ref="L79:L83" si="25">(H79-$G$8)/($G$7-$G$8)</f>
        <v>1.1644771752982236E-3</v>
      </c>
      <c r="M79" s="111">
        <f t="shared" si="20"/>
        <v>0</v>
      </c>
      <c r="N79" s="76">
        <f t="shared" ref="N79:N83" si="26">(B79-$B$9)/$B$10</f>
        <v>2.2369837328537439</v>
      </c>
      <c r="O79" s="77">
        <f t="shared" si="21"/>
        <v>2.2706484874472439</v>
      </c>
      <c r="P79" s="77">
        <f t="shared" si="22"/>
        <v>2.2342470622827721</v>
      </c>
      <c r="Q79" s="77">
        <f t="shared" ref="Q79:Q83" si="27">(H79-$G$9)/$G$10</f>
        <v>-0.75052262447519735</v>
      </c>
      <c r="R79" s="90">
        <f t="shared" si="23"/>
        <v>-0.5385949291305453</v>
      </c>
      <c r="S79" s="72">
        <f t="shared" si="14"/>
        <v>1.01E-5</v>
      </c>
    </row>
    <row r="80" spans="1:19">
      <c r="A80" s="33">
        <v>67</v>
      </c>
      <c r="B80" s="93">
        <f t="shared" si="16"/>
        <v>1.0614049999999999</v>
      </c>
      <c r="C80" s="95">
        <v>4250000</v>
      </c>
      <c r="D80" s="34">
        <v>0.212281</v>
      </c>
      <c r="E80" s="75">
        <v>1.51255E-2</v>
      </c>
      <c r="F80" s="35">
        <v>5</v>
      </c>
      <c r="G80" s="85">
        <f>init!D80/D80</f>
        <v>0.20879494632114981</v>
      </c>
      <c r="H80" s="86">
        <f t="shared" si="17"/>
        <v>7.1252255265426487E-2</v>
      </c>
      <c r="I80" s="85">
        <f>(B80-$B$8)/($B$7-$B$8)</f>
        <v>0.87702472798623277</v>
      </c>
      <c r="J80" s="111">
        <f t="shared" si="18"/>
        <v>0.84999699993999878</v>
      </c>
      <c r="K80" s="111">
        <f t="shared" si="19"/>
        <v>0.87706594548957517</v>
      </c>
      <c r="L80" s="111">
        <f t="shared" si="25"/>
        <v>0.20601724731092455</v>
      </c>
      <c r="M80" s="111">
        <f t="shared" si="20"/>
        <v>0</v>
      </c>
      <c r="N80" s="76">
        <f t="shared" si="26"/>
        <v>2.5265023658002015</v>
      </c>
      <c r="O80" s="77">
        <f t="shared" si="21"/>
        <v>2.4540607044987937</v>
      </c>
      <c r="P80" s="77">
        <f t="shared" si="22"/>
        <v>2.5226493320014911</v>
      </c>
      <c r="Q80" s="77">
        <f t="shared" si="27"/>
        <v>0.24222543895396578</v>
      </c>
      <c r="R80" s="90">
        <f t="shared" si="23"/>
        <v>-0.5385949291305453</v>
      </c>
      <c r="S80" s="72">
        <f t="shared" ref="S80:S83" si="28">$B$5</f>
        <v>1.01E-5</v>
      </c>
    </row>
    <row r="81" spans="1:19">
      <c r="A81" s="33">
        <v>68</v>
      </c>
      <c r="B81" s="93">
        <f t="shared" si="16"/>
        <v>1.0848800000000001</v>
      </c>
      <c r="C81" s="95">
        <v>4500000</v>
      </c>
      <c r="D81" s="34">
        <v>0.216976</v>
      </c>
      <c r="E81" s="75">
        <v>9.902820000000001E-4</v>
      </c>
      <c r="F81" s="35">
        <v>5</v>
      </c>
      <c r="G81" s="85">
        <f>init!D81/D81</f>
        <v>0.21618013052134799</v>
      </c>
      <c r="H81" s="86">
        <f t="shared" si="17"/>
        <v>4.56401629673328E-3</v>
      </c>
      <c r="I81" s="85">
        <f t="shared" si="24"/>
        <v>0.89642947699828635</v>
      </c>
      <c r="J81" s="111">
        <f t="shared" si="18"/>
        <v>0.89999799995999918</v>
      </c>
      <c r="K81" s="111">
        <f t="shared" si="19"/>
        <v>0.89646419063061311</v>
      </c>
      <c r="L81" s="111">
        <f t="shared" si="25"/>
        <v>0</v>
      </c>
      <c r="M81" s="111">
        <f t="shared" si="20"/>
        <v>0</v>
      </c>
      <c r="N81" s="76">
        <f t="shared" si="26"/>
        <v>2.5972066561348504</v>
      </c>
      <c r="O81" s="77">
        <f t="shared" si="21"/>
        <v>2.637472921550343</v>
      </c>
      <c r="P81" s="77">
        <f t="shared" si="22"/>
        <v>2.5930809916285074</v>
      </c>
      <c r="Q81" s="77">
        <f t="shared" si="27"/>
        <v>-0.75616586015084575</v>
      </c>
      <c r="R81" s="90">
        <f t="shared" si="23"/>
        <v>-0.5385949291305453</v>
      </c>
      <c r="S81" s="72">
        <f t="shared" si="28"/>
        <v>1.01E-5</v>
      </c>
    </row>
    <row r="82" spans="1:19">
      <c r="A82" s="33">
        <v>69</v>
      </c>
      <c r="B82" s="93">
        <f t="shared" si="16"/>
        <v>1.18279</v>
      </c>
      <c r="C82" s="95">
        <v>4750000</v>
      </c>
      <c r="D82" s="34">
        <v>0.23655799999999999</v>
      </c>
      <c r="E82" s="75">
        <v>1.5086199999999999E-2</v>
      </c>
      <c r="F82" s="35">
        <v>5</v>
      </c>
      <c r="G82" s="85">
        <f>init!D82/D82</f>
        <v>0.21010238503876427</v>
      </c>
      <c r="H82" s="86">
        <f t="shared" si="17"/>
        <v>6.3773789091892893E-2</v>
      </c>
      <c r="I82" s="85">
        <f t="shared" si="24"/>
        <v>0.97736319268604555</v>
      </c>
      <c r="J82" s="111">
        <f t="shared" si="18"/>
        <v>0.94999899997999959</v>
      </c>
      <c r="K82" s="111">
        <f t="shared" si="19"/>
        <v>0.97737077984292542</v>
      </c>
      <c r="L82" s="111">
        <f t="shared" si="25"/>
        <v>0.18291432783058661</v>
      </c>
      <c r="M82" s="111">
        <f t="shared" si="20"/>
        <v>0</v>
      </c>
      <c r="N82" s="76">
        <f t="shared" si="26"/>
        <v>2.8921015258543576</v>
      </c>
      <c r="O82" s="77">
        <f t="shared" si="21"/>
        <v>2.8208851386018927</v>
      </c>
      <c r="P82" s="77">
        <f t="shared" si="22"/>
        <v>2.8868387677342011</v>
      </c>
      <c r="Q82" s="77">
        <f t="shared" si="27"/>
        <v>0.13026513420201827</v>
      </c>
      <c r="R82" s="90">
        <f t="shared" si="23"/>
        <v>-0.5385949291305453</v>
      </c>
      <c r="S82" s="72">
        <f t="shared" si="28"/>
        <v>1.01E-5</v>
      </c>
    </row>
    <row r="83" spans="1:19" ht="15.75" thickBot="1">
      <c r="A83" s="36">
        <v>70</v>
      </c>
      <c r="B83" s="94">
        <f t="shared" si="16"/>
        <v>1.210175</v>
      </c>
      <c r="C83" s="96">
        <v>5000000</v>
      </c>
      <c r="D83" s="37">
        <v>0.242035</v>
      </c>
      <c r="E83" s="80">
        <v>1.4092600000000001E-3</v>
      </c>
      <c r="F83" s="66">
        <v>5</v>
      </c>
      <c r="G83" s="87">
        <f>init!D83/D83</f>
        <v>0.21560889953932283</v>
      </c>
      <c r="H83" s="88">
        <f t="shared" si="17"/>
        <v>5.8225463259445947E-3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3.8879253116575925E-3</v>
      </c>
      <c r="M83" s="112">
        <f t="shared" si="20"/>
        <v>0</v>
      </c>
      <c r="N83" s="78">
        <f t="shared" si="26"/>
        <v>2.9745823348347349</v>
      </c>
      <c r="O83" s="79">
        <f t="shared" si="21"/>
        <v>3.0042973556534425</v>
      </c>
      <c r="P83" s="79">
        <f t="shared" si="22"/>
        <v>2.9690015365898277</v>
      </c>
      <c r="Q83" s="79">
        <f t="shared" si="27"/>
        <v>-0.7373243755014075</v>
      </c>
      <c r="R83" s="91">
        <f t="shared" si="23"/>
        <v>-0.5385949291305453</v>
      </c>
      <c r="S83" s="73">
        <f t="shared" si="28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topLeftCell="A52" zoomScaleNormal="100" workbookViewId="0">
      <selection activeCell="M58" sqref="M58"/>
    </sheetView>
  </sheetViews>
  <sheetFormatPr defaultRowHeight="15"/>
  <sheetData>
    <row r="1" spans="1:4" ht="21">
      <c r="A1" s="10" t="s">
        <v>23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38"/>
  <sheetViews>
    <sheetView topLeftCell="A5" zoomScaleNormal="100" workbookViewId="0">
      <selection activeCell="E14" sqref="E1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9.9999999999999995E-8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1.01E-5</v>
      </c>
      <c r="C5"/>
      <c r="I5"/>
      <c r="J5" s="6"/>
      <c r="K5" s="150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0.55937999999999999</v>
      </c>
      <c r="C7" s="24">
        <f>MAX(C14:C131)</f>
        <v>5000000</v>
      </c>
      <c r="D7" s="5">
        <f>MAX(D14:D131)</f>
        <v>0.111876</v>
      </c>
      <c r="E7" s="5">
        <f>MAX(E14:E83)</f>
        <v>3.2074100000000001E-2</v>
      </c>
      <c r="F7" s="39">
        <f>MAX(F14:F83)</f>
        <v>150</v>
      </c>
      <c r="G7" s="144">
        <f>MAX(H14:H83)</f>
        <v>0.54191985015803645</v>
      </c>
      <c r="I7" s="39"/>
      <c r="L7" s="13"/>
      <c r="R7"/>
      <c r="S7" s="20"/>
    </row>
    <row r="8" spans="1:20">
      <c r="A8" s="1" t="s">
        <v>5</v>
      </c>
      <c r="B8" s="68">
        <f>MIN(B14:B131)</f>
        <v>1.8323305E-4</v>
      </c>
      <c r="C8" s="24">
        <f>MIN(C14:C131)</f>
        <v>100</v>
      </c>
      <c r="D8" s="5">
        <f>MIN(D14:D131)</f>
        <v>1.28135E-6</v>
      </c>
      <c r="E8" s="5">
        <f>MIN(E14:E83)</f>
        <v>5.1550799999999999E-7</v>
      </c>
      <c r="F8" s="39">
        <f>MIN(F14:F83)</f>
        <v>5</v>
      </c>
      <c r="G8" s="144">
        <f>MIN(H14:H83)</f>
        <v>1.8827675491629434E-2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0.10162241574</v>
      </c>
      <c r="C9" s="24">
        <f>SUM(C14:C131)/$B$2</f>
        <v>904992.85714285716</v>
      </c>
      <c r="D9" s="5">
        <f>SUM(D14:D131)/$B$2</f>
        <v>2.0153959807142859E-2</v>
      </c>
      <c r="E9" s="5">
        <f>SUM(E14:E83)/$B$2</f>
        <v>4.8126428780571433E-3</v>
      </c>
      <c r="F9" s="40">
        <f>SUM(F14:F83)/$B$2</f>
        <v>27.5</v>
      </c>
      <c r="G9" s="144">
        <f>SUM(H14:H83)/$B$2</f>
        <v>0.18884837061116069</v>
      </c>
      <c r="I9" s="40"/>
      <c r="L9"/>
      <c r="R9"/>
    </row>
    <row r="10" spans="1:20">
      <c r="A10" s="1" t="s">
        <v>11</v>
      </c>
      <c r="B10" s="68">
        <f>_xlfn.STDEV.S(B14:B131)</f>
        <v>0.15169171226735234</v>
      </c>
      <c r="C10" s="24">
        <f>_xlfn.STDEV.S(C14:C131)</f>
        <v>1363049.8775865906</v>
      </c>
      <c r="D10" s="5">
        <f>_xlfn.STDEV.S(D14:D131)</f>
        <v>3.0449911892773705E-2</v>
      </c>
      <c r="E10" s="5">
        <f>_xlfn.STDEV.S(E14:E83)</f>
        <v>8.2973789266302649E-3</v>
      </c>
      <c r="F10" s="40">
        <f>_xlfn.STDEV.S(F14:F83)</f>
        <v>41.775365461241506</v>
      </c>
      <c r="G10" s="144">
        <f>_xlfn.STDEV.S(H14:H83)</f>
        <v>0.11929968587994906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3" t="s">
        <v>6</v>
      </c>
      <c r="C12" s="164"/>
      <c r="D12" s="164"/>
      <c r="E12" s="164"/>
      <c r="F12" s="165"/>
      <c r="G12" s="160" t="s">
        <v>17</v>
      </c>
      <c r="H12" s="162"/>
      <c r="I12" s="160" t="s">
        <v>7</v>
      </c>
      <c r="J12" s="161"/>
      <c r="K12" s="161"/>
      <c r="L12" s="161"/>
      <c r="M12" s="162"/>
      <c r="N12" s="160" t="s">
        <v>8</v>
      </c>
      <c r="O12" s="161"/>
      <c r="P12" s="161"/>
      <c r="Q12" s="161"/>
      <c r="R12" s="162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9">
        <v>1</v>
      </c>
      <c r="B14" s="102">
        <f>D14*F14</f>
        <v>2.6342999999999999E-4</v>
      </c>
      <c r="C14" s="103">
        <v>100</v>
      </c>
      <c r="D14" s="104">
        <v>1.7562E-6</v>
      </c>
      <c r="E14" s="104">
        <v>5.1550799999999999E-7</v>
      </c>
      <c r="F14" s="105">
        <v>150</v>
      </c>
      <c r="G14" s="83">
        <f>init!D14/D14</f>
        <v>2.3277531032911969</v>
      </c>
      <c r="H14" s="84">
        <f t="shared" ref="H14:H77" si="2">E14/D14</f>
        <v>0.29353604373078235</v>
      </c>
      <c r="I14" s="107">
        <f>(B14-$B$8)/($B$7-$B$8)</f>
        <v>1.4341454518311032E-4</v>
      </c>
      <c r="J14" s="108">
        <f t="shared" ref="J14:J77" si="3">(C14-$C$8)/($C$7-$C$8)</f>
        <v>0</v>
      </c>
      <c r="K14" s="108">
        <f t="shared" ref="K14:K77" si="4">(D14-$D$8)/($D$7-$D$8)</f>
        <v>4.2444799480172815E-6</v>
      </c>
      <c r="L14" s="108">
        <f>(H14-$G$8)/($G$7-$G$8)</f>
        <v>0.52516245041200127</v>
      </c>
      <c r="M14" s="108">
        <f t="shared" ref="M14:M77" si="5">(F14-$F$8)/($F$7-$F$8)</f>
        <v>1</v>
      </c>
      <c r="N14" s="76">
        <f>(B14-$B$9)/$B$10</f>
        <v>-0.66819066266031502</v>
      </c>
      <c r="O14" s="77">
        <f t="shared" ref="O14:O77" si="6">(C14-$C$9)/$C$10</f>
        <v>-0.66387362049073073</v>
      </c>
      <c r="P14" s="77">
        <f t="shared" ref="P14:P77" si="7">(D14-$D$9)/$D$10</f>
        <v>-0.66181484130748258</v>
      </c>
      <c r="Q14" s="77">
        <f>(H14-$G$9)/$G$10</f>
        <v>0.87751843055956213</v>
      </c>
      <c r="R14" s="90">
        <f t="shared" ref="R14:R77" si="8">(F14-$F$9)/$F$10</f>
        <v>2.9323501697107468</v>
      </c>
      <c r="S14" s="71">
        <f>$B$5</f>
        <v>1.01E-5</v>
      </c>
    </row>
    <row r="15" spans="1:20">
      <c r="A15" s="33">
        <v>2</v>
      </c>
      <c r="B15" s="93">
        <f>D15*F15</f>
        <v>1.8323305E-4</v>
      </c>
      <c r="C15" s="97">
        <v>200</v>
      </c>
      <c r="D15" s="75">
        <v>1.28135E-6</v>
      </c>
      <c r="E15" s="75">
        <v>6.9438899999999999E-7</v>
      </c>
      <c r="F15" s="100">
        <v>143</v>
      </c>
      <c r="G15" s="85">
        <f>init!D15/D15</f>
        <v>4.1627970499863425</v>
      </c>
      <c r="H15" s="86">
        <f t="shared" si="2"/>
        <v>0.54191985015803645</v>
      </c>
      <c r="I15" s="107">
        <f t="shared" ref="I15:I78" si="9">(B15-$B$8)/($B$7-$B$8)</f>
        <v>0</v>
      </c>
      <c r="J15" s="108">
        <f t="shared" si="3"/>
        <v>2.0000400008000161E-5</v>
      </c>
      <c r="K15" s="108">
        <f t="shared" si="4"/>
        <v>0</v>
      </c>
      <c r="L15" s="108">
        <f t="shared" ref="L15:L78" si="10">(H15-$G$8)/($G$7-$G$8)</f>
        <v>1</v>
      </c>
      <c r="M15" s="108">
        <f t="shared" si="5"/>
        <v>0.9517241379310345</v>
      </c>
      <c r="N15" s="76">
        <f t="shared" ref="N15:N78" si="11">(B15-$B$9)/$B$10</f>
        <v>-0.66871934645457964</v>
      </c>
      <c r="O15" s="77">
        <f t="shared" si="6"/>
        <v>-0.66380025560391009</v>
      </c>
      <c r="P15" s="77">
        <f t="shared" si="7"/>
        <v>-0.66183043576968248</v>
      </c>
      <c r="Q15" s="77">
        <f t="shared" ref="Q15:Q78" si="12">(H15-$G$9)/$G$10</f>
        <v>2.9595340251119406</v>
      </c>
      <c r="R15" s="90">
        <f t="shared" si="8"/>
        <v>2.7647873028701326</v>
      </c>
      <c r="S15" s="72">
        <f>$B$5</f>
        <v>1.01E-5</v>
      </c>
    </row>
    <row r="16" spans="1:20">
      <c r="A16" s="33">
        <v>3</v>
      </c>
      <c r="B16" s="93">
        <f t="shared" ref="B16:B79" si="13">D16*F16</f>
        <v>3.9536559999999999E-4</v>
      </c>
      <c r="C16" s="97">
        <v>300</v>
      </c>
      <c r="D16" s="75">
        <v>2.9071000000000001E-6</v>
      </c>
      <c r="E16" s="75">
        <v>1.21092E-6</v>
      </c>
      <c r="F16" s="100">
        <v>136</v>
      </c>
      <c r="G16" s="85">
        <f>init!D16/D16</f>
        <v>2.0071548966323829</v>
      </c>
      <c r="H16" s="86">
        <f t="shared" si="2"/>
        <v>0.41653881875408483</v>
      </c>
      <c r="I16" s="107">
        <f t="shared" si="9"/>
        <v>3.7935224689696322E-4</v>
      </c>
      <c r="J16" s="108">
        <f t="shared" si="3"/>
        <v>4.0000800016000322E-5</v>
      </c>
      <c r="K16" s="108">
        <f t="shared" si="4"/>
        <v>1.4531880121067906E-5</v>
      </c>
      <c r="L16" s="108">
        <f t="shared" si="10"/>
        <v>0.76030795818363905</v>
      </c>
      <c r="M16" s="108">
        <f t="shared" si="5"/>
        <v>0.90344827586206899</v>
      </c>
      <c r="N16" s="76">
        <f t="shared" si="11"/>
        <v>-0.66732090123414378</v>
      </c>
      <c r="O16" s="77">
        <f t="shared" si="6"/>
        <v>-0.66372689071708946</v>
      </c>
      <c r="P16" s="77">
        <f t="shared" si="7"/>
        <v>-0.66177704481059774</v>
      </c>
      <c r="Q16" s="77">
        <f t="shared" si="12"/>
        <v>1.9085586559888212</v>
      </c>
      <c r="R16" s="90">
        <f t="shared" si="8"/>
        <v>2.5972244360295185</v>
      </c>
      <c r="S16" s="72">
        <f t="shared" ref="S16:S79" si="14">$B$5</f>
        <v>1.01E-5</v>
      </c>
    </row>
    <row r="17" spans="1:19">
      <c r="A17" s="33">
        <v>4</v>
      </c>
      <c r="B17" s="93">
        <f t="shared" si="13"/>
        <v>4.2918945E-4</v>
      </c>
      <c r="C17" s="97">
        <v>400</v>
      </c>
      <c r="D17" s="75">
        <v>3.3270500000000002E-6</v>
      </c>
      <c r="E17" s="75">
        <v>7.2835699999999996E-7</v>
      </c>
      <c r="F17" s="100">
        <v>129</v>
      </c>
      <c r="G17" s="85">
        <f>init!D17/D17</f>
        <v>2.421364271652064</v>
      </c>
      <c r="H17" s="86">
        <f t="shared" si="2"/>
        <v>0.21891976375467753</v>
      </c>
      <c r="I17" s="107">
        <f t="shared" si="9"/>
        <v>4.3983873751900991E-4</v>
      </c>
      <c r="J17" s="108">
        <f t="shared" si="3"/>
        <v>6.0001200024000479E-5</v>
      </c>
      <c r="K17" s="108">
        <f t="shared" si="4"/>
        <v>1.8285632577990845E-5</v>
      </c>
      <c r="L17" s="108">
        <f t="shared" si="10"/>
        <v>0.38251783902264136</v>
      </c>
      <c r="M17" s="108">
        <f t="shared" si="5"/>
        <v>0.85517241379310349</v>
      </c>
      <c r="N17" s="76">
        <f t="shared" si="11"/>
        <v>-0.66709792366012588</v>
      </c>
      <c r="O17" s="77">
        <f t="shared" si="6"/>
        <v>-0.66365352583026882</v>
      </c>
      <c r="P17" s="77">
        <f t="shared" si="7"/>
        <v>-0.66176325330927976</v>
      </c>
      <c r="Q17" s="77">
        <f t="shared" si="12"/>
        <v>0.25206598761523646</v>
      </c>
      <c r="R17" s="90">
        <f t="shared" si="8"/>
        <v>2.4296615691889043</v>
      </c>
      <c r="S17" s="72">
        <f t="shared" si="14"/>
        <v>1.01E-5</v>
      </c>
    </row>
    <row r="18" spans="1:19">
      <c r="A18" s="33">
        <v>5</v>
      </c>
      <c r="B18" s="93">
        <f t="shared" si="13"/>
        <v>1.0182852000000001E-3</v>
      </c>
      <c r="C18" s="97">
        <v>500</v>
      </c>
      <c r="D18" s="75">
        <v>8.3466000000000007E-6</v>
      </c>
      <c r="E18" s="75">
        <v>9.3353000000000002E-7</v>
      </c>
      <c r="F18" s="100">
        <v>122</v>
      </c>
      <c r="G18" s="85">
        <f>init!D18/D18</f>
        <v>0.94337814199793912</v>
      </c>
      <c r="H18" s="86">
        <f t="shared" si="2"/>
        <v>0.11184554189729949</v>
      </c>
      <c r="I18" s="107">
        <f t="shared" si="9"/>
        <v>1.4933064698399185E-3</v>
      </c>
      <c r="J18" s="108">
        <f t="shared" si="3"/>
        <v>8.0001600032000644E-5</v>
      </c>
      <c r="K18" s="108">
        <f t="shared" si="4"/>
        <v>6.315323144725513E-5</v>
      </c>
      <c r="L18" s="108">
        <f t="shared" si="10"/>
        <v>0.17782308914292322</v>
      </c>
      <c r="M18" s="108">
        <f t="shared" si="5"/>
        <v>0.80689655172413788</v>
      </c>
      <c r="N18" s="76">
        <f t="shared" si="11"/>
        <v>-0.66321441716399165</v>
      </c>
      <c r="O18" s="77">
        <f t="shared" si="6"/>
        <v>-0.66358016094344818</v>
      </c>
      <c r="P18" s="77">
        <f t="shared" si="7"/>
        <v>-0.66159840718369245</v>
      </c>
      <c r="Q18" s="77">
        <f t="shared" si="12"/>
        <v>-0.64545709526300787</v>
      </c>
      <c r="R18" s="90">
        <f t="shared" si="8"/>
        <v>2.2620987023482906</v>
      </c>
      <c r="S18" s="72">
        <f t="shared" si="14"/>
        <v>1.01E-5</v>
      </c>
    </row>
    <row r="19" spans="1:19">
      <c r="A19" s="33">
        <v>6</v>
      </c>
      <c r="B19" s="93">
        <f>D19*F19</f>
        <v>1.1353260000000001E-3</v>
      </c>
      <c r="C19" s="97">
        <v>600</v>
      </c>
      <c r="D19" s="75">
        <v>9.8724000000000005E-6</v>
      </c>
      <c r="E19" s="75">
        <v>2.1743699999999999E-6</v>
      </c>
      <c r="F19" s="100">
        <v>115</v>
      </c>
      <c r="G19" s="85">
        <f>init!D19/D19</f>
        <v>0.87557230258093266</v>
      </c>
      <c r="H19" s="86">
        <f t="shared" si="2"/>
        <v>0.22024735626595354</v>
      </c>
      <c r="I19" s="107">
        <f t="shared" si="9"/>
        <v>1.7026081091150703E-3</v>
      </c>
      <c r="J19" s="108">
        <f t="shared" si="3"/>
        <v>1.0000200004000079E-4</v>
      </c>
      <c r="K19" s="108">
        <f t="shared" si="4"/>
        <v>7.6791701500292429E-5</v>
      </c>
      <c r="L19" s="108">
        <f t="shared" si="10"/>
        <v>0.38505580952874324</v>
      </c>
      <c r="M19" s="108">
        <f t="shared" si="5"/>
        <v>0.75862068965517238</v>
      </c>
      <c r="N19" s="76">
        <f t="shared" si="11"/>
        <v>-0.66244284699545319</v>
      </c>
      <c r="O19" s="77">
        <f t="shared" si="6"/>
        <v>-0.66350679605662755</v>
      </c>
      <c r="P19" s="77">
        <f t="shared" si="7"/>
        <v>-0.66154829866431908</v>
      </c>
      <c r="Q19" s="77">
        <f t="shared" si="12"/>
        <v>0.2631942022579134</v>
      </c>
      <c r="R19" s="90">
        <f t="shared" si="8"/>
        <v>2.0945358355076764</v>
      </c>
      <c r="S19" s="72">
        <f t="shared" si="14"/>
        <v>1.01E-5</v>
      </c>
    </row>
    <row r="20" spans="1:19">
      <c r="A20" s="33">
        <v>7</v>
      </c>
      <c r="B20" s="93">
        <f t="shared" si="13"/>
        <v>5.3275320000000003E-4</v>
      </c>
      <c r="C20" s="97">
        <v>700</v>
      </c>
      <c r="D20" s="75">
        <v>4.9328999999999998E-6</v>
      </c>
      <c r="E20" s="75">
        <v>1.6635400000000001E-6</v>
      </c>
      <c r="F20" s="100">
        <v>108</v>
      </c>
      <c r="G20" s="85">
        <f>init!D20/D20</f>
        <v>2.147215633805672</v>
      </c>
      <c r="H20" s="86">
        <f t="shared" si="2"/>
        <v>0.33723367593099396</v>
      </c>
      <c r="I20" s="107">
        <f t="shared" si="9"/>
        <v>6.2503964732552183E-4</v>
      </c>
      <c r="J20" s="108">
        <f t="shared" si="3"/>
        <v>1.2000240004800096E-4</v>
      </c>
      <c r="K20" s="108">
        <f t="shared" si="4"/>
        <v>3.2639635156749506E-5</v>
      </c>
      <c r="L20" s="108">
        <f t="shared" si="10"/>
        <v>0.60869960565252657</v>
      </c>
      <c r="M20" s="108">
        <f t="shared" si="5"/>
        <v>0.71034482758620687</v>
      </c>
      <c r="N20" s="76">
        <f t="shared" si="11"/>
        <v>-0.66641519849042474</v>
      </c>
      <c r="O20" s="77">
        <f t="shared" si="6"/>
        <v>-0.66343343116980702</v>
      </c>
      <c r="P20" s="77">
        <f t="shared" si="7"/>
        <v>-0.66171051588246377</v>
      </c>
      <c r="Q20" s="77">
        <f t="shared" si="12"/>
        <v>1.2438029842689862</v>
      </c>
      <c r="R20" s="90">
        <f t="shared" si="8"/>
        <v>1.9269729686670622</v>
      </c>
      <c r="S20" s="72">
        <f t="shared" si="14"/>
        <v>1.01E-5</v>
      </c>
    </row>
    <row r="21" spans="1:19">
      <c r="A21" s="33">
        <v>8</v>
      </c>
      <c r="B21" s="93">
        <f t="shared" si="13"/>
        <v>1.3098891999999999E-3</v>
      </c>
      <c r="C21" s="97">
        <v>800</v>
      </c>
      <c r="D21" s="75">
        <v>1.2969199999999999E-5</v>
      </c>
      <c r="E21" s="75">
        <v>1.8463199999999999E-6</v>
      </c>
      <c r="F21" s="100">
        <v>101</v>
      </c>
      <c r="G21" s="85">
        <f>init!D21/D21</f>
        <v>1.0081577892236993</v>
      </c>
      <c r="H21" s="86">
        <f t="shared" si="2"/>
        <v>0.14236190358695988</v>
      </c>
      <c r="I21" s="107">
        <f t="shared" si="9"/>
        <v>2.0147758652916872E-3</v>
      </c>
      <c r="J21" s="108">
        <f t="shared" si="3"/>
        <v>1.4000280005600112E-4</v>
      </c>
      <c r="K21" s="108">
        <f t="shared" si="4"/>
        <v>1.0447266496879811E-4</v>
      </c>
      <c r="L21" s="108">
        <f t="shared" si="10"/>
        <v>0.23616149137408196</v>
      </c>
      <c r="M21" s="108">
        <f t="shared" si="5"/>
        <v>0.66206896551724137</v>
      </c>
      <c r="N21" s="76">
        <f t="shared" si="11"/>
        <v>-0.66129207087597519</v>
      </c>
      <c r="O21" s="77">
        <f t="shared" si="6"/>
        <v>-0.66336006628298638</v>
      </c>
      <c r="P21" s="77">
        <f t="shared" si="7"/>
        <v>-0.66144659722062005</v>
      </c>
      <c r="Q21" s="77">
        <f t="shared" si="12"/>
        <v>-0.38966126927593098</v>
      </c>
      <c r="R21" s="90">
        <f t="shared" si="8"/>
        <v>1.7594101018264481</v>
      </c>
      <c r="S21" s="72">
        <f t="shared" si="14"/>
        <v>1.01E-5</v>
      </c>
    </row>
    <row r="22" spans="1:19">
      <c r="A22" s="33">
        <v>9</v>
      </c>
      <c r="B22" s="93">
        <f>D22*F22</f>
        <v>1.3645603999999998E-3</v>
      </c>
      <c r="C22" s="97">
        <v>900</v>
      </c>
      <c r="D22" s="75">
        <v>1.4516599999999999E-5</v>
      </c>
      <c r="E22" s="75">
        <v>3.3605400000000001E-6</v>
      </c>
      <c r="F22" s="100">
        <v>94</v>
      </c>
      <c r="G22" s="85">
        <f>init!D22/D22</f>
        <v>0.82539988702588762</v>
      </c>
      <c r="H22" s="86">
        <f t="shared" si="2"/>
        <v>0.23149635589600873</v>
      </c>
      <c r="I22" s="107">
        <f t="shared" si="9"/>
        <v>2.112543240268102E-3</v>
      </c>
      <c r="J22" s="108">
        <f t="shared" si="3"/>
        <v>1.6000320006400129E-4</v>
      </c>
      <c r="K22" s="108">
        <f t="shared" si="4"/>
        <v>1.1830420813308563E-4</v>
      </c>
      <c r="L22" s="108">
        <f t="shared" si="10"/>
        <v>0.40656062297243328</v>
      </c>
      <c r="M22" s="108">
        <f t="shared" si="5"/>
        <v>0.61379310344827587</v>
      </c>
      <c r="N22" s="76">
        <f t="shared" si="11"/>
        <v>-0.66093166094201883</v>
      </c>
      <c r="O22" s="77">
        <f t="shared" si="6"/>
        <v>-0.66328670139616575</v>
      </c>
      <c r="P22" s="77">
        <f t="shared" si="7"/>
        <v>-0.66139577933958815</v>
      </c>
      <c r="Q22" s="77">
        <f t="shared" si="12"/>
        <v>0.35748614902276088</v>
      </c>
      <c r="R22" s="90">
        <f t="shared" si="8"/>
        <v>1.5918472349858339</v>
      </c>
      <c r="S22" s="72">
        <f t="shared" si="14"/>
        <v>1.01E-5</v>
      </c>
    </row>
    <row r="23" spans="1:19">
      <c r="A23" s="33">
        <v>10</v>
      </c>
      <c r="B23" s="93">
        <f t="shared" si="13"/>
        <v>1.5260235E-3</v>
      </c>
      <c r="C23" s="97">
        <v>1000</v>
      </c>
      <c r="D23" s="75">
        <v>1.7540499999999999E-5</v>
      </c>
      <c r="E23" s="75">
        <v>2.3617300000000002E-6</v>
      </c>
      <c r="F23" s="100">
        <v>87</v>
      </c>
      <c r="G23" s="85">
        <f>init!D23/D23</f>
        <v>0.83446880077534857</v>
      </c>
      <c r="H23" s="86">
        <f t="shared" si="2"/>
        <v>0.13464439440152789</v>
      </c>
      <c r="I23" s="107">
        <f t="shared" si="9"/>
        <v>2.4012843588562165E-3</v>
      </c>
      <c r="J23" s="108">
        <f t="shared" si="3"/>
        <v>1.8000360007200145E-4</v>
      </c>
      <c r="K23" s="108">
        <f t="shared" si="4"/>
        <v>1.4533354985112176E-4</v>
      </c>
      <c r="L23" s="108">
        <f t="shared" si="10"/>
        <v>0.22140785987433012</v>
      </c>
      <c r="M23" s="108">
        <f t="shared" si="5"/>
        <v>0.56551724137931036</v>
      </c>
      <c r="N23" s="76">
        <f t="shared" si="11"/>
        <v>-0.65986724484712089</v>
      </c>
      <c r="O23" s="77">
        <f t="shared" si="6"/>
        <v>-0.66321333650934511</v>
      </c>
      <c r="P23" s="77">
        <f t="shared" si="7"/>
        <v>-0.66129647199148656</v>
      </c>
      <c r="Q23" s="77">
        <f t="shared" si="12"/>
        <v>-0.45435137410318172</v>
      </c>
      <c r="R23" s="90">
        <f t="shared" si="8"/>
        <v>1.42428436814522</v>
      </c>
      <c r="S23" s="72">
        <f t="shared" si="14"/>
        <v>1.01E-5</v>
      </c>
    </row>
    <row r="24" spans="1:19">
      <c r="A24" s="33">
        <v>11</v>
      </c>
      <c r="B24" s="93">
        <f t="shared" si="13"/>
        <v>4.4033359999999999E-3</v>
      </c>
      <c r="C24" s="97">
        <v>2000</v>
      </c>
      <c r="D24" s="75">
        <v>5.5041699999999999E-5</v>
      </c>
      <c r="E24" s="75">
        <v>2.0854500000000001E-6</v>
      </c>
      <c r="F24" s="100">
        <v>80</v>
      </c>
      <c r="G24" s="85">
        <f>init!D24/D24</f>
        <v>0.42691268619973588</v>
      </c>
      <c r="H24" s="86">
        <f t="shared" si="2"/>
        <v>3.7888546320335309E-2</v>
      </c>
      <c r="I24" s="107">
        <f t="shared" si="9"/>
        <v>7.5467227269883979E-3</v>
      </c>
      <c r="J24" s="108">
        <f t="shared" si="3"/>
        <v>3.8000760015200304E-4</v>
      </c>
      <c r="K24" s="108">
        <f t="shared" si="4"/>
        <v>4.8054064983340177E-4</v>
      </c>
      <c r="L24" s="108">
        <f t="shared" si="10"/>
        <v>3.6438837650097936E-2</v>
      </c>
      <c r="M24" s="108">
        <f t="shared" si="5"/>
        <v>0.51724137931034486</v>
      </c>
      <c r="N24" s="76">
        <f t="shared" si="11"/>
        <v>-0.64089908596096623</v>
      </c>
      <c r="O24" s="77">
        <f t="shared" si="6"/>
        <v>-0.66247968764113896</v>
      </c>
      <c r="P24" s="77">
        <f t="shared" si="7"/>
        <v>-0.66006490192546929</v>
      </c>
      <c r="Q24" s="77">
        <f t="shared" si="12"/>
        <v>-1.2653832504029878</v>
      </c>
      <c r="R24" s="90">
        <f t="shared" si="8"/>
        <v>1.2567215013046058</v>
      </c>
      <c r="S24" s="72">
        <f t="shared" si="14"/>
        <v>1.01E-5</v>
      </c>
    </row>
    <row r="25" spans="1:19">
      <c r="A25" s="33">
        <v>12</v>
      </c>
      <c r="B25" s="93">
        <f t="shared" si="13"/>
        <v>4.2628349999999995E-3</v>
      </c>
      <c r="C25" s="97">
        <v>3000</v>
      </c>
      <c r="D25" s="75">
        <v>5.8394999999999999E-5</v>
      </c>
      <c r="E25" s="75">
        <v>3.6034199999999998E-6</v>
      </c>
      <c r="F25" s="100">
        <v>73</v>
      </c>
      <c r="G25" s="85">
        <f>init!D25/D25</f>
        <v>0.57873105574107364</v>
      </c>
      <c r="H25" s="86">
        <f>E25/D25</f>
        <v>6.1707680452093495E-2</v>
      </c>
      <c r="I25" s="107">
        <f t="shared" si="9"/>
        <v>7.2954676978037192E-3</v>
      </c>
      <c r="J25" s="108">
        <f t="shared" si="3"/>
        <v>5.8001160023200468E-4</v>
      </c>
      <c r="K25" s="108">
        <f t="shared" si="4"/>
        <v>5.1051435649800397E-4</v>
      </c>
      <c r="L25" s="108">
        <f t="shared" si="10"/>
        <v>8.1974089916007714E-2</v>
      </c>
      <c r="M25" s="108">
        <f t="shared" si="5"/>
        <v>0.4689655172413793</v>
      </c>
      <c r="N25" s="76">
        <f t="shared" si="11"/>
        <v>-0.6418253132274393</v>
      </c>
      <c r="O25" s="77">
        <f t="shared" si="6"/>
        <v>-0.6617460387729327</v>
      </c>
      <c r="P25" s="77">
        <f t="shared" si="7"/>
        <v>-0.65995477681207637</v>
      </c>
      <c r="Q25" s="77">
        <f t="shared" si="12"/>
        <v>-1.0657252717916501</v>
      </c>
      <c r="R25" s="90">
        <f t="shared" si="8"/>
        <v>1.0891586344639916</v>
      </c>
      <c r="S25" s="72">
        <f t="shared" si="14"/>
        <v>1.01E-5</v>
      </c>
    </row>
    <row r="26" spans="1:19">
      <c r="A26" s="33">
        <v>13</v>
      </c>
      <c r="B26" s="93">
        <f t="shared" si="13"/>
        <v>6.0185729999999993E-3</v>
      </c>
      <c r="C26" s="97">
        <v>4000</v>
      </c>
      <c r="D26" s="75">
        <v>9.1190499999999994E-5</v>
      </c>
      <c r="E26" s="75">
        <v>6.0116299999999997E-6</v>
      </c>
      <c r="F26" s="100">
        <v>66</v>
      </c>
      <c r="G26" s="85">
        <f>init!D26/D26</f>
        <v>0.51737845499257051</v>
      </c>
      <c r="H26" s="86">
        <f t="shared" si="2"/>
        <v>6.5923862683064577E-2</v>
      </c>
      <c r="I26" s="107">
        <f t="shared" si="9"/>
        <v>1.0435217610122127E-2</v>
      </c>
      <c r="J26" s="108">
        <f t="shared" si="3"/>
        <v>7.8001560031200627E-4</v>
      </c>
      <c r="K26" s="108">
        <f t="shared" si="4"/>
        <v>8.0365922779462547E-4</v>
      </c>
      <c r="L26" s="108">
        <f t="shared" si="10"/>
        <v>9.0034203286390058E-2</v>
      </c>
      <c r="M26" s="108">
        <f t="shared" si="5"/>
        <v>0.4206896551724138</v>
      </c>
      <c r="N26" s="76">
        <f t="shared" si="11"/>
        <v>-0.63025093006729949</v>
      </c>
      <c r="O26" s="77">
        <f t="shared" si="6"/>
        <v>-0.66101238990472655</v>
      </c>
      <c r="P26" s="77">
        <f t="shared" si="7"/>
        <v>-0.6588777457810675</v>
      </c>
      <c r="Q26" s="77">
        <f t="shared" si="12"/>
        <v>-1.0303841709339847</v>
      </c>
      <c r="R26" s="90">
        <f t="shared" si="8"/>
        <v>0.92159576762337758</v>
      </c>
      <c r="S26" s="72">
        <f t="shared" si="14"/>
        <v>1.01E-5</v>
      </c>
    </row>
    <row r="27" spans="1:19">
      <c r="A27" s="33">
        <v>14</v>
      </c>
      <c r="B27" s="93">
        <f t="shared" si="13"/>
        <v>4.8727628000000004E-3</v>
      </c>
      <c r="C27" s="97">
        <v>5000</v>
      </c>
      <c r="D27" s="75">
        <v>8.2589200000000005E-5</v>
      </c>
      <c r="E27" s="75">
        <v>4.2633700000000001E-6</v>
      </c>
      <c r="F27" s="100">
        <v>59</v>
      </c>
      <c r="G27" s="85">
        <f>init!D27/D27</f>
        <v>0.65411700319170063</v>
      </c>
      <c r="H27" s="86">
        <f t="shared" si="2"/>
        <v>5.1621398439505403E-2</v>
      </c>
      <c r="I27" s="107">
        <f t="shared" si="9"/>
        <v>8.3861889538057888E-3</v>
      </c>
      <c r="J27" s="108">
        <f t="shared" si="3"/>
        <v>9.8001960039200775E-4</v>
      </c>
      <c r="K27" s="108">
        <f t="shared" si="4"/>
        <v>7.2677590595218895E-4</v>
      </c>
      <c r="L27" s="108">
        <f t="shared" si="10"/>
        <v>6.2692054165768396E-2</v>
      </c>
      <c r="M27" s="108">
        <f t="shared" si="5"/>
        <v>0.3724137931034483</v>
      </c>
      <c r="N27" s="76">
        <f t="shared" si="11"/>
        <v>-0.63780447523383133</v>
      </c>
      <c r="O27" s="77">
        <f t="shared" si="6"/>
        <v>-0.66027874103652029</v>
      </c>
      <c r="P27" s="77">
        <f t="shared" si="7"/>
        <v>-0.65916021950481063</v>
      </c>
      <c r="Q27" s="77">
        <f t="shared" si="12"/>
        <v>-1.1502710267799567</v>
      </c>
      <c r="R27" s="90">
        <f t="shared" si="8"/>
        <v>0.75403290078276342</v>
      </c>
      <c r="S27" s="72">
        <f t="shared" si="14"/>
        <v>1.01E-5</v>
      </c>
    </row>
    <row r="28" spans="1:19">
      <c r="A28" s="33">
        <v>15</v>
      </c>
      <c r="B28" s="93">
        <f t="shared" si="13"/>
        <v>4.6861984000000001E-3</v>
      </c>
      <c r="C28" s="97">
        <v>6000</v>
      </c>
      <c r="D28" s="75">
        <v>9.0119199999999996E-5</v>
      </c>
      <c r="E28" s="75">
        <v>4.4782499999999999E-6</v>
      </c>
      <c r="F28" s="100">
        <v>52</v>
      </c>
      <c r="G28" s="85">
        <f>init!D28/D28</f>
        <v>0.78896616925139151</v>
      </c>
      <c r="H28" s="86">
        <f t="shared" si="2"/>
        <v>4.9692518353469627E-2</v>
      </c>
      <c r="I28" s="107">
        <f t="shared" si="9"/>
        <v>8.052559700157615E-3</v>
      </c>
      <c r="J28" s="108">
        <f t="shared" si="3"/>
        <v>1.1800236004720095E-3</v>
      </c>
      <c r="K28" s="108">
        <f t="shared" si="4"/>
        <v>7.9408333779081182E-4</v>
      </c>
      <c r="L28" s="108">
        <f t="shared" si="10"/>
        <v>5.9004596812261077E-2</v>
      </c>
      <c r="M28" s="108">
        <f t="shared" si="5"/>
        <v>0.32413793103448274</v>
      </c>
      <c r="N28" s="76">
        <f t="shared" si="11"/>
        <v>-0.6390343670796772</v>
      </c>
      <c r="O28" s="77">
        <f t="shared" si="6"/>
        <v>-0.65954509216831414</v>
      </c>
      <c r="P28" s="77">
        <f t="shared" si="7"/>
        <v>-0.65891292814887781</v>
      </c>
      <c r="Q28" s="77">
        <f t="shared" si="12"/>
        <v>-1.1664393852446786</v>
      </c>
      <c r="R28" s="90">
        <f t="shared" si="8"/>
        <v>0.58647003394214936</v>
      </c>
      <c r="S28" s="72">
        <f t="shared" si="14"/>
        <v>1.01E-5</v>
      </c>
    </row>
    <row r="29" spans="1:19">
      <c r="A29" s="33">
        <v>16</v>
      </c>
      <c r="B29" s="93">
        <f t="shared" si="13"/>
        <v>1.0554795E-2</v>
      </c>
      <c r="C29" s="97">
        <v>7000</v>
      </c>
      <c r="D29" s="75">
        <v>2.34551E-4</v>
      </c>
      <c r="E29" s="75">
        <v>1.8901000000000001E-5</v>
      </c>
      <c r="F29" s="100">
        <v>45</v>
      </c>
      <c r="G29" s="85">
        <f>init!D29/D29</f>
        <v>0.32847440428734048</v>
      </c>
      <c r="H29" s="86">
        <f t="shared" si="2"/>
        <v>8.0583753639933323E-2</v>
      </c>
      <c r="I29" s="107">
        <f t="shared" si="9"/>
        <v>1.8547249488885836E-2</v>
      </c>
      <c r="J29" s="108">
        <f t="shared" si="3"/>
        <v>1.3800276005520109E-3</v>
      </c>
      <c r="K29" s="108">
        <f t="shared" si="4"/>
        <v>2.0850970873033787E-3</v>
      </c>
      <c r="L29" s="108">
        <f t="shared" si="10"/>
        <v>0.11805964825929151</v>
      </c>
      <c r="M29" s="108">
        <f t="shared" si="5"/>
        <v>0.27586206896551724</v>
      </c>
      <c r="N29" s="76">
        <f t="shared" si="11"/>
        <v>-0.60034671228112912</v>
      </c>
      <c r="O29" s="77">
        <f t="shared" si="6"/>
        <v>-0.65881144330010788</v>
      </c>
      <c r="P29" s="77">
        <f t="shared" si="7"/>
        <v>-0.65416966976085344</v>
      </c>
      <c r="Q29" s="77">
        <f t="shared" si="12"/>
        <v>-0.90750127439709904</v>
      </c>
      <c r="R29" s="90">
        <f t="shared" si="8"/>
        <v>0.41890716710153525</v>
      </c>
      <c r="S29" s="72">
        <f t="shared" si="14"/>
        <v>1.01E-5</v>
      </c>
    </row>
    <row r="30" spans="1:19">
      <c r="A30" s="33">
        <v>17</v>
      </c>
      <c r="B30" s="93">
        <f t="shared" si="13"/>
        <v>5.36047E-3</v>
      </c>
      <c r="C30" s="97">
        <v>8000</v>
      </c>
      <c r="D30" s="75">
        <v>1.4106500000000001E-4</v>
      </c>
      <c r="E30" s="75">
        <v>2.1911000000000001E-5</v>
      </c>
      <c r="F30" s="100">
        <v>38</v>
      </c>
      <c r="G30" s="85">
        <f>init!D30/D30</f>
        <v>0.62527912664374574</v>
      </c>
      <c r="H30" s="86">
        <f t="shared" si="2"/>
        <v>0.15532555913940382</v>
      </c>
      <c r="I30" s="107">
        <f t="shared" si="9"/>
        <v>9.258345641442017E-3</v>
      </c>
      <c r="J30" s="108">
        <f t="shared" si="3"/>
        <v>1.5800316006320126E-3</v>
      </c>
      <c r="K30" s="108">
        <f t="shared" si="4"/>
        <v>1.2494659355284108E-3</v>
      </c>
      <c r="L30" s="108">
        <f t="shared" si="10"/>
        <v>0.26094422791704647</v>
      </c>
      <c r="M30" s="108">
        <f t="shared" si="5"/>
        <v>0.22758620689655173</v>
      </c>
      <c r="N30" s="76">
        <f t="shared" si="11"/>
        <v>-0.63458935429735963</v>
      </c>
      <c r="O30" s="77">
        <f t="shared" si="6"/>
        <v>-0.65807779443190173</v>
      </c>
      <c r="P30" s="77">
        <f t="shared" si="7"/>
        <v>-0.65723982642761825</v>
      </c>
      <c r="Q30" s="77">
        <f t="shared" si="12"/>
        <v>-0.28099664491565202</v>
      </c>
      <c r="R30" s="90">
        <f t="shared" si="8"/>
        <v>0.25134430026092114</v>
      </c>
      <c r="S30" s="72">
        <f t="shared" si="14"/>
        <v>1.01E-5</v>
      </c>
    </row>
    <row r="31" spans="1:19">
      <c r="A31" s="33">
        <v>18</v>
      </c>
      <c r="B31" s="93">
        <f t="shared" si="13"/>
        <v>7.2919439999999999E-3</v>
      </c>
      <c r="C31" s="97">
        <v>9000</v>
      </c>
      <c r="D31" s="75">
        <v>2.35224E-4</v>
      </c>
      <c r="E31" s="75">
        <v>1.56093E-5</v>
      </c>
      <c r="F31" s="100">
        <v>31</v>
      </c>
      <c r="G31" s="85">
        <f>init!D31/D31</f>
        <v>0.40643386729245318</v>
      </c>
      <c r="H31" s="86">
        <f t="shared" si="2"/>
        <v>6.6359300071421282E-2</v>
      </c>
      <c r="I31" s="107">
        <f t="shared" si="9"/>
        <v>1.2712360603893866E-2</v>
      </c>
      <c r="J31" s="108">
        <f t="shared" si="3"/>
        <v>1.7800356007120143E-3</v>
      </c>
      <c r="K31" s="108">
        <f t="shared" si="4"/>
        <v>2.0911127448900182E-3</v>
      </c>
      <c r="L31" s="108">
        <f t="shared" si="10"/>
        <v>9.0866632845548342E-2</v>
      </c>
      <c r="M31" s="108">
        <f t="shared" si="5"/>
        <v>0.1793103448275862</v>
      </c>
      <c r="N31" s="76">
        <f t="shared" si="11"/>
        <v>-0.62185646354723201</v>
      </c>
      <c r="O31" s="77">
        <f t="shared" si="6"/>
        <v>-0.65734414556369547</v>
      </c>
      <c r="P31" s="77">
        <f t="shared" si="7"/>
        <v>-0.65414756789066186</v>
      </c>
      <c r="Q31" s="77">
        <f t="shared" si="12"/>
        <v>-1.0267342251261233</v>
      </c>
      <c r="R31" s="90">
        <f t="shared" si="8"/>
        <v>8.3781433420307055E-2</v>
      </c>
      <c r="S31" s="72">
        <f t="shared" si="14"/>
        <v>1.01E-5</v>
      </c>
    </row>
    <row r="32" spans="1:19">
      <c r="A32" s="33">
        <v>19</v>
      </c>
      <c r="B32" s="93">
        <f t="shared" si="13"/>
        <v>3.9532320000000001E-3</v>
      </c>
      <c r="C32" s="97">
        <v>10000</v>
      </c>
      <c r="D32" s="75">
        <v>1.64718E-4</v>
      </c>
      <c r="E32" s="75">
        <v>9.2438400000000006E-6</v>
      </c>
      <c r="F32" s="100">
        <v>24</v>
      </c>
      <c r="G32" s="85">
        <f>init!D32/D32</f>
        <v>0.67919110236889713</v>
      </c>
      <c r="H32" s="86">
        <f t="shared" si="2"/>
        <v>5.6119185517065531E-2</v>
      </c>
      <c r="I32" s="107">
        <f t="shared" si="9"/>
        <v>6.7418110633266429E-3</v>
      </c>
      <c r="J32" s="108">
        <f t="shared" si="3"/>
        <v>1.9800396007920158E-3</v>
      </c>
      <c r="K32" s="108">
        <f t="shared" si="4"/>
        <v>1.4608899309173815E-3</v>
      </c>
      <c r="L32" s="108">
        <f t="shared" si="10"/>
        <v>7.1290514046053383E-2</v>
      </c>
      <c r="M32" s="108">
        <f t="shared" si="5"/>
        <v>0.1310344827586207</v>
      </c>
      <c r="N32" s="76">
        <f t="shared" si="11"/>
        <v>-0.643866314646517</v>
      </c>
      <c r="O32" s="77">
        <f t="shared" si="6"/>
        <v>-0.65661049669548932</v>
      </c>
      <c r="P32" s="77">
        <f t="shared" si="7"/>
        <v>-0.6564630425707948</v>
      </c>
      <c r="Q32" s="77">
        <f t="shared" si="12"/>
        <v>-1.1125694432059121</v>
      </c>
      <c r="R32" s="90">
        <f t="shared" si="8"/>
        <v>-8.3781433420307055E-2</v>
      </c>
      <c r="S32" s="72">
        <f t="shared" si="14"/>
        <v>1.01E-5</v>
      </c>
    </row>
    <row r="33" spans="1:19">
      <c r="A33" s="33">
        <v>20</v>
      </c>
      <c r="B33" s="93">
        <f t="shared" si="13"/>
        <v>4.436405E-3</v>
      </c>
      <c r="C33" s="97">
        <v>20000</v>
      </c>
      <c r="D33" s="75">
        <v>2.6096499999999999E-4</v>
      </c>
      <c r="E33" s="75">
        <v>6.6740600000000003E-5</v>
      </c>
      <c r="F33" s="100">
        <v>17</v>
      </c>
      <c r="G33" s="85">
        <f>init!D33/D33</f>
        <v>0.94763665625658611</v>
      </c>
      <c r="H33" s="86">
        <f t="shared" si="2"/>
        <v>0.25574540647213229</v>
      </c>
      <c r="I33" s="107">
        <f t="shared" si="9"/>
        <v>7.6058593349848406E-3</v>
      </c>
      <c r="J33" s="108">
        <f t="shared" si="3"/>
        <v>3.9800796015920315E-3</v>
      </c>
      <c r="K33" s="108">
        <f t="shared" si="4"/>
        <v>2.3212004743665112E-3</v>
      </c>
      <c r="L33" s="108">
        <f t="shared" si="10"/>
        <v>0.45291775035937598</v>
      </c>
      <c r="M33" s="108">
        <f t="shared" si="5"/>
        <v>8.2758620689655171E-2</v>
      </c>
      <c r="N33" s="76">
        <f t="shared" si="11"/>
        <v>-0.64068108459816453</v>
      </c>
      <c r="O33" s="77">
        <f t="shared" si="6"/>
        <v>-0.64927400801342738</v>
      </c>
      <c r="P33" s="77">
        <f t="shared" si="7"/>
        <v>-0.65330221240685471</v>
      </c>
      <c r="Q33" s="77">
        <f t="shared" si="12"/>
        <v>0.56074779549956144</v>
      </c>
      <c r="R33" s="90">
        <f t="shared" si="8"/>
        <v>-0.25134430026092114</v>
      </c>
      <c r="S33" s="72">
        <f t="shared" si="14"/>
        <v>1.01E-5</v>
      </c>
    </row>
    <row r="34" spans="1:19">
      <c r="A34" s="33">
        <v>21</v>
      </c>
      <c r="B34" s="93">
        <f t="shared" si="13"/>
        <v>6.2822099999999999E-3</v>
      </c>
      <c r="C34" s="97">
        <v>30000</v>
      </c>
      <c r="D34" s="75">
        <v>6.2822099999999999E-4</v>
      </c>
      <c r="E34" s="75">
        <v>4.4291900000000002E-5</v>
      </c>
      <c r="F34" s="100">
        <v>10</v>
      </c>
      <c r="G34" s="85">
        <f>init!D34/D34</f>
        <v>0.59767183841355187</v>
      </c>
      <c r="H34" s="86">
        <f t="shared" si="2"/>
        <v>7.0503692172022264E-2</v>
      </c>
      <c r="I34" s="107">
        <f t="shared" si="9"/>
        <v>1.0906674198539015E-2</v>
      </c>
      <c r="J34" s="108">
        <f t="shared" si="3"/>
        <v>5.9801196023920476E-3</v>
      </c>
      <c r="K34" s="108">
        <f t="shared" si="4"/>
        <v>5.6039439255385331E-3</v>
      </c>
      <c r="L34" s="108">
        <f t="shared" si="10"/>
        <v>9.8789504380080467E-2</v>
      </c>
      <c r="M34" s="108">
        <f t="shared" si="5"/>
        <v>3.4482758620689655E-2</v>
      </c>
      <c r="N34" s="76">
        <f t="shared" si="11"/>
        <v>-0.62851295113582473</v>
      </c>
      <c r="O34" s="77">
        <f t="shared" si="6"/>
        <v>-0.64193751933136534</v>
      </c>
      <c r="P34" s="77">
        <f t="shared" si="7"/>
        <v>-0.6412412251273758</v>
      </c>
      <c r="Q34" s="77">
        <f t="shared" si="12"/>
        <v>-0.99199488721393903</v>
      </c>
      <c r="R34" s="90">
        <f t="shared" si="8"/>
        <v>-0.41890716710153525</v>
      </c>
      <c r="S34" s="72">
        <f t="shared" si="14"/>
        <v>1.01E-5</v>
      </c>
    </row>
    <row r="35" spans="1:19">
      <c r="A35" s="33">
        <v>22</v>
      </c>
      <c r="B35" s="93">
        <f t="shared" si="13"/>
        <v>4.4951349999999999E-3</v>
      </c>
      <c r="C35" s="97">
        <v>40000</v>
      </c>
      <c r="D35" s="75">
        <v>8.9902700000000005E-4</v>
      </c>
      <c r="E35" s="75">
        <v>9.4860599999999998E-5</v>
      </c>
      <c r="F35" s="100">
        <v>5</v>
      </c>
      <c r="G35" s="85">
        <f>init!D35/D35</f>
        <v>0.57150675118767291</v>
      </c>
      <c r="H35" s="86">
        <f t="shared" si="2"/>
        <v>0.10551473982427668</v>
      </c>
      <c r="I35" s="107">
        <f t="shared" si="9"/>
        <v>7.7108849779625854E-3</v>
      </c>
      <c r="J35" s="108">
        <f t="shared" si="3"/>
        <v>7.9801596031920646E-3</v>
      </c>
      <c r="K35" s="108">
        <f t="shared" si="4"/>
        <v>8.0245623035584725E-3</v>
      </c>
      <c r="L35" s="108">
        <f t="shared" si="10"/>
        <v>0.16572043806224099</v>
      </c>
      <c r="M35" s="108">
        <f t="shared" si="5"/>
        <v>0</v>
      </c>
      <c r="N35" s="76">
        <f t="shared" si="11"/>
        <v>-0.64029391776404976</v>
      </c>
      <c r="O35" s="77">
        <f t="shared" si="6"/>
        <v>-0.6346010306493034</v>
      </c>
      <c r="P35" s="77">
        <f t="shared" si="7"/>
        <v>-0.6323477346977936</v>
      </c>
      <c r="Q35" s="77">
        <f t="shared" si="12"/>
        <v>-0.6985234719791501</v>
      </c>
      <c r="R35" s="90">
        <f t="shared" si="8"/>
        <v>-0.5385949291305453</v>
      </c>
      <c r="S35" s="72">
        <f t="shared" si="14"/>
        <v>1.01E-5</v>
      </c>
    </row>
    <row r="36" spans="1:19">
      <c r="A36" s="33">
        <v>23</v>
      </c>
      <c r="B36" s="93">
        <f t="shared" si="13"/>
        <v>6.33535E-3</v>
      </c>
      <c r="C36" s="97">
        <v>50000</v>
      </c>
      <c r="D36" s="75">
        <v>1.2670699999999999E-3</v>
      </c>
      <c r="E36" s="75">
        <v>2.1927399999999999E-4</v>
      </c>
      <c r="F36" s="100">
        <v>5</v>
      </c>
      <c r="G36" s="85">
        <f>init!D36/D36</f>
        <v>0.47304410963877297</v>
      </c>
      <c r="H36" s="86">
        <f t="shared" si="2"/>
        <v>0.17305594797446078</v>
      </c>
      <c r="I36" s="107">
        <f t="shared" si="9"/>
        <v>1.1001703360259386E-2</v>
      </c>
      <c r="J36" s="108">
        <f t="shared" si="3"/>
        <v>9.9801996039920807E-3</v>
      </c>
      <c r="K36" s="108">
        <f t="shared" si="4"/>
        <v>1.1314340409293175E-2</v>
      </c>
      <c r="L36" s="108">
        <f t="shared" si="10"/>
        <v>0.29483957121168508</v>
      </c>
      <c r="M36" s="108">
        <f t="shared" si="5"/>
        <v>0</v>
      </c>
      <c r="N36" s="76">
        <f t="shared" si="11"/>
        <v>-0.62816263535913708</v>
      </c>
      <c r="O36" s="77">
        <f t="shared" si="6"/>
        <v>-0.62726454196724135</v>
      </c>
      <c r="P36" s="77">
        <f t="shared" si="7"/>
        <v>-0.62026090169492565</v>
      </c>
      <c r="Q36" s="77">
        <f t="shared" si="12"/>
        <v>-0.13237606218504033</v>
      </c>
      <c r="R36" s="90">
        <f t="shared" si="8"/>
        <v>-0.5385949291305453</v>
      </c>
      <c r="S36" s="72">
        <f t="shared" si="14"/>
        <v>1.01E-5</v>
      </c>
    </row>
    <row r="37" spans="1:19">
      <c r="A37" s="33">
        <v>24</v>
      </c>
      <c r="B37" s="93">
        <f t="shared" si="13"/>
        <v>8.7733500000000009E-3</v>
      </c>
      <c r="C37" s="97">
        <v>60000</v>
      </c>
      <c r="D37" s="75">
        <v>1.7546700000000001E-3</v>
      </c>
      <c r="E37" s="75">
        <v>1.9241500000000001E-4</v>
      </c>
      <c r="F37" s="100">
        <v>5</v>
      </c>
      <c r="G37" s="85">
        <f>init!D37/D37</f>
        <v>0.43373397846888589</v>
      </c>
      <c r="H37" s="86">
        <f t="shared" si="2"/>
        <v>0.1096587962408886</v>
      </c>
      <c r="I37" s="107">
        <f t="shared" si="9"/>
        <v>1.5361528280738571E-2</v>
      </c>
      <c r="J37" s="108">
        <f t="shared" si="3"/>
        <v>1.1980239604792095E-2</v>
      </c>
      <c r="K37" s="108">
        <f t="shared" si="4"/>
        <v>1.5672787124367888E-2</v>
      </c>
      <c r="L37" s="108">
        <f t="shared" si="10"/>
        <v>0.17364266786668173</v>
      </c>
      <c r="M37" s="108">
        <f t="shared" si="5"/>
        <v>0</v>
      </c>
      <c r="N37" s="76">
        <f t="shared" si="11"/>
        <v>-0.61209056415920837</v>
      </c>
      <c r="O37" s="77">
        <f t="shared" si="6"/>
        <v>-0.61992805328517941</v>
      </c>
      <c r="P37" s="77">
        <f t="shared" si="7"/>
        <v>-0.60424771907170383</v>
      </c>
      <c r="Q37" s="77">
        <f t="shared" si="12"/>
        <v>-0.66378694785466863</v>
      </c>
      <c r="R37" s="90">
        <f t="shared" si="8"/>
        <v>-0.5385949291305453</v>
      </c>
      <c r="S37" s="72">
        <f t="shared" si="14"/>
        <v>1.01E-5</v>
      </c>
    </row>
    <row r="38" spans="1:19">
      <c r="A38" s="33">
        <v>25</v>
      </c>
      <c r="B38" s="93">
        <f t="shared" si="13"/>
        <v>8.9186999999999999E-3</v>
      </c>
      <c r="C38" s="97">
        <v>70000</v>
      </c>
      <c r="D38" s="75">
        <v>1.78374E-3</v>
      </c>
      <c r="E38" s="75">
        <v>7.8731699999999997E-5</v>
      </c>
      <c r="F38" s="100">
        <v>5</v>
      </c>
      <c r="G38" s="85">
        <f>init!D38/D38</f>
        <v>0.50190050119412022</v>
      </c>
      <c r="H38" s="86">
        <f t="shared" si="2"/>
        <v>4.4138551582629755E-2</v>
      </c>
      <c r="I38" s="107">
        <f t="shared" si="9"/>
        <v>1.5621454676223249E-2</v>
      </c>
      <c r="J38" s="108">
        <f t="shared" si="3"/>
        <v>1.3980279605592111E-2</v>
      </c>
      <c r="K38" s="108">
        <f t="shared" si="4"/>
        <v>1.5932631353258824E-2</v>
      </c>
      <c r="L38" s="108">
        <f t="shared" si="10"/>
        <v>4.8387028743341255E-2</v>
      </c>
      <c r="M38" s="108">
        <f t="shared" si="5"/>
        <v>0</v>
      </c>
      <c r="N38" s="76">
        <f t="shared" si="11"/>
        <v>-0.61113237074292048</v>
      </c>
      <c r="O38" s="77">
        <f t="shared" si="6"/>
        <v>-0.61259156460311737</v>
      </c>
      <c r="P38" s="77">
        <f t="shared" si="7"/>
        <v>-0.60329303650636945</v>
      </c>
      <c r="Q38" s="77">
        <f t="shared" si="12"/>
        <v>-1.2129941328944658</v>
      </c>
      <c r="R38" s="90">
        <f t="shared" si="8"/>
        <v>-0.5385949291305453</v>
      </c>
      <c r="S38" s="72">
        <f t="shared" si="14"/>
        <v>1.01E-5</v>
      </c>
    </row>
    <row r="39" spans="1:19">
      <c r="A39" s="33">
        <v>26</v>
      </c>
      <c r="B39" s="93">
        <f t="shared" si="13"/>
        <v>8.0323500000000006E-3</v>
      </c>
      <c r="C39" s="97">
        <v>80000</v>
      </c>
      <c r="D39" s="75">
        <v>1.60647E-3</v>
      </c>
      <c r="E39" s="75">
        <v>7.4333900000000003E-5</v>
      </c>
      <c r="F39" s="100">
        <v>5</v>
      </c>
      <c r="G39" s="85">
        <f>init!D39/D39</f>
        <v>0.59368677908706669</v>
      </c>
      <c r="H39" s="86">
        <f t="shared" si="2"/>
        <v>4.6271576811269428E-2</v>
      </c>
      <c r="I39" s="107">
        <f t="shared" si="9"/>
        <v>1.4036413323365693E-2</v>
      </c>
      <c r="J39" s="108">
        <f t="shared" si="3"/>
        <v>1.5980319606392127E-2</v>
      </c>
      <c r="K39" s="108">
        <f t="shared" si="4"/>
        <v>1.434809105551212E-2</v>
      </c>
      <c r="L39" s="108">
        <f t="shared" si="10"/>
        <v>5.2464752196191559E-2</v>
      </c>
      <c r="M39" s="108">
        <f t="shared" si="5"/>
        <v>0</v>
      </c>
      <c r="N39" s="76">
        <f t="shared" si="11"/>
        <v>-0.61697547177165601</v>
      </c>
      <c r="O39" s="77">
        <f t="shared" si="6"/>
        <v>-0.60525507592105543</v>
      </c>
      <c r="P39" s="77">
        <f t="shared" si="7"/>
        <v>-0.6091147282283107</v>
      </c>
      <c r="Q39" s="77">
        <f t="shared" si="12"/>
        <v>-1.1951145784521671</v>
      </c>
      <c r="R39" s="90">
        <f t="shared" si="8"/>
        <v>-0.5385949291305453</v>
      </c>
      <c r="S39" s="72">
        <f t="shared" si="14"/>
        <v>1.01E-5</v>
      </c>
    </row>
    <row r="40" spans="1:19">
      <c r="A40" s="33">
        <v>27</v>
      </c>
      <c r="B40" s="93">
        <f t="shared" si="13"/>
        <v>9.9917999999999986E-3</v>
      </c>
      <c r="C40" s="97">
        <v>90000</v>
      </c>
      <c r="D40" s="75">
        <v>1.9983599999999998E-3</v>
      </c>
      <c r="E40" s="75">
        <v>6.2032899999999998E-4</v>
      </c>
      <c r="F40" s="100">
        <v>5</v>
      </c>
      <c r="G40" s="85">
        <f>init!D40/D40</f>
        <v>0.50668548209531816</v>
      </c>
      <c r="H40" s="86">
        <f t="shared" si="2"/>
        <v>0.31041904361576494</v>
      </c>
      <c r="I40" s="107">
        <f t="shared" si="9"/>
        <v>1.7540457187366073E-2</v>
      </c>
      <c r="J40" s="108">
        <f t="shared" si="3"/>
        <v>1.7980359607192145E-2</v>
      </c>
      <c r="K40" s="108">
        <f t="shared" si="4"/>
        <v>1.7851027239209057E-2</v>
      </c>
      <c r="L40" s="108">
        <f t="shared" si="10"/>
        <v>0.55743783265366731</v>
      </c>
      <c r="M40" s="108">
        <f t="shared" si="5"/>
        <v>0</v>
      </c>
      <c r="N40" s="76">
        <f t="shared" si="11"/>
        <v>-0.60405815433412502</v>
      </c>
      <c r="O40" s="77">
        <f t="shared" si="6"/>
        <v>-0.59791858723899338</v>
      </c>
      <c r="P40" s="77">
        <f t="shared" si="7"/>
        <v>-0.59624474025002017</v>
      </c>
      <c r="Q40" s="77">
        <f t="shared" si="12"/>
        <v>1.0190359857857503</v>
      </c>
      <c r="R40" s="90">
        <f t="shared" si="8"/>
        <v>-0.5385949291305453</v>
      </c>
      <c r="S40" s="72">
        <f t="shared" si="14"/>
        <v>1.01E-5</v>
      </c>
    </row>
    <row r="41" spans="1:19">
      <c r="A41" s="33">
        <v>28</v>
      </c>
      <c r="B41" s="93">
        <f t="shared" si="13"/>
        <v>6.8529999999999997E-3</v>
      </c>
      <c r="C41" s="97">
        <v>100000</v>
      </c>
      <c r="D41" s="75">
        <v>1.3706E-3</v>
      </c>
      <c r="E41" s="75">
        <v>7.4080599999999997E-5</v>
      </c>
      <c r="F41" s="100">
        <v>5</v>
      </c>
      <c r="G41" s="85">
        <f>init!D41/D41</f>
        <v>0.91771486940026259</v>
      </c>
      <c r="H41" s="86">
        <f t="shared" si="2"/>
        <v>5.4049759229534505E-2</v>
      </c>
      <c r="I41" s="107">
        <f t="shared" si="9"/>
        <v>1.1927406137160965E-2</v>
      </c>
      <c r="J41" s="108">
        <f t="shared" si="3"/>
        <v>1.9980399607992159E-2</v>
      </c>
      <c r="K41" s="108">
        <f t="shared" si="4"/>
        <v>1.2239750557799502E-2</v>
      </c>
      <c r="L41" s="108">
        <f t="shared" si="10"/>
        <v>6.7334373259105518E-2</v>
      </c>
      <c r="M41" s="108">
        <f t="shared" si="5"/>
        <v>0</v>
      </c>
      <c r="N41" s="76">
        <f t="shared" si="11"/>
        <v>-0.62475012196428759</v>
      </c>
      <c r="O41" s="77">
        <f t="shared" si="6"/>
        <v>-0.59058209855693145</v>
      </c>
      <c r="P41" s="77">
        <f t="shared" si="7"/>
        <v>-0.61686089185698034</v>
      </c>
      <c r="Q41" s="77">
        <f t="shared" si="12"/>
        <v>-1.1299158953132002</v>
      </c>
      <c r="R41" s="90">
        <f t="shared" si="8"/>
        <v>-0.5385949291305453</v>
      </c>
      <c r="S41" s="72">
        <f t="shared" si="14"/>
        <v>1.01E-5</v>
      </c>
    </row>
    <row r="42" spans="1:19">
      <c r="A42" s="33">
        <v>29</v>
      </c>
      <c r="B42" s="93">
        <f t="shared" si="13"/>
        <v>1.100375E-2</v>
      </c>
      <c r="C42" s="97">
        <v>125000</v>
      </c>
      <c r="D42" s="75">
        <v>2.20075E-3</v>
      </c>
      <c r="E42" s="75">
        <v>8.8948699999999998E-5</v>
      </c>
      <c r="F42" s="100">
        <v>5</v>
      </c>
      <c r="G42" s="85">
        <f>init!D42/D42</f>
        <v>0.66368283539702377</v>
      </c>
      <c r="H42" s="86">
        <f t="shared" si="2"/>
        <v>4.041744859706918E-2</v>
      </c>
      <c r="I42" s="107">
        <f t="shared" si="9"/>
        <v>1.9350106419637983E-2</v>
      </c>
      <c r="J42" s="108">
        <f t="shared" si="3"/>
        <v>2.4980499609992199E-2</v>
      </c>
      <c r="K42" s="108">
        <f t="shared" si="4"/>
        <v>1.9660104414483816E-2</v>
      </c>
      <c r="L42" s="108">
        <f t="shared" si="10"/>
        <v>4.1273362804955457E-2</v>
      </c>
      <c r="M42" s="108">
        <f t="shared" si="5"/>
        <v>0</v>
      </c>
      <c r="N42" s="76">
        <f t="shared" si="11"/>
        <v>-0.59738705816892068</v>
      </c>
      <c r="O42" s="77">
        <f t="shared" si="6"/>
        <v>-0.57224087685177649</v>
      </c>
      <c r="P42" s="77">
        <f t="shared" si="7"/>
        <v>-0.58959808719195228</v>
      </c>
      <c r="Q42" s="77">
        <f t="shared" si="12"/>
        <v>-1.2441853548839781</v>
      </c>
      <c r="R42" s="90">
        <f t="shared" si="8"/>
        <v>-0.5385949291305453</v>
      </c>
      <c r="S42" s="72">
        <f t="shared" si="14"/>
        <v>1.01E-5</v>
      </c>
    </row>
    <row r="43" spans="1:19">
      <c r="A43" s="33">
        <v>30</v>
      </c>
      <c r="B43" s="93">
        <f t="shared" si="13"/>
        <v>1.28244E-2</v>
      </c>
      <c r="C43" s="97">
        <v>150000</v>
      </c>
      <c r="D43" s="75">
        <v>2.5648799999999999E-3</v>
      </c>
      <c r="E43" s="75">
        <v>1.0886299999999999E-3</v>
      </c>
      <c r="F43" s="100">
        <v>5</v>
      </c>
      <c r="G43" s="85">
        <f>init!D43/D43</f>
        <v>0.70662175228470736</v>
      </c>
      <c r="H43" s="86">
        <f t="shared" si="2"/>
        <v>0.42443701069835627</v>
      </c>
      <c r="I43" s="107">
        <f t="shared" si="9"/>
        <v>2.2605937117533972E-2</v>
      </c>
      <c r="J43" s="108">
        <f t="shared" si="3"/>
        <v>2.9980599611992238E-2</v>
      </c>
      <c r="K43" s="108">
        <f t="shared" si="4"/>
        <v>2.2914905895944342E-2</v>
      </c>
      <c r="L43" s="108">
        <f t="shared" si="10"/>
        <v>0.77540700253334349</v>
      </c>
      <c r="M43" s="108">
        <f t="shared" si="5"/>
        <v>0</v>
      </c>
      <c r="N43" s="76">
        <f t="shared" si="11"/>
        <v>-0.58538475446500349</v>
      </c>
      <c r="O43" s="77">
        <f t="shared" si="6"/>
        <v>-0.55389965514662154</v>
      </c>
      <c r="P43" s="77">
        <f t="shared" si="7"/>
        <v>-0.57763976030804398</v>
      </c>
      <c r="Q43" s="77">
        <f t="shared" si="12"/>
        <v>1.9747632891864255</v>
      </c>
      <c r="R43" s="90">
        <f t="shared" si="8"/>
        <v>-0.5385949291305453</v>
      </c>
      <c r="S43" s="72">
        <f t="shared" si="14"/>
        <v>1.01E-5</v>
      </c>
    </row>
    <row r="44" spans="1:19">
      <c r="A44" s="33">
        <v>31</v>
      </c>
      <c r="B44" s="93">
        <f t="shared" si="13"/>
        <v>7.4843000000000002E-3</v>
      </c>
      <c r="C44" s="97">
        <v>175000</v>
      </c>
      <c r="D44" s="75">
        <v>1.49686E-3</v>
      </c>
      <c r="E44" s="75">
        <v>6.3741199999999996E-4</v>
      </c>
      <c r="F44" s="100">
        <v>5</v>
      </c>
      <c r="G44" s="85">
        <f>init!D44/D44</f>
        <v>1.3554908274654944</v>
      </c>
      <c r="H44" s="86">
        <f t="shared" si="2"/>
        <v>0.42583274320911774</v>
      </c>
      <c r="I44" s="107">
        <f t="shared" si="9"/>
        <v>1.3056346855905227E-2</v>
      </c>
      <c r="J44" s="108">
        <f t="shared" si="3"/>
        <v>3.4980699613992278E-2</v>
      </c>
      <c r="K44" s="108">
        <f t="shared" si="4"/>
        <v>1.3368334401616838E-2</v>
      </c>
      <c r="L44" s="108">
        <f t="shared" si="10"/>
        <v>0.7780752368873588</v>
      </c>
      <c r="M44" s="108">
        <f t="shared" si="5"/>
        <v>0</v>
      </c>
      <c r="N44" s="76">
        <f t="shared" si="11"/>
        <v>-0.62058839163265722</v>
      </c>
      <c r="O44" s="77">
        <f t="shared" si="6"/>
        <v>-0.53555843344146647</v>
      </c>
      <c r="P44" s="77">
        <f t="shared" si="7"/>
        <v>-0.61271441023678341</v>
      </c>
      <c r="Q44" s="77">
        <f t="shared" si="12"/>
        <v>1.9864626704586108</v>
      </c>
      <c r="R44" s="90">
        <f t="shared" si="8"/>
        <v>-0.5385949291305453</v>
      </c>
      <c r="S44" s="72">
        <f t="shared" si="14"/>
        <v>1.01E-5</v>
      </c>
    </row>
    <row r="45" spans="1:19">
      <c r="A45" s="33">
        <v>32</v>
      </c>
      <c r="B45" s="93">
        <f t="shared" si="13"/>
        <v>1.9000449999999999E-2</v>
      </c>
      <c r="C45" s="97">
        <v>200000</v>
      </c>
      <c r="D45" s="75">
        <v>3.8000899999999999E-3</v>
      </c>
      <c r="E45" s="75">
        <v>5.6964400000000001E-4</v>
      </c>
      <c r="F45" s="100">
        <v>5</v>
      </c>
      <c r="G45" s="85">
        <f>init!D45/D45</f>
        <v>0.60368043914749381</v>
      </c>
      <c r="H45" s="86">
        <f t="shared" si="2"/>
        <v>0.14990276546081804</v>
      </c>
      <c r="I45" s="107">
        <f t="shared" si="9"/>
        <v>3.3650439455567387E-2</v>
      </c>
      <c r="J45" s="108">
        <f t="shared" si="3"/>
        <v>3.9980799615992317E-2</v>
      </c>
      <c r="K45" s="108">
        <f t="shared" si="4"/>
        <v>3.3955916902768446E-2</v>
      </c>
      <c r="L45" s="108">
        <f t="shared" si="10"/>
        <v>0.25057742462459787</v>
      </c>
      <c r="M45" s="108">
        <f t="shared" si="5"/>
        <v>0</v>
      </c>
      <c r="N45" s="76">
        <f t="shared" si="11"/>
        <v>-0.54467026909407634</v>
      </c>
      <c r="O45" s="77">
        <f t="shared" si="6"/>
        <v>-0.51721721173631152</v>
      </c>
      <c r="P45" s="77">
        <f t="shared" si="7"/>
        <v>-0.5370744540979745</v>
      </c>
      <c r="Q45" s="77">
        <f t="shared" si="12"/>
        <v>-0.3264518666841546</v>
      </c>
      <c r="R45" s="90">
        <f t="shared" si="8"/>
        <v>-0.5385949291305453</v>
      </c>
      <c r="S45" s="72">
        <f t="shared" si="14"/>
        <v>1.01E-5</v>
      </c>
    </row>
    <row r="46" spans="1:19">
      <c r="A46" s="33">
        <v>33</v>
      </c>
      <c r="B46" s="93">
        <f t="shared" si="13"/>
        <v>2.807755E-2</v>
      </c>
      <c r="C46" s="97">
        <v>225000</v>
      </c>
      <c r="D46" s="75">
        <v>5.6155099999999998E-3</v>
      </c>
      <c r="E46" s="75">
        <v>1.05727E-4</v>
      </c>
      <c r="F46" s="100">
        <v>5</v>
      </c>
      <c r="G46" s="85">
        <f>init!D46/D46</f>
        <v>0.45964836675564641</v>
      </c>
      <c r="H46" s="86">
        <f t="shared" si="2"/>
        <v>1.8827675491629434E-2</v>
      </c>
      <c r="I46" s="107">
        <f t="shared" si="9"/>
        <v>4.9882829441490931E-2</v>
      </c>
      <c r="J46" s="108">
        <f t="shared" si="3"/>
        <v>4.4980899617992356E-2</v>
      </c>
      <c r="K46" s="108">
        <f t="shared" si="4"/>
        <v>5.018317558915264E-2</v>
      </c>
      <c r="L46" s="108">
        <f t="shared" si="10"/>
        <v>0</v>
      </c>
      <c r="M46" s="108">
        <f t="shared" si="5"/>
        <v>0</v>
      </c>
      <c r="N46" s="76">
        <f t="shared" si="11"/>
        <v>-0.48483113968928804</v>
      </c>
      <c r="O46" s="77">
        <f t="shared" si="6"/>
        <v>-0.49887599003115657</v>
      </c>
      <c r="P46" s="77">
        <f t="shared" si="7"/>
        <v>-0.47745457715406675</v>
      </c>
      <c r="Q46" s="77">
        <f t="shared" si="12"/>
        <v>-1.4251562681449357</v>
      </c>
      <c r="R46" s="90">
        <f t="shared" si="8"/>
        <v>-0.5385949291305453</v>
      </c>
      <c r="S46" s="72">
        <f t="shared" si="14"/>
        <v>1.01E-5</v>
      </c>
    </row>
    <row r="47" spans="1:19">
      <c r="A47" s="33">
        <v>34</v>
      </c>
      <c r="B47" s="93">
        <f t="shared" si="13"/>
        <v>1.880735E-2</v>
      </c>
      <c r="C47" s="97">
        <v>250000</v>
      </c>
      <c r="D47" s="75">
        <v>3.7614699999999998E-3</v>
      </c>
      <c r="E47" s="75">
        <v>6.1715999999999995E-4</v>
      </c>
      <c r="F47" s="100">
        <v>5</v>
      </c>
      <c r="G47" s="85">
        <f>init!D47/D47</f>
        <v>0.76394069339912318</v>
      </c>
      <c r="H47" s="86">
        <f t="shared" si="2"/>
        <v>0.16407415186084162</v>
      </c>
      <c r="I47" s="107">
        <f t="shared" si="9"/>
        <v>3.3305122723760773E-2</v>
      </c>
      <c r="J47" s="108">
        <f t="shared" si="3"/>
        <v>4.9980999619992403E-2</v>
      </c>
      <c r="K47" s="108">
        <f t="shared" si="4"/>
        <v>3.3610709330709004E-2</v>
      </c>
      <c r="L47" s="108">
        <f t="shared" si="10"/>
        <v>0.27766899105657739</v>
      </c>
      <c r="M47" s="108">
        <f t="shared" si="5"/>
        <v>0</v>
      </c>
      <c r="N47" s="76">
        <f t="shared" si="11"/>
        <v>-0.5459432456932175</v>
      </c>
      <c r="O47" s="77">
        <f t="shared" si="6"/>
        <v>-0.48053476832600162</v>
      </c>
      <c r="P47" s="77">
        <f t="shared" si="7"/>
        <v>-0.53834276647063406</v>
      </c>
      <c r="Q47" s="77">
        <f t="shared" si="12"/>
        <v>-0.20766373832073035</v>
      </c>
      <c r="R47" s="90">
        <f t="shared" si="8"/>
        <v>-0.5385949291305453</v>
      </c>
      <c r="S47" s="72">
        <f t="shared" si="14"/>
        <v>1.01E-5</v>
      </c>
    </row>
    <row r="48" spans="1:19">
      <c r="A48" s="33">
        <v>35</v>
      </c>
      <c r="B48" s="93">
        <f t="shared" si="13"/>
        <v>3.3911700000000003E-2</v>
      </c>
      <c r="C48" s="97">
        <v>275000</v>
      </c>
      <c r="D48" s="75">
        <v>6.7823400000000004E-3</v>
      </c>
      <c r="E48" s="75">
        <v>4.5102599999999999E-4</v>
      </c>
      <c r="F48" s="100">
        <v>5</v>
      </c>
      <c r="G48" s="85">
        <f>init!D48/D48</f>
        <v>0.46071414880410005</v>
      </c>
      <c r="H48" s="86">
        <f t="shared" si="2"/>
        <v>6.6500057502277971E-2</v>
      </c>
      <c r="I48" s="107">
        <f t="shared" si="9"/>
        <v>6.0315919088666327E-2</v>
      </c>
      <c r="J48" s="108">
        <f t="shared" si="3"/>
        <v>5.4981099621992442E-2</v>
      </c>
      <c r="K48" s="108">
        <f t="shared" si="4"/>
        <v>6.0612967181750313E-2</v>
      </c>
      <c r="L48" s="108">
        <f t="shared" si="10"/>
        <v>9.1135720088052888E-2</v>
      </c>
      <c r="M48" s="108">
        <f t="shared" si="5"/>
        <v>0</v>
      </c>
      <c r="N48" s="76">
        <f t="shared" si="11"/>
        <v>-0.446370567830771</v>
      </c>
      <c r="O48" s="77">
        <f t="shared" si="6"/>
        <v>-0.46219354662084666</v>
      </c>
      <c r="P48" s="77">
        <f t="shared" si="7"/>
        <v>-0.43913492604608079</v>
      </c>
      <c r="Q48" s="77">
        <f t="shared" si="12"/>
        <v>-1.0255543609058744</v>
      </c>
      <c r="R48" s="90">
        <f t="shared" si="8"/>
        <v>-0.5385949291305453</v>
      </c>
      <c r="S48" s="72">
        <f t="shared" si="14"/>
        <v>1.01E-5</v>
      </c>
    </row>
    <row r="49" spans="1:19">
      <c r="A49" s="33">
        <v>36</v>
      </c>
      <c r="B49" s="93">
        <f t="shared" si="13"/>
        <v>4.4819049999999999E-2</v>
      </c>
      <c r="C49" s="97">
        <v>300000</v>
      </c>
      <c r="D49" s="75">
        <v>8.9638099999999991E-3</v>
      </c>
      <c r="E49" s="75">
        <v>1.50037E-3</v>
      </c>
      <c r="F49" s="100">
        <v>5</v>
      </c>
      <c r="G49" s="85">
        <f>init!D49/D49</f>
        <v>0.38110357091459995</v>
      </c>
      <c r="H49" s="86">
        <f t="shared" si="2"/>
        <v>0.16738083471202536</v>
      </c>
      <c r="I49" s="107">
        <f t="shared" si="9"/>
        <v>7.9821307253714974E-2</v>
      </c>
      <c r="J49" s="108">
        <f t="shared" si="3"/>
        <v>5.9981199623992482E-2</v>
      </c>
      <c r="K49" s="108">
        <f t="shared" si="4"/>
        <v>8.0112189403928377E-2</v>
      </c>
      <c r="L49" s="108">
        <f t="shared" si="10"/>
        <v>0.28399040630866468</v>
      </c>
      <c r="M49" s="108">
        <f t="shared" si="5"/>
        <v>0</v>
      </c>
      <c r="N49" s="76">
        <f t="shared" si="11"/>
        <v>-0.37446584846959652</v>
      </c>
      <c r="O49" s="77">
        <f t="shared" si="6"/>
        <v>-0.44385232491569165</v>
      </c>
      <c r="P49" s="77">
        <f t="shared" si="7"/>
        <v>-0.36749366784862447</v>
      </c>
      <c r="Q49" s="77">
        <f t="shared" si="12"/>
        <v>-0.17994629022525718</v>
      </c>
      <c r="R49" s="90">
        <f t="shared" si="8"/>
        <v>-0.5385949291305453</v>
      </c>
      <c r="S49" s="72">
        <f t="shared" si="14"/>
        <v>1.01E-5</v>
      </c>
    </row>
    <row r="50" spans="1:19">
      <c r="A50" s="33">
        <v>37</v>
      </c>
      <c r="B50" s="93">
        <f t="shared" si="13"/>
        <v>5.4428000000000004E-2</v>
      </c>
      <c r="C50" s="97">
        <v>325000</v>
      </c>
      <c r="D50" s="75">
        <v>1.08856E-2</v>
      </c>
      <c r="E50" s="75">
        <v>6.1479899999999997E-4</v>
      </c>
      <c r="F50" s="100">
        <v>5</v>
      </c>
      <c r="G50" s="85">
        <f>init!D50/D50</f>
        <v>0.34168075255383257</v>
      </c>
      <c r="H50" s="86">
        <f t="shared" si="2"/>
        <v>5.6478191372087892E-2</v>
      </c>
      <c r="I50" s="107">
        <f t="shared" si="9"/>
        <v>9.7004793582524854E-2</v>
      </c>
      <c r="J50" s="108">
        <f t="shared" si="3"/>
        <v>6.4981299625992514E-2</v>
      </c>
      <c r="K50" s="108">
        <f t="shared" si="4"/>
        <v>9.7290243777520324E-2</v>
      </c>
      <c r="L50" s="108">
        <f t="shared" si="10"/>
        <v>7.1976828757703032E-2</v>
      </c>
      <c r="M50" s="108">
        <f t="shared" si="5"/>
        <v>0</v>
      </c>
      <c r="N50" s="76">
        <f t="shared" si="11"/>
        <v>-0.31112059475484843</v>
      </c>
      <c r="O50" s="77">
        <f t="shared" si="6"/>
        <v>-0.4255111032105367</v>
      </c>
      <c r="P50" s="77">
        <f t="shared" si="7"/>
        <v>-0.3043805131450118</v>
      </c>
      <c r="Q50" s="77">
        <f t="shared" si="12"/>
        <v>-1.1095601657516225</v>
      </c>
      <c r="R50" s="90">
        <f t="shared" si="8"/>
        <v>-0.5385949291305453</v>
      </c>
      <c r="S50" s="72">
        <f t="shared" si="14"/>
        <v>1.01E-5</v>
      </c>
    </row>
    <row r="51" spans="1:19">
      <c r="A51" s="33">
        <v>38</v>
      </c>
      <c r="B51" s="93">
        <f t="shared" si="13"/>
        <v>2.75923E-2</v>
      </c>
      <c r="C51" s="97">
        <v>350000</v>
      </c>
      <c r="D51" s="75">
        <v>5.5184600000000002E-3</v>
      </c>
      <c r="E51" s="75">
        <v>9.1022499999999997E-4</v>
      </c>
      <c r="F51" s="100">
        <v>5</v>
      </c>
      <c r="G51" s="85">
        <f>init!D51/D51</f>
        <v>0.75297456174367483</v>
      </c>
      <c r="H51" s="86">
        <f t="shared" si="2"/>
        <v>0.16494184971894332</v>
      </c>
      <c r="I51" s="107">
        <f t="shared" si="9"/>
        <v>4.9015066913737637E-2</v>
      </c>
      <c r="J51" s="108">
        <f t="shared" si="3"/>
        <v>6.998139962799256E-2</v>
      </c>
      <c r="K51" s="108">
        <f t="shared" si="4"/>
        <v>4.9315687374021387E-2</v>
      </c>
      <c r="L51" s="108">
        <f t="shared" si="10"/>
        <v>0.27932777683110183</v>
      </c>
      <c r="M51" s="108">
        <f t="shared" si="5"/>
        <v>0</v>
      </c>
      <c r="N51" s="76">
        <f t="shared" si="11"/>
        <v>-0.4880300619820549</v>
      </c>
      <c r="O51" s="77">
        <f t="shared" si="6"/>
        <v>-0.40716988150538175</v>
      </c>
      <c r="P51" s="77">
        <f t="shared" si="7"/>
        <v>-0.48064177849447631</v>
      </c>
      <c r="Q51" s="77">
        <f t="shared" si="12"/>
        <v>-0.20039047643658034</v>
      </c>
      <c r="R51" s="90">
        <f t="shared" si="8"/>
        <v>-0.5385949291305453</v>
      </c>
      <c r="S51" s="72">
        <f t="shared" si="14"/>
        <v>1.01E-5</v>
      </c>
    </row>
    <row r="52" spans="1:19">
      <c r="A52" s="33">
        <v>39</v>
      </c>
      <c r="B52" s="93">
        <f t="shared" si="13"/>
        <v>4.8681250000000002E-2</v>
      </c>
      <c r="C52" s="97">
        <v>375000</v>
      </c>
      <c r="D52" s="75">
        <v>9.7362500000000001E-3</v>
      </c>
      <c r="E52" s="75">
        <v>6.3602600000000004E-4</v>
      </c>
      <c r="F52" s="100">
        <v>5</v>
      </c>
      <c r="G52" s="85">
        <f>init!D52/D52</f>
        <v>0.44917499037103609</v>
      </c>
      <c r="H52" s="86">
        <f t="shared" si="2"/>
        <v>6.5325561689562203E-2</v>
      </c>
      <c r="I52" s="107">
        <f t="shared" si="9"/>
        <v>8.6727999545706244E-2</v>
      </c>
      <c r="J52" s="108">
        <f t="shared" si="3"/>
        <v>7.4981499629992607E-2</v>
      </c>
      <c r="K52" s="108">
        <f t="shared" si="4"/>
        <v>8.7016698387915897E-2</v>
      </c>
      <c r="L52" s="108">
        <f t="shared" si="10"/>
        <v>8.8890425913149995E-2</v>
      </c>
      <c r="M52" s="108">
        <f t="shared" si="5"/>
        <v>0</v>
      </c>
      <c r="N52" s="76">
        <f t="shared" si="11"/>
        <v>-0.34900499802317936</v>
      </c>
      <c r="O52" s="77">
        <f t="shared" si="6"/>
        <v>-0.38882865980022674</v>
      </c>
      <c r="P52" s="77">
        <f t="shared" si="7"/>
        <v>-0.34212610676273131</v>
      </c>
      <c r="Q52" s="77">
        <f t="shared" si="12"/>
        <v>-1.0353992804800773</v>
      </c>
      <c r="R52" s="90">
        <f t="shared" si="8"/>
        <v>-0.5385949291305453</v>
      </c>
      <c r="S52" s="72">
        <f t="shared" si="14"/>
        <v>1.01E-5</v>
      </c>
    </row>
    <row r="53" spans="1:19">
      <c r="A53" s="33">
        <v>40</v>
      </c>
      <c r="B53" s="93">
        <f t="shared" si="13"/>
        <v>4.0858049999999993E-2</v>
      </c>
      <c r="C53" s="97">
        <v>400000</v>
      </c>
      <c r="D53" s="75">
        <v>8.1716099999999993E-3</v>
      </c>
      <c r="E53" s="75">
        <v>1.9828799999999998E-3</v>
      </c>
      <c r="F53" s="100">
        <v>5</v>
      </c>
      <c r="G53" s="85">
        <f>init!D53/D53</f>
        <v>0.56145117057715688</v>
      </c>
      <c r="H53" s="86">
        <f t="shared" si="2"/>
        <v>0.24265475224588545</v>
      </c>
      <c r="I53" s="107">
        <f t="shared" si="9"/>
        <v>7.2737932967407312E-2</v>
      </c>
      <c r="J53" s="108">
        <f t="shared" si="3"/>
        <v>7.9981599631992639E-2</v>
      </c>
      <c r="K53" s="108">
        <f t="shared" si="4"/>
        <v>7.303105427742676E-2</v>
      </c>
      <c r="L53" s="108">
        <f t="shared" si="10"/>
        <v>0.42789222931311838</v>
      </c>
      <c r="M53" s="108">
        <f t="shared" si="5"/>
        <v>0</v>
      </c>
      <c r="N53" s="76">
        <f t="shared" si="11"/>
        <v>-0.40057801993100672</v>
      </c>
      <c r="O53" s="77">
        <f t="shared" si="6"/>
        <v>-0.37048743809507179</v>
      </c>
      <c r="P53" s="77">
        <f t="shared" si="7"/>
        <v>-0.3935101634887318</v>
      </c>
      <c r="Q53" s="77">
        <f t="shared" si="12"/>
        <v>0.45101863628434002</v>
      </c>
      <c r="R53" s="90">
        <f t="shared" si="8"/>
        <v>-0.5385949291305453</v>
      </c>
      <c r="S53" s="72">
        <f t="shared" si="14"/>
        <v>1.01E-5</v>
      </c>
    </row>
    <row r="54" spans="1:19">
      <c r="A54" s="33">
        <v>41</v>
      </c>
      <c r="B54" s="93">
        <f t="shared" si="13"/>
        <v>3.9809999999999998E-2</v>
      </c>
      <c r="C54" s="97">
        <v>425000</v>
      </c>
      <c r="D54" s="75">
        <v>7.9620000000000003E-3</v>
      </c>
      <c r="E54" s="75">
        <v>1.4847899999999999E-3</v>
      </c>
      <c r="F54" s="100">
        <v>5</v>
      </c>
      <c r="G54" s="85">
        <f>init!D54/D54</f>
        <v>0.60943732730469735</v>
      </c>
      <c r="H54" s="86">
        <f t="shared" si="2"/>
        <v>0.18648455162019592</v>
      </c>
      <c r="I54" s="107">
        <f t="shared" si="9"/>
        <v>7.0863726852596745E-2</v>
      </c>
      <c r="J54" s="108">
        <f t="shared" si="3"/>
        <v>8.4981699633992686E-2</v>
      </c>
      <c r="K54" s="108">
        <f t="shared" si="4"/>
        <v>7.1157440627002633E-2</v>
      </c>
      <c r="L54" s="108">
        <f t="shared" si="10"/>
        <v>0.32051115319300422</v>
      </c>
      <c r="M54" s="108">
        <f t="shared" si="5"/>
        <v>0</v>
      </c>
      <c r="N54" s="76">
        <f t="shared" si="11"/>
        <v>-0.40748709877476608</v>
      </c>
      <c r="O54" s="77">
        <f t="shared" si="6"/>
        <v>-0.35214621638991683</v>
      </c>
      <c r="P54" s="77">
        <f t="shared" si="7"/>
        <v>-0.40039392724930095</v>
      </c>
      <c r="Q54" s="77">
        <f t="shared" si="12"/>
        <v>-1.9814125859002486E-2</v>
      </c>
      <c r="R54" s="90">
        <f t="shared" si="8"/>
        <v>-0.5385949291305453</v>
      </c>
      <c r="S54" s="72">
        <f t="shared" si="14"/>
        <v>1.01E-5</v>
      </c>
    </row>
    <row r="55" spans="1:19">
      <c r="A55" s="33">
        <v>42</v>
      </c>
      <c r="B55" s="93">
        <f t="shared" si="13"/>
        <v>4.3679449999999995E-2</v>
      </c>
      <c r="C55" s="97">
        <v>450000</v>
      </c>
      <c r="D55" s="75">
        <v>8.7358899999999996E-3</v>
      </c>
      <c r="E55" s="75">
        <v>2.3718799999999998E-3</v>
      </c>
      <c r="F55" s="100">
        <v>5</v>
      </c>
      <c r="G55" s="85">
        <f>init!D55/D55</f>
        <v>0.59967788055939353</v>
      </c>
      <c r="H55" s="86">
        <f t="shared" si="2"/>
        <v>0.27150982899281012</v>
      </c>
      <c r="I55" s="107">
        <f t="shared" si="9"/>
        <v>7.778338416947457E-2</v>
      </c>
      <c r="J55" s="108">
        <f t="shared" si="3"/>
        <v>8.9981799635992718E-2</v>
      </c>
      <c r="K55" s="108">
        <f t="shared" si="4"/>
        <v>7.8074910537439812E-2</v>
      </c>
      <c r="L55" s="108">
        <f t="shared" si="10"/>
        <v>0.48305473822529338</v>
      </c>
      <c r="M55" s="108">
        <f t="shared" si="5"/>
        <v>0</v>
      </c>
      <c r="N55" s="76">
        <f t="shared" si="11"/>
        <v>-0.38197845402309899</v>
      </c>
      <c r="O55" s="77">
        <f t="shared" si="6"/>
        <v>-0.33380499468476182</v>
      </c>
      <c r="P55" s="77">
        <f t="shared" si="7"/>
        <v>-0.37497874697800243</v>
      </c>
      <c r="Q55" s="77">
        <f t="shared" si="12"/>
        <v>0.69288915366324955</v>
      </c>
      <c r="R55" s="90">
        <f t="shared" si="8"/>
        <v>-0.5385949291305453</v>
      </c>
      <c r="S55" s="72">
        <f t="shared" si="14"/>
        <v>1.01E-5</v>
      </c>
    </row>
    <row r="56" spans="1:19">
      <c r="A56" s="33">
        <v>43</v>
      </c>
      <c r="B56" s="93">
        <f t="shared" si="13"/>
        <v>6.2706499999999998E-2</v>
      </c>
      <c r="C56" s="97">
        <v>475000</v>
      </c>
      <c r="D56" s="75">
        <v>1.25413E-2</v>
      </c>
      <c r="E56" s="75">
        <v>1.77261E-3</v>
      </c>
      <c r="F56" s="100">
        <v>5</v>
      </c>
      <c r="G56" s="85">
        <f>init!D56/D56</f>
        <v>0.43504740337923503</v>
      </c>
      <c r="H56" s="86">
        <f t="shared" si="2"/>
        <v>0.1413418066707598</v>
      </c>
      <c r="I56" s="107">
        <f t="shared" si="9"/>
        <v>0.11180906372370078</v>
      </c>
      <c r="J56" s="108">
        <f t="shared" si="3"/>
        <v>9.4981899637992764E-2</v>
      </c>
      <c r="K56" s="108">
        <f t="shared" si="4"/>
        <v>0.11208983406904861</v>
      </c>
      <c r="L56" s="108">
        <f t="shared" si="10"/>
        <v>0.23421136295388406</v>
      </c>
      <c r="M56" s="108">
        <f t="shared" si="5"/>
        <v>0</v>
      </c>
      <c r="N56" s="76">
        <f t="shared" si="11"/>
        <v>-0.25654609047732158</v>
      </c>
      <c r="O56" s="77">
        <f t="shared" si="6"/>
        <v>-0.31546377297960687</v>
      </c>
      <c r="P56" s="77">
        <f t="shared" si="7"/>
        <v>-0.25000597157555243</v>
      </c>
      <c r="Q56" s="77">
        <f t="shared" si="12"/>
        <v>-0.3982119784305771</v>
      </c>
      <c r="R56" s="90">
        <f t="shared" si="8"/>
        <v>-0.5385949291305453</v>
      </c>
      <c r="S56" s="72">
        <f t="shared" si="14"/>
        <v>1.01E-5</v>
      </c>
    </row>
    <row r="57" spans="1:19">
      <c r="A57" s="33">
        <v>44</v>
      </c>
      <c r="B57" s="93">
        <f t="shared" si="13"/>
        <v>6.8384500000000001E-2</v>
      </c>
      <c r="C57" s="97">
        <v>500000</v>
      </c>
      <c r="D57" s="75">
        <v>1.3676900000000001E-2</v>
      </c>
      <c r="E57" s="75">
        <v>2.22499E-3</v>
      </c>
      <c r="F57" s="100">
        <v>5</v>
      </c>
      <c r="G57" s="85">
        <f>init!D57/D57</f>
        <v>0.41982028091161006</v>
      </c>
      <c r="H57" s="86">
        <f t="shared" si="2"/>
        <v>0.1626823329848138</v>
      </c>
      <c r="I57" s="107">
        <f t="shared" si="9"/>
        <v>0.12196291355900875</v>
      </c>
      <c r="J57" s="108">
        <f t="shared" si="3"/>
        <v>9.9981999639992797E-2</v>
      </c>
      <c r="K57" s="108">
        <f t="shared" si="4"/>
        <v>0.12224047412163033</v>
      </c>
      <c r="L57" s="108">
        <f t="shared" si="10"/>
        <v>0.27500823843316946</v>
      </c>
      <c r="M57" s="108">
        <f t="shared" si="5"/>
        <v>0</v>
      </c>
      <c r="N57" s="76">
        <f t="shared" si="11"/>
        <v>-0.21911490906911985</v>
      </c>
      <c r="O57" s="77">
        <f t="shared" si="6"/>
        <v>-0.29712255127445192</v>
      </c>
      <c r="P57" s="77">
        <f t="shared" si="7"/>
        <v>-0.21271193919874617</v>
      </c>
      <c r="Q57" s="77">
        <f t="shared" si="12"/>
        <v>-0.21933031452134505</v>
      </c>
      <c r="R57" s="90">
        <f t="shared" si="8"/>
        <v>-0.5385949291305453</v>
      </c>
      <c r="S57" s="72">
        <f t="shared" si="14"/>
        <v>1.01E-5</v>
      </c>
    </row>
    <row r="58" spans="1:19">
      <c r="A58" s="33">
        <v>45</v>
      </c>
      <c r="B58" s="93">
        <f t="shared" si="13"/>
        <v>7.4181499999999997E-2</v>
      </c>
      <c r="C58" s="97">
        <v>550000</v>
      </c>
      <c r="D58" s="75">
        <v>1.48363E-2</v>
      </c>
      <c r="E58" s="75">
        <v>1.42837E-3</v>
      </c>
      <c r="F58" s="100">
        <v>5</v>
      </c>
      <c r="G58" s="85">
        <f>init!D58/D58</f>
        <v>0.43683128542830757</v>
      </c>
      <c r="H58" s="86">
        <f t="shared" si="2"/>
        <v>9.6275351671238782E-2</v>
      </c>
      <c r="I58" s="107">
        <f t="shared" si="9"/>
        <v>0.13232956863038603</v>
      </c>
      <c r="J58" s="108">
        <f t="shared" si="3"/>
        <v>0.10998219964399288</v>
      </c>
      <c r="K58" s="108">
        <f t="shared" si="4"/>
        <v>0.13260385213938591</v>
      </c>
      <c r="L58" s="108">
        <f t="shared" si="10"/>
        <v>0.14805741689598065</v>
      </c>
      <c r="M58" s="108">
        <f t="shared" si="5"/>
        <v>0</v>
      </c>
      <c r="N58" s="76">
        <f t="shared" si="11"/>
        <v>-0.18089924182302172</v>
      </c>
      <c r="O58" s="77">
        <f t="shared" si="6"/>
        <v>-0.26044010786414196</v>
      </c>
      <c r="P58" s="77">
        <f t="shared" si="7"/>
        <v>-0.17463629536494099</v>
      </c>
      <c r="Q58" s="77">
        <f t="shared" si="12"/>
        <v>-0.77597034943644261</v>
      </c>
      <c r="R58" s="90">
        <f t="shared" si="8"/>
        <v>-0.5385949291305453</v>
      </c>
      <c r="S58" s="72">
        <f t="shared" si="14"/>
        <v>1.01E-5</v>
      </c>
    </row>
    <row r="59" spans="1:19">
      <c r="A59" s="33">
        <v>46</v>
      </c>
      <c r="B59" s="93">
        <f t="shared" si="13"/>
        <v>7.7949500000000005E-2</v>
      </c>
      <c r="C59" s="97">
        <v>600000</v>
      </c>
      <c r="D59" s="75">
        <v>1.55899E-2</v>
      </c>
      <c r="E59" s="75">
        <v>2.7052299999999999E-3</v>
      </c>
      <c r="F59" s="100">
        <v>5</v>
      </c>
      <c r="G59" s="85">
        <f>init!D59/D59</f>
        <v>0.4411702448380041</v>
      </c>
      <c r="H59" s="86">
        <f t="shared" si="2"/>
        <v>0.17352452549406988</v>
      </c>
      <c r="I59" s="107">
        <f t="shared" si="9"/>
        <v>0.13906780501281654</v>
      </c>
      <c r="J59" s="108">
        <f t="shared" si="3"/>
        <v>0.11998239964799295</v>
      </c>
      <c r="K59" s="108">
        <f t="shared" si="4"/>
        <v>0.13933995846522737</v>
      </c>
      <c r="L59" s="108">
        <f t="shared" si="10"/>
        <v>0.2957353550568706</v>
      </c>
      <c r="M59" s="108">
        <f t="shared" si="5"/>
        <v>0</v>
      </c>
      <c r="N59" s="76">
        <f t="shared" si="11"/>
        <v>-0.15605938772895617</v>
      </c>
      <c r="O59" s="77">
        <f t="shared" si="6"/>
        <v>-0.22375766445383202</v>
      </c>
      <c r="P59" s="77">
        <f t="shared" si="7"/>
        <v>-0.14988745528114283</v>
      </c>
      <c r="Q59" s="77">
        <f t="shared" si="12"/>
        <v>-0.12844832745419929</v>
      </c>
      <c r="R59" s="90">
        <f t="shared" si="8"/>
        <v>-0.5385949291305453</v>
      </c>
      <c r="S59" s="72">
        <f t="shared" si="14"/>
        <v>1.01E-5</v>
      </c>
    </row>
    <row r="60" spans="1:19">
      <c r="A60" s="33">
        <v>47</v>
      </c>
      <c r="B60" s="93">
        <f t="shared" si="13"/>
        <v>8.1359999999999988E-2</v>
      </c>
      <c r="C60" s="97">
        <v>650000</v>
      </c>
      <c r="D60" s="75">
        <v>1.6271999999999998E-2</v>
      </c>
      <c r="E60" s="75">
        <v>1.75365E-3</v>
      </c>
      <c r="F60" s="100">
        <v>5</v>
      </c>
      <c r="G60" s="85">
        <f>init!D60/D60</f>
        <v>0.44881391347099314</v>
      </c>
      <c r="H60" s="86">
        <f t="shared" si="2"/>
        <v>0.10777101769911505</v>
      </c>
      <c r="I60" s="107">
        <f t="shared" si="9"/>
        <v>0.14516673154739168</v>
      </c>
      <c r="J60" s="108">
        <f t="shared" si="3"/>
        <v>0.12998259965199305</v>
      </c>
      <c r="K60" s="108">
        <f t="shared" si="4"/>
        <v>0.1454369570385507</v>
      </c>
      <c r="L60" s="108">
        <f t="shared" si="10"/>
        <v>0.1700337847038291</v>
      </c>
      <c r="M60" s="108">
        <f t="shared" si="5"/>
        <v>0</v>
      </c>
      <c r="N60" s="76">
        <f t="shared" si="11"/>
        <v>-0.13357628730756285</v>
      </c>
      <c r="O60" s="77">
        <f t="shared" si="6"/>
        <v>-0.18707522104352209</v>
      </c>
      <c r="P60" s="77">
        <f t="shared" si="7"/>
        <v>-0.12748673365009364</v>
      </c>
      <c r="Q60" s="77">
        <f t="shared" si="12"/>
        <v>-0.67961078282832654</v>
      </c>
      <c r="R60" s="90">
        <f t="shared" si="8"/>
        <v>-0.5385949291305453</v>
      </c>
      <c r="S60" s="72">
        <f t="shared" si="14"/>
        <v>1.01E-5</v>
      </c>
    </row>
    <row r="61" spans="1:19">
      <c r="A61" s="33">
        <v>48</v>
      </c>
      <c r="B61" s="93">
        <f t="shared" si="13"/>
        <v>8.1870499999999999E-2</v>
      </c>
      <c r="C61" s="97">
        <v>700000</v>
      </c>
      <c r="D61" s="75">
        <v>1.6374099999999999E-2</v>
      </c>
      <c r="E61" s="75">
        <v>4.5727299999999997E-3</v>
      </c>
      <c r="F61" s="100">
        <v>5</v>
      </c>
      <c r="G61" s="85">
        <f>init!D61/D61</f>
        <v>0.47450180467934117</v>
      </c>
      <c r="H61" s="86">
        <f t="shared" si="2"/>
        <v>0.27926603599587152</v>
      </c>
      <c r="I61" s="107">
        <f t="shared" si="9"/>
        <v>0.14607964812733618</v>
      </c>
      <c r="J61" s="108">
        <f t="shared" si="3"/>
        <v>0.13998279965599311</v>
      </c>
      <c r="K61" s="108">
        <f t="shared" si="4"/>
        <v>0.14634958503200668</v>
      </c>
      <c r="L61" s="108">
        <f t="shared" si="10"/>
        <v>0.4978823486899458</v>
      </c>
      <c r="M61" s="108">
        <f t="shared" si="5"/>
        <v>0</v>
      </c>
      <c r="N61" s="76">
        <f t="shared" si="11"/>
        <v>-0.13021090898616669</v>
      </c>
      <c r="O61" s="77">
        <f t="shared" si="6"/>
        <v>-0.15039277763321215</v>
      </c>
      <c r="P61" s="77">
        <f t="shared" si="7"/>
        <v>-0.12413368618120324</v>
      </c>
      <c r="Q61" s="77">
        <f t="shared" si="12"/>
        <v>0.75790363333980504</v>
      </c>
      <c r="R61" s="90">
        <f t="shared" si="8"/>
        <v>-0.5385949291305453</v>
      </c>
      <c r="S61" s="72">
        <f t="shared" si="14"/>
        <v>1.01E-5</v>
      </c>
    </row>
    <row r="62" spans="1:19">
      <c r="A62" s="33">
        <v>49</v>
      </c>
      <c r="B62" s="93">
        <f t="shared" si="13"/>
        <v>9.6282000000000006E-2</v>
      </c>
      <c r="C62" s="97">
        <v>750000</v>
      </c>
      <c r="D62" s="75">
        <v>1.92564E-2</v>
      </c>
      <c r="E62" s="75">
        <v>3.3941000000000002E-3</v>
      </c>
      <c r="F62" s="100">
        <v>5</v>
      </c>
      <c r="G62" s="85">
        <f>init!D62/D62</f>
        <v>0.43547392035894555</v>
      </c>
      <c r="H62" s="86">
        <f t="shared" si="2"/>
        <v>0.1762582829604703</v>
      </c>
      <c r="I62" s="107">
        <f t="shared" si="9"/>
        <v>0.17185143518290869</v>
      </c>
      <c r="J62" s="108">
        <f t="shared" si="3"/>
        <v>0.1499829996599932</v>
      </c>
      <c r="K62" s="108">
        <f t="shared" si="4"/>
        <v>0.17211322524295794</v>
      </c>
      <c r="L62" s="108">
        <f t="shared" si="10"/>
        <v>0.30096150371440655</v>
      </c>
      <c r="M62" s="108">
        <f t="shared" si="5"/>
        <v>0</v>
      </c>
      <c r="N62" s="76">
        <f t="shared" si="11"/>
        <v>-3.5205718626128112E-2</v>
      </c>
      <c r="O62" s="77">
        <f t="shared" si="6"/>
        <v>-0.11371033422290221</v>
      </c>
      <c r="P62" s="77">
        <f t="shared" si="7"/>
        <v>-2.9476597840529885E-2</v>
      </c>
      <c r="Q62" s="77">
        <f t="shared" si="12"/>
        <v>-0.1055332841643838</v>
      </c>
      <c r="R62" s="90">
        <f t="shared" si="8"/>
        <v>-0.5385949291305453</v>
      </c>
      <c r="S62" s="72">
        <f t="shared" si="14"/>
        <v>1.01E-5</v>
      </c>
    </row>
    <row r="63" spans="1:19">
      <c r="A63" s="33">
        <v>50</v>
      </c>
      <c r="B63" s="93">
        <f t="shared" si="13"/>
        <v>5.9279999999999999E-2</v>
      </c>
      <c r="C63" s="97">
        <v>800000</v>
      </c>
      <c r="D63" s="75">
        <v>1.1856E-2</v>
      </c>
      <c r="E63" s="75">
        <v>5.4100800000000003E-3</v>
      </c>
      <c r="F63" s="100">
        <v>5</v>
      </c>
      <c r="G63" s="85">
        <f>init!D63/D63</f>
        <v>0.75578947368421057</v>
      </c>
      <c r="H63" s="86">
        <f t="shared" si="2"/>
        <v>0.45631578947368423</v>
      </c>
      <c r="I63" s="107">
        <f t="shared" si="9"/>
        <v>0.1056815247204104</v>
      </c>
      <c r="J63" s="108">
        <f t="shared" si="3"/>
        <v>0.15998319966399327</v>
      </c>
      <c r="K63" s="108">
        <f t="shared" si="4"/>
        <v>0.10596423207183636</v>
      </c>
      <c r="L63" s="108">
        <f t="shared" si="10"/>
        <v>0.83634994972168197</v>
      </c>
      <c r="M63" s="108">
        <f t="shared" si="5"/>
        <v>0</v>
      </c>
      <c r="N63" s="76">
        <f t="shared" si="11"/>
        <v>-0.27913466798616321</v>
      </c>
      <c r="O63" s="77">
        <f t="shared" si="6"/>
        <v>-7.7027890812592273E-2</v>
      </c>
      <c r="P63" s="77">
        <f t="shared" si="7"/>
        <v>-0.27251178382266877</v>
      </c>
      <c r="Q63" s="77">
        <f t="shared" si="12"/>
        <v>2.2419792381655999</v>
      </c>
      <c r="R63" s="90">
        <f t="shared" si="8"/>
        <v>-0.5385949291305453</v>
      </c>
      <c r="S63" s="72">
        <f t="shared" si="14"/>
        <v>1.01E-5</v>
      </c>
    </row>
    <row r="64" spans="1:19">
      <c r="A64" s="33">
        <v>51</v>
      </c>
      <c r="B64" s="93">
        <f t="shared" si="13"/>
        <v>9.6846000000000002E-2</v>
      </c>
      <c r="C64" s="97">
        <v>850000</v>
      </c>
      <c r="D64" s="75">
        <v>1.93692E-2</v>
      </c>
      <c r="E64" s="75">
        <v>2.5643300000000001E-3</v>
      </c>
      <c r="F64" s="100">
        <v>5</v>
      </c>
      <c r="G64" s="85">
        <f>init!D64/D64</f>
        <v>0.48934390682113876</v>
      </c>
      <c r="H64" s="86">
        <f t="shared" si="2"/>
        <v>0.13239214835925078</v>
      </c>
      <c r="I64" s="107">
        <f t="shared" si="9"/>
        <v>0.1728600247051196</v>
      </c>
      <c r="J64" s="108">
        <f t="shared" si="3"/>
        <v>0.16998339966799336</v>
      </c>
      <c r="K64" s="108">
        <f t="shared" si="4"/>
        <v>0.1731214959350425</v>
      </c>
      <c r="L64" s="108">
        <f t="shared" si="10"/>
        <v>0.21710222092319606</v>
      </c>
      <c r="M64" s="108">
        <f t="shared" si="5"/>
        <v>0</v>
      </c>
      <c r="N64" s="76">
        <f t="shared" si="11"/>
        <v>-3.1487651293576939E-2</v>
      </c>
      <c r="O64" s="77">
        <f t="shared" si="6"/>
        <v>-4.0345447402282332E-2</v>
      </c>
      <c r="P64" s="77">
        <f t="shared" si="7"/>
        <v>-2.5772153624165201E-2</v>
      </c>
      <c r="Q64" s="77">
        <f t="shared" si="12"/>
        <v>-0.473230267418488</v>
      </c>
      <c r="R64" s="90">
        <f t="shared" si="8"/>
        <v>-0.5385949291305453</v>
      </c>
      <c r="S64" s="72">
        <f t="shared" si="14"/>
        <v>1.01E-5</v>
      </c>
    </row>
    <row r="65" spans="1:19">
      <c r="A65" s="33">
        <v>52</v>
      </c>
      <c r="B65" s="93">
        <f t="shared" si="13"/>
        <v>9.4475500000000004E-2</v>
      </c>
      <c r="C65" s="97">
        <v>900000</v>
      </c>
      <c r="D65" s="75">
        <v>1.8895100000000001E-2</v>
      </c>
      <c r="E65" s="75">
        <v>1.8542299999999999E-3</v>
      </c>
      <c r="F65" s="100">
        <v>5</v>
      </c>
      <c r="G65" s="85">
        <f>init!D65/D65</f>
        <v>0.52434652370191204</v>
      </c>
      <c r="H65" s="86">
        <f t="shared" si="2"/>
        <v>9.8132849257214827E-2</v>
      </c>
      <c r="I65" s="107">
        <f t="shared" si="9"/>
        <v>0.16862090863703269</v>
      </c>
      <c r="J65" s="108">
        <f t="shared" si="3"/>
        <v>0.17998359967199343</v>
      </c>
      <c r="K65" s="108">
        <f t="shared" si="4"/>
        <v>0.16888371991449919</v>
      </c>
      <c r="L65" s="108">
        <f t="shared" si="10"/>
        <v>0.15160841168415662</v>
      </c>
      <c r="M65" s="108">
        <f t="shared" si="5"/>
        <v>0</v>
      </c>
      <c r="N65" s="76">
        <f t="shared" si="11"/>
        <v>-4.7114741030833372E-2</v>
      </c>
      <c r="O65" s="77">
        <f t="shared" si="6"/>
        <v>-3.6630039919723903E-3</v>
      </c>
      <c r="P65" s="77">
        <f t="shared" si="7"/>
        <v>-4.1341985210853978E-2</v>
      </c>
      <c r="Q65" s="77">
        <f t="shared" si="12"/>
        <v>-0.76040033705732168</v>
      </c>
      <c r="R65" s="90">
        <f t="shared" si="8"/>
        <v>-0.5385949291305453</v>
      </c>
      <c r="S65" s="72">
        <f t="shared" si="14"/>
        <v>1.01E-5</v>
      </c>
    </row>
    <row r="66" spans="1:19">
      <c r="A66" s="33">
        <v>53</v>
      </c>
      <c r="B66" s="93">
        <f t="shared" si="13"/>
        <v>8.4982500000000002E-2</v>
      </c>
      <c r="C66" s="97">
        <v>950000</v>
      </c>
      <c r="D66" s="75">
        <v>1.6996500000000001E-2</v>
      </c>
      <c r="E66" s="75">
        <v>3.9501900000000001E-3</v>
      </c>
      <c r="F66" s="100">
        <v>5</v>
      </c>
      <c r="G66" s="85">
        <f>init!D66/D66</f>
        <v>0.63078280822522281</v>
      </c>
      <c r="H66" s="86">
        <f t="shared" si="2"/>
        <v>0.23241196716971141</v>
      </c>
      <c r="I66" s="107">
        <f t="shared" si="9"/>
        <v>0.15164477329244333</v>
      </c>
      <c r="J66" s="108">
        <f t="shared" si="3"/>
        <v>0.18998379967599352</v>
      </c>
      <c r="K66" s="108">
        <f t="shared" si="4"/>
        <v>0.15191295097840229</v>
      </c>
      <c r="L66" s="108">
        <f t="shared" si="10"/>
        <v>0.40831100525312131</v>
      </c>
      <c r="M66" s="108">
        <f t="shared" si="5"/>
        <v>0</v>
      </c>
      <c r="N66" s="76">
        <f t="shared" si="11"/>
        <v>-0.10969561547747986</v>
      </c>
      <c r="O66" s="77">
        <f t="shared" si="6"/>
        <v>3.301943941833755E-2</v>
      </c>
      <c r="P66" s="77">
        <f t="shared" si="7"/>
        <v>-0.10369356135615544</v>
      </c>
      <c r="Q66" s="77">
        <f t="shared" si="12"/>
        <v>0.36516103321838284</v>
      </c>
      <c r="R66" s="90">
        <f t="shared" si="8"/>
        <v>-0.5385949291305453</v>
      </c>
      <c r="S66" s="72">
        <f t="shared" si="14"/>
        <v>1.01E-5</v>
      </c>
    </row>
    <row r="67" spans="1:19">
      <c r="A67" s="33">
        <v>54</v>
      </c>
      <c r="B67" s="93">
        <f t="shared" si="13"/>
        <v>0.11675450000000001</v>
      </c>
      <c r="C67" s="97">
        <v>1000000</v>
      </c>
      <c r="D67" s="75">
        <v>2.3350900000000001E-2</v>
      </c>
      <c r="E67" s="75">
        <v>5.1986200000000002E-3</v>
      </c>
      <c r="F67" s="100">
        <v>5</v>
      </c>
      <c r="G67" s="85">
        <f>init!D67/D67</f>
        <v>0.48360020384653268</v>
      </c>
      <c r="H67" s="86">
        <f t="shared" si="2"/>
        <v>0.22263039111982835</v>
      </c>
      <c r="I67" s="107">
        <f t="shared" si="9"/>
        <v>0.20846198304365934</v>
      </c>
      <c r="J67" s="108">
        <f t="shared" si="3"/>
        <v>0.19998399967999361</v>
      </c>
      <c r="K67" s="108">
        <f t="shared" si="4"/>
        <v>0.20871219996583204</v>
      </c>
      <c r="L67" s="108">
        <f t="shared" si="10"/>
        <v>0.38961147862357254</v>
      </c>
      <c r="M67" s="108">
        <f t="shared" si="5"/>
        <v>0</v>
      </c>
      <c r="N67" s="76">
        <f t="shared" si="11"/>
        <v>9.9755510922904883E-2</v>
      </c>
      <c r="O67" s="77">
        <f t="shared" si="6"/>
        <v>6.9701882828647491E-2</v>
      </c>
      <c r="P67" s="77">
        <f t="shared" si="7"/>
        <v>0.10499012949905552</v>
      </c>
      <c r="Q67" s="77">
        <f t="shared" si="12"/>
        <v>0.28316940031730187</v>
      </c>
      <c r="R67" s="90">
        <f t="shared" si="8"/>
        <v>-0.5385949291305453</v>
      </c>
      <c r="S67" s="72">
        <f t="shared" si="14"/>
        <v>1.01E-5</v>
      </c>
    </row>
    <row r="68" spans="1:19">
      <c r="A68" s="33">
        <v>55</v>
      </c>
      <c r="B68" s="93">
        <f t="shared" si="13"/>
        <v>0.15910000000000002</v>
      </c>
      <c r="C68" s="97">
        <v>1250000</v>
      </c>
      <c r="D68" s="75">
        <v>3.1820000000000001E-2</v>
      </c>
      <c r="E68" s="75">
        <v>3.3513499999999999E-3</v>
      </c>
      <c r="F68" s="100">
        <v>5</v>
      </c>
      <c r="G68" s="85">
        <f>init!D68/D68</f>
        <v>0.42667190446260211</v>
      </c>
      <c r="H68" s="86">
        <f t="shared" si="2"/>
        <v>0.10532212445003142</v>
      </c>
      <c r="I68" s="107">
        <f t="shared" si="9"/>
        <v>0.28418756391738831</v>
      </c>
      <c r="J68" s="108">
        <f t="shared" si="3"/>
        <v>0.24998499969999399</v>
      </c>
      <c r="K68" s="108">
        <f t="shared" si="4"/>
        <v>0.28441384285885751</v>
      </c>
      <c r="L68" s="108">
        <f t="shared" si="10"/>
        <v>0.1653522135244373</v>
      </c>
      <c r="M68" s="108">
        <f t="shared" si="5"/>
        <v>0</v>
      </c>
      <c r="N68" s="76">
        <f t="shared" si="11"/>
        <v>0.37891051133167647</v>
      </c>
      <c r="O68" s="77">
        <f t="shared" si="6"/>
        <v>0.25311409988019717</v>
      </c>
      <c r="P68" s="77">
        <f t="shared" si="7"/>
        <v>0.38312229716584817</v>
      </c>
      <c r="Q68" s="77">
        <f t="shared" si="12"/>
        <v>-0.70013802253579693</v>
      </c>
      <c r="R68" s="90">
        <f t="shared" si="8"/>
        <v>-0.5385949291305453</v>
      </c>
      <c r="S68" s="72">
        <f t="shared" si="14"/>
        <v>1.01E-5</v>
      </c>
    </row>
    <row r="69" spans="1:19">
      <c r="A69" s="33">
        <v>56</v>
      </c>
      <c r="B69" s="93">
        <f t="shared" si="13"/>
        <v>0.17308899999999999</v>
      </c>
      <c r="C69" s="97">
        <v>1500000</v>
      </c>
      <c r="D69" s="75">
        <v>3.4617799999999997E-2</v>
      </c>
      <c r="E69" s="75">
        <v>6.0556999999999998E-3</v>
      </c>
      <c r="F69" s="100">
        <v>5</v>
      </c>
      <c r="G69" s="85">
        <f>init!D69/D69</f>
        <v>0.46321545563265148</v>
      </c>
      <c r="H69" s="86">
        <f t="shared" si="2"/>
        <v>0.17493023820115663</v>
      </c>
      <c r="I69" s="107">
        <f t="shared" si="9"/>
        <v>0.3092038029709499</v>
      </c>
      <c r="J69" s="108">
        <f t="shared" si="3"/>
        <v>0.2999859997199944</v>
      </c>
      <c r="K69" s="108">
        <f t="shared" si="4"/>
        <v>0.3094221739077419</v>
      </c>
      <c r="L69" s="108">
        <f t="shared" si="10"/>
        <v>0.29842266864167666</v>
      </c>
      <c r="M69" s="108">
        <f t="shared" si="5"/>
        <v>0</v>
      </c>
      <c r="N69" s="76">
        <f t="shared" si="11"/>
        <v>0.47113044735128418</v>
      </c>
      <c r="O69" s="77">
        <f t="shared" si="6"/>
        <v>0.43652631693174687</v>
      </c>
      <c r="P69" s="77">
        <f t="shared" si="7"/>
        <v>0.47500433642599998</v>
      </c>
      <c r="Q69" s="77">
        <f t="shared" si="12"/>
        <v>-0.11666528966396304</v>
      </c>
      <c r="R69" s="90">
        <f t="shared" si="8"/>
        <v>-0.5385949291305453</v>
      </c>
      <c r="S69" s="72">
        <f t="shared" si="14"/>
        <v>1.01E-5</v>
      </c>
    </row>
    <row r="70" spans="1:19">
      <c r="A70" s="33">
        <v>57</v>
      </c>
      <c r="B70" s="93">
        <f t="shared" si="13"/>
        <v>0.194247</v>
      </c>
      <c r="C70" s="97">
        <v>1750000</v>
      </c>
      <c r="D70" s="75">
        <v>3.8849399999999999E-2</v>
      </c>
      <c r="E70" s="75">
        <v>1.1175600000000001E-2</v>
      </c>
      <c r="F70" s="100">
        <v>5</v>
      </c>
      <c r="G70" s="85">
        <f>init!D70/D70</f>
        <v>0.48148748758024579</v>
      </c>
      <c r="H70" s="86">
        <f t="shared" si="2"/>
        <v>0.28766467435790516</v>
      </c>
      <c r="I70" s="107">
        <f t="shared" si="9"/>
        <v>0.34704021628821757</v>
      </c>
      <c r="J70" s="108">
        <f t="shared" si="3"/>
        <v>0.34998699973999481</v>
      </c>
      <c r="K70" s="108">
        <f t="shared" si="4"/>
        <v>0.34724662657285704</v>
      </c>
      <c r="L70" s="108">
        <f t="shared" si="10"/>
        <v>0.51393810094314996</v>
      </c>
      <c r="M70" s="108">
        <f t="shared" si="5"/>
        <v>0</v>
      </c>
      <c r="N70" s="76">
        <f t="shared" si="11"/>
        <v>0.61061071086567864</v>
      </c>
      <c r="O70" s="77">
        <f t="shared" si="6"/>
        <v>0.61993853398329657</v>
      </c>
      <c r="P70" s="77">
        <f t="shared" si="7"/>
        <v>0.61397353984770953</v>
      </c>
      <c r="Q70" s="77">
        <f t="shared" si="12"/>
        <v>0.82830313439536662</v>
      </c>
      <c r="R70" s="90">
        <f t="shared" si="8"/>
        <v>-0.5385949291305453</v>
      </c>
      <c r="S70" s="72">
        <f t="shared" si="14"/>
        <v>1.01E-5</v>
      </c>
    </row>
    <row r="71" spans="1:19">
      <c r="A71" s="33">
        <v>58</v>
      </c>
      <c r="B71" s="93">
        <f t="shared" si="13"/>
        <v>0.232372</v>
      </c>
      <c r="C71" s="97">
        <v>2000000</v>
      </c>
      <c r="D71" s="75">
        <v>4.6474399999999999E-2</v>
      </c>
      <c r="E71" s="75">
        <v>7.2165500000000004E-3</v>
      </c>
      <c r="F71" s="100">
        <v>5</v>
      </c>
      <c r="G71" s="85">
        <f>init!D71/D71</f>
        <v>0.45795749918234557</v>
      </c>
      <c r="H71" s="86">
        <f t="shared" si="2"/>
        <v>0.15528011120100529</v>
      </c>
      <c r="I71" s="107">
        <f t="shared" si="9"/>
        <v>0.41521836439866416</v>
      </c>
      <c r="J71" s="108">
        <f t="shared" si="3"/>
        <v>0.39998799975999522</v>
      </c>
      <c r="K71" s="108">
        <f t="shared" si="4"/>
        <v>0.41540322255818246</v>
      </c>
      <c r="L71" s="108">
        <f t="shared" si="10"/>
        <v>0.26085734468575461</v>
      </c>
      <c r="M71" s="108">
        <f t="shared" si="5"/>
        <v>0</v>
      </c>
      <c r="N71" s="76">
        <f t="shared" si="11"/>
        <v>0.86194283330098853</v>
      </c>
      <c r="O71" s="77">
        <f t="shared" si="6"/>
        <v>0.80335075103484621</v>
      </c>
      <c r="P71" s="77">
        <f t="shared" si="7"/>
        <v>0.86438477344505682</v>
      </c>
      <c r="Q71" s="77">
        <f t="shared" si="12"/>
        <v>-0.28137760097654441</v>
      </c>
      <c r="R71" s="90">
        <f t="shared" si="8"/>
        <v>-0.5385949291305453</v>
      </c>
      <c r="S71" s="72">
        <f t="shared" si="14"/>
        <v>1.01E-5</v>
      </c>
    </row>
    <row r="72" spans="1:19">
      <c r="A72" s="33">
        <v>59</v>
      </c>
      <c r="B72" s="93">
        <f t="shared" si="13"/>
        <v>0.21859650000000003</v>
      </c>
      <c r="C72" s="97">
        <v>2250000</v>
      </c>
      <c r="D72" s="75">
        <v>4.3719300000000003E-2</v>
      </c>
      <c r="E72" s="75">
        <v>1.42834E-2</v>
      </c>
      <c r="F72" s="100">
        <v>5</v>
      </c>
      <c r="G72" s="85">
        <f>init!D72/D72</f>
        <v>0.54208553201903964</v>
      </c>
      <c r="H72" s="86">
        <f t="shared" si="2"/>
        <v>0.32670696923326764</v>
      </c>
      <c r="I72" s="107">
        <f t="shared" si="9"/>
        <v>0.3905839229745211</v>
      </c>
      <c r="J72" s="108">
        <f t="shared" si="3"/>
        <v>0.44998899977999562</v>
      </c>
      <c r="K72" s="108">
        <f t="shared" si="4"/>
        <v>0.39077656844681591</v>
      </c>
      <c r="L72" s="108">
        <f t="shared" si="10"/>
        <v>0.58857560608315906</v>
      </c>
      <c r="M72" s="108">
        <f t="shared" si="5"/>
        <v>0</v>
      </c>
      <c r="N72" s="76">
        <f t="shared" si="11"/>
        <v>0.77113035716701861</v>
      </c>
      <c r="O72" s="77">
        <f t="shared" si="6"/>
        <v>0.98676296808639585</v>
      </c>
      <c r="P72" s="77">
        <f t="shared" si="7"/>
        <v>0.77390503709305014</v>
      </c>
      <c r="Q72" s="77">
        <f t="shared" si="12"/>
        <v>1.1555654786956746</v>
      </c>
      <c r="R72" s="90">
        <f t="shared" si="8"/>
        <v>-0.5385949291305453</v>
      </c>
      <c r="S72" s="72">
        <f t="shared" si="14"/>
        <v>1.01E-5</v>
      </c>
    </row>
    <row r="73" spans="1:19">
      <c r="A73" s="33">
        <v>60</v>
      </c>
      <c r="B73" s="93">
        <f t="shared" si="13"/>
        <v>0.2561795</v>
      </c>
      <c r="C73" s="97">
        <v>2500000</v>
      </c>
      <c r="D73" s="75">
        <v>5.1235900000000001E-2</v>
      </c>
      <c r="E73" s="75">
        <v>2.13227E-2</v>
      </c>
      <c r="F73" s="100">
        <v>5</v>
      </c>
      <c r="G73" s="85">
        <f>init!D73/D73</f>
        <v>0.52153275340142358</v>
      </c>
      <c r="H73" s="86">
        <f t="shared" si="2"/>
        <v>0.416167179653329</v>
      </c>
      <c r="I73" s="107">
        <f t="shared" si="9"/>
        <v>0.45779282370724017</v>
      </c>
      <c r="J73" s="108">
        <f t="shared" si="3"/>
        <v>0.49998999979999598</v>
      </c>
      <c r="K73" s="108">
        <f t="shared" si="4"/>
        <v>0.45796422344790405</v>
      </c>
      <c r="L73" s="108">
        <f t="shared" si="10"/>
        <v>0.75959749238285956</v>
      </c>
      <c r="M73" s="108">
        <f t="shared" si="5"/>
        <v>0</v>
      </c>
      <c r="N73" s="76">
        <f t="shared" si="11"/>
        <v>1.0188894432650184</v>
      </c>
      <c r="O73" s="77">
        <f t="shared" si="6"/>
        <v>1.1701751851379456</v>
      </c>
      <c r="P73" s="77">
        <f t="shared" si="7"/>
        <v>1.020756326071125</v>
      </c>
      <c r="Q73" s="77">
        <f t="shared" si="12"/>
        <v>1.9054434834884526</v>
      </c>
      <c r="R73" s="90">
        <f t="shared" si="8"/>
        <v>-0.5385949291305453</v>
      </c>
      <c r="S73" s="72">
        <f t="shared" si="14"/>
        <v>1.01E-5</v>
      </c>
    </row>
    <row r="74" spans="1:19">
      <c r="A74" s="33">
        <v>61</v>
      </c>
      <c r="B74" s="93">
        <f t="shared" si="13"/>
        <v>0.31743300000000002</v>
      </c>
      <c r="C74" s="97">
        <v>2750000</v>
      </c>
      <c r="D74" s="75">
        <v>6.3486600000000004E-2</v>
      </c>
      <c r="E74" s="75">
        <v>1.7448200000000001E-2</v>
      </c>
      <c r="F74" s="100">
        <v>5</v>
      </c>
      <c r="G74" s="85">
        <f>init!D74/D74</f>
        <v>0.45879287912724886</v>
      </c>
      <c r="H74" s="86">
        <f t="shared" si="2"/>
        <v>0.27483279936238514</v>
      </c>
      <c r="I74" s="107">
        <f t="shared" si="9"/>
        <v>0.56733118948516126</v>
      </c>
      <c r="J74" s="108">
        <f t="shared" si="3"/>
        <v>0.54999099981999644</v>
      </c>
      <c r="K74" s="108">
        <f t="shared" si="4"/>
        <v>0.56746796252166487</v>
      </c>
      <c r="L74" s="108">
        <f t="shared" si="10"/>
        <v>0.48940729047231213</v>
      </c>
      <c r="M74" s="108">
        <f t="shared" si="5"/>
        <v>0</v>
      </c>
      <c r="N74" s="76">
        <f t="shared" si="11"/>
        <v>1.4226919917657728</v>
      </c>
      <c r="O74" s="77">
        <f t="shared" si="6"/>
        <v>1.3535874021894954</v>
      </c>
      <c r="P74" s="77">
        <f t="shared" si="7"/>
        <v>1.4230793292751935</v>
      </c>
      <c r="Q74" s="77">
        <f t="shared" si="12"/>
        <v>0.72074312783815986</v>
      </c>
      <c r="R74" s="90">
        <f t="shared" si="8"/>
        <v>-0.5385949291305453</v>
      </c>
      <c r="S74" s="72">
        <f t="shared" si="14"/>
        <v>1.01E-5</v>
      </c>
    </row>
    <row r="75" spans="1:19">
      <c r="A75" s="33">
        <v>62</v>
      </c>
      <c r="B75" s="93">
        <f t="shared" si="13"/>
        <v>0.31809999999999999</v>
      </c>
      <c r="C75" s="97">
        <v>3000000</v>
      </c>
      <c r="D75" s="75">
        <v>6.3619999999999996E-2</v>
      </c>
      <c r="E75" s="75">
        <v>2.0687299999999999E-2</v>
      </c>
      <c r="F75" s="100">
        <v>5</v>
      </c>
      <c r="G75" s="85">
        <f>init!D75/D75</f>
        <v>0.49666928638792829</v>
      </c>
      <c r="H75" s="86">
        <f t="shared" si="2"/>
        <v>0.32516975793775543</v>
      </c>
      <c r="I75" s="107">
        <f t="shared" si="9"/>
        <v>0.56852397177472624</v>
      </c>
      <c r="J75" s="108">
        <f t="shared" si="3"/>
        <v>0.59999199983999685</v>
      </c>
      <c r="K75" s="108">
        <f t="shared" si="4"/>
        <v>0.56866036775503437</v>
      </c>
      <c r="L75" s="108">
        <f t="shared" si="10"/>
        <v>0.58563690546793279</v>
      </c>
      <c r="M75" s="108">
        <f t="shared" si="5"/>
        <v>0</v>
      </c>
      <c r="N75" s="76">
        <f t="shared" si="11"/>
        <v>1.427089067848772</v>
      </c>
      <c r="O75" s="77">
        <f t="shared" si="6"/>
        <v>1.5369996192410449</v>
      </c>
      <c r="P75" s="77">
        <f t="shared" si="7"/>
        <v>1.4274602943324899</v>
      </c>
      <c r="Q75" s="77">
        <f t="shared" si="12"/>
        <v>1.1426801866333041</v>
      </c>
      <c r="R75" s="90">
        <f t="shared" si="8"/>
        <v>-0.5385949291305453</v>
      </c>
      <c r="S75" s="72">
        <f t="shared" si="14"/>
        <v>1.01E-5</v>
      </c>
    </row>
    <row r="76" spans="1:19">
      <c r="A76" s="33">
        <v>63</v>
      </c>
      <c r="B76" s="93">
        <f t="shared" si="13"/>
        <v>0.34954249999999998</v>
      </c>
      <c r="C76" s="97">
        <v>3250000</v>
      </c>
      <c r="D76" s="75">
        <v>6.9908499999999998E-2</v>
      </c>
      <c r="E76" s="75">
        <v>2.3397399999999999E-2</v>
      </c>
      <c r="F76" s="100">
        <v>5</v>
      </c>
      <c r="G76" s="85">
        <f>init!D76/D76</f>
        <v>0.48991324374003159</v>
      </c>
      <c r="H76" s="86">
        <f t="shared" si="2"/>
        <v>0.33468605391332956</v>
      </c>
      <c r="I76" s="107">
        <f t="shared" si="9"/>
        <v>0.62475194349833851</v>
      </c>
      <c r="J76" s="108">
        <f t="shared" si="3"/>
        <v>0.64999299985999714</v>
      </c>
      <c r="K76" s="108">
        <f t="shared" si="4"/>
        <v>0.62487056498175153</v>
      </c>
      <c r="L76" s="108">
        <f t="shared" si="10"/>
        <v>0.60382929380110362</v>
      </c>
      <c r="M76" s="108">
        <f t="shared" si="5"/>
        <v>0</v>
      </c>
      <c r="N76" s="76">
        <f t="shared" si="11"/>
        <v>1.634368025479519</v>
      </c>
      <c r="O76" s="77">
        <f t="shared" si="6"/>
        <v>1.7204118362925946</v>
      </c>
      <c r="P76" s="77">
        <f t="shared" si="7"/>
        <v>1.6339797753130694</v>
      </c>
      <c r="Q76" s="77">
        <f t="shared" si="12"/>
        <v>1.222448175168918</v>
      </c>
      <c r="R76" s="90">
        <f t="shared" si="8"/>
        <v>-0.5385949291305453</v>
      </c>
      <c r="S76" s="72">
        <f t="shared" si="14"/>
        <v>1.01E-5</v>
      </c>
    </row>
    <row r="77" spans="1:19">
      <c r="A77" s="33">
        <v>64</v>
      </c>
      <c r="B77" s="93">
        <f>D77*F77</f>
        <v>0.368616</v>
      </c>
      <c r="C77" s="97">
        <v>3500000</v>
      </c>
      <c r="D77" s="75">
        <v>7.3723200000000003E-2</v>
      </c>
      <c r="E77" s="75">
        <v>1.1637099999999999E-2</v>
      </c>
      <c r="F77" s="100">
        <v>5</v>
      </c>
      <c r="G77" s="85">
        <f>init!D77/D77</f>
        <v>0.49852827875078665</v>
      </c>
      <c r="H77" s="86">
        <f t="shared" si="2"/>
        <v>0.15784854699741735</v>
      </c>
      <c r="I77" s="107">
        <f t="shared" si="9"/>
        <v>0.6588606886258036</v>
      </c>
      <c r="J77" s="108">
        <f t="shared" si="3"/>
        <v>0.69999399987999755</v>
      </c>
      <c r="K77" s="108">
        <f t="shared" si="4"/>
        <v>0.65896852782833792</v>
      </c>
      <c r="L77" s="108">
        <f t="shared" si="10"/>
        <v>0.26576744642461159</v>
      </c>
      <c r="M77" s="108">
        <f t="shared" si="5"/>
        <v>0</v>
      </c>
      <c r="N77" s="76">
        <f t="shared" si="11"/>
        <v>1.7601066021947946</v>
      </c>
      <c r="O77" s="77">
        <f t="shared" si="6"/>
        <v>1.9038240533441444</v>
      </c>
      <c r="P77" s="77">
        <f t="shared" si="7"/>
        <v>1.7592576419102894</v>
      </c>
      <c r="Q77" s="77">
        <f t="shared" si="12"/>
        <v>-0.25984832554327408</v>
      </c>
      <c r="R77" s="90">
        <f t="shared" si="8"/>
        <v>-0.5385949291305453</v>
      </c>
      <c r="S77" s="72">
        <f t="shared" si="14"/>
        <v>1.01E-5</v>
      </c>
    </row>
    <row r="78" spans="1:19">
      <c r="A78" s="33">
        <v>65</v>
      </c>
      <c r="B78" s="93">
        <f t="shared" si="13"/>
        <v>0.43597049999999998</v>
      </c>
      <c r="C78" s="97">
        <v>3750000</v>
      </c>
      <c r="D78" s="75">
        <v>8.7194099999999997E-2</v>
      </c>
      <c r="E78" s="75">
        <v>1.3381799999999999E-2</v>
      </c>
      <c r="F78" s="100">
        <v>5</v>
      </c>
      <c r="G78" s="85">
        <f>init!D78/D78</f>
        <v>0.45344123054197477</v>
      </c>
      <c r="H78" s="86">
        <f t="shared" ref="H78:H83" si="15">E78/D78</f>
        <v>0.15347139313325098</v>
      </c>
      <c r="I78" s="107">
        <f t="shared" si="9"/>
        <v>0.77930934638069083</v>
      </c>
      <c r="J78" s="108">
        <f t="shared" ref="J78:J83" si="16">(C78-$C$8)/($C$7-$C$8)</f>
        <v>0.74999499989999796</v>
      </c>
      <c r="K78" s="108">
        <f t="shared" ref="K78:K83" si="17">(D78-$D$8)/($D$7-$D$8)</f>
        <v>0.77937910997374382</v>
      </c>
      <c r="L78" s="108">
        <f t="shared" si="10"/>
        <v>0.25739960213988716</v>
      </c>
      <c r="M78" s="108">
        <f t="shared" ref="M78:M83" si="18">(F78-$F$8)/($F$7-$F$8)</f>
        <v>0</v>
      </c>
      <c r="N78" s="76">
        <f t="shared" si="11"/>
        <v>2.2041288826031638</v>
      </c>
      <c r="O78" s="77">
        <f t="shared" ref="O78:O83" si="19">(C78-$C$9)/$C$10</f>
        <v>2.0872362703956941</v>
      </c>
      <c r="P78" s="77">
        <f t="shared" ref="P78:P83" si="20">(D78-$D$9)/$D$10</f>
        <v>2.2016530106534375</v>
      </c>
      <c r="Q78" s="77">
        <f t="shared" si="12"/>
        <v>-0.29653873115399038</v>
      </c>
      <c r="R78" s="90">
        <f t="shared" ref="R78:R83" si="21">(F78-$F$9)/$F$10</f>
        <v>-0.5385949291305453</v>
      </c>
      <c r="S78" s="72">
        <f t="shared" si="14"/>
        <v>1.01E-5</v>
      </c>
    </row>
    <row r="79" spans="1:19">
      <c r="A79" s="33">
        <v>66</v>
      </c>
      <c r="B79" s="93">
        <f t="shared" si="13"/>
        <v>0.45459399999999994</v>
      </c>
      <c r="C79" s="97">
        <v>4000000</v>
      </c>
      <c r="D79" s="75">
        <v>9.0918799999999994E-2</v>
      </c>
      <c r="E79" s="75">
        <v>2.3679700000000001E-2</v>
      </c>
      <c r="F79" s="100">
        <v>5</v>
      </c>
      <c r="G79" s="85">
        <f>init!D79/D79</f>
        <v>0.46310114079816278</v>
      </c>
      <c r="H79" s="86">
        <f t="shared" si="15"/>
        <v>0.26044888405918254</v>
      </c>
      <c r="I79" s="107">
        <f t="shared" ref="I79:I83" si="22">(B79-$B$8)/($B$7-$B$8)</f>
        <v>0.81261336582554067</v>
      </c>
      <c r="J79" s="108">
        <f t="shared" si="16"/>
        <v>0.79999599991999837</v>
      </c>
      <c r="K79" s="108">
        <f t="shared" si="17"/>
        <v>0.81267260152345411</v>
      </c>
      <c r="L79" s="108">
        <f t="shared" ref="L79:L83" si="23">(H79-$G$8)/($G$7-$G$8)</f>
        <v>0.46190943063073509</v>
      </c>
      <c r="M79" s="108">
        <f t="shared" si="18"/>
        <v>0</v>
      </c>
      <c r="N79" s="76">
        <f t="shared" ref="N79:N83" si="24">(B79-$B$9)/$B$10</f>
        <v>2.3269009162339573</v>
      </c>
      <c r="O79" s="77">
        <f t="shared" si="19"/>
        <v>2.2706484874472439</v>
      </c>
      <c r="P79" s="77">
        <f t="shared" si="20"/>
        <v>2.3239752036737706</v>
      </c>
      <c r="Q79" s="77">
        <f t="shared" ref="Q79:Q83" si="25">(H79-$G$9)/$G$10</f>
        <v>0.60017352870545893</v>
      </c>
      <c r="R79" s="90">
        <f t="shared" si="21"/>
        <v>-0.5385949291305453</v>
      </c>
      <c r="S79" s="72">
        <f t="shared" si="14"/>
        <v>1.01E-5</v>
      </c>
    </row>
    <row r="80" spans="1:19">
      <c r="A80" s="33">
        <v>67</v>
      </c>
      <c r="B80" s="93">
        <f t="shared" ref="B80:B83" si="26">D80*F80</f>
        <v>0.48141800000000001</v>
      </c>
      <c r="C80" s="97">
        <v>4250000</v>
      </c>
      <c r="D80" s="75">
        <v>9.6283599999999997E-2</v>
      </c>
      <c r="E80" s="75">
        <v>3.11338E-2</v>
      </c>
      <c r="F80" s="100">
        <v>5</v>
      </c>
      <c r="G80" s="85">
        <f>init!D80/D80</f>
        <v>0.46034007868422039</v>
      </c>
      <c r="H80" s="86">
        <f t="shared" si="15"/>
        <v>0.32335517159723981</v>
      </c>
      <c r="I80" s="107">
        <f t="shared" si="22"/>
        <v>0.86058216962657996</v>
      </c>
      <c r="J80" s="108">
        <f t="shared" si="16"/>
        <v>0.84999699993999878</v>
      </c>
      <c r="K80" s="108">
        <f t="shared" si="17"/>
        <v>0.86062624167323432</v>
      </c>
      <c r="L80" s="108">
        <f t="shared" si="23"/>
        <v>0.58216794449241671</v>
      </c>
      <c r="M80" s="108">
        <f t="shared" si="18"/>
        <v>0</v>
      </c>
      <c r="N80" s="76">
        <f t="shared" si="24"/>
        <v>2.5037332533409677</v>
      </c>
      <c r="O80" s="77">
        <f t="shared" si="19"/>
        <v>2.4540607044987937</v>
      </c>
      <c r="P80" s="77">
        <f t="shared" si="20"/>
        <v>2.5001596215102362</v>
      </c>
      <c r="Q80" s="77">
        <f t="shared" si="25"/>
        <v>1.1274698671162717</v>
      </c>
      <c r="R80" s="90">
        <f t="shared" si="21"/>
        <v>-0.5385949291305453</v>
      </c>
      <c r="S80" s="72">
        <f t="shared" ref="S80:S83" si="27">$B$5</f>
        <v>1.01E-5</v>
      </c>
    </row>
    <row r="81" spans="1:19">
      <c r="A81" s="33">
        <v>68</v>
      </c>
      <c r="B81" s="93">
        <f t="shared" si="26"/>
        <v>0.51822999999999997</v>
      </c>
      <c r="C81" s="97">
        <v>4500000</v>
      </c>
      <c r="D81" s="75">
        <v>0.103646</v>
      </c>
      <c r="E81" s="75">
        <v>2.50902E-2</v>
      </c>
      <c r="F81" s="100">
        <v>5</v>
      </c>
      <c r="G81" s="85">
        <f>init!D81/D81</f>
        <v>0.45255870945333154</v>
      </c>
      <c r="H81" s="86">
        <f t="shared" si="15"/>
        <v>0.24207591223973909</v>
      </c>
      <c r="I81" s="107">
        <f t="shared" si="22"/>
        <v>0.92641230702308508</v>
      </c>
      <c r="J81" s="108">
        <f t="shared" si="16"/>
        <v>0.89999799995999918</v>
      </c>
      <c r="K81" s="108">
        <f t="shared" si="17"/>
        <v>0.92643556918567505</v>
      </c>
      <c r="L81" s="108">
        <f t="shared" si="23"/>
        <v>0.42678565568388094</v>
      </c>
      <c r="M81" s="108">
        <f t="shared" si="18"/>
        <v>0</v>
      </c>
      <c r="N81" s="76">
        <f t="shared" si="24"/>
        <v>2.7464096622875545</v>
      </c>
      <c r="O81" s="77">
        <f t="shared" si="19"/>
        <v>2.637472921550343</v>
      </c>
      <c r="P81" s="77">
        <f t="shared" si="20"/>
        <v>2.7419468564265781</v>
      </c>
      <c r="Q81" s="77">
        <f t="shared" si="25"/>
        <v>0.44616665363344815</v>
      </c>
      <c r="R81" s="90">
        <f t="shared" si="21"/>
        <v>-0.5385949291305453</v>
      </c>
      <c r="S81" s="72">
        <f t="shared" si="27"/>
        <v>1.01E-5</v>
      </c>
    </row>
    <row r="82" spans="1:19">
      <c r="A82" s="33">
        <v>69</v>
      </c>
      <c r="B82" s="93">
        <f t="shared" si="26"/>
        <v>0.52697000000000005</v>
      </c>
      <c r="C82" s="97">
        <v>4750000</v>
      </c>
      <c r="D82" s="75">
        <v>0.105394</v>
      </c>
      <c r="E82" s="75">
        <v>3.2074100000000001E-2</v>
      </c>
      <c r="F82" s="100">
        <v>5</v>
      </c>
      <c r="G82" s="85">
        <f>init!D82/D82</f>
        <v>0.47157712962787257</v>
      </c>
      <c r="H82" s="86">
        <f t="shared" si="15"/>
        <v>0.30432567318822706</v>
      </c>
      <c r="I82" s="107">
        <f t="shared" si="22"/>
        <v>0.94204186805876533</v>
      </c>
      <c r="J82" s="108">
        <f t="shared" si="16"/>
        <v>0.94999899997999959</v>
      </c>
      <c r="K82" s="108">
        <f t="shared" si="17"/>
        <v>0.94206018948499948</v>
      </c>
      <c r="L82" s="108">
        <f t="shared" si="23"/>
        <v>0.54578908177830998</v>
      </c>
      <c r="M82" s="108">
        <f t="shared" si="18"/>
        <v>0</v>
      </c>
      <c r="N82" s="76">
        <f t="shared" si="24"/>
        <v>2.8040265213061675</v>
      </c>
      <c r="O82" s="77">
        <f t="shared" si="19"/>
        <v>2.8208851386018927</v>
      </c>
      <c r="P82" s="77">
        <f t="shared" si="20"/>
        <v>2.7993526054532225</v>
      </c>
      <c r="Q82" s="77">
        <f t="shared" si="25"/>
        <v>0.96795982089400345</v>
      </c>
      <c r="R82" s="90">
        <f t="shared" si="21"/>
        <v>-0.5385949291305453</v>
      </c>
      <c r="S82" s="72">
        <f t="shared" si="27"/>
        <v>1.01E-5</v>
      </c>
    </row>
    <row r="83" spans="1:19" ht="15.75" thickBot="1">
      <c r="A83" s="36">
        <v>70</v>
      </c>
      <c r="B83" s="94">
        <f t="shared" si="26"/>
        <v>0.55937999999999999</v>
      </c>
      <c r="C83" s="98">
        <v>5000000</v>
      </c>
      <c r="D83" s="80">
        <v>0.111876</v>
      </c>
      <c r="E83" s="80">
        <v>2.34948E-2</v>
      </c>
      <c r="F83" s="101">
        <v>5</v>
      </c>
      <c r="G83" s="87">
        <f>init!D83/D83</f>
        <v>0.46645303729128679</v>
      </c>
      <c r="H83" s="88">
        <f t="shared" si="15"/>
        <v>0.21000750831277484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0.36548020039310863</v>
      </c>
      <c r="M83" s="110">
        <f t="shared" si="18"/>
        <v>0</v>
      </c>
      <c r="N83" s="78">
        <f t="shared" si="24"/>
        <v>3.0176835465685512</v>
      </c>
      <c r="O83" s="79">
        <f t="shared" si="19"/>
        <v>3.0042973556534425</v>
      </c>
      <c r="P83" s="79">
        <f t="shared" si="20"/>
        <v>3.0122267846241089</v>
      </c>
      <c r="Q83" s="79">
        <f t="shared" si="25"/>
        <v>0.17736121889630566</v>
      </c>
      <c r="R83" s="91">
        <f t="shared" si="21"/>
        <v>-0.5385949291305453</v>
      </c>
      <c r="S83" s="73">
        <f t="shared" si="27"/>
        <v>1.01E-5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1"/>
  <sheetViews>
    <sheetView topLeftCell="A52" zoomScaleNormal="100" workbookViewId="0">
      <selection activeCell="L68" sqref="L68"/>
    </sheetView>
  </sheetViews>
  <sheetFormatPr defaultRowHeight="15"/>
  <sheetData>
    <row r="1" spans="1:4" ht="21">
      <c r="A1" s="10" t="s">
        <v>22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2020-06-18T09:36:18Z</dcterms:modified>
</cp:coreProperties>
</file>