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710" windowHeight="12495" activeTab="1"/>
  </bookViews>
  <sheets>
    <sheet name="Datos del gráfico" sheetId="1" r:id="rId1"/>
    <sheet name="Diagrama de Gantt" sheetId="3" r:id="rId2"/>
    <sheet name="Datos de gráf. dinám. (ocultos)" sheetId="2" state="hidden" r:id="rId3"/>
    <sheet name="Información" sheetId="6" r:id="rId4"/>
  </sheets>
  <definedNames>
    <definedName name="Fecha_de_finalización">IFERROR(IF(MAX(Tareas[Fecha de finalización])="",TODAY(),MAX(MAX(Tareas[Fecha de finalización]),MAX(Hitos[fecha]))),"")</definedName>
    <definedName name="Fecha_de_inicio">IFERROR(IF(MIN(Tareas[Fecha de inicio])="",TODAY(),MIN(Tareas[Fecha de inicio])),"")</definedName>
    <definedName name="IntervaloDeFechas">{15,30,45,60,75,90,105,120}</definedName>
    <definedName name="Seguimiento_hoy">'Datos del gráfico'!$E$2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1" l="1"/>
  <c r="K19" i="1"/>
  <c r="K20" i="1"/>
  <c r="K21" i="1"/>
  <c r="K22" i="1"/>
  <c r="K23" i="1"/>
  <c r="K24" i="1"/>
  <c r="K25" i="1"/>
  <c r="G24" i="2" l="1"/>
  <c r="G25" i="2"/>
  <c r="G26" i="2"/>
  <c r="G27" i="2"/>
  <c r="G28" i="2"/>
  <c r="G29" i="2"/>
  <c r="G30" i="2"/>
  <c r="G31" i="2"/>
  <c r="G32" i="2"/>
  <c r="B11" i="2" l="1"/>
  <c r="K17" i="1"/>
  <c r="K16" i="1"/>
  <c r="K15" i="1"/>
  <c r="K14" i="1"/>
  <c r="K12" i="1"/>
  <c r="K8" i="1"/>
  <c r="K13" i="1"/>
  <c r="K9" i="1"/>
  <c r="K11" i="1"/>
  <c r="K7" i="1"/>
  <c r="K10" i="1"/>
  <c r="B12" i="2" l="1"/>
  <c r="K6" i="1"/>
  <c r="I25" i="2"/>
  <c r="I28" i="2"/>
  <c r="I31" i="2"/>
  <c r="I30" i="2"/>
  <c r="I26" i="2"/>
  <c r="I24" i="2"/>
  <c r="I29" i="2"/>
  <c r="I27" i="2"/>
  <c r="I32" i="2"/>
  <c r="G20" i="2" l="1"/>
  <c r="I20" i="2" s="1"/>
  <c r="G22" i="2"/>
  <c r="I22" i="2" s="1"/>
  <c r="G23" i="2"/>
  <c r="G19" i="2"/>
  <c r="H19" i="2" s="1"/>
  <c r="G21" i="2"/>
  <c r="H21" i="2" s="1"/>
  <c r="G18" i="2"/>
  <c r="B17" i="2"/>
  <c r="D17" i="2" s="1"/>
  <c r="B21" i="2"/>
  <c r="D21" i="2" s="1"/>
  <c r="B20" i="2"/>
  <c r="D20" i="2" s="1"/>
  <c r="B19" i="2"/>
  <c r="D19" i="2" s="1"/>
  <c r="B16" i="2"/>
  <c r="D16" i="2" s="1"/>
  <c r="B15" i="2"/>
  <c r="D15" i="2" s="1"/>
  <c r="B18" i="2"/>
  <c r="D18" i="2" s="1"/>
  <c r="H29" i="2"/>
  <c r="H27" i="2"/>
  <c r="H32" i="2"/>
  <c r="H24" i="2"/>
  <c r="H31" i="2"/>
  <c r="H30" i="2"/>
  <c r="H28" i="2"/>
  <c r="H26" i="2"/>
  <c r="H25" i="2"/>
  <c r="H23" i="2" l="1"/>
  <c r="I23" i="2"/>
  <c r="H18" i="2"/>
  <c r="I18" i="2"/>
  <c r="E21" i="2"/>
  <c r="E17" i="2"/>
  <c r="E18" i="2"/>
  <c r="E19" i="2"/>
  <c r="E20" i="2"/>
  <c r="E15" i="2"/>
  <c r="E16" i="2"/>
  <c r="C15" i="2"/>
  <c r="C19" i="2"/>
  <c r="C17" i="2"/>
  <c r="C18" i="2"/>
  <c r="C20" i="2"/>
  <c r="C16" i="2"/>
  <c r="C21" i="2"/>
  <c r="I21" i="2"/>
  <c r="I19" i="2"/>
  <c r="H20" i="2"/>
  <c r="H22" i="2"/>
  <c r="C5" i="2" l="1"/>
  <c r="C4" i="2"/>
  <c r="B2" i="2"/>
  <c r="B5" i="2"/>
  <c r="B4" i="2"/>
</calcChain>
</file>

<file path=xl/sharedStrings.xml><?xml version="1.0" encoding="utf-8"?>
<sst xmlns="http://schemas.openxmlformats.org/spreadsheetml/2006/main" count="81" uniqueCount="76">
  <si>
    <t>El encabezado de hitos de la tabla Hito se encuentra en la celda B3.
El encabezado de las tareas de la tabla Tareas se encuentra en la celda G3.</t>
  </si>
  <si>
    <t>La información sobre las columnas en la tabla Hito se encuentra en esta fila desde las celdas B4 a E4.
La información sobre las columnas en la tabla Tareas se encuentra en esta fila desde las celdas G4 a J4.</t>
  </si>
  <si>
    <t>Para agregar más hitos, inserte una fila nueva encima de esta.
Tenga en cuenta que el número predeterminado de hitos que se representará en el gráfico es 15. Para agregar nuevos hitos, es necesario realizar un cambio en la hoja de cálculo oculta. Para obtener más información, vea la celda A9 de la hoja de cálculo Información.
La siguiente instrucción se encuentra en la celda A26.</t>
  </si>
  <si>
    <t>Hay una nota en la celda G26.
Esta es la última instrucción de esta hoja de cálculo.</t>
  </si>
  <si>
    <t>Diagrama de Gantt de seguimiento de fechas</t>
  </si>
  <si>
    <t>¿Quiere realizar un seguimiento de la fecha actual?</t>
  </si>
  <si>
    <t>Hitos</t>
  </si>
  <si>
    <t>Esta columna se ordenará de forma secuencial.</t>
  </si>
  <si>
    <t>N.º</t>
  </si>
  <si>
    <t>Para agregar más hitos, inserte una fila nueva encima de esta.</t>
  </si>
  <si>
    <t>La columna de posición, los hitos de gráficos en el gráfico de tareas.</t>
  </si>
  <si>
    <t>Posición</t>
  </si>
  <si>
    <t>Sí</t>
  </si>
  <si>
    <t>Escriba la fecha del hito en esta columna.</t>
  </si>
  <si>
    <t>fecha</t>
  </si>
  <si>
    <t>Escriba una descripción del hito en esta columna. Estas descripciones aparecerán en el gráfico.</t>
  </si>
  <si>
    <t>Hito</t>
  </si>
  <si>
    <t>Tareas</t>
  </si>
  <si>
    <t>Para agregar más tareas, agregue una fila nueva encima de esta.</t>
  </si>
  <si>
    <t>Escriba la fecha de inicio de cada tarea debajo. Para obtener los mejores resultados, ordene esta columna en orden ascendente.</t>
  </si>
  <si>
    <t>Fecha de inicio</t>
  </si>
  <si>
    <t>Escriba la fecha de finalización de cada tarea o actividad debajo, en esta columna.</t>
  </si>
  <si>
    <t>Fecha de finalización</t>
  </si>
  <si>
    <t>Escriba las tareas o actividades en esta columna.</t>
  </si>
  <si>
    <t>Tarea</t>
  </si>
  <si>
    <t>La columna calculada automáticamente se usa para representar la duración de cada tarea. No la elimine ni modifique.</t>
  </si>
  <si>
    <t>Duración en días</t>
  </si>
  <si>
    <t>El diagrama de Gantt donde se muestran los datos del día actual, los hitos y las tareas en un intervalo de fechas se encuentra en esta hoja de cálculo. 
En la fila 1, desde las celdas B1 a R1, se muestra una barra de desplazamiento e incrementa el intervalo de fechas para mostrar hitos futuros.
El gráfico se muestra en las celdas B2 a R3.
Esta es la última instrucción de esta hoja de cálculo.</t>
  </si>
  <si>
    <t>El título de esta hoja de cálculo se encuentra en la celda B1.</t>
  </si>
  <si>
    <t>El título de la tabla se encuentra las celdas B2 y C2.</t>
  </si>
  <si>
    <t>El encabezado de tabla se encuentra en la celda B7.
El incremento de desplazamiento en la celda B8 representa los datos del gráfico y se muestra de forma visual en el diagrama de Gantt de forma individual. 
Al desplazarse con la barra de desplazamiento de la parte superior del diagrama, en la fila 1 de la hoja de cálculo Diagrama de Gantt, se incrementará este número.
El diagrama funciona mejor con incrementos individuales.
La siguiente instrucción se encuentra en la celda A10.</t>
  </si>
  <si>
    <t xml:space="preserve">El encabezado de tabla se encuentra en las celdas B10 y D10.
El intervalo del gráfico ayuda a seleccionar el intervalo de tareas e hitos adecuado. No modifique estos campos.
El número de vencimiento mantiene legible el gráfico al vencer las tareas y mostrar solo las que se encuentran dentro del intervalo. No modifique este número.
La siguiente instrucción se encuentra en la celda A14.
</t>
  </si>
  <si>
    <t>El encabezado de tabla de los datos de hito dinámicos se encuentra en las celdas B14 a E14. Hay una nota en la celda F14.
Esta tabla creará el diagrama de Gantt en la hoja de cálculo Diagrama de Gantt y representará 7 hitos a la vez.
Los datos de este gráfico se generan automáticamente basándose en el contenido de la tabla anterior. 
No edite ni elimine esta tabla o sus contenidos.
La siguiente instrucción se encuentra en la celda A17.</t>
  </si>
  <si>
    <t>Las celdas G15 a I15 contienen los encabezados de la tabla de los datos de hito dinámicos. 
Los datos en esta tabla pueden aparecer en blanco y puede que las fechas parezcan incorrectas; pero no rellene, edite, elimine ni, en caso alguno, modifique estos datos, ya que podrían sobrescribirse las fórmulas y producirse errores en la representación del gráfico.
La tabla permite representar 15 hitos. Para representar más de 15, solo tiene que expandir la tabla para acomodar el número. Recuerde que solo tiene que agregar los hitos de la hoja de cálculo Datos del gráfico. No agregue contenidos en esta tabla.
Hay una nota en la celda J15.
La siguiente instrucción se encuentra en la celda A32.</t>
  </si>
  <si>
    <t>Hay una nota en la celda J32.
Esta es la última instrucción de esta hoja de cálculo.</t>
  </si>
  <si>
    <t>Datos de gráfico dinámicos, NO edite ni elimine esta hoja de cálculo.</t>
  </si>
  <si>
    <t>coordenada X para resaltar el día actual</t>
  </si>
  <si>
    <t>incremento de desplazamiento</t>
  </si>
  <si>
    <t>Intervalo del gráfico</t>
  </si>
  <si>
    <t>resaltar</t>
  </si>
  <si>
    <t>coordenada Y</t>
  </si>
  <si>
    <t>vencimiento</t>
  </si>
  <si>
    <t>Duración de la tarea en días</t>
  </si>
  <si>
    <t>posición</t>
  </si>
  <si>
    <t>&lt;-- Esta tabla crea el diagrama de Gantt, donde se representan 7 hitos a la vez.</t>
  </si>
  <si>
    <t>Gráfico de hitos</t>
  </si>
  <si>
    <t>Fecha</t>
  </si>
  <si>
    <t>LÍNEA BASE</t>
  </si>
  <si>
    <t>&lt;-- Esta tabla crea los marcadores de hitos en el diagrama de Gantt, donde se representan solo los hitos con espacio suficiente en el intervalo de fechas que se muestra; hasta 15 hitos.</t>
  </si>
  <si>
    <t xml:space="preserve">&lt;-- Para representar más de 15 hitos, solo tiene que expandir esta tabla y agregar las nuevas entradas en la tabla Hito de la hoja de cálculo Datos del gráfico.
</t>
  </si>
  <si>
    <t>Información acerca de este libro</t>
  </si>
  <si>
    <t xml:space="preserve">Escriba la información de la tarea y el hito en la hoja de cálculo Datos del gráfico. Para representar hitos en la escala de tiempo, escriba 0 en la columna Número y, después, actualice la posición de la etiqueta para que esté “debajo” y evitar que se muestren etiquetas superpuestas.
La columna de posición en la tabla Hito representa los hitos en el gráfico de tareas, ya sea en la misma fila o en filas apiladas. Para representarlos en la misma fila, escriba el mismo número en esta columna para cada hito. Para representarlos en filas distintas, escriba números distintos. Los gráficos de datos de ejemplo representan todos los hitos en la posición de fila 2.
</t>
  </si>
  <si>
    <t>Guía para lectores de pantalla</t>
  </si>
  <si>
    <t xml:space="preserve">
No elimine ni modifique el contenido en la hoja de cálculo oculta. Al hacerlo, podría poner en peligro la integridad del diagrama de Gantt.
Los datos en esta tabla pueden aparecer en blanco y puede que las fechas parezcan incorrectas; pero no rellene, edite, elimine ni, en caso alguno, modifique estos datos, ya que podrían sobrescribirse las fórmulas y producirse errores en la representación del gráfico.
La tabla “Hito dinámico” permite representar 15 hitos. Para representar más de 15, solo tiene que expandir la tabla para acomodar el número. Recuerde que solo tiene que agregar datos de los hitos actuales en la hoja de cálculo Datos del gráfico.
</t>
  </si>
  <si>
    <t>Sugerencias</t>
  </si>
  <si>
    <t xml:space="preserve">
De forma predeterminada, los hitos se representan en la fila 1 del diagrama de Gantt con la columna de posición en la hoja de cálculo Datos del gráfico, a partir de la celda C5. Para representar hitos en filas distintas, solo tiene que cambiar el número. 
</t>
  </si>
  <si>
    <t xml:space="preserve">La escala de tiempo de fechas del diagrama de Gantt se representa con una separación de 5 fechas entre ellas. Para cambiar esto, seleccione la escala de tiempo en la hoja de cálculo Diagrama de Gantt y, después, haga clic en Formato de ejes. Por ejemplo, cambie la unidad mayor de 5 a 1 o 10. 
</t>
  </si>
  <si>
    <t>Esta es la última instrucción de esta hoja de cálculo.</t>
  </si>
  <si>
    <t>Cree un Diagrama de Gantt de seguimiento de fechas en esta hoja de cálculo.
El título de esta hoja de cálculo se encuentra en la celda B1. 
Para obtener información sobre cómo usar esta hoja de cálculo, incluidas las instrucciones para lectores de pantalla, consulte la hoja de cálculo Información.
Desplácese hacia abajo por la columna A para obtener más instrucciones.</t>
  </si>
  <si>
    <t xml:space="preserve">
Hay 4 hojas de cálculo en este libro. 
Datos del gráfico
Diagrama de Gantt
Datos de gráf. dinám. (ocultos)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El texto oculto no se imprimirá.
Para quitar las instrucciones de cualquier hoja de cálculo, es suficiente con eliminar la columna A.
</t>
  </si>
  <si>
    <t>Datos de gráf. dinám. (ocultos)</t>
  </si>
  <si>
    <t>Los encabezados de la tabla Hito se encuentran en las celdas B5 a E5. Los encabezados de la tabla Tareas se encuentran en las celdas G5 a K5.
Los datos de ejemplo de los hitos se encuentran en las celdas B6 a E17. 
Los datos de ejemplo de tareas se encuentran en las celdas G6 a J17.
La siguiente instrucción se encuentra en la celda A21.</t>
  </si>
  <si>
    <t>El encabezado de tabla se encuentra en las celdas B3 y C3. Estas coordenadas crean el elemento Hoy resaltar en el gráfico.
La primera columna indica el día, la segunda se usa para dibujar la línea que resalta el día actual.
La fecha de la primera columna puede cambiar para que el intervalo de fechas del gráfico pueda leerse correctamente a medida que avancen las fechas, pero una coordenada Y de 0 indica que no se dibujará ninguna línea.
No modifique ni elimine este contenido, ya que podrían producirse errores en el gráfico. Para dejar de resaltar la fecha actual, solo tiene que seleccionar “No” en la hoja de cálculo Datos de gráfico de la celda E2.
La siguiente instrucción se encuentra en la celda A7.</t>
  </si>
  <si>
    <t xml:space="preserve">La configuración predeterminada es resaltar la fecha del día actual en el diagrama de Gantt. Para dejar de resaltar la fecha actual, solo tiene que seleccionar “No” en la hoja de cálculo Datos de gráfico de la celda E2.
</t>
  </si>
  <si>
    <t>Seleccione la opción “Sí” en la celda E2 para resaltar la fecha actual en la hoja de cálculo Diagrama de Gantt. 
Seleccione la opción “No” en la celda E2 si no quiere resaltar la fecha actual en la hoja de cálculo Diagrama de Gantt.
En la celda E2, seleccione ALT+Flecha abajo para ver las opciones.</t>
  </si>
  <si>
    <t>Inicio de Diseño Relacional y Diagrama de Procesos</t>
  </si>
  <si>
    <t>Modelo Relacional y Diagrama De Procesos.</t>
  </si>
  <si>
    <t>Identificacion de Sedes y Tablas a Fragmentar</t>
  </si>
  <si>
    <t>Lista de Sedes y Fragmentaciones Correspondientes</t>
  </si>
  <si>
    <t>Diagrama de Despliegue y Componentes</t>
  </si>
  <si>
    <t>Especificacion de Lenguajes a Usar</t>
  </si>
  <si>
    <t>Casos de Uso</t>
  </si>
  <si>
    <t>inicio de Contruccion de la Plataforma</t>
  </si>
  <si>
    <t>Inicio Construccion de Base de Datos En el lenguaje planteado</t>
  </si>
  <si>
    <t>Presentacion Beta Plataforma (50 - 60 % del proyecto)</t>
  </si>
  <si>
    <t>Fase 2 Programa Completo (80 - 90 % completado)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</si>
</sst>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 &quot;€&quot;_-;\-* #,##0\ &quot;€&quot;_-;_-* &quot;-&quot;\ &quot;€&quot;_-;_-@_-"/>
    <numFmt numFmtId="165" formatCode="_-* #,##0.00\ &quot;€&quot;_-;\-* #,##0.00\ &quot;€&quot;_-;_-* &quot;-&quot;??\ &quot;€&quot;_-;_-@_-"/>
    <numFmt numFmtId="166" formatCode="_(* #,##0.00_);_(* \(#,##0.00\);_(* &quot;-&quot;??_);_(@_)"/>
    <numFmt numFmtId="167" formatCode="#,##0_ ;\-#,##0\ "/>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7" fontId="7" fillId="0" borderId="0" applyFont="0" applyFill="0" applyBorder="0" applyProtection="0">
      <alignment horizontal="center"/>
    </xf>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27">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0" fontId="4" fillId="0" borderId="0" xfId="4" applyFill="1"/>
    <xf numFmtId="14" fontId="7" fillId="0" borderId="0" xfId="6">
      <alignment horizontal="center"/>
    </xf>
    <xf numFmtId="167" fontId="0" fillId="0" borderId="0" xfId="7" applyFont="1">
      <alignment horizontal="center"/>
    </xf>
    <xf numFmtId="0" fontId="0" fillId="4" borderId="0" xfId="0" applyFill="1"/>
    <xf numFmtId="0" fontId="3" fillId="0" borderId="0" xfId="2" applyAlignment="1">
      <alignment horizontal="center" vertical="center"/>
    </xf>
  </cellXfs>
  <cellStyles count="48">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Date" xfId="6"/>
    <cellStyle name="Encabezado 1" xfId="1" builtinId="16" customBuiltin="1"/>
    <cellStyle name="Encabezado 4" xfId="12"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6" builtinId="20" customBuiltin="1"/>
    <cellStyle name="Incorrecto" xfId="14" builtinId="27" customBuiltin="1"/>
    <cellStyle name="Millares" xfId="8" builtinId="3" customBuiltin="1"/>
    <cellStyle name="Millares [0]" xfId="7" builtinId="6" customBuiltin="1"/>
    <cellStyle name="Moneda" xfId="9" builtinId="4" customBuiltin="1"/>
    <cellStyle name="Moneda [0]" xfId="10" builtinId="7" customBuiltin="1"/>
    <cellStyle name="Neutral" xfId="15" builtinId="28" customBuiltin="1"/>
    <cellStyle name="Normal" xfId="0" builtinId="0" customBuiltin="1"/>
    <cellStyle name="Notas" xfId="22" builtinId="10" customBuiltin="1"/>
    <cellStyle name="Porcentaje" xfId="11" builtinId="5" customBuiltin="1"/>
    <cellStyle name="Salida" xfId="17" builtinId="21" customBuiltin="1"/>
    <cellStyle name="Texto de advertencia" xfId="21" builtinId="11" customBuiltin="1"/>
    <cellStyle name="Texto explicativo" xfId="5" builtinId="53" customBuiltin="1"/>
    <cellStyle name="Título" xfId="3" builtinId="15" customBuiltin="1"/>
    <cellStyle name="Título 2" xfId="2" builtinId="17" customBuiltin="1"/>
    <cellStyle name="Título 3" xfId="4" builtinId="18" customBuiltin="1"/>
    <cellStyle name="Total" xfId="23" builtinId="25" customBuiltin="1"/>
  </cellStyles>
  <dxfs count="28">
    <dxf>
      <numFmt numFmtId="168" formatCode="dd/mm/yyyy"/>
    </dxf>
    <dxf>
      <numFmt numFmtId="168"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ill>
        <patternFill patternType="none">
          <fgColor indexed="64"/>
          <bgColor indexed="65"/>
        </patternFill>
      </fill>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protection locked="1" hidden="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8" formatCode="dd/mm/yyyy"/>
    </dxf>
    <dxf>
      <numFmt numFmtId="0" formatCode="General"/>
    </dxf>
    <dxf>
      <numFmt numFmtId="0" formatCode="Genera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tableStyleElement type="wholeTable" dxfId="27"/>
      <tableStyleElement type="headerRow" dxfId="26"/>
      <tableStyleElement type="firstColumn" dxfId="25"/>
      <tableStyleElement type="firstRowStripe" dxfId="24"/>
      <tableStyleElement type="firstColumnStripe"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tx>
                <c:rich>
                  <a:bodyPr/>
                  <a:lstStyle/>
                  <a:p>
                    <a:fld id="{60C11BC5-C658-4BA1-9D0E-AF276F6E03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CCF3-4D6B-A363-E3E4CAC6EE6E}"/>
                </c:ext>
              </c:extLst>
            </c:dLbl>
            <c:dLbl>
              <c:idx val="1"/>
              <c:layout/>
              <c:tx>
                <c:rich>
                  <a:bodyPr/>
                  <a:lstStyle/>
                  <a:p>
                    <a:fld id="{44732A01-C013-4A7D-BEA2-5B0670E3EC1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5CBD-442F-8D20-062F1D819F16}"/>
                </c:ext>
              </c:extLst>
            </c:dLbl>
            <c:dLbl>
              <c:idx val="2"/>
              <c:layout/>
              <c:tx>
                <c:rich>
                  <a:bodyPr/>
                  <a:lstStyle/>
                  <a:p>
                    <a:fld id="{6F166A7D-4019-4B10-88C3-0E807BF1299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5CBD-442F-8D20-062F1D819F16}"/>
                </c:ext>
              </c:extLst>
            </c:dLbl>
            <c:dLbl>
              <c:idx val="3"/>
              <c:layout/>
              <c:tx>
                <c:rich>
                  <a:bodyPr/>
                  <a:lstStyle/>
                  <a:p>
                    <a:fld id="{9DE6090C-FFBD-4C95-AF50-FA5EAC13D64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CBD-442F-8D20-062F1D819F16}"/>
                </c:ext>
              </c:extLst>
            </c:dLbl>
            <c:dLbl>
              <c:idx val="4"/>
              <c:layout/>
              <c:tx>
                <c:rich>
                  <a:bodyPr/>
                  <a:lstStyle/>
                  <a:p>
                    <a:fld id="{E5E0B120-2E18-4D49-AA3A-0E5651052B6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CBD-442F-8D20-062F1D819F16}"/>
                </c:ext>
              </c:extLst>
            </c:dLbl>
            <c:dLbl>
              <c:idx val="5"/>
              <c:layout/>
              <c:tx>
                <c:rich>
                  <a:bodyPr/>
                  <a:lstStyle/>
                  <a:p>
                    <a:fld id="{C8EB03C1-1D15-427B-9E51-18F37727A94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CBD-442F-8D20-062F1D819F16}"/>
                </c:ext>
              </c:extLst>
            </c:dLbl>
            <c:dLbl>
              <c:idx val="6"/>
              <c:layout/>
              <c:tx>
                <c:rich>
                  <a:bodyPr/>
                  <a:lstStyle/>
                  <a:p>
                    <a:fld id="{10C7FC7E-F5A9-4FAF-B83C-2B8DFC53157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CBD-442F-8D20-062F1D819F1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errBars>
            <c:errDir val="x"/>
            <c:errBarType val="plus"/>
            <c:errValType val="cust"/>
            <c:noEndCap val="1"/>
            <c:plus>
              <c:numRef>
                <c:f>'Datos de gráf. dinám. (ocultos)'!$D$15:$D$22</c:f>
                <c:numCache>
                  <c:formatCode>General</c:formatCode>
                  <c:ptCount val="8"/>
                  <c:pt idx="0">
                    <c:v>3</c:v>
                  </c:pt>
                  <c:pt idx="1">
                    <c:v>3</c:v>
                  </c:pt>
                  <c:pt idx="2">
                    <c:v>3</c:v>
                  </c:pt>
                  <c:pt idx="3">
                    <c:v>3</c:v>
                  </c:pt>
                  <c:pt idx="4">
                    <c:v>0</c:v>
                  </c:pt>
                  <c:pt idx="5">
                    <c:v>0</c:v>
                  </c:pt>
                  <c:pt idx="6">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'Datos de gráf. dinám. (ocultos)'!$C$15:$C$21</c:f>
              <c:numCache>
                <c:formatCode>m/d/yyyy</c:formatCode>
                <c:ptCount val="7"/>
                <c:pt idx="0">
                  <c:v>43738</c:v>
                </c:pt>
                <c:pt idx="1">
                  <c:v>43738</c:v>
                </c:pt>
                <c:pt idx="2">
                  <c:v>43745</c:v>
                </c:pt>
                <c:pt idx="3">
                  <c:v>43745</c:v>
                </c:pt>
                <c:pt idx="4">
                  <c:v>43785</c:v>
                </c:pt>
                <c:pt idx="5">
                  <c:v>43785</c:v>
                </c:pt>
                <c:pt idx="6">
                  <c:v>43785</c:v>
                </c:pt>
              </c:numCache>
            </c:numRef>
          </c:xVal>
          <c:yVal>
            <c:numRef>
              <c:f>'Datos de gráf. dinám. (ocultos)'!$E$15:$E$21</c:f>
              <c:numCache>
                <c:formatCode>General</c:formatCode>
                <c:ptCount val="7"/>
                <c:pt idx="0">
                  <c:v>8</c:v>
                </c:pt>
                <c:pt idx="1">
                  <c:v>7</c:v>
                </c:pt>
                <c:pt idx="2">
                  <c:v>6</c:v>
                </c:pt>
                <c:pt idx="3">
                  <c:v>5</c:v>
                </c:pt>
                <c:pt idx="4">
                  <c:v>0</c:v>
                </c:pt>
                <c:pt idx="5">
                  <c:v>0</c:v>
                </c:pt>
                <c:pt idx="6">
                  <c:v>0</c:v>
                </c:pt>
              </c:numCache>
            </c:numRef>
          </c:yVal>
          <c:smooth val="0"/>
          <c:extLst>
            <c:ext xmlns:c15="http://schemas.microsoft.com/office/drawing/2012/chart" uri="{02D57815-91ED-43cb-92C2-25804820EDAC}">
              <c15:datalabelsRange>
                <c15:f>'Datos de gráf. dinám. (ocultos)'!$B$15:$B$22</c15:f>
                <c15:dlblRangeCache>
                  <c:ptCount val="8"/>
                  <c:pt idx="0">
                    <c:v>Especificacion de Lenguajes a Usar</c:v>
                  </c:pt>
                  <c:pt idx="1">
                    <c:v>Casos de Uso</c:v>
                  </c:pt>
                  <c:pt idx="2">
                    <c:v>inicio de Contruccion de la Plataforma</c:v>
                  </c:pt>
                  <c:pt idx="3">
                    <c:v>Inicio Construccion de Base de Datos En el lenguaje planteado</c:v>
                  </c:pt>
                </c15:dlblRangeCache>
              </c15:datalabelsRange>
            </c:ext>
            <c:ext xmlns:c16="http://schemas.microsoft.com/office/drawing/2014/chart" uri="{C3380CC4-5D6E-409C-BE32-E72D297353CC}">
              <c16:uniqueId val="{0000000A-CCF3-4D6B-A363-E3E4CAC6EE6E}"/>
            </c:ext>
          </c:extLst>
        </c:ser>
        <c:ser>
          <c:idx val="1"/>
          <c:order val="1"/>
          <c:tx>
            <c:strRef>
              <c:f>'Datos de gráf. dinám. (ocultos)'!$B$2</c:f>
              <c:strCache>
                <c:ptCount val="1"/>
              </c:strCache>
            </c:strRef>
          </c:tx>
          <c:spPr>
            <a:ln w="25400" cap="rnd">
              <a:noFill/>
              <a:round/>
            </a:ln>
            <a:effectLst/>
          </c:spPr>
          <c:marker>
            <c:symbol val="circle"/>
            <c:size val="5"/>
            <c:spPr>
              <a:noFill/>
              <a:ln w="9525">
                <a:noFill/>
              </a:ln>
              <a:effectLst/>
            </c:spPr>
          </c:marker>
          <c:dLbls>
            <c:dLbl>
              <c:idx val="0"/>
              <c:layout/>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5F5C573C-459C-46A3-9C4C-17B0E0A18EF1}"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4-CCF3-4D6B-A363-E3E4CAC6EE6E}"/>
                </c:ext>
              </c:extLst>
            </c:dLbl>
            <c:dLbl>
              <c:idx val="1"/>
              <c:layout/>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'Datos de gráf. dinám. (ocultos)'!$B$4:$B$5</c:f>
              <c:numCache>
                <c:formatCode>m/d/yyyy</c:formatCode>
                <c:ptCount val="2"/>
                <c:pt idx="0">
                  <c:v>43738</c:v>
                </c:pt>
                <c:pt idx="1">
                  <c:v>43738</c:v>
                </c:pt>
              </c:numCache>
            </c:numRef>
          </c:xVal>
          <c:yVal>
            <c:numRef>
              <c:f>'Datos de gráf. dinám. (ocultos)'!$C$4:$C$5</c:f>
              <c:numCache>
                <c:formatCode>General</c:formatCode>
                <c:ptCount val="2"/>
                <c:pt idx="0">
                  <c:v>0</c:v>
                </c:pt>
                <c:pt idx="1">
                  <c:v>0</c:v>
                </c:pt>
              </c:numCache>
            </c:numRef>
          </c:yVal>
          <c:smooth val="0"/>
          <c:extLst>
            <c:ext xmlns:c15="http://schemas.microsoft.com/office/drawing/2012/chart" uri="{02D57815-91ED-43cb-92C2-25804820EDAC}">
              <c15:datalabelsRange>
                <c15:f>'Datos de gráf. dinám. (ocultos)'!$B$2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layout/>
              <c:tx>
                <c:rich>
                  <a:bodyPr/>
                  <a:lstStyle/>
                  <a:p>
                    <a:fld id="{58195A35-745F-4F5E-8700-294EBD65562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8-CCF3-4D6B-A363-E3E4CAC6EE6E}"/>
                </c:ext>
              </c:extLst>
            </c:dLbl>
            <c:dLbl>
              <c:idx val="1"/>
              <c:layout/>
              <c:tx>
                <c:rich>
                  <a:bodyPr/>
                  <a:lstStyle/>
                  <a:p>
                    <a:fld id="{F0B709E7-679D-4F0A-B4EE-277D54AE767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9-CCF3-4D6B-A363-E3E4CAC6EE6E}"/>
                </c:ext>
              </c:extLst>
            </c:dLbl>
            <c:dLbl>
              <c:idx val="2"/>
              <c:layout/>
              <c:tx>
                <c:rich>
                  <a:bodyPr/>
                  <a:lstStyle/>
                  <a:p>
                    <a:fld id="{03094994-2EF7-4406-9FE4-58BCA6719A4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A-CCF3-4D6B-A363-E3E4CAC6EE6E}"/>
                </c:ext>
              </c:extLst>
            </c:dLbl>
            <c:dLbl>
              <c:idx val="3"/>
              <c:layout/>
              <c:tx>
                <c:rich>
                  <a:bodyPr/>
                  <a:lstStyle/>
                  <a:p>
                    <a:fld id="{A7FDE183-4E2A-4BB0-AC74-ED9883F59FD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B-CCF3-4D6B-A363-E3E4CAC6EE6E}"/>
                </c:ext>
              </c:extLst>
            </c:dLbl>
            <c:dLbl>
              <c:idx val="4"/>
              <c:layout/>
              <c:tx>
                <c:rich>
                  <a:bodyPr/>
                  <a:lstStyle/>
                  <a:p>
                    <a:fld id="{D8E4EAAF-DF56-4F96-9991-6A9C45EAEAE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C-CCF3-4D6B-A363-E3E4CAC6EE6E}"/>
                </c:ext>
              </c:extLst>
            </c:dLbl>
            <c:dLbl>
              <c:idx val="5"/>
              <c:layout/>
              <c:tx>
                <c:rich>
                  <a:bodyPr/>
                  <a:lstStyle/>
                  <a:p>
                    <a:fld id="{D02565A8-1AE2-4A3A-852C-87B619EBC29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D-CCF3-4D6B-A363-E3E4CAC6EE6E}"/>
                </c:ext>
              </c:extLst>
            </c:dLbl>
            <c:dLbl>
              <c:idx val="6"/>
              <c:layout/>
              <c:tx>
                <c:rich>
                  <a:bodyPr/>
                  <a:lstStyle/>
                  <a:p>
                    <a:fld id="{3279CC20-95F2-4986-86FD-64B2227ABC3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E-CCF3-4D6B-A363-E3E4CAC6EE6E}"/>
                </c:ext>
              </c:extLst>
            </c:dLbl>
            <c:dLbl>
              <c:idx val="7"/>
              <c:layout/>
              <c:tx>
                <c:rich>
                  <a:bodyPr/>
                  <a:lstStyle/>
                  <a:p>
                    <a:fld id="{73DE774C-42E0-4DDD-964C-7FBCD971B68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F-CCF3-4D6B-A363-E3E4CAC6EE6E}"/>
                </c:ext>
              </c:extLst>
            </c:dLbl>
            <c:dLbl>
              <c:idx val="8"/>
              <c:layout/>
              <c:tx>
                <c:rich>
                  <a:bodyPr/>
                  <a:lstStyle/>
                  <a:p>
                    <a:fld id="{9C3F0AA1-DFBD-4D3C-B1F7-3D6BAABB7F0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A516-4FC6-AE94-903701FF51CF}"/>
                </c:ext>
              </c:extLst>
            </c:dLbl>
            <c:dLbl>
              <c:idx val="9"/>
              <c:layout/>
              <c:tx>
                <c:rich>
                  <a:bodyPr/>
                  <a:lstStyle/>
                  <a:p>
                    <a:fld id="{E2F98D90-B84C-44CA-A470-4E940FC56DD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A516-4FC6-AE94-903701FF51CF}"/>
                </c:ext>
              </c:extLst>
            </c:dLbl>
            <c:dLbl>
              <c:idx val="10"/>
              <c:layout/>
              <c:tx>
                <c:rich>
                  <a:bodyPr/>
                  <a:lstStyle/>
                  <a:p>
                    <a:fld id="{1950157A-4483-4F72-B23A-C6C96D9118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A516-4FC6-AE94-903701FF51CF}"/>
                </c:ext>
              </c:extLst>
            </c:dLbl>
            <c:dLbl>
              <c:idx val="11"/>
              <c:layout/>
              <c:tx>
                <c:rich>
                  <a:bodyPr/>
                  <a:lstStyle/>
                  <a:p>
                    <a:fld id="{8B79871D-31DC-4F32-9917-3A85688CDC2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A516-4FC6-AE94-903701FF51CF}"/>
                </c:ext>
              </c:extLst>
            </c:dLbl>
            <c:dLbl>
              <c:idx val="12"/>
              <c:layout/>
              <c:tx>
                <c:rich>
                  <a:bodyPr/>
                  <a:lstStyle/>
                  <a:p>
                    <a:fld id="{83EEE301-C6E3-49A4-B64D-EDAD886B92B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A516-4FC6-AE94-903701FF51CF}"/>
                </c:ext>
              </c:extLst>
            </c:dLbl>
            <c:dLbl>
              <c:idx val="13"/>
              <c:layout/>
              <c:tx>
                <c:rich>
                  <a:bodyPr/>
                  <a:lstStyle/>
                  <a:p>
                    <a:fld id="{CBCF1AB2-8991-445C-A094-12C0AFCEB5D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A516-4FC6-AE94-903701FF51CF}"/>
                </c:ext>
              </c:extLst>
            </c:dLbl>
            <c:dLbl>
              <c:idx val="14"/>
              <c:layout/>
              <c:tx>
                <c:rich>
                  <a:bodyPr/>
                  <a:lstStyle/>
                  <a:p>
                    <a:fld id="{DA52AC63-6384-46F1-BC88-AD73E7FFD58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'Datos de gráf. dinám. (ocultos)'!$H$18:$H$32</c:f>
              <c:numCache>
                <c:formatCode>m/d/yyyy</c:formatCode>
                <c:ptCount val="15"/>
                <c:pt idx="0">
                  <c:v>43768</c:v>
                </c:pt>
                <c:pt idx="1">
                  <c:v>43789</c:v>
                </c:pt>
                <c:pt idx="2">
                  <c:v>43789</c:v>
                </c:pt>
                <c:pt idx="3">
                  <c:v>43789</c:v>
                </c:pt>
                <c:pt idx="4">
                  <c:v>43789</c:v>
                </c:pt>
                <c:pt idx="5">
                  <c:v>43789</c:v>
                </c:pt>
                <c:pt idx="6">
                  <c:v>43789</c:v>
                </c:pt>
                <c:pt idx="7">
                  <c:v>43789</c:v>
                </c:pt>
                <c:pt idx="8">
                  <c:v>43789</c:v>
                </c:pt>
                <c:pt idx="9">
                  <c:v>43789</c:v>
                </c:pt>
                <c:pt idx="10">
                  <c:v>43789</c:v>
                </c:pt>
                <c:pt idx="11">
                  <c:v>43789</c:v>
                </c:pt>
                <c:pt idx="12">
                  <c:v>43789</c:v>
                </c:pt>
                <c:pt idx="13">
                  <c:v>43789</c:v>
                </c:pt>
                <c:pt idx="14">
                  <c:v>43789</c:v>
                </c:pt>
              </c:numCache>
            </c:numRef>
          </c:xVal>
          <c:yVal>
            <c:numRef>
              <c:f>'Datos de gráf. dinám. (ocultos)'!$I$18:$I$33</c:f>
              <c:numCache>
                <c:formatCode>General</c:formatCode>
                <c:ptCount val="16"/>
                <c:pt idx="0">
                  <c:v>1</c:v>
                </c:pt>
                <c:pt idx="1">
                  <c:v>2</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'Datos de gráf. dinám. (ocultos)'!$G$18:$G$33</c15:f>
                <c15:dlblRangeCache>
                  <c:ptCount val="16"/>
                  <c:pt idx="0">
                    <c:v>Presentacion Beta Plataforma (50 - 60 % del proyecto)</c:v>
                  </c:pt>
                  <c:pt idx="1">
                    <c:v>Fase 2 Programa Completo (80 - 90 % completado)</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594342512"/>
        <c:axId val="594340336"/>
      </c:scatterChart>
      <c:valAx>
        <c:axId val="59434251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594340336"/>
        <c:crosses val="autoZero"/>
        <c:crossBetween val="midCat"/>
        <c:majorUnit val="5"/>
      </c:valAx>
      <c:valAx>
        <c:axId val="594340336"/>
        <c:scaling>
          <c:orientation val="minMax"/>
        </c:scaling>
        <c:delete val="1"/>
        <c:axPos val="l"/>
        <c:numFmt formatCode="General" sourceLinked="1"/>
        <c:majorTickMark val="none"/>
        <c:minorTickMark val="none"/>
        <c:tickLblPos val="none"/>
        <c:crossAx val="59434251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8" horiz="1" max="100" page="4" val="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Gráfico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Barra de desplazamiento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Tareas" displayName="Tareas" ref="G5:K25" totalsRowShown="0">
  <autoFilter ref="G5:K25"/>
  <sortState ref="G6:J25">
    <sortCondition ref="H5:H25"/>
  </sortState>
  <tableColumns count="5">
    <tableColumn id="4" name="N.º" dataDxfId="22"/>
    <tableColumn id="1" name="Fecha de inicio" dataCellStyle="Date"/>
    <tableColumn id="2" name="Fecha de finalización" dataCellStyle="Date"/>
    <tableColumn id="3" name="Tarea"/>
    <tableColumn id="5" name="Duración en días">
      <calculatedColumnFormula>IFERROR(IF(LEN(Tareas[[#This Row],[Fecha de inicio]])=0,"",(INT(Tareas[[#This Row],[Fecha de finalización]])-INT(Tareas[[#This Row],[Fecha de inicio]]))-(INT(Tareas[[#This Row],[Fecha de inicio]])-INT(Tareas[[#This Row],[Fecha de inicio]]))+1),"")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id="2" name="Hitos" displayName="Hitos" ref="B5:E20">
  <autoFilter ref="B5:E20">
    <filterColumn colId="0" hiddenButton="1"/>
    <filterColumn colId="1" hiddenButton="1"/>
    <filterColumn colId="2" hiddenButton="1"/>
    <filterColumn colId="3" hiddenButton="1"/>
  </autoFilter>
  <sortState ref="B6:E16">
    <sortCondition ref="D6:D16"/>
  </sortState>
  <tableColumns count="4">
    <tableColumn id="5" name="N.º" totalsRowLabel="Total" dataDxfId="21" totalsRowDxfId="20"/>
    <tableColumn id="3" name="Posición" dataDxfId="19" totalsRowDxfId="18"/>
    <tableColumn id="1" name="fecha" totalsRowDxfId="17" dataCellStyle="Date"/>
    <tableColumn id="2" name="Hito" totalsRowFunction="count"/>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id="4" name="DatosDeTareasDinámicas" displayName="DatosDeTareasDinámicas" ref="B14:E21">
  <autoFilter ref="B14:E21">
    <filterColumn colId="0" hiddenButton="1"/>
    <filterColumn colId="1" hiddenButton="1"/>
    <filterColumn colId="2" hiddenButton="1"/>
    <filterColumn colId="3" hiddenButton="1"/>
  </autoFilter>
  <tableColumns count="4">
    <tableColumn id="1" name="Tareas" totalsRowLabel="Total" dataDxfId="15" totalsRowDxfId="14">
      <calculatedColumnFormula>IFERROR(IF(LEN(OFFSET('Datos del gráfico'!$H6,IncrementoDeDesplazamiento[incremento de desplazamiento],0,1,1))=0,"",IF(OR(OFFSET('Datos del gráfico'!$I6,IncrementoDeDesplazamiento[incremento de desplazamiento],0,1,1)&lt;=$B$12,OFFSET('Datos del gráfico'!$H6,IncrementoDeDesplazamiento[incremento de desplazamiento],0,1,1)&gt;=($B$11-$D$11)),INDEX(Tareas[],OFFSET('Datos del gráfico'!$G6,IncrementoDeDesplazamiento[incremento de desplazamiento],0,1,1),4),"")),"")</calculatedColumnFormula>
    </tableColumn>
    <tableColumn id="2" name="Fecha de inicio" dataCellStyle="Date">
      <calculatedColumnFormula>IFERROR(IF(LEN(DatosDeTareasDinámicas[[#This Row],[Tareas]])=0,$B$11,INDEX(Tareas[],OFFSET('Datos del gráfico'!$G6,IncrementoDeDesplazamiento[incremento de desplazamiento],0,1,1),2)),"")</calculatedColumnFormula>
    </tableColumn>
    <tableColumn id="3" name="Duración de la tarea en días" dataDxfId="13">
      <calculatedColumnFormula>IFERROR(IF(LEN(DatosDeTareasDinámicas[[#This Row],[Tareas]])=0,0,IF(AND('Datos del gráfico'!$H6&lt;=$B$12,'Datos del gráfico'!$I6&gt;=$B$12),ABS(OFFSET('Datos del gráfico'!$H6,IncrementoDeDesplazamiento[incremento de desplazamiento],0,1,1)-$B$12)+1,OFFSET('Datos del gráfico'!$K6,IncrementoDeDesplazamiento[incremento de desplazamiento],0,1,1))),"")</calculatedColumnFormula>
    </tableColumn>
    <tableColumn id="4" name="posición" totalsRowFunction="sum" dataDxfId="12">
      <calculatedColumnFormula>IFERROR(IF(LEN(DatosDeTareasDinámicas[[#This Row],[Tareas]])=0,"",ROW($A1)),"")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id="6" name="HoyResaltado" displayName="HoyResaltado" ref="B3:C5" totalsRowShown="0">
  <autoFilter ref="B3:C5"/>
  <tableColumns count="2">
    <tableColumn id="1" name="coordenada X para resaltar el día actual" dataDxfId="11">
      <calculatedColumnFormula>IFERROR(IF(TODAY()&lt;MIN(DatosDeTareasDinámicas[Fecha de inicio]),MIN($B$11,MIN(DatosDeTareasDinámicas[Fecha de inicio])),TODAY()),TODAY())</calculatedColumnFormula>
    </tableColumn>
    <tableColumn id="2" name="coordenada Y" dataDxfId="10">
      <calculatedColumnFormula>IFERROR(IF(Seguimiento_hoy="Sí",IF(TODAY()&lt;MIN(DatosDeTareasDinámicas[Fecha de inicio]),0,9),0),0)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id="8" name="DatosDeHitoDinámicos" displayName="DatosDeHitoDinámicos" ref="G17:I32">
  <autoFilter ref="G17:I32">
    <filterColumn colId="0" hiddenButton="1"/>
    <filterColumn colId="1" hiddenButton="1"/>
    <filterColumn colId="2" hiddenButton="1"/>
  </autoFilter>
  <tableColumns count="3">
    <tableColumn id="1" name="Hitos" totalsRowLabel="Total" dataDxfId="9" totalsRowDxfId="8">
      <calculatedColumnFormula>IFERROR(IF(LEN('Datos del gráfico'!D6)=0,"",IF(AND('Datos del gráfico'!D6&lt;=$B$12,'Datos del gráfico'!D6&gt;=$B$11-$D$11),'Datos del gráfico'!E6,"")),"")</calculatedColumnFormula>
    </tableColumn>
    <tableColumn id="4" name="Fecha" totalsRowDxfId="7" dataCellStyle="Date">
      <calculatedColumnFormula>IFERROR(IF(LEN(DatosDeHitoDinámicos[[#This Row],[Hitos]])=0,$B$12,'Datos del gráfico'!$D6),2)</calculatedColumnFormula>
    </tableColumn>
    <tableColumn id="5" name="LÍNEA BASE" totalsRowFunction="count" dataDxfId="6" totalsRowDxfId="5">
      <calculatedColumnFormula>IFERROR(IF(LEN(DatosDeHitoDinámicos[[#This Row],[Hitos]])=0,"",'Datos del gráfico'!$C6),"")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id="5" name="IncrementoDeDesplazamiento" displayName="IncrementoDeDesplazamiento" ref="B7:B8" totalsRowShown="0" headerRowDxfId="4" dataDxfId="3">
  <autoFilter ref="B7:B8">
    <filterColumn colId="0" hiddenButton="1"/>
  </autoFilter>
  <tableColumns count="1">
    <tableColumn id="1" name="incremento de desplazamiento"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id="9" name="IntervaloDelGráfico" displayName="IntervaloDelGráfico" ref="B10:B12" totalsRowShown="0" dataDxfId="1">
  <autoFilter ref="B10:B12"/>
  <tableColumns count="1">
    <tableColumn id="1" name="Intervalo del gráfico"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id="3" name="Vencimiento" displayName="Vencimiento" ref="D10:D11" totalsRowShown="0">
  <autoFilter ref="D10:D11"/>
  <tableColumns count="1">
    <tableColumn id="1" name="vencimiento"/>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showGridLines="0" topLeftCell="A4" workbookViewId="0">
      <selection activeCell="Q9" sqref="Q9"/>
    </sheetView>
  </sheetViews>
  <sheetFormatPr baseColWidth="10" defaultColWidth="9.140625" defaultRowHeight="15" x14ac:dyDescent="0.25"/>
  <cols>
    <col min="1" max="1" width="2.7109375" style="15" customWidth="1"/>
    <col min="2" max="2" width="16.85546875" customWidth="1"/>
    <col min="3" max="3" width="15.7109375" customWidth="1"/>
    <col min="4" max="4" width="19" customWidth="1"/>
    <col min="5" max="5" width="17.140625" customWidth="1"/>
    <col min="6" max="6" width="2.7109375" customWidth="1"/>
    <col min="7" max="7" width="10.7109375" customWidth="1"/>
    <col min="8" max="8" width="20" customWidth="1"/>
    <col min="9" max="9" width="22.5703125" customWidth="1"/>
    <col min="10" max="10" width="47.7109375" bestFit="1" customWidth="1"/>
    <col min="11" max="11" width="19.28515625" hidden="1" customWidth="1"/>
  </cols>
  <sheetData>
    <row r="1" spans="1:11" ht="50.1" customHeight="1" x14ac:dyDescent="0.25">
      <c r="A1" s="14" t="s">
        <v>58</v>
      </c>
      <c r="B1" s="16" t="s">
        <v>4</v>
      </c>
    </row>
    <row r="2" spans="1:11" ht="15.75" customHeight="1" x14ac:dyDescent="0.25">
      <c r="A2" s="14" t="s">
        <v>64</v>
      </c>
      <c r="B2" s="26" t="s">
        <v>5</v>
      </c>
      <c r="C2" s="26"/>
      <c r="D2" s="26"/>
      <c r="E2" s="17" t="s">
        <v>12</v>
      </c>
    </row>
    <row r="3" spans="1:11" ht="35.1" customHeight="1" x14ac:dyDescent="0.3">
      <c r="A3" s="14" t="s">
        <v>0</v>
      </c>
      <c r="B3" s="9" t="s">
        <v>6</v>
      </c>
      <c r="G3" s="13" t="s">
        <v>17</v>
      </c>
    </row>
    <row r="4" spans="1:11" ht="102.75" customHeight="1" x14ac:dyDescent="0.25">
      <c r="A4" s="14" t="s">
        <v>1</v>
      </c>
      <c r="B4" s="19" t="s">
        <v>7</v>
      </c>
      <c r="C4" s="18" t="s">
        <v>10</v>
      </c>
      <c r="D4" s="18" t="s">
        <v>13</v>
      </c>
      <c r="E4" s="18" t="s">
        <v>15</v>
      </c>
      <c r="G4" s="19" t="s">
        <v>7</v>
      </c>
      <c r="H4" s="18" t="s">
        <v>19</v>
      </c>
      <c r="I4" s="18" t="s">
        <v>21</v>
      </c>
      <c r="J4" s="18" t="s">
        <v>23</v>
      </c>
      <c r="K4" s="18" t="s">
        <v>25</v>
      </c>
    </row>
    <row r="5" spans="1:11" ht="15" customHeight="1" x14ac:dyDescent="0.25">
      <c r="A5" s="14" t="s">
        <v>61</v>
      </c>
      <c r="B5" s="6" t="s">
        <v>8</v>
      </c>
      <c r="C5" s="6" t="s">
        <v>11</v>
      </c>
      <c r="D5" s="6" t="s">
        <v>14</v>
      </c>
      <c r="E5" s="6" t="s">
        <v>16</v>
      </c>
      <c r="G5" s="6" t="s">
        <v>8</v>
      </c>
      <c r="H5" s="6" t="s">
        <v>20</v>
      </c>
      <c r="I5" s="6" t="s">
        <v>22</v>
      </c>
      <c r="J5" s="6" t="s">
        <v>24</v>
      </c>
      <c r="K5" t="s">
        <v>26</v>
      </c>
    </row>
    <row r="6" spans="1:11" ht="45" x14ac:dyDescent="0.25">
      <c r="A6" s="14"/>
      <c r="B6" s="11">
        <v>1</v>
      </c>
      <c r="C6" s="21">
        <v>1</v>
      </c>
      <c r="D6" s="23">
        <v>43768</v>
      </c>
      <c r="E6" s="6" t="s">
        <v>74</v>
      </c>
      <c r="F6" s="12"/>
      <c r="G6" s="11">
        <v>1</v>
      </c>
      <c r="H6" s="23">
        <v>43710</v>
      </c>
      <c r="I6" s="23">
        <v>43712</v>
      </c>
      <c r="J6" s="7" t="s">
        <v>65</v>
      </c>
      <c r="K6" s="24">
        <f>IFERROR(IF(LEN(Tareas[[#This Row],[Fecha de inicio]])=0,"",(INT(Tareas[[#This Row],[Fecha de finalización]])-INT(Tareas[[#This Row],[Fecha de inicio]]))-(INT(Tareas[[#This Row],[Fecha de inicio]])-INT(Tareas[[#This Row],[Fecha de inicio]]))+1),"")</f>
        <v>3</v>
      </c>
    </row>
    <row r="7" spans="1:11" x14ac:dyDescent="0.25">
      <c r="B7" s="11">
        <v>2</v>
      </c>
      <c r="C7" s="21">
        <v>2</v>
      </c>
      <c r="D7" s="23">
        <v>43789</v>
      </c>
      <c r="E7" s="6" t="s">
        <v>75</v>
      </c>
      <c r="G7" s="11">
        <v>2</v>
      </c>
      <c r="H7" s="23">
        <v>43717</v>
      </c>
      <c r="I7" s="23">
        <v>43719</v>
      </c>
      <c r="J7" s="6" t="s">
        <v>66</v>
      </c>
      <c r="K7" s="24">
        <f>IFERROR(IF(LEN(Tareas[[#This Row],[Fecha de inicio]])=0,"",(INT(Tareas[[#This Row],[Fecha de finalización]])-INT(Tareas[[#This Row],[Fecha de inicio]]))-(INT(Tareas[[#This Row],[Fecha de inicio]])-INT(Tareas[[#This Row],[Fecha de inicio]]))+1),"")</f>
        <v>3</v>
      </c>
    </row>
    <row r="8" spans="1:11" x14ac:dyDescent="0.25">
      <c r="B8" s="11">
        <v>3</v>
      </c>
      <c r="C8" s="21"/>
      <c r="D8" s="23"/>
      <c r="E8" s="6"/>
      <c r="G8" s="11">
        <v>3</v>
      </c>
      <c r="H8" s="23">
        <v>43724</v>
      </c>
      <c r="I8" s="23">
        <v>43726</v>
      </c>
      <c r="J8" s="6" t="s">
        <v>67</v>
      </c>
      <c r="K8" s="24">
        <f>IFERROR(IF(LEN(Tareas[[#This Row],[Fecha de inicio]])=0,"",(INT(Tareas[[#This Row],[Fecha de finalización]])-INT(Tareas[[#This Row],[Fecha de inicio]]))-(INT(Tareas[[#This Row],[Fecha de inicio]])-INT(Tareas[[#This Row],[Fecha de inicio]]))+1),"")</f>
        <v>3</v>
      </c>
    </row>
    <row r="9" spans="1:11" x14ac:dyDescent="0.25">
      <c r="B9" s="11">
        <v>4</v>
      </c>
      <c r="C9" s="21"/>
      <c r="D9" s="23"/>
      <c r="E9" s="6"/>
      <c r="G9" s="11">
        <v>4</v>
      </c>
      <c r="H9" s="23">
        <v>43724</v>
      </c>
      <c r="I9" s="23">
        <v>43726</v>
      </c>
      <c r="J9" t="s">
        <v>68</v>
      </c>
      <c r="K9" s="24">
        <f>IFERROR(IF(LEN(Tareas[[#This Row],[Fecha de inicio]])=0,"",(INT(Tareas[[#This Row],[Fecha de finalización]])-INT(Tareas[[#This Row],[Fecha de inicio]]))-(INT(Tareas[[#This Row],[Fecha de inicio]])-INT(Tareas[[#This Row],[Fecha de inicio]]))+1),"")</f>
        <v>3</v>
      </c>
    </row>
    <row r="10" spans="1:11" ht="45" x14ac:dyDescent="0.25">
      <c r="B10" s="11">
        <v>5</v>
      </c>
      <c r="C10" s="21"/>
      <c r="D10" s="23"/>
      <c r="E10" s="6"/>
      <c r="G10" s="11">
        <v>5</v>
      </c>
      <c r="H10" s="23">
        <v>43731</v>
      </c>
      <c r="I10" s="23">
        <v>43733</v>
      </c>
      <c r="J10" s="7" t="s">
        <v>69</v>
      </c>
      <c r="K10" s="24">
        <f>IFERROR(IF(LEN(Tareas[[#This Row],[Fecha de inicio]])=0,"",(INT(Tareas[[#This Row],[Fecha de finalización]])-INT(Tareas[[#This Row],[Fecha de inicio]]))-(INT(Tareas[[#This Row],[Fecha de inicio]])-INT(Tareas[[#This Row],[Fecha de inicio]]))+1),"")</f>
        <v>3</v>
      </c>
    </row>
    <row r="11" spans="1:11" ht="30" x14ac:dyDescent="0.25">
      <c r="B11" s="11">
        <v>6</v>
      </c>
      <c r="C11" s="21"/>
      <c r="D11" s="23"/>
      <c r="E11" s="6"/>
      <c r="G11" s="11">
        <v>6</v>
      </c>
      <c r="H11" s="23">
        <v>43738</v>
      </c>
      <c r="I11" s="23">
        <v>43740</v>
      </c>
      <c r="J11" s="7" t="s">
        <v>70</v>
      </c>
      <c r="K11" s="24">
        <f>IFERROR(IF(LEN(Tareas[[#This Row],[Fecha de inicio]])=0,"",(INT(Tareas[[#This Row],[Fecha de finalización]])-INT(Tareas[[#This Row],[Fecha de inicio]]))-(INT(Tareas[[#This Row],[Fecha de inicio]])-INT(Tareas[[#This Row],[Fecha de inicio]]))+1),"")</f>
        <v>3</v>
      </c>
    </row>
    <row r="12" spans="1:11" x14ac:dyDescent="0.25">
      <c r="B12" s="11"/>
      <c r="C12" s="21"/>
      <c r="D12" s="23"/>
      <c r="E12" s="6"/>
      <c r="G12" s="11">
        <v>7</v>
      </c>
      <c r="H12" s="23">
        <v>43738</v>
      </c>
      <c r="I12" s="23">
        <v>43740</v>
      </c>
      <c r="J12" s="7" t="s">
        <v>71</v>
      </c>
      <c r="K12" s="24">
        <f>IFERROR(IF(LEN(Tareas[[#This Row],[Fecha de inicio]])=0,"",(INT(Tareas[[#This Row],[Fecha de finalización]])-INT(Tareas[[#This Row],[Fecha de inicio]]))-(INT(Tareas[[#This Row],[Fecha de inicio]])-INT(Tareas[[#This Row],[Fecha de inicio]]))+1),"")</f>
        <v>3</v>
      </c>
    </row>
    <row r="13" spans="1:11" ht="30" x14ac:dyDescent="0.25">
      <c r="B13" s="11"/>
      <c r="C13" s="21"/>
      <c r="D13" s="23"/>
      <c r="E13" s="6"/>
      <c r="G13" s="11">
        <v>8</v>
      </c>
      <c r="H13" s="23">
        <v>43745</v>
      </c>
      <c r="I13" s="23">
        <v>43747</v>
      </c>
      <c r="J13" s="7" t="s">
        <v>72</v>
      </c>
      <c r="K13" s="24">
        <f>IFERROR(IF(LEN(Tareas[[#This Row],[Fecha de inicio]])=0,"",(INT(Tareas[[#This Row],[Fecha de finalización]])-INT(Tareas[[#This Row],[Fecha de inicio]]))-(INT(Tareas[[#This Row],[Fecha de inicio]])-INT(Tareas[[#This Row],[Fecha de inicio]]))+1),"")</f>
        <v>3</v>
      </c>
    </row>
    <row r="14" spans="1:11" ht="45" x14ac:dyDescent="0.25">
      <c r="B14" s="11"/>
      <c r="C14" s="21"/>
      <c r="D14" s="23"/>
      <c r="E14" s="6"/>
      <c r="G14" s="11">
        <v>9</v>
      </c>
      <c r="H14" s="23">
        <v>43745</v>
      </c>
      <c r="I14" s="23">
        <v>43747</v>
      </c>
      <c r="J14" s="7" t="s">
        <v>73</v>
      </c>
      <c r="K14" s="24">
        <f>IFERROR(IF(LEN(Tareas[[#This Row],[Fecha de inicio]])=0,"",(INT(Tareas[[#This Row],[Fecha de finalización]])-INT(Tareas[[#This Row],[Fecha de inicio]]))-(INT(Tareas[[#This Row],[Fecha de inicio]])-INT(Tareas[[#This Row],[Fecha de inicio]]))+1),"")</f>
        <v>3</v>
      </c>
    </row>
    <row r="15" spans="1:11" x14ac:dyDescent="0.25">
      <c r="B15" s="11"/>
      <c r="C15" s="21"/>
      <c r="D15" s="23"/>
      <c r="E15" s="6"/>
      <c r="G15" s="11">
        <v>10</v>
      </c>
      <c r="H15" s="23"/>
      <c r="I15" s="23"/>
      <c r="J15" s="7"/>
      <c r="K15" s="24" t="str">
        <f>IFERROR(IF(LEN(Tareas[[#This Row],[Fecha de inicio]])=0,"",(INT(Tareas[[#This Row],[Fecha de finalización]])-INT(Tareas[[#This Row],[Fecha de inicio]]))-(INT(Tareas[[#This Row],[Fecha de inicio]])-INT(Tareas[[#This Row],[Fecha de inicio]]))+1),"")</f>
        <v/>
      </c>
    </row>
    <row r="16" spans="1:11" x14ac:dyDescent="0.25">
      <c r="B16" s="11"/>
      <c r="C16" s="21"/>
      <c r="D16" s="23"/>
      <c r="E16" s="6"/>
      <c r="G16" s="11">
        <v>11</v>
      </c>
      <c r="H16" s="23"/>
      <c r="I16" s="23"/>
      <c r="J16" s="7"/>
      <c r="K16" s="24" t="str">
        <f>IFERROR(IF(LEN(Tareas[[#This Row],[Fecha de inicio]])=0,"",(INT(Tareas[[#This Row],[Fecha de finalización]])-INT(Tareas[[#This Row],[Fecha de inicio]]))-(INT(Tareas[[#This Row],[Fecha de inicio]])-INT(Tareas[[#This Row],[Fecha de inicio]]))+1),"")</f>
        <v/>
      </c>
    </row>
    <row r="17" spans="1:11" x14ac:dyDescent="0.25">
      <c r="B17" s="11"/>
      <c r="C17" s="21"/>
      <c r="D17" s="23"/>
      <c r="E17" s="6"/>
      <c r="G17" s="11">
        <v>12</v>
      </c>
      <c r="H17" s="23"/>
      <c r="I17" s="23"/>
      <c r="J17" s="7"/>
      <c r="K17" s="24" t="str">
        <f>IFERROR(IF(LEN(Tareas[[#This Row],[Fecha de inicio]])=0,"",(INT(Tareas[[#This Row],[Fecha de finalización]])-INT(Tareas[[#This Row],[Fecha de inicio]]))-(INT(Tareas[[#This Row],[Fecha de inicio]])-INT(Tareas[[#This Row],[Fecha de inicio]]))+1),"")</f>
        <v/>
      </c>
    </row>
    <row r="18" spans="1:11" x14ac:dyDescent="0.25">
      <c r="B18" s="11"/>
      <c r="C18" s="21"/>
      <c r="D18" s="23"/>
      <c r="E18" s="6"/>
      <c r="G18" s="11"/>
      <c r="H18" s="23"/>
      <c r="I18" s="23"/>
      <c r="J18" s="7"/>
      <c r="K18" s="24" t="str">
        <f>IFERROR(IF(LEN(Tareas[[#This Row],[Fecha de inicio]])=0,"",(INT(Tareas[[#This Row],[Fecha de finalización]])-INT(Tareas[[#This Row],[Fecha de inicio]]))-(INT(Tareas[[#This Row],[Fecha de inicio]])-INT(Tareas[[#This Row],[Fecha de inicio]]))+1),"")</f>
        <v/>
      </c>
    </row>
    <row r="19" spans="1:11" x14ac:dyDescent="0.25">
      <c r="B19" s="11"/>
      <c r="C19" s="21"/>
      <c r="D19" s="23"/>
      <c r="E19" s="6"/>
      <c r="G19" s="11"/>
      <c r="H19" s="23"/>
      <c r="I19" s="23"/>
      <c r="J19" s="7"/>
      <c r="K19" s="24" t="str">
        <f>IFERROR(IF(LEN(Tareas[[#This Row],[Fecha de inicio]])=0,"",(INT(Tareas[[#This Row],[Fecha de finalización]])-INT(Tareas[[#This Row],[Fecha de inicio]]))-(INT(Tareas[[#This Row],[Fecha de inicio]])-INT(Tareas[[#This Row],[Fecha de inicio]]))+1),"")</f>
        <v/>
      </c>
    </row>
    <row r="20" spans="1:11" x14ac:dyDescent="0.25">
      <c r="B20" s="11"/>
      <c r="C20" s="21"/>
      <c r="D20" s="23"/>
      <c r="E20" s="6"/>
      <c r="G20" s="11"/>
      <c r="H20" s="23"/>
      <c r="I20" s="23"/>
      <c r="J20" s="7"/>
      <c r="K20" s="24" t="str">
        <f>IFERROR(IF(LEN(Tareas[[#This Row],[Fecha de inicio]])=0,"",(INT(Tareas[[#This Row],[Fecha de finalización]])-INT(Tareas[[#This Row],[Fecha de inicio]]))-(INT(Tareas[[#This Row],[Fecha de inicio]])-INT(Tareas[[#This Row],[Fecha de inicio]]))+1),"")</f>
        <v/>
      </c>
    </row>
    <row r="21" spans="1:11" x14ac:dyDescent="0.25">
      <c r="A21" s="15" t="s">
        <v>2</v>
      </c>
      <c r="B21" s="5" t="s">
        <v>9</v>
      </c>
      <c r="C21" s="5"/>
      <c r="D21" s="5"/>
      <c r="E21" s="5"/>
      <c r="G21" s="11"/>
      <c r="H21" s="23"/>
      <c r="I21" s="23"/>
      <c r="J21" s="7"/>
      <c r="K21" s="24" t="str">
        <f>IFERROR(IF(LEN(Tareas[[#This Row],[Fecha de inicio]])=0,"",(INT(Tareas[[#This Row],[Fecha de finalización]])-INT(Tareas[[#This Row],[Fecha de inicio]]))-(INT(Tareas[[#This Row],[Fecha de inicio]])-INT(Tareas[[#This Row],[Fecha de inicio]]))+1),"")</f>
        <v/>
      </c>
    </row>
    <row r="22" spans="1:11" x14ac:dyDescent="0.25">
      <c r="G22" s="11"/>
      <c r="H22" s="23"/>
      <c r="I22" s="23"/>
      <c r="J22" s="7"/>
      <c r="K22" s="24" t="str">
        <f>IFERROR(IF(LEN(Tareas[[#This Row],[Fecha de inicio]])=0,"",(INT(Tareas[[#This Row],[Fecha de finalización]])-INT(Tareas[[#This Row],[Fecha de inicio]]))-(INT(Tareas[[#This Row],[Fecha de inicio]])-INT(Tareas[[#This Row],[Fecha de inicio]]))+1),"")</f>
        <v/>
      </c>
    </row>
    <row r="23" spans="1:11" x14ac:dyDescent="0.25">
      <c r="G23" s="11"/>
      <c r="H23" s="23"/>
      <c r="I23" s="23"/>
      <c r="J23" s="7"/>
      <c r="K23" s="24" t="str">
        <f>IFERROR(IF(LEN(Tareas[[#This Row],[Fecha de inicio]])=0,"",(INT(Tareas[[#This Row],[Fecha de finalización]])-INT(Tareas[[#This Row],[Fecha de inicio]]))-(INT(Tareas[[#This Row],[Fecha de inicio]])-INT(Tareas[[#This Row],[Fecha de inicio]]))+1),"")</f>
        <v/>
      </c>
    </row>
    <row r="24" spans="1:11" x14ac:dyDescent="0.25">
      <c r="G24" s="11"/>
      <c r="H24" s="23"/>
      <c r="I24" s="23"/>
      <c r="J24" s="7"/>
      <c r="K24" s="24" t="str">
        <f>IFERROR(IF(LEN(Tareas[[#This Row],[Fecha de inicio]])=0,"",(INT(Tareas[[#This Row],[Fecha de finalización]])-INT(Tareas[[#This Row],[Fecha de inicio]]))-(INT(Tareas[[#This Row],[Fecha de inicio]])-INT(Tareas[[#This Row],[Fecha de inicio]]))+1),"")</f>
        <v/>
      </c>
    </row>
    <row r="25" spans="1:11" x14ac:dyDescent="0.25">
      <c r="G25" s="11"/>
      <c r="H25" s="23"/>
      <c r="I25" s="23"/>
      <c r="J25" s="7"/>
      <c r="K25" s="24" t="str">
        <f>IFERROR(IF(LEN(Tareas[[#This Row],[Fecha de inicio]])=0,"",(INT(Tareas[[#This Row],[Fecha de finalización]])-INT(Tareas[[#This Row],[Fecha de inicio]]))-(INT(Tareas[[#This Row],[Fecha de inicio]])-INT(Tareas[[#This Row],[Fecha de inicio]]))+1),"")</f>
        <v/>
      </c>
    </row>
    <row r="26" spans="1:11" x14ac:dyDescent="0.25">
      <c r="A26" s="15" t="s">
        <v>3</v>
      </c>
      <c r="G26" s="5" t="s">
        <v>18</v>
      </c>
      <c r="H26" s="5"/>
      <c r="I26" s="5"/>
      <c r="J26" s="5"/>
    </row>
  </sheetData>
  <mergeCells count="1">
    <mergeCell ref="B2:D2"/>
  </mergeCells>
  <dataValidations count="2">
    <dataValidation type="list" allowBlank="1" showInputMessage="1" sqref="E2">
      <formula1>"Sí,No"</formula1>
    </dataValidation>
    <dataValidation allowBlank="1" showInputMessage="1" sqref="G2"/>
  </dataValidations>
  <printOptions horizontalCentered="1"/>
  <pageMargins left="0.7" right="0.7" top="0.75" bottom="0.75" header="0.3" footer="0.3"/>
  <pageSetup paperSize="9" scale="59"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
  <sheetViews>
    <sheetView showGridLines="0" tabSelected="1" workbookViewId="0"/>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27</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6" priority="4">
      <formula>#REF!&lt;=TODAY()+7</formula>
    </cfRule>
  </conditionalFormatting>
  <printOptions horizontalCentered="1"/>
  <pageMargins left="0.7" right="0.7" top="0.75" bottom="0.75" header="0.3" footer="0.3"/>
  <pageSetup paperSize="9" scale="65"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a de desplazamiento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5.5703125" customWidth="1"/>
    <col min="4" max="4" width="27.1406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28</v>
      </c>
      <c r="B1" s="10" t="s">
        <v>35</v>
      </c>
    </row>
    <row r="2" spans="1:7" x14ac:dyDescent="0.25">
      <c r="A2" s="15" t="s">
        <v>29</v>
      </c>
      <c r="B2" s="4" t="str">
        <f ca="1">IF(TODAY()&gt;=MIN(DatosDeTareasDinámicas[Fecha de inicio]),"Hoy","")</f>
        <v/>
      </c>
      <c r="C2" t="s">
        <v>39</v>
      </c>
    </row>
    <row r="3" spans="1:7" ht="15" customHeight="1" x14ac:dyDescent="0.25">
      <c r="A3" s="14" t="s">
        <v>62</v>
      </c>
      <c r="B3" t="s">
        <v>36</v>
      </c>
      <c r="C3" t="s">
        <v>40</v>
      </c>
    </row>
    <row r="4" spans="1:7" x14ac:dyDescent="0.25">
      <c r="B4" s="2">
        <f ca="1">IFERROR(IF(TODAY()&lt;MIN(DatosDeTareasDinámicas[Fecha de inicio]),MIN($B$11,MIN(DatosDeTareasDinámicas[Fecha de inicio])),TODAY()),TODAY())</f>
        <v>43738</v>
      </c>
      <c r="C4" s="3">
        <f ca="1">IFERROR(IF(Seguimiento_hoy="Sí",IF(TODAY()&lt;MIN(DatosDeTareasDinámicas[Fecha de inicio]),0,9),0),0)</f>
        <v>0</v>
      </c>
    </row>
    <row r="5" spans="1:7" x14ac:dyDescent="0.25">
      <c r="B5" s="2">
        <f ca="1">IFERROR(IF(TODAY()&lt;MIN(DatosDeTareasDinámicas[Fecha de inicio]),MIN($B$11,MIN(DatosDeTareasDinámicas[Fecha de inicio])),TODAY()),TODAY())</f>
        <v>43738</v>
      </c>
      <c r="C5" s="3">
        <f ca="1">IFERROR(IF(Seguimiento_hoy="Sí",IF(TODAY()&lt;MIN(DatosDeTareasDinámicas[Fecha de inicio]),0,9),0),0)</f>
        <v>0</v>
      </c>
    </row>
    <row r="6" spans="1:7" x14ac:dyDescent="0.25">
      <c r="B6" s="3"/>
    </row>
    <row r="7" spans="1:7" x14ac:dyDescent="0.25">
      <c r="A7" s="15" t="s">
        <v>30</v>
      </c>
      <c r="B7" s="4" t="s">
        <v>37</v>
      </c>
    </row>
    <row r="8" spans="1:7" x14ac:dyDescent="0.25">
      <c r="B8" s="4">
        <v>5</v>
      </c>
    </row>
    <row r="9" spans="1:7" x14ac:dyDescent="0.25">
      <c r="B9" s="4"/>
    </row>
    <row r="10" spans="1:7" ht="15" customHeight="1" x14ac:dyDescent="0.25">
      <c r="A10" s="14" t="s">
        <v>31</v>
      </c>
      <c r="B10" t="s">
        <v>38</v>
      </c>
      <c r="D10" t="s">
        <v>41</v>
      </c>
    </row>
    <row r="11" spans="1:7" x14ac:dyDescent="0.25">
      <c r="B11" s="2">
        <f ca="1">IFERROR(IF(IncrementoDeDesplazamiento[incremento de desplazamiento]=0,Fecha_de_inicio,IF(Fecha_de_inicio+IncrementoDeDesplazamiento[incremento de desplazamiento]*15&lt;Fecha_de_finalización,Fecha_de_inicio+IncrementoDeDesplazamiento[incremento de desplazamiento]*15,Fecha_de_finalización-1)),"")</f>
        <v>43785</v>
      </c>
      <c r="D11">
        <v>45</v>
      </c>
    </row>
    <row r="12" spans="1:7" x14ac:dyDescent="0.25">
      <c r="B12" s="2">
        <f ca="1">IFERROR(IF($B$11+15&lt;Fecha_de_finalización,$B$11+15,Fecha_de_finalización),"")</f>
        <v>43789</v>
      </c>
    </row>
    <row r="14" spans="1:7" x14ac:dyDescent="0.25">
      <c r="A14" s="15" t="s">
        <v>32</v>
      </c>
      <c r="B14" t="s">
        <v>17</v>
      </c>
      <c r="C14" t="s">
        <v>20</v>
      </c>
      <c r="D14" t="s">
        <v>42</v>
      </c>
      <c r="E14" t="s">
        <v>43</v>
      </c>
      <c r="F14" s="12" t="s">
        <v>44</v>
      </c>
    </row>
    <row r="15" spans="1:7" x14ac:dyDescent="0.25">
      <c r="B15" s="1" t="str">
        <f ca="1">IFERROR(IF(LEN(OFFSET('Datos del gráfico'!$H6,IncrementoDeDesplazamiento[incremento de desplazamiento],0,1,1))=0,"",IF(OR(OFFSET('Datos del gráfico'!$I6,IncrementoDeDesplazamiento[incremento de desplazamiento],0,1,1)&lt;=$B$12,OFFSET('Datos del gráfico'!$H6,IncrementoDeDesplazamiento[incremento de desplazamiento],0,1,1)&gt;=($B$11-$D$11)),INDEX(Tareas[],OFFSET('Datos del gráfico'!$G6,IncrementoDeDesplazamiento[incremento de desplazamiento],0,1,1),4),"")),"")</f>
        <v>Especificacion de Lenguajes a Usar</v>
      </c>
      <c r="C15" s="23">
        <f ca="1">IFERROR(IF(LEN(DatosDeTareasDinámicas[[#This Row],[Tareas]])=0,$B$11,INDEX(Tareas[],OFFSET('Datos del gráfico'!$G6,IncrementoDeDesplazamiento[incremento de desplazamiento],0,1,1),2)),"")</f>
        <v>43738</v>
      </c>
      <c r="D15" s="3">
        <f ca="1">IFERROR(IF(LEN(DatosDeTareasDinámicas[[#This Row],[Tareas]])=0,0,IF(AND('Datos del gráfico'!$H6&lt;=$B$12,'Datos del gráfico'!$I6&gt;=$B$12),ABS(OFFSET('Datos del gráfico'!$H6,IncrementoDeDesplazamiento[incremento de desplazamiento],0,1,1)-$B$12)+1,OFFSET('Datos del gráfico'!$K6,IncrementoDeDesplazamiento[incremento de desplazamiento],0,1,1))),"")</f>
        <v>3</v>
      </c>
      <c r="E15">
        <f ca="1">IFERROR(IF(LEN(DatosDeTareasDinámicas[[#This Row],[Tareas]])=0,"",8),"")</f>
        <v>8</v>
      </c>
    </row>
    <row r="16" spans="1:7" x14ac:dyDescent="0.25">
      <c r="B16" s="1" t="str">
        <f ca="1">IFERROR(IF(LEN(OFFSET('Datos del gráfico'!$H7,IncrementoDeDesplazamiento[incremento de desplazamiento],0,1,1))=0,"",IF(OR(OFFSET('Datos del gráfico'!$I7,IncrementoDeDesplazamiento[incremento de desplazamiento],0,1,1)&lt;=$B$12,OFFSET('Datos del gráfico'!$H7,IncrementoDeDesplazamiento[incremento de desplazamiento],0,1,1)&gt;=($B$11-$D$11)),INDEX(Tareas[],OFFSET('Datos del gráfico'!$G7,IncrementoDeDesplazamiento[incremento de desplazamiento],0,1,1),4),"")),"")</f>
        <v>Casos de Uso</v>
      </c>
      <c r="C16" s="23">
        <f ca="1">IFERROR(IF(LEN(DatosDeTareasDinámicas[[#This Row],[Tareas]])=0,$B$11,INDEX(Tareas[],OFFSET('Datos del gráfico'!$G7,IncrementoDeDesplazamiento[incremento de desplazamiento],0,1,1),2)),"")</f>
        <v>43738</v>
      </c>
      <c r="D16" s="3">
        <f ca="1">IFERROR(IF(LEN(DatosDeTareasDinámicas[[#This Row],[Tareas]])=0,0,IF(AND('Datos del gráfico'!$H7&lt;=$B$12,'Datos del gráfico'!$I7&gt;=$B$12),ABS(OFFSET('Datos del gráfico'!$H7,IncrementoDeDesplazamiento[incremento de desplazamiento],0,1,1)-$B$12)+1,OFFSET('Datos del gráfico'!$K7,IncrementoDeDesplazamiento[incremento de desplazamiento],0,1,1))),"")</f>
        <v>3</v>
      </c>
      <c r="E16" s="3">
        <f ca="1">IFERROR(IF(LEN(DatosDeTareasDinámicas[[#This Row],[Tareas]])=0,"",7),"")</f>
        <v>7</v>
      </c>
      <c r="G16" t="s">
        <v>45</v>
      </c>
    </row>
    <row r="17" spans="1:10" x14ac:dyDescent="0.25">
      <c r="A17" s="15" t="s">
        <v>33</v>
      </c>
      <c r="B17" s="1" t="str">
        <f ca="1">IFERROR(IF(LEN(OFFSET('Datos del gráfico'!$H8,IncrementoDeDesplazamiento[incremento de desplazamiento],0,1,1))=0,"",IF(OR(OFFSET('Datos del gráfico'!$I8,IncrementoDeDesplazamiento[incremento de desplazamiento],0,1,1)&lt;=$B$12,OFFSET('Datos del gráfico'!$H8,IncrementoDeDesplazamiento[incremento de desplazamiento],0,1,1)&gt;=($B$11-$D$11)),INDEX(Tareas[],OFFSET('Datos del gráfico'!$G8,IncrementoDeDesplazamiento[incremento de desplazamiento],0,1,1),4),"")),"")</f>
        <v>inicio de Contruccion de la Plataforma</v>
      </c>
      <c r="C17" s="23">
        <f ca="1">IFERROR(IF(LEN(DatosDeTareasDinámicas[[#This Row],[Tareas]])=0,$B$11,INDEX(Tareas[],OFFSET('Datos del gráfico'!$G8,IncrementoDeDesplazamiento[incremento de desplazamiento],0,1,1),2)),"")</f>
        <v>43745</v>
      </c>
      <c r="D17" s="3">
        <f ca="1">IFERROR(IF(LEN(DatosDeTareasDinámicas[[#This Row],[Tareas]])=0,0,IF(AND('Datos del gráfico'!$H8&lt;=$B$12,'Datos del gráfico'!$I8&gt;=$B$12),ABS(OFFSET('Datos del gráfico'!$H8,IncrementoDeDesplazamiento[incremento de desplazamiento],0,1,1)-$B$12)+1,OFFSET('Datos del gráfico'!$K8,IncrementoDeDesplazamiento[incremento de desplazamiento],0,1,1))),"")</f>
        <v>3</v>
      </c>
      <c r="E17" s="3">
        <f ca="1">IFERROR(IF(LEN(DatosDeTareasDinámicas[[#This Row],[Tareas]])=0,"",6),"")</f>
        <v>6</v>
      </c>
      <c r="G17" s="6" t="s">
        <v>6</v>
      </c>
      <c r="H17" s="6" t="s">
        <v>46</v>
      </c>
      <c r="I17" s="6" t="s">
        <v>47</v>
      </c>
      <c r="J17" t="s">
        <v>48</v>
      </c>
    </row>
    <row r="18" spans="1:10" x14ac:dyDescent="0.25">
      <c r="B18" s="1" t="str">
        <f ca="1">IFERROR(IF(LEN(OFFSET('Datos del gráfico'!$H9,IncrementoDeDesplazamiento[incremento de desplazamiento],0,1,1))=0,"",IF(OR(OFFSET('Datos del gráfico'!$I9,IncrementoDeDesplazamiento[incremento de desplazamiento],0,1,1)&lt;=$B$12,OFFSET('Datos del gráfico'!$H9,IncrementoDeDesplazamiento[incremento de desplazamiento],0,1,1)&gt;=($B$11-$D$11)),INDEX(Tareas[],OFFSET('Datos del gráfico'!$G9,IncrementoDeDesplazamiento[incremento de desplazamiento],0,1,1),4),"")),"")</f>
        <v>Inicio Construccion de Base de Datos En el lenguaje planteado</v>
      </c>
      <c r="C18" s="23">
        <f ca="1">IFERROR(IF(LEN(DatosDeTareasDinámicas[[#This Row],[Tareas]])=0,$B$11,INDEX(Tareas[],OFFSET('Datos del gráfico'!$G9,IncrementoDeDesplazamiento[incremento de desplazamiento],0,1,1),2)),"")</f>
        <v>43745</v>
      </c>
      <c r="D18" s="3">
        <f ca="1">IFERROR(IF(LEN(DatosDeTareasDinámicas[[#This Row],[Tareas]])=0,0,IF(AND('Datos del gráfico'!$H9&lt;=$B$12,'Datos del gráfico'!$I9&gt;=$B$12),ABS(OFFSET('Datos del gráfico'!$H9,IncrementoDeDesplazamiento[incremento de desplazamiento],0,1,1)-$B$12)+1,OFFSET('Datos del gráfico'!$K9,IncrementoDeDesplazamiento[incremento de desplazamiento],0,1,1))),"")</f>
        <v>3</v>
      </c>
      <c r="E18" s="3">
        <f ca="1">IFERROR(IF(LEN(DatosDeTareasDinámicas[[#This Row],[Tareas]])=0,"",5),"")</f>
        <v>5</v>
      </c>
      <c r="G18" s="7" t="str">
        <f ca="1">IFERROR(IF(LEN('Datos del gráfico'!D6)=0,"",IF(AND('Datos del gráfico'!D6&lt;=$B$12,'Datos del gráfico'!D6&gt;=$B$11-$D$11),'Datos del gráfico'!E6,"")),"")</f>
        <v>Presentacion Beta Plataforma (50 - 60 % del proyecto)</v>
      </c>
      <c r="H18" s="23">
        <f ca="1">IFERROR(IF(LEN(DatosDeHitoDinámicos[[#This Row],[Hitos]])=0,$B$12,'Datos del gráfico'!$D6),2)</f>
        <v>43768</v>
      </c>
      <c r="I18" s="8">
        <f ca="1">IFERROR(IF(LEN(DatosDeHitoDinámicos[[#This Row],[Hitos]])=0,"",'Datos del gráfico'!$C6),"")</f>
        <v>1</v>
      </c>
    </row>
    <row r="19" spans="1:10" x14ac:dyDescent="0.25">
      <c r="B19" s="1" t="str">
        <f ca="1">IFERROR(IF(LEN(OFFSET('Datos del gráfico'!$H10,IncrementoDeDesplazamiento[incremento de desplazamiento],0,1,1))=0,"",IF(OR(OFFSET('Datos del gráfico'!$I10,IncrementoDeDesplazamiento[incremento de desplazamiento],0,1,1)&lt;=$B$12,OFFSET('Datos del gráfico'!$H10,IncrementoDeDesplazamiento[incremento de desplazamiento],0,1,1)&gt;=($B$11-$D$11)),INDEX(Tareas[],OFFSET('Datos del gráfico'!$G10,IncrementoDeDesplazamiento[incremento de desplazamiento],0,1,1),4),"")),"")</f>
        <v/>
      </c>
      <c r="C19" s="23">
        <f ca="1">IFERROR(IF(LEN(DatosDeTareasDinámicas[[#This Row],[Tareas]])=0,$B$11,INDEX(Tareas[],OFFSET('Datos del gráfico'!$G10,IncrementoDeDesplazamiento[incremento de desplazamiento],0,1,1),2)),"")</f>
        <v>43785</v>
      </c>
      <c r="D19" s="3">
        <f ca="1">IFERROR(IF(LEN(DatosDeTareasDinámicas[[#This Row],[Tareas]])=0,0,IF(AND('Datos del gráfico'!$H10&lt;=$B$12,'Datos del gráfico'!$I10&gt;=$B$12),ABS(OFFSET('Datos del gráfico'!$H10,IncrementoDeDesplazamiento[incremento de desplazamiento],0,1,1)-$B$12)+1,OFFSET('Datos del gráfico'!$K10,IncrementoDeDesplazamiento[incremento de desplazamiento],0,1,1))),"")</f>
        <v>0</v>
      </c>
      <c r="E19" s="3" t="str">
        <f ca="1">IFERROR(IF(LEN(DatosDeTareasDinámicas[[#This Row],[Tareas]])=0,"",4),"")</f>
        <v/>
      </c>
      <c r="G19" s="7" t="str">
        <f ca="1">IFERROR(IF(LEN('Datos del gráfico'!D7)=0,"",IF(AND('Datos del gráfico'!D7&lt;=$B$12,'Datos del gráfico'!D7&gt;=$B$11-$D$11),'Datos del gráfico'!E7,"")),"")</f>
        <v>Fase 2 Programa Completo (80 - 90 % completado)</v>
      </c>
      <c r="H19" s="23">
        <f ca="1">IFERROR(IF(LEN(DatosDeHitoDinámicos[[#This Row],[Hitos]])=0,$B$12,'Datos del gráfico'!$D7),2)</f>
        <v>43789</v>
      </c>
      <c r="I19" s="8">
        <f ca="1">IFERROR(IF(LEN(DatosDeHitoDinámicos[[#This Row],[Hitos]])=0,"",'Datos del gráfico'!$C7),"")</f>
        <v>2</v>
      </c>
    </row>
    <row r="20" spans="1:10" ht="30" x14ac:dyDescent="0.25">
      <c r="B20" s="1" t="str">
        <f ca="1">IFERROR(IF(LEN(OFFSET('Datos del gráfico'!$H11,IncrementoDeDesplazamiento[incremento de desplazamiento],0,1,1))=0,"",IF(OR(OFFSET('Datos del gráfico'!$I11,IncrementoDeDesplazamiento[incremento de desplazamiento],0,1,1)&lt;=$B$12,OFFSET('Datos del gráfico'!$H11,IncrementoDeDesplazamiento[incremento de desplazamiento],0,1,1)&gt;=($B$11-$D$11)),INDEX(Tareas[],OFFSET('Datos del gráfico'!$G11,IncrementoDeDesplazamiento[incremento de desplazamiento],0,1,1),4),"")),"")</f>
        <v/>
      </c>
      <c r="C20" s="23">
        <f ca="1">IFERROR(IF(LEN(DatosDeTareasDinámicas[[#This Row],[Tareas]])=0,$B$11,INDEX(Tareas[],OFFSET('Datos del gráfico'!$G11,IncrementoDeDesplazamiento[incremento de desplazamiento],0,1,1),2)),"")</f>
        <v>43785</v>
      </c>
      <c r="D20" s="3">
        <f ca="1">IFERROR(IF(LEN(DatosDeTareasDinámicas[[#This Row],[Tareas]])=0,0,IF(AND('Datos del gráfico'!$H11&lt;=$B$12,'Datos del gráfico'!$I11&gt;=$B$12),ABS(OFFSET('Datos del gráfico'!$H11,IncrementoDeDesplazamiento[incremento de desplazamiento],0,1,1)-$B$12)+1,OFFSET('Datos del gráfico'!$K11,IncrementoDeDesplazamiento[incremento de desplazamiento],0,1,1))),"")</f>
        <v>0</v>
      </c>
      <c r="E20" s="3" t="str">
        <f ca="1">IFERROR(IF(LEN(DatosDeTareasDinámicas[[#This Row],[Tareas]])=0,"",3),"")</f>
        <v/>
      </c>
      <c r="G20" s="7" t="str">
        <f>IFERROR(IF(LEN('Datos del gráfico'!D8)=0,"",IF(AND('Datos del gráfico'!D8&lt;=$B$12,'Datos del gráfico'!D8&gt;=$B$11-$D$11),'Datos del gráfico'!E8,"")),"")</f>
        <v/>
      </c>
      <c r="H20" s="23">
        <f ca="1">IFERROR(IF(LEN(DatosDeHitoDinámicos[[#This Row],[Hitos]])=0,$B$12,'Datos del gráfico'!$D8),2)</f>
        <v>43789</v>
      </c>
      <c r="I20" s="8" t="str">
        <f>IFERROR(IF(LEN(DatosDeHitoDinámicos[[#This Row],[Hitos]])=0,"",'Datos del gráfico'!$C8),"")</f>
        <v/>
      </c>
    </row>
    <row r="21" spans="1:10" ht="30" x14ac:dyDescent="0.25">
      <c r="B21" s="1" t="str">
        <f ca="1">IFERROR(IF(LEN(OFFSET('Datos del gráfico'!$H12,IncrementoDeDesplazamiento[incremento de desplazamiento],0,1,1))=0,"",IF(OR(OFFSET('Datos del gráfico'!$I12,IncrementoDeDesplazamiento[incremento de desplazamiento],0,1,1)&lt;=$B$12,OFFSET('Datos del gráfico'!$H12,IncrementoDeDesplazamiento[incremento de desplazamiento],0,1,1)&gt;=($B$11-$D$11)),INDEX(Tareas[],OFFSET('Datos del gráfico'!$G12,IncrementoDeDesplazamiento[incremento de desplazamiento],0,1,1),4),"")),"")</f>
        <v/>
      </c>
      <c r="C21" s="23">
        <f ca="1">IFERROR(IF(LEN(DatosDeTareasDinámicas[[#This Row],[Tareas]])=0,$B$11,INDEX(Tareas[],OFFSET('Datos del gráfico'!$G12,IncrementoDeDesplazamiento[incremento de desplazamiento],0,1,1),2)),"")</f>
        <v>43785</v>
      </c>
      <c r="D21" s="3">
        <f ca="1">IFERROR(IF(LEN(DatosDeTareasDinámicas[[#This Row],[Tareas]])=0,0,IF(AND('Datos del gráfico'!$H12&lt;=$B$12,'Datos del gráfico'!$I12&gt;=$B$12),ABS(OFFSET('Datos del gráfico'!$H12,IncrementoDeDesplazamiento[incremento de desplazamiento],0,1,1)-$B$12)+1,OFFSET('Datos del gráfico'!$K12,IncrementoDeDesplazamiento[incremento de desplazamiento],0,1,1))),"")</f>
        <v>0</v>
      </c>
      <c r="E21" s="3" t="str">
        <f ca="1">IFERROR(IF(LEN(DatosDeTareasDinámicas[[#This Row],[Tareas]])=0,"",2),"")</f>
        <v/>
      </c>
      <c r="G21" s="7" t="str">
        <f>IFERROR(IF(LEN('Datos del gráfico'!D9)=0,"",IF(AND('Datos del gráfico'!D9&lt;=$B$12,'Datos del gráfico'!D9&gt;=$B$11-$D$11),'Datos del gráfico'!E9,"")),"")</f>
        <v/>
      </c>
      <c r="H21" s="23">
        <f ca="1">IFERROR(IF(LEN(DatosDeHitoDinámicos[[#This Row],[Hitos]])=0,$B$12,'Datos del gráfico'!$D9),2)</f>
        <v>43789</v>
      </c>
      <c r="I21" s="8" t="str">
        <f>IFERROR(IF(LEN(DatosDeHitoDinámicos[[#This Row],[Hitos]])=0,"",'Datos del gráfico'!$C9),"")</f>
        <v/>
      </c>
    </row>
    <row r="22" spans="1:10" x14ac:dyDescent="0.25">
      <c r="G22" s="7" t="str">
        <f>IFERROR(IF(LEN('Datos del gráfico'!D10)=0,"",IF(AND('Datos del gráfico'!D10&lt;=$B$12,'Datos del gráfico'!D10&gt;=$B$11-$D$11),'Datos del gráfico'!E10,"")),"")</f>
        <v/>
      </c>
      <c r="H22" s="23">
        <f ca="1">IFERROR(IF(LEN(DatosDeHitoDinámicos[[#This Row],[Hitos]])=0,$B$12,'Datos del gráfico'!$D10),2)</f>
        <v>43789</v>
      </c>
      <c r="I22" s="8" t="str">
        <f>IFERROR(IF(LEN(DatosDeHitoDinámicos[[#This Row],[Hitos]])=0,"",'Datos del gráfico'!$C10),"")</f>
        <v/>
      </c>
    </row>
    <row r="23" spans="1:10" ht="30" x14ac:dyDescent="0.25">
      <c r="G23" s="7" t="str">
        <f>IFERROR(IF(LEN('Datos del gráfico'!D11)=0,"",IF(AND('Datos del gráfico'!D11&lt;=$B$12,'Datos del gráfico'!D11&gt;=$B$11-$D$11),'Datos del gráfico'!E11,"")),"")</f>
        <v/>
      </c>
      <c r="H23" s="23">
        <f ca="1">IFERROR(IF(LEN(DatosDeHitoDinámicos[[#This Row],[Hitos]])=0,$B$12,'Datos del gráfico'!$D11),2)</f>
        <v>43789</v>
      </c>
      <c r="I23" s="8" t="str">
        <f>IFERROR(IF(LEN(DatosDeHitoDinámicos[[#This Row],[Hitos]])=0,"",'Datos del gráfico'!$C11),"")</f>
        <v/>
      </c>
    </row>
    <row r="24" spans="1:10" x14ac:dyDescent="0.25">
      <c r="G24" s="7" t="str">
        <f>IFERROR(IF(LEN('Datos del gráfico'!D12)=0,"",IF(AND('Datos del gráfico'!D12&lt;=$B$12,'Datos del gráfico'!D12&gt;=$B$11-$D$11),'Datos del gráfico'!E12,"")),"")</f>
        <v/>
      </c>
      <c r="H24" s="23">
        <f ca="1">IFERROR(IF(LEN(DatosDeHitoDinámicos[[#This Row],[Hitos]])=0,$B$12,'Datos del gráfico'!$D12),2)</f>
        <v>43789</v>
      </c>
      <c r="I24" s="8" t="str">
        <f>IFERROR(IF(LEN(DatosDeHitoDinámicos[[#This Row],[Hitos]])=0,"",'Datos del gráfico'!$C12),"")</f>
        <v/>
      </c>
    </row>
    <row r="25" spans="1:10" ht="30" x14ac:dyDescent="0.25">
      <c r="G25" s="7" t="str">
        <f>IFERROR(IF(LEN('Datos del gráfico'!D13)=0,"",IF(AND('Datos del gráfico'!D13&lt;=$B$12,'Datos del gráfico'!D13&gt;=$B$11-$D$11),'Datos del gráfico'!E13,"")),"")</f>
        <v/>
      </c>
      <c r="H25" s="23">
        <f ca="1">IFERROR(IF(LEN(DatosDeHitoDinámicos[[#This Row],[Hitos]])=0,$B$12,'Datos del gráfico'!$D13),2)</f>
        <v>43789</v>
      </c>
      <c r="I25" s="8" t="str">
        <f>IFERROR(IF(LEN(DatosDeHitoDinámicos[[#This Row],[Hitos]])=0,"",'Datos del gráfico'!$C13),"")</f>
        <v/>
      </c>
    </row>
    <row r="26" spans="1:10" x14ac:dyDescent="0.25">
      <c r="G26" s="7" t="str">
        <f>IFERROR(IF(LEN('Datos del gráfico'!D14)=0,"",IF(AND('Datos del gráfico'!D14&lt;=$B$12,'Datos del gráfico'!D14&gt;=$B$11-$D$11),'Datos del gráfico'!E14,"")),"")</f>
        <v/>
      </c>
      <c r="H26" s="23">
        <f ca="1">IFERROR(IF(LEN(DatosDeHitoDinámicos[[#This Row],[Hitos]])=0,$B$12,'Datos del gráfico'!$D14),2)</f>
        <v>43789</v>
      </c>
      <c r="I26" s="8" t="str">
        <f>IFERROR(IF(LEN(DatosDeHitoDinámicos[[#This Row],[Hitos]])=0,"",'Datos del gráfico'!$C14),"")</f>
        <v/>
      </c>
    </row>
    <row r="27" spans="1:10" x14ac:dyDescent="0.25">
      <c r="G27" s="7" t="str">
        <f>IFERROR(IF(LEN('Datos del gráfico'!D15)=0,"",IF(AND('Datos del gráfico'!D15&lt;=$B$12,'Datos del gráfico'!D15&gt;=$B$11-$D$11),'Datos del gráfico'!E15,"")),"")</f>
        <v/>
      </c>
      <c r="H27" s="23">
        <f ca="1">IFERROR(IF(LEN(DatosDeHitoDinámicos[[#This Row],[Hitos]])=0,$B$12,'Datos del gráfico'!$D15),2)</f>
        <v>43789</v>
      </c>
      <c r="I27" s="8" t="str">
        <f>IFERROR(IF(LEN(DatosDeHitoDinámicos[[#This Row],[Hitos]])=0,"",'Datos del gráfico'!$C15),"")</f>
        <v/>
      </c>
    </row>
    <row r="28" spans="1:10" x14ac:dyDescent="0.25">
      <c r="G28" s="7" t="str">
        <f>IFERROR(IF(LEN('Datos del gráfico'!D16)=0,"",IF(AND('Datos del gráfico'!D16&lt;=$B$12,'Datos del gráfico'!D16&gt;=$B$11-$D$11),'Datos del gráfico'!E16,"")),"")</f>
        <v/>
      </c>
      <c r="H28" s="23">
        <f ca="1">IFERROR(IF(LEN(DatosDeHitoDinámicos[[#This Row],[Hitos]])=0,$B$12,'Datos del gráfico'!$D16),2)</f>
        <v>43789</v>
      </c>
      <c r="I28" s="8" t="str">
        <f>IFERROR(IF(LEN(DatosDeHitoDinámicos[[#This Row],[Hitos]])=0,"",'Datos del gráfico'!$C16),"")</f>
        <v/>
      </c>
    </row>
    <row r="29" spans="1:10" x14ac:dyDescent="0.25">
      <c r="G29" s="7" t="str">
        <f>IFERROR(IF(LEN('Datos del gráfico'!D17)=0,"",IF(AND('Datos del gráfico'!D17&lt;=$B$12,'Datos del gráfico'!D17&gt;=$B$11-$D$11),'Datos del gráfico'!E17,"")),"")</f>
        <v/>
      </c>
      <c r="H29" s="23">
        <f ca="1">IFERROR(IF(LEN(DatosDeHitoDinámicos[[#This Row],[Hitos]])=0,$B$12,'Datos del gráfico'!$D17),2)</f>
        <v>43789</v>
      </c>
      <c r="I29" s="8" t="str">
        <f>IFERROR(IF(LEN(DatosDeHitoDinámicos[[#This Row],[Hitos]])=0,"",'Datos del gráfico'!$C17),"")</f>
        <v/>
      </c>
    </row>
    <row r="30" spans="1:10" x14ac:dyDescent="0.25">
      <c r="G30" s="7" t="str">
        <f>IFERROR(IF(LEN('Datos del gráfico'!D18)=0,"",IF(AND('Datos del gráfico'!D18&lt;=$B$12,'Datos del gráfico'!D18&gt;=$B$11-$D$11),'Datos del gráfico'!E18,"")),"")</f>
        <v/>
      </c>
      <c r="H30" s="23">
        <f ca="1">IFERROR(IF(LEN(DatosDeHitoDinámicos[[#This Row],[Hitos]])=0,$B$12,'Datos del gráfico'!$D18),2)</f>
        <v>43789</v>
      </c>
      <c r="I30" s="8" t="str">
        <f>IFERROR(IF(LEN(DatosDeHitoDinámicos[[#This Row],[Hitos]])=0,"",'Datos del gráfico'!$C18),"")</f>
        <v/>
      </c>
    </row>
    <row r="31" spans="1:10" x14ac:dyDescent="0.25">
      <c r="G31" s="7" t="str">
        <f>IFERROR(IF(LEN('Datos del gráfico'!D19)=0,"",IF(AND('Datos del gráfico'!D19&lt;=$B$12,'Datos del gráfico'!D19&gt;=$B$11-$D$11),'Datos del gráfico'!E19,"")),"")</f>
        <v/>
      </c>
      <c r="H31" s="23">
        <f ca="1">IFERROR(IF(LEN(DatosDeHitoDinámicos[[#This Row],[Hitos]])=0,$B$12,'Datos del gráfico'!$D19),2)</f>
        <v>43789</v>
      </c>
      <c r="I31" s="8" t="str">
        <f>IFERROR(IF(LEN(DatosDeHitoDinámicos[[#This Row],[Hitos]])=0,"",'Datos del gráfico'!$C19),"")</f>
        <v/>
      </c>
    </row>
    <row r="32" spans="1:10" x14ac:dyDescent="0.25">
      <c r="A32" s="15" t="s">
        <v>34</v>
      </c>
      <c r="G32" s="7" t="str">
        <f>IFERROR(IF(LEN('Datos del gráfico'!D20)=0,"",IF(AND('Datos del gráfico'!D20&lt;=$B$12,'Datos del gráfico'!D20&gt;=$B$11-$D$11),'Datos del gráfico'!E20,"")),"")</f>
        <v/>
      </c>
      <c r="H32" s="23">
        <f ca="1">IFERROR(IF(LEN(DatosDeHitoDinámicos[[#This Row],[Hitos]])=0,$B$12,'Datos del gráfico'!$D20),2)</f>
        <v>43789</v>
      </c>
      <c r="I32" s="8" t="str">
        <f>IFERROR(IF(LEN(DatosDeHitoDinámicos[[#This Row],[Hitos]])=0,"",'Datos del gráfico'!$C20),"")</f>
        <v/>
      </c>
      <c r="J32" s="12" t="s">
        <v>49</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C4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1"/>
  <sheetViews>
    <sheetView showGridLines="0" workbookViewId="0"/>
  </sheetViews>
  <sheetFormatPr baseColWidth="10" defaultColWidth="9.140625" defaultRowHeight="15" x14ac:dyDescent="0.25"/>
  <cols>
    <col min="1" max="1" width="78.7109375" customWidth="1"/>
  </cols>
  <sheetData>
    <row r="1" spans="1:1" ht="50.1" customHeight="1" x14ac:dyDescent="0.3">
      <c r="A1" s="13" t="s">
        <v>50</v>
      </c>
    </row>
    <row r="2" spans="1:1" ht="165" x14ac:dyDescent="0.25">
      <c r="A2" s="1" t="s">
        <v>51</v>
      </c>
    </row>
    <row r="3" spans="1:1" x14ac:dyDescent="0.25">
      <c r="A3" s="20" t="s">
        <v>52</v>
      </c>
    </row>
    <row r="4" spans="1:1" ht="270" x14ac:dyDescent="0.25">
      <c r="A4" s="1" t="s">
        <v>59</v>
      </c>
    </row>
    <row r="5" spans="1:1" x14ac:dyDescent="0.25">
      <c r="A5" s="20" t="s">
        <v>60</v>
      </c>
    </row>
    <row r="6" spans="1:1" ht="195" x14ac:dyDescent="0.25">
      <c r="A6" s="1" t="s">
        <v>53</v>
      </c>
    </row>
    <row r="7" spans="1:1" x14ac:dyDescent="0.25">
      <c r="A7" s="22" t="s">
        <v>54</v>
      </c>
    </row>
    <row r="8" spans="1:1" ht="75" x14ac:dyDescent="0.25">
      <c r="A8" s="1" t="s">
        <v>55</v>
      </c>
    </row>
    <row r="9" spans="1:1" ht="60" x14ac:dyDescent="0.25">
      <c r="A9" s="1" t="s">
        <v>63</v>
      </c>
    </row>
    <row r="10" spans="1:1" ht="75" x14ac:dyDescent="0.25">
      <c r="A10" s="1" t="s">
        <v>56</v>
      </c>
    </row>
    <row r="11" spans="1:1" x14ac:dyDescent="0.25">
      <c r="A11" s="1" t="s">
        <v>57</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Datos del gráfico</vt:lpstr>
      <vt:lpstr>Diagrama de Gantt</vt:lpstr>
      <vt:lpstr>Datos de gráf. dinám. (ocultos)</vt:lpstr>
      <vt:lpstr>Información</vt:lpstr>
      <vt:lpstr>Seguimiento_hoy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2018-08-16T07:55:20Z</dcterms:created>
  <dcterms:modified xsi:type="dcterms:W3CDTF">2019-09-01T02:26:51Z</dcterms:modified>
</cp:coreProperties>
</file>