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re-testin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<sst xmlns="http://schemas.openxmlformats.org/spreadsheetml/2006/main" count="103" uniqueCount="37">
  <si>
    <t xml:space="preserve">lower range</t>
  </si>
  <si>
    <t xml:space="preserve">upper range</t>
  </si>
  <si>
    <t xml:space="preserve">observed frequency</t>
  </si>
  <si>
    <t xml:space="preserve">Totale frequency</t>
  </si>
  <si>
    <t xml:space="preserve">Totale range</t>
  </si>
  <si>
    <t xml:space="preserve">VALIDAZIONE DEI DATI</t>
  </si>
  <si>
    <t xml:space="preserve">classe</t>
  </si>
  <si>
    <t xml:space="preserve">fi</t>
  </si>
  <si>
    <t xml:space="preserve">Totale</t>
  </si>
  <si>
    <t xml:space="preserve">ris</t>
  </si>
  <si>
    <t xml:space="preserve">p(i)</t>
  </si>
  <si>
    <t xml:space="preserve">Fi</t>
  </si>
  <si>
    <t xml:space="preserve">Fi raggruppato</t>
  </si>
  <si>
    <t xml:space="preserve">fi raggruppato</t>
  </si>
  <si>
    <t xml:space="preserve">Gi</t>
  </si>
  <si>
    <t xml:space="preserve">V</t>
  </si>
  <si>
    <t xml:space="preserve">DF = 13-1-1</t>
  </si>
  <si>
    <t xml:space="preserve">SOMME</t>
  </si>
  <si>
    <t xml:space="preserve">Tra p10 e P90</t>
  </si>
  <si>
    <t xml:space="preserve">media</t>
  </si>
  <si>
    <t xml:space="preserve">varianza</t>
  </si>
  <si>
    <t xml:space="preserve">dev std</t>
  </si>
  <si>
    <t xml:space="preserve">v</t>
  </si>
  <si>
    <t xml:space="preserve">lamda</t>
  </si>
  <si>
    <t xml:space="preserve">DF = 12-1-1</t>
  </si>
  <si>
    <t xml:space="preserve">Se uso la media</t>
  </si>
  <si>
    <t xml:space="preserve">Ris</t>
  </si>
  <si>
    <t xml:space="preserve">fi ragg</t>
  </si>
  <si>
    <t xml:space="preserve">Fi ragg</t>
  </si>
  <si>
    <t xml:space="preserve">Tra P10 e P90</t>
  </si>
  <si>
    <t xml:space="preserve">Note</t>
  </si>
  <si>
    <t xml:space="preserve">Differenze tra usare lambda e media</t>
  </si>
  <si>
    <t xml:space="preserve">n</t>
  </si>
  <si>
    <t xml:space="preserve">lambda</t>
  </si>
  <si>
    <t xml:space="preserve">diff</t>
  </si>
  <si>
    <t xml:space="preserve">V </t>
  </si>
  <si>
    <t xml:space="preserve">Se uso lambda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</si>
</sst>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"/>
    <numFmt numFmtId="166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color rgb="FFCC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595959"/>
      </patternFill>
    </fill>
    <fill>
      <patternFill patternType="solid">
        <fgColor rgb="FFA9D08E"/>
        <bgColor rgb="FFB4C7DC"/>
      </patternFill>
    </fill>
    <fill>
      <patternFill patternType="solid">
        <fgColor rgb="FFBDD7EE"/>
        <bgColor rgb="FFB4C7DC"/>
      </patternFill>
    </fill>
    <fill>
      <patternFill patternType="solid">
        <fgColor rgb="FFE2EFDA"/>
        <bgColor rgb="FFDDDDDD"/>
      </patternFill>
    </fill>
    <fill>
      <patternFill patternType="solid">
        <fgColor rgb="FFFFF2CC"/>
        <bgColor rgb="FFE2EFDA"/>
      </patternFill>
    </fill>
    <fill>
      <patternFill patternType="solid">
        <fgColor rgb="FF9BC2E6"/>
        <bgColor rgb="FFB4C7DC"/>
      </patternFill>
    </fill>
    <fill>
      <patternFill patternType="solid">
        <fgColor rgb="FFB4C7DC"/>
        <bgColor rgb="FFBDD7EE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3" xfId="20"/>
    <cellStyle name="Warning" xfId="21"/>
    <cellStyle name="Accent 1" xfId="22"/>
    <cellStyle name="Accent 2" xfId="23"/>
    <cellStyle name="Footnote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2CC"/>
      <rgbColor rgb="FFDDDDDD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BC2E6"/>
      <rgbColor rgb="FFFF99CC"/>
      <rgbColor rgb="FFCC99FF"/>
      <rgbColor rgb="FFD9D9D9"/>
      <rgbColor rgb="FF4472C4"/>
      <rgbColor rgb="FF33CCCC"/>
      <rgbColor rgb="FF99CC00"/>
      <rgbColor rgb="FFFFCC00"/>
      <rgbColor rgb="FFFF9900"/>
      <rgbColor rgb="FFFF6600"/>
      <rgbColor rgb="FF595959"/>
      <rgbColor rgb="FFA9D0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OBSERVED FREQUENCY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Sheet1!$B$4:$C$19</c:f>
              <c:multiLvlStrCache>
                <c:ptCount val="16"/>
                <c:lvl>
                  <c:pt idx="0">
                    <c:v>16:15</c:v>
                  </c:pt>
                  <c:pt idx="1">
                    <c:v>16:30</c:v>
                  </c:pt>
                  <c:pt idx="2">
                    <c:v>16:45</c:v>
                  </c:pt>
                  <c:pt idx="3">
                    <c:v>17:00</c:v>
                  </c:pt>
                  <c:pt idx="4">
                    <c:v>17:15</c:v>
                  </c:pt>
                  <c:pt idx="5">
                    <c:v>17:30</c:v>
                  </c:pt>
                  <c:pt idx="6">
                    <c:v>17:45</c:v>
                  </c:pt>
                  <c:pt idx="7">
                    <c:v>18:00</c:v>
                  </c:pt>
                  <c:pt idx="8">
                    <c:v>18:15</c:v>
                  </c:pt>
                  <c:pt idx="9">
                    <c:v>18:30</c:v>
                  </c:pt>
                  <c:pt idx="10">
                    <c:v>18:45</c:v>
                  </c:pt>
                  <c:pt idx="11">
                    <c:v>19:00</c:v>
                  </c:pt>
                  <c:pt idx="12">
                    <c:v>19:15</c:v>
                  </c:pt>
                  <c:pt idx="13">
                    <c:v>19:30</c:v>
                  </c:pt>
                  <c:pt idx="14">
                    <c:v>19:45</c:v>
                  </c:pt>
                  <c:pt idx="15">
                    <c:v>20:00</c:v>
                  </c:pt>
                </c:lvl>
                <c:lvl>
                  <c:pt idx="0">
                    <c:v>16:00</c:v>
                  </c:pt>
                  <c:pt idx="1">
                    <c:v>16:15</c:v>
                  </c:pt>
                  <c:pt idx="2">
                    <c:v>16:30</c:v>
                  </c:pt>
                  <c:pt idx="3">
                    <c:v>16:45</c:v>
                  </c:pt>
                  <c:pt idx="4">
                    <c:v>17:00</c:v>
                  </c:pt>
                  <c:pt idx="5">
                    <c:v>17:15</c:v>
                  </c:pt>
                  <c:pt idx="6">
                    <c:v>17:30</c:v>
                  </c:pt>
                  <c:pt idx="7">
                    <c:v>17:45</c:v>
                  </c:pt>
                  <c:pt idx="8">
                    <c:v>18:00</c:v>
                  </c:pt>
                  <c:pt idx="9">
                    <c:v>18:15</c:v>
                  </c:pt>
                  <c:pt idx="10">
                    <c:v>18:30</c:v>
                  </c:pt>
                  <c:pt idx="11">
                    <c:v>18:45</c:v>
                  </c:pt>
                  <c:pt idx="12">
                    <c:v>19:00</c:v>
                  </c:pt>
                  <c:pt idx="13">
                    <c:v>19:15</c:v>
                  </c:pt>
                  <c:pt idx="14">
                    <c:v>19:30</c:v>
                  </c:pt>
                  <c:pt idx="15">
                    <c:v>19:45</c:v>
                  </c:pt>
                </c:lvl>
              </c:multiLvlStrCache>
            </c:multiLvlStrRef>
          </c:cat>
          <c:val>
            <c:numRef>
              <c:f>Sheet1!$D$4:$D$19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13</c:v>
                </c:pt>
                <c:pt idx="5">
                  <c:v>20</c:v>
                </c:pt>
                <c:pt idx="6">
                  <c:v>21</c:v>
                </c:pt>
                <c:pt idx="7">
                  <c:v>18</c:v>
                </c:pt>
                <c:pt idx="8">
                  <c:v>14</c:v>
                </c:pt>
                <c:pt idx="9">
                  <c:v>16</c:v>
                </c:pt>
                <c:pt idx="10">
                  <c:v>13</c:v>
                </c:pt>
                <c:pt idx="11">
                  <c:v>9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gapWidth val="219"/>
        <c:overlap val="-27"/>
        <c:axId val="4458612"/>
        <c:axId val="16878150"/>
      </c:barChart>
      <c:catAx>
        <c:axId val="44586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878150"/>
        <c:crosses val="autoZero"/>
        <c:auto val="1"/>
        <c:lblAlgn val="ctr"/>
        <c:lblOffset val="100"/>
        <c:noMultiLvlLbl val="0"/>
      </c:catAx>
      <c:valAx>
        <c:axId val="168781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58612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446390644531188"/>
          <c:y val="0.93544823308465"/>
          <c:w val="0.0706779070399391"/>
          <c:h val="0.049234480263271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Sheet2!$F$9:$F$24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13</c:v>
                </c:pt>
                <c:pt idx="5">
                  <c:v>20</c:v>
                </c:pt>
                <c:pt idx="6">
                  <c:v>21</c:v>
                </c:pt>
                <c:pt idx="7">
                  <c:v>18</c:v>
                </c:pt>
                <c:pt idx="8">
                  <c:v>14</c:v>
                </c:pt>
                <c:pt idx="9">
                  <c:v>16</c:v>
                </c:pt>
                <c:pt idx="10">
                  <c:v>13</c:v>
                </c:pt>
                <c:pt idx="11">
                  <c:v>9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gapWidth val="219"/>
        <c:overlap val="-27"/>
        <c:axId val="45481521"/>
        <c:axId val="42305195"/>
      </c:barChart>
      <c:catAx>
        <c:axId val="454815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305195"/>
        <c:crosses val="autoZero"/>
        <c:auto val="1"/>
        <c:lblAlgn val="ctr"/>
        <c:lblOffset val="100"/>
        <c:noMultiLvlLbl val="0"/>
      </c:catAx>
      <c:valAx>
        <c:axId val="423051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48152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514440</xdr:colOff>
      <xdr:row>0</xdr:row>
      <xdr:rowOff>123840</xdr:rowOff>
    </xdr:from>
    <xdr:to>
      <xdr:col>17</xdr:col>
      <xdr:colOff>409320</xdr:colOff>
      <xdr:row>23</xdr:row>
      <xdr:rowOff>95040</xdr:rowOff>
    </xdr:to>
    <xdr:graphicFrame>
      <xdr:nvGraphicFramePr>
        <xdr:cNvPr id="0" name="Chart 1"/>
        <xdr:cNvGraphicFramePr/>
      </xdr:nvGraphicFramePr>
      <xdr:xfrm>
        <a:off x="4340160" y="123840"/>
        <a:ext cx="7844760" cy="435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0</xdr:colOff>
      <xdr:row>3</xdr:row>
      <xdr:rowOff>85680</xdr:rowOff>
    </xdr:from>
    <xdr:to>
      <xdr:col>26</xdr:col>
      <xdr:colOff>256680</xdr:colOff>
      <xdr:row>24</xdr:row>
      <xdr:rowOff>75960</xdr:rowOff>
    </xdr:to>
    <xdr:graphicFrame>
      <xdr:nvGraphicFramePr>
        <xdr:cNvPr id="1" name="Chart 2"/>
        <xdr:cNvGraphicFramePr/>
      </xdr:nvGraphicFramePr>
      <xdr:xfrm>
        <a:off x="9784080" y="657360"/>
        <a:ext cx="6371640" cy="399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B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12" activeCellId="0" sqref="V1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2.15"/>
    <col collapsed="false" customWidth="true" hidden="false" outlineLevel="0" max="2" min="2" style="0" width="11.57"/>
    <col collapsed="false" customWidth="true" hidden="false" outlineLevel="0" max="3" min="3" style="0" width="11.85"/>
    <col collapsed="false" customWidth="true" hidden="false" outlineLevel="0" max="4" min="4" style="0" width="18.71"/>
  </cols>
  <sheetData>
    <row r="3" customFormat="false" ht="15" hidden="false" customHeight="false" outlineLevel="0" collapsed="false">
      <c r="B3" s="1" t="s">
        <v>0</v>
      </c>
      <c r="C3" s="1" t="s">
        <v>1</v>
      </c>
      <c r="D3" s="1" t="s">
        <v>2</v>
      </c>
    </row>
    <row r="4" customFormat="false" ht="15" hidden="false" customHeight="false" outlineLevel="0" collapsed="false">
      <c r="B4" s="2" t="n">
        <v>0.666666666666667</v>
      </c>
      <c r="C4" s="2" t="n">
        <v>0.677083333333333</v>
      </c>
      <c r="D4" s="0" t="n">
        <v>1</v>
      </c>
    </row>
    <row r="5" customFormat="false" ht="15" hidden="false" customHeight="false" outlineLevel="0" collapsed="false">
      <c r="B5" s="2" t="n">
        <v>0.677083333333333</v>
      </c>
      <c r="C5" s="2" t="n">
        <v>0.6875</v>
      </c>
      <c r="D5" s="0" t="n">
        <v>2</v>
      </c>
    </row>
    <row r="6" customFormat="false" ht="15" hidden="false" customHeight="false" outlineLevel="0" collapsed="false">
      <c r="B6" s="2" t="n">
        <v>0.6875</v>
      </c>
      <c r="C6" s="2" t="n">
        <v>0.697916666666667</v>
      </c>
      <c r="D6" s="0" t="n">
        <v>4</v>
      </c>
    </row>
    <row r="7" customFormat="false" ht="15" hidden="false" customHeight="false" outlineLevel="0" collapsed="false">
      <c r="B7" s="2" t="n">
        <v>0.697916666666667</v>
      </c>
      <c r="C7" s="2" t="n">
        <v>0.708333333333333</v>
      </c>
      <c r="D7" s="0" t="n">
        <v>7</v>
      </c>
    </row>
    <row r="8" customFormat="false" ht="15" hidden="false" customHeight="false" outlineLevel="0" collapsed="false">
      <c r="B8" s="2" t="n">
        <v>0.708333333333334</v>
      </c>
      <c r="C8" s="2" t="n">
        <v>0.71875</v>
      </c>
      <c r="D8" s="0" t="n">
        <v>13</v>
      </c>
    </row>
    <row r="9" customFormat="false" ht="15" hidden="false" customHeight="false" outlineLevel="0" collapsed="false">
      <c r="B9" s="2" t="n">
        <v>0.71875</v>
      </c>
      <c r="C9" s="2" t="n">
        <v>0.729166666666667</v>
      </c>
      <c r="D9" s="0" t="n">
        <v>20</v>
      </c>
    </row>
    <row r="10" customFormat="false" ht="15" hidden="false" customHeight="false" outlineLevel="0" collapsed="false">
      <c r="B10" s="2" t="n">
        <v>0.729166666666667</v>
      </c>
      <c r="C10" s="2" t="n">
        <v>0.739583333333333</v>
      </c>
      <c r="D10" s="0" t="n">
        <v>21</v>
      </c>
    </row>
    <row r="11" customFormat="false" ht="15" hidden="false" customHeight="false" outlineLevel="0" collapsed="false">
      <c r="B11" s="2" t="n">
        <v>0.739583333333334</v>
      </c>
      <c r="C11" s="2" t="n">
        <v>0.75</v>
      </c>
      <c r="D11" s="0" t="n">
        <v>18</v>
      </c>
    </row>
    <row r="12" customFormat="false" ht="15" hidden="false" customHeight="false" outlineLevel="0" collapsed="false">
      <c r="B12" s="2" t="n">
        <v>0.750000000000001</v>
      </c>
      <c r="C12" s="2" t="n">
        <v>0.760416666666666</v>
      </c>
      <c r="D12" s="0" t="n">
        <v>14</v>
      </c>
    </row>
    <row r="13" customFormat="false" ht="15" hidden="false" customHeight="false" outlineLevel="0" collapsed="false">
      <c r="B13" s="2" t="n">
        <v>0.760416666666667</v>
      </c>
      <c r="C13" s="2" t="n">
        <v>0.770833333333333</v>
      </c>
      <c r="D13" s="0" t="n">
        <v>16</v>
      </c>
    </row>
    <row r="14" customFormat="false" ht="15" hidden="false" customHeight="false" outlineLevel="0" collapsed="false">
      <c r="B14" s="2" t="n">
        <v>0.770833333333334</v>
      </c>
      <c r="C14" s="2" t="n">
        <v>0.781249999999999</v>
      </c>
      <c r="D14" s="0" t="n">
        <v>13</v>
      </c>
    </row>
    <row r="15" customFormat="false" ht="15" hidden="false" customHeight="false" outlineLevel="0" collapsed="false">
      <c r="B15" s="2" t="n">
        <v>0.781250000000001</v>
      </c>
      <c r="C15" s="2" t="n">
        <v>0.791666666666666</v>
      </c>
      <c r="D15" s="0" t="n">
        <v>9</v>
      </c>
    </row>
    <row r="16" customFormat="false" ht="15" hidden="false" customHeight="false" outlineLevel="0" collapsed="false">
      <c r="B16" s="2" t="n">
        <v>0.791666666666668</v>
      </c>
      <c r="C16" s="2" t="n">
        <v>0.802083333333333</v>
      </c>
      <c r="D16" s="0" t="n">
        <v>5</v>
      </c>
    </row>
    <row r="17" customFormat="false" ht="15" hidden="false" customHeight="false" outlineLevel="0" collapsed="false">
      <c r="B17" s="2" t="n">
        <v>0.802083333333335</v>
      </c>
      <c r="C17" s="2" t="n">
        <v>0.812499999999999</v>
      </c>
      <c r="D17" s="0" t="n">
        <v>3</v>
      </c>
    </row>
    <row r="18" customFormat="false" ht="15" hidden="false" customHeight="false" outlineLevel="0" collapsed="false">
      <c r="B18" s="2" t="n">
        <v>0.812500000000001</v>
      </c>
      <c r="C18" s="2" t="n">
        <v>0.822916666666666</v>
      </c>
      <c r="D18" s="0" t="n">
        <v>1</v>
      </c>
    </row>
    <row r="19" customFormat="false" ht="15" hidden="false" customHeight="false" outlineLevel="0" collapsed="false">
      <c r="B19" s="2" t="n">
        <v>0.822916666666668</v>
      </c>
      <c r="C19" s="2" t="n">
        <v>0.833333333333332</v>
      </c>
      <c r="D19" s="0" t="n">
        <v>1</v>
      </c>
    </row>
    <row r="20" customFormat="false" ht="15" hidden="false" customHeight="false" outlineLevel="0" collapsed="false">
      <c r="D20" s="3" t="s">
        <v>3</v>
      </c>
    </row>
    <row r="21" customFormat="false" ht="15" hidden="false" customHeight="false" outlineLevel="0" collapsed="false">
      <c r="A21" s="4" t="s">
        <v>4</v>
      </c>
      <c r="B21" s="5" t="n">
        <f aca="false">COUNT(B4:B19)</f>
        <v>16</v>
      </c>
      <c r="D21" s="3" t="n">
        <f aca="false">SUM(D4:D19)</f>
        <v>148</v>
      </c>
    </row>
    <row r="27" customFormat="false" ht="15" hidden="false" customHeight="false" outlineLevel="0" collapsed="false">
      <c r="B27" s="6" t="s">
        <v>5</v>
      </c>
      <c r="C27" s="7"/>
      <c r="R27" s="6" t="s">
        <v>5</v>
      </c>
      <c r="S27" s="7"/>
    </row>
    <row r="28" customFormat="false" ht="15" hidden="false" customHeight="false" outlineLevel="0" collapsed="false">
      <c r="B28" s="3" t="s">
        <v>6</v>
      </c>
      <c r="C28" s="3" t="s">
        <v>7</v>
      </c>
      <c r="D28" s="3" t="s">
        <v>8</v>
      </c>
      <c r="E28" s="3" t="s">
        <v>9</v>
      </c>
      <c r="F28" s="3" t="s">
        <v>10</v>
      </c>
      <c r="G28" s="3" t="s">
        <v>11</v>
      </c>
      <c r="H28" s="3" t="s">
        <v>12</v>
      </c>
      <c r="I28" s="3" t="s">
        <v>13</v>
      </c>
      <c r="J28" s="3" t="s">
        <v>14</v>
      </c>
      <c r="R28" s="3" t="s">
        <v>6</v>
      </c>
      <c r="S28" s="3" t="s">
        <v>7</v>
      </c>
      <c r="T28" s="3" t="s">
        <v>8</v>
      </c>
      <c r="U28" s="3" t="s">
        <v>9</v>
      </c>
      <c r="V28" s="3" t="s">
        <v>10</v>
      </c>
      <c r="W28" s="3" t="s">
        <v>11</v>
      </c>
      <c r="X28" s="3" t="s">
        <v>12</v>
      </c>
      <c r="Y28" s="3" t="s">
        <v>13</v>
      </c>
      <c r="Z28" s="3" t="s">
        <v>14</v>
      </c>
    </row>
    <row r="29" customFormat="false" ht="15" hidden="false" customHeight="false" outlineLevel="0" collapsed="false">
      <c r="B29" s="0" t="n">
        <v>0</v>
      </c>
      <c r="C29" s="0" t="n">
        <v>1</v>
      </c>
      <c r="D29" s="0" t="n">
        <f aca="false">C29*B29</f>
        <v>0</v>
      </c>
      <c r="E29" s="0" t="n">
        <f aca="false">((B29-$C$48)^2)*C29</f>
        <v>55.6352505160443</v>
      </c>
      <c r="F29" s="0" t="n">
        <f aca="false">(EXP(-$C$48)*$C$48^B29)/FACT(B29)</f>
        <v>0.00057628737336649</v>
      </c>
      <c r="G29" s="0" t="n">
        <f aca="false">$C$46*F29</f>
        <v>0.0841379565115075</v>
      </c>
      <c r="H29" s="0" t="n">
        <f aca="false">SUM(G29:G30)</f>
        <v>0.711714906107615</v>
      </c>
      <c r="I29" s="0" t="n">
        <f aca="false">SUM(C29:C30)</f>
        <v>3</v>
      </c>
      <c r="J29" s="0" t="n">
        <f aca="false">((I29-H29)^2)/H29</f>
        <v>7.35722776914599</v>
      </c>
      <c r="R29" s="0" t="n">
        <v>0</v>
      </c>
      <c r="S29" s="0" t="n">
        <v>1</v>
      </c>
      <c r="T29" s="0" t="n">
        <f aca="false">S29*R29</f>
        <v>0</v>
      </c>
      <c r="U29" s="0" t="n">
        <f aca="false">((R29-$C$48)^2)*S29</f>
        <v>55.6352505160443</v>
      </c>
      <c r="V29" s="0" t="n">
        <f aca="false">(EXP(-$S$52)*$S$52^R29)/FACT(R29)</f>
        <v>0.000232921588391877</v>
      </c>
      <c r="W29" s="0" t="n">
        <f aca="false">$C$46*V29</f>
        <v>0.034006551905214</v>
      </c>
      <c r="X29" s="0" t="n">
        <f aca="false">SUM(W29:W30)</f>
        <v>0.318464852851412</v>
      </c>
      <c r="Y29" s="0" t="n">
        <f aca="false">SUM(S29:S30)</f>
        <v>3</v>
      </c>
      <c r="Z29" s="0" t="n">
        <f aca="false">((Y29-X29)^2)/X29</f>
        <v>22.5790402960046</v>
      </c>
    </row>
    <row r="30" customFormat="false" ht="15" hidden="false" customHeight="false" outlineLevel="0" collapsed="false">
      <c r="B30" s="0" t="n">
        <v>1</v>
      </c>
      <c r="C30" s="0" t="n">
        <v>2</v>
      </c>
      <c r="D30" s="0" t="n">
        <f aca="false">C30*B30</f>
        <v>2</v>
      </c>
      <c r="E30" s="0" t="n">
        <f aca="false">((B30-$C$48)^2)*C30</f>
        <v>83.4348845937324</v>
      </c>
      <c r="F30" s="0" t="n">
        <f aca="false">(EXP(-$C$48)*$C$48^B30)/FACT(B30)</f>
        <v>0.00429847225750759</v>
      </c>
      <c r="G30" s="0" t="n">
        <f aca="false">$C$46*F30</f>
        <v>0.627576949596108</v>
      </c>
      <c r="H30" s="0" t="n">
        <f aca="false">G31</f>
        <v>2.34051814421288</v>
      </c>
      <c r="I30" s="0" t="n">
        <f aca="false">C31</f>
        <v>5</v>
      </c>
      <c r="J30" s="0" t="n">
        <f aca="false">((I30-H30)^2)/H30</f>
        <v>3.02191365563607</v>
      </c>
      <c r="R30" s="0" t="n">
        <v>1</v>
      </c>
      <c r="S30" s="0" t="n">
        <v>2</v>
      </c>
      <c r="T30" s="0" t="n">
        <f aca="false">S30*R30</f>
        <v>2</v>
      </c>
      <c r="U30" s="0" t="n">
        <f aca="false">((R30-$C$48)^2)*S30</f>
        <v>83.4348845937324</v>
      </c>
      <c r="V30" s="0" t="n">
        <f aca="false">(EXP(-$S$52)*$S$52^R30)/FACT(R30)</f>
        <v>0.00194834452702875</v>
      </c>
      <c r="W30" s="0" t="n">
        <f aca="false">$C$46*V30</f>
        <v>0.284458300946198</v>
      </c>
      <c r="X30" s="0" t="n">
        <f aca="false">W31</f>
        <v>1.18971963406839</v>
      </c>
      <c r="Y30" s="0" t="n">
        <f aca="false">S31</f>
        <v>5</v>
      </c>
      <c r="Z30" s="0" t="n">
        <f aca="false">((Y30-X30)^2)/X30</f>
        <v>12.2030737757576</v>
      </c>
    </row>
    <row r="31" customFormat="false" ht="15" hidden="false" customHeight="false" outlineLevel="0" collapsed="false">
      <c r="B31" s="0" t="n">
        <v>2</v>
      </c>
      <c r="C31" s="0" t="n">
        <v>5</v>
      </c>
      <c r="D31" s="0" t="n">
        <f aca="false">C31*B31</f>
        <v>10</v>
      </c>
      <c r="E31" s="0" t="n">
        <f aca="false">((B31-$C$48)^2)*C31</f>
        <v>148.998170388441</v>
      </c>
      <c r="F31" s="0" t="n">
        <f aca="false">(EXP(-$C$48)*$C$48^B31)/FACT(B31)</f>
        <v>0.0160309461932389</v>
      </c>
      <c r="G31" s="0" t="n">
        <f aca="false">$C$46*F31</f>
        <v>2.34051814421288</v>
      </c>
      <c r="H31" s="0" t="n">
        <f aca="false">G32</f>
        <v>5.81923346814572</v>
      </c>
      <c r="I31" s="0" t="n">
        <f aca="false">C32</f>
        <v>7</v>
      </c>
      <c r="J31" s="0" t="n">
        <f aca="false">((I31-H31)^2)/H31</f>
        <v>0.239586469657735</v>
      </c>
      <c r="R31" s="0" t="n">
        <v>2</v>
      </c>
      <c r="S31" s="0" t="n">
        <v>5</v>
      </c>
      <c r="T31" s="0" t="n">
        <f aca="false">S31*R31</f>
        <v>10</v>
      </c>
      <c r="U31" s="0" t="n">
        <f aca="false">((R31-$C$48)^2)*S31</f>
        <v>148.998170388441</v>
      </c>
      <c r="V31" s="0" t="n">
        <f aca="false">(EXP(-$S$52)*$S$52^R31)/FACT(R31)</f>
        <v>0.00814876461690678</v>
      </c>
      <c r="W31" s="0" t="n">
        <f aca="false">$C$46*V31</f>
        <v>1.18971963406839</v>
      </c>
      <c r="X31" s="0" t="n">
        <f aca="false">W32</f>
        <v>3.31725904518552</v>
      </c>
      <c r="Y31" s="0" t="n">
        <f aca="false">S32</f>
        <v>7</v>
      </c>
      <c r="Z31" s="0" t="n">
        <f aca="false">((Y31-X31)^2)/X31</f>
        <v>4.08849015272166</v>
      </c>
    </row>
    <row r="32" customFormat="false" ht="15" hidden="false" customHeight="false" outlineLevel="0" collapsed="false">
      <c r="B32" s="0" t="n">
        <v>3</v>
      </c>
      <c r="C32" s="0" t="n">
        <v>7</v>
      </c>
      <c r="D32" s="0" t="n">
        <f aca="false">C32*B32</f>
        <v>21</v>
      </c>
      <c r="E32" s="0" t="n">
        <f aca="false">((B32-$C$48)^2)*C32</f>
        <v>139.17278100957</v>
      </c>
      <c r="F32" s="0" t="n">
        <f aca="false">(EXP(-$C$48)*$C$48^B32)/FACT(B32)</f>
        <v>0.0398577634804502</v>
      </c>
      <c r="G32" s="0" t="n">
        <f aca="false">$C$46*F32</f>
        <v>5.81923346814572</v>
      </c>
      <c r="H32" s="0" t="n">
        <f aca="false">G33</f>
        <v>10.8512761075526</v>
      </c>
      <c r="I32" s="0" t="n">
        <f aca="false">C33</f>
        <v>10</v>
      </c>
      <c r="J32" s="0" t="n">
        <f aca="false">((I32-H32)^2)/H32</f>
        <v>0.0667821004743818</v>
      </c>
      <c r="R32" s="0" t="n">
        <v>3</v>
      </c>
      <c r="S32" s="0" t="n">
        <v>7</v>
      </c>
      <c r="T32" s="0" t="n">
        <f aca="false">S32*R32</f>
        <v>21</v>
      </c>
      <c r="U32" s="0" t="n">
        <f aca="false">((R32-$C$48)^2)*S32</f>
        <v>139.17278100957</v>
      </c>
      <c r="V32" s="0" t="n">
        <f aca="false">(EXP(-$S$52)*$S$52^R32)/FACT(R32)</f>
        <v>0.0227209523642844</v>
      </c>
      <c r="W32" s="0" t="n">
        <f aca="false">$C$46*V32</f>
        <v>3.31725904518552</v>
      </c>
      <c r="X32" s="0" t="n">
        <f aca="false">W33</f>
        <v>6.93705932331823</v>
      </c>
      <c r="Y32" s="0" t="n">
        <f aca="false">S33</f>
        <v>10</v>
      </c>
      <c r="Z32" s="0" t="n">
        <f aca="false">((Y32-X32)^2)/X32</f>
        <v>1.35238941338392</v>
      </c>
    </row>
    <row r="33" customFormat="false" ht="15" hidden="false" customHeight="false" outlineLevel="0" collapsed="false">
      <c r="B33" s="0" t="n">
        <v>4</v>
      </c>
      <c r="C33" s="0" t="n">
        <v>10</v>
      </c>
      <c r="D33" s="0" t="n">
        <f aca="false">C33*B33</f>
        <v>40</v>
      </c>
      <c r="E33" s="0" t="n">
        <f aca="false">((B33-$C$48)^2)*C33</f>
        <v>119.64017639332</v>
      </c>
      <c r="F33" s="0" t="n">
        <f aca="false">(EXP(-$C$48)*$C$48^B33)/FACT(B33)</f>
        <v>0.0743238089558394</v>
      </c>
      <c r="G33" s="0" t="n">
        <f aca="false">$C$46*F33</f>
        <v>10.8512761075526</v>
      </c>
      <c r="H33" s="0" t="n">
        <f aca="false">G34</f>
        <v>16.1877255905818</v>
      </c>
      <c r="I33" s="0" t="n">
        <f aca="false">C34</f>
        <v>15</v>
      </c>
      <c r="J33" s="0" t="n">
        <f aca="false">((I33-H33)^2)/H33</f>
        <v>0.0871457865176391</v>
      </c>
      <c r="R33" s="0" t="n">
        <v>4</v>
      </c>
      <c r="S33" s="0" t="n">
        <v>10</v>
      </c>
      <c r="T33" s="0" t="n">
        <f aca="false">S33*R33</f>
        <v>40</v>
      </c>
      <c r="U33" s="0" t="n">
        <f aca="false">((R33-$C$48)^2)*S33</f>
        <v>119.64017639332</v>
      </c>
      <c r="V33" s="0" t="n">
        <f aca="false">(EXP(-$S$52)*$S$52^R33)/FACT(R33)</f>
        <v>0.0475141049542345</v>
      </c>
      <c r="W33" s="0" t="n">
        <f aca="false">$C$46*V33</f>
        <v>6.93705932331823</v>
      </c>
      <c r="X33" s="0" t="n">
        <f aca="false">W34</f>
        <v>11.6054348242906</v>
      </c>
      <c r="Y33" s="0" t="n">
        <f aca="false">S34</f>
        <v>15</v>
      </c>
      <c r="Z33" s="0" t="n">
        <f aca="false">((Y33-X33)^2)/X33</f>
        <v>0.992903144656036</v>
      </c>
    </row>
    <row r="34" customFormat="false" ht="15" hidden="false" customHeight="false" outlineLevel="0" collapsed="false">
      <c r="B34" s="0" t="n">
        <v>5</v>
      </c>
      <c r="C34" s="0" t="n">
        <v>15</v>
      </c>
      <c r="D34" s="0" t="n">
        <f aca="false">C34*B34</f>
        <v>75</v>
      </c>
      <c r="E34" s="0" t="n">
        <f aca="false">((B34-$C$48)^2)*C34</f>
        <v>90.6931413023082</v>
      </c>
      <c r="F34" s="0" t="n">
        <f aca="false">(EXP(-$C$48)*$C$48^B34)/FACT(B34)</f>
        <v>0.110874832812204</v>
      </c>
      <c r="G34" s="0" t="n">
        <f aca="false">$C$46*F34</f>
        <v>16.1877255905818</v>
      </c>
      <c r="H34" s="0" t="n">
        <f aca="false">G35</f>
        <v>20.1237821554151</v>
      </c>
      <c r="I34" s="0" t="n">
        <f aca="false">C35</f>
        <v>14</v>
      </c>
      <c r="J34" s="0" t="n">
        <f aca="false">((I34-H34)^2)/H34</f>
        <v>1.86350197976523</v>
      </c>
      <c r="R34" s="0" t="n">
        <v>5</v>
      </c>
      <c r="S34" s="0" t="n">
        <v>15</v>
      </c>
      <c r="T34" s="0" t="n">
        <f aca="false">S34*R34</f>
        <v>75</v>
      </c>
      <c r="U34" s="0" t="n">
        <f aca="false">((R34-$C$48)^2)*S34</f>
        <v>90.6931413023082</v>
      </c>
      <c r="V34" s="0" t="n">
        <f aca="false">(EXP(-$S$52)*$S$52^R34)/FACT(R34)</f>
        <v>0.0794892796184289</v>
      </c>
      <c r="W34" s="0" t="n">
        <f aca="false">$C$46*V34</f>
        <v>11.6054348242906</v>
      </c>
      <c r="X34" s="0" t="n">
        <f aca="false">W35</f>
        <v>16.1795403478968</v>
      </c>
      <c r="Y34" s="0" t="n">
        <f aca="false">S35</f>
        <v>14</v>
      </c>
      <c r="Z34" s="0" t="n">
        <f aca="false">((Y34-X34)^2)/X34</f>
        <v>0.293605135001735</v>
      </c>
    </row>
    <row r="35" customFormat="false" ht="15" hidden="false" customHeight="false" outlineLevel="0" collapsed="false">
      <c r="B35" s="0" t="n">
        <v>6</v>
      </c>
      <c r="C35" s="0" t="n">
        <v>14</v>
      </c>
      <c r="D35" s="0" t="n">
        <f aca="false">C35*B35</f>
        <v>84</v>
      </c>
      <c r="E35" s="0" t="n">
        <f aca="false">((B35-$C$48)^2)*C35</f>
        <v>29.7976168136611</v>
      </c>
      <c r="F35" s="0" t="n">
        <f aca="false">(EXP(-$C$48)*$C$48^B35)/FACT(B35)</f>
        <v>0.137834124352158</v>
      </c>
      <c r="G35" s="0" t="n">
        <f aca="false">$C$46*F35</f>
        <v>20.1237821554151</v>
      </c>
      <c r="H35" s="0" t="n">
        <f aca="false">G36</f>
        <v>21.4430516313572</v>
      </c>
      <c r="I35" s="0" t="n">
        <f aca="false">C36</f>
        <v>21</v>
      </c>
      <c r="J35" s="0" t="n">
        <f aca="false">((I35-H35)^2)/H35</f>
        <v>0.00915423566677437</v>
      </c>
      <c r="R35" s="0" t="n">
        <v>6</v>
      </c>
      <c r="S35" s="0" t="n">
        <v>14</v>
      </c>
      <c r="T35" s="0" t="n">
        <f aca="false">S35*R35</f>
        <v>84</v>
      </c>
      <c r="U35" s="0" t="n">
        <f aca="false">((R35-$C$48)^2)*S35</f>
        <v>29.7976168136611</v>
      </c>
      <c r="V35" s="0" t="n">
        <f aca="false">(EXP(-$S$52)*$S$52^R35)/FACT(R35)</f>
        <v>0.110818769506143</v>
      </c>
      <c r="W35" s="0" t="n">
        <f aca="false">$C$46*V35</f>
        <v>16.1795403478968</v>
      </c>
      <c r="X35" s="0" t="n">
        <f aca="false">W36</f>
        <v>19.3341085324692</v>
      </c>
      <c r="Y35" s="0" t="n">
        <f aca="false">S36</f>
        <v>21</v>
      </c>
      <c r="Z35" s="0" t="n">
        <f aca="false">((Y35-X35)^2)/X35</f>
        <v>0.143538781575122</v>
      </c>
    </row>
    <row r="36" customFormat="false" ht="15" hidden="false" customHeight="false" outlineLevel="0" collapsed="false">
      <c r="B36" s="0" t="n">
        <v>7</v>
      </c>
      <c r="C36" s="0" t="n">
        <v>21</v>
      </c>
      <c r="D36" s="0" t="n">
        <f aca="false">C36*B36</f>
        <v>147</v>
      </c>
      <c r="E36" s="0" t="n">
        <f aca="false">((B36-$C$48)^2)*C36</f>
        <v>4.42245261775193</v>
      </c>
      <c r="F36" s="0" t="n">
        <f aca="false">(EXP(-$C$48)*$C$48^B36)/FACT(B36)</f>
        <v>0.146870216653131</v>
      </c>
      <c r="G36" s="0" t="n">
        <f aca="false">$C$46*F36</f>
        <v>21.4430516313572</v>
      </c>
      <c r="H36" s="0" t="n">
        <f aca="false">G37</f>
        <v>19.9927082419075</v>
      </c>
      <c r="I36" s="0" t="n">
        <f aca="false">C37</f>
        <v>17</v>
      </c>
      <c r="J36" s="0" t="n">
        <f aca="false">((I36-H36)^2)/H36</f>
        <v>0.447978458586588</v>
      </c>
      <c r="R36" s="0" t="n">
        <v>7</v>
      </c>
      <c r="S36" s="0" t="n">
        <v>21</v>
      </c>
      <c r="T36" s="0" t="n">
        <f aca="false">S36*R36</f>
        <v>147</v>
      </c>
      <c r="U36" s="0" t="n">
        <f aca="false">((R36-$C$48)^2)*S36</f>
        <v>4.42245261775193</v>
      </c>
      <c r="V36" s="0" t="n">
        <f aca="false">(EXP(-$S$52)*$S$52^R36)/FACT(R36)</f>
        <v>0.132425400907324</v>
      </c>
      <c r="W36" s="0" t="n">
        <f aca="false">$C$46*V36</f>
        <v>19.3341085324692</v>
      </c>
      <c r="X36" s="0" t="n">
        <f aca="false">W37</f>
        <v>20.2157648869583</v>
      </c>
      <c r="Y36" s="0" t="n">
        <f aca="false">S37</f>
        <v>17</v>
      </c>
      <c r="Z36" s="0" t="n">
        <f aca="false">((Y36-X36)^2)/X36</f>
        <v>0.511538587138247</v>
      </c>
    </row>
    <row r="37" customFormat="false" ht="15" hidden="false" customHeight="false" outlineLevel="0" collapsed="false">
      <c r="B37" s="0" t="n">
        <v>8</v>
      </c>
      <c r="C37" s="0" t="n">
        <v>17</v>
      </c>
      <c r="D37" s="0" t="n">
        <f aca="false">C37*B37</f>
        <v>136</v>
      </c>
      <c r="E37" s="0" t="n">
        <f aca="false">((B37-$C$48)^2)*C37</f>
        <v>4.97734096453368</v>
      </c>
      <c r="F37" s="0" t="n">
        <f aca="false">(EXP(-$C$48)*$C$48^B37)/FACT(B37)</f>
        <v>0.136936357821284</v>
      </c>
      <c r="G37" s="0" t="n">
        <f aca="false">$C$46*F37</f>
        <v>19.9927082419075</v>
      </c>
      <c r="H37" s="0" t="n">
        <f aca="false">G38</f>
        <v>16.5692992963754</v>
      </c>
      <c r="I37" s="0" t="n">
        <f aca="false">C38</f>
        <v>15</v>
      </c>
      <c r="J37" s="0" t="n">
        <f aca="false">((I37-H37)^2)/H37</f>
        <v>0.148630321509313</v>
      </c>
      <c r="R37" s="0" t="n">
        <v>8</v>
      </c>
      <c r="S37" s="0" t="n">
        <v>17</v>
      </c>
      <c r="T37" s="0" t="n">
        <f aca="false">S37*R37</f>
        <v>136</v>
      </c>
      <c r="U37" s="0" t="n">
        <f aca="false">((R37-$C$48)^2)*S37</f>
        <v>4.97734096453368</v>
      </c>
      <c r="V37" s="0" t="n">
        <f aca="false">(EXP(-$S$52)*$S$52^R37)/FACT(R37)</f>
        <v>0.138464143061358</v>
      </c>
      <c r="W37" s="0" t="n">
        <f aca="false">$C$46*V37</f>
        <v>20.2157648869583</v>
      </c>
      <c r="X37" s="0" t="n">
        <f aca="false">W38</f>
        <v>18.7890006480724</v>
      </c>
      <c r="Y37" s="0" t="n">
        <f aca="false">S38</f>
        <v>15</v>
      </c>
      <c r="Z37" s="0" t="n">
        <f aca="false">((Y37-X37)^2)/X37</f>
        <v>0.764092044063328</v>
      </c>
    </row>
    <row r="38" customFormat="false" ht="15" hidden="false" customHeight="false" outlineLevel="0" collapsed="false">
      <c r="B38" s="0" t="n">
        <v>9</v>
      </c>
      <c r="C38" s="0" t="n">
        <v>15</v>
      </c>
      <c r="D38" s="0" t="n">
        <f aca="false">C38*B38</f>
        <v>135</v>
      </c>
      <c r="E38" s="0" t="n">
        <f aca="false">((B38-$C$48)^2)*C38</f>
        <v>35.6246481516232</v>
      </c>
      <c r="F38" s="0" t="n">
        <f aca="false">(EXP(-$C$48)*$C$48^B38)/FACT(B38)</f>
        <v>0.113488351345037</v>
      </c>
      <c r="G38" s="0" t="n">
        <f aca="false">$C$46*F38</f>
        <v>16.5692992963754</v>
      </c>
      <c r="H38" s="0" t="n">
        <f aca="false">G39</f>
        <v>12.3588814614745</v>
      </c>
      <c r="I38" s="0" t="n">
        <f aca="false">C39</f>
        <v>15</v>
      </c>
      <c r="J38" s="0" t="n">
        <f aca="false">((I38-H38)^2)/H38</f>
        <v>0.564412496089326</v>
      </c>
      <c r="R38" s="0" t="n">
        <v>9</v>
      </c>
      <c r="S38" s="0" t="n">
        <v>15</v>
      </c>
      <c r="T38" s="0" t="n">
        <f aca="false">S38*R38</f>
        <v>135</v>
      </c>
      <c r="U38" s="0" t="n">
        <f aca="false">((R38-$C$48)^2)*S38</f>
        <v>35.6246481516232</v>
      </c>
      <c r="V38" s="0" t="n">
        <f aca="false">(EXP(-$S$52)*$S$52^R38)/FACT(R38)</f>
        <v>0.12869178526077</v>
      </c>
      <c r="W38" s="0" t="n">
        <f aca="false">$C$46*V38</f>
        <v>18.7890006480724</v>
      </c>
      <c r="X38" s="0" t="n">
        <f aca="false">W39</f>
        <v>15.7166395926434</v>
      </c>
      <c r="Y38" s="0" t="n">
        <f aca="false">S39</f>
        <v>15</v>
      </c>
      <c r="Z38" s="0" t="n">
        <f aca="false">((Y38-X38)^2)/X38</f>
        <v>0.0326769792433513</v>
      </c>
    </row>
    <row r="39" customFormat="false" ht="15" hidden="false" customHeight="false" outlineLevel="0" collapsed="false">
      <c r="B39" s="0" t="n">
        <v>10</v>
      </c>
      <c r="C39" s="0" t="n">
        <v>15</v>
      </c>
      <c r="D39" s="0" t="n">
        <f aca="false">C39*B39</f>
        <v>150</v>
      </c>
      <c r="E39" s="0" t="n">
        <f aca="false">((B39-$C$48)^2)*C39</f>
        <v>96.8575248639519</v>
      </c>
      <c r="F39" s="0" t="n">
        <f aca="false">(EXP(-$C$48)*$C$48^B39)/FACT(B39)</f>
        <v>0.0846498730237981</v>
      </c>
      <c r="G39" s="0" t="n">
        <f aca="false">$C$46*F39</f>
        <v>12.3588814614745</v>
      </c>
      <c r="H39" s="0" t="n">
        <f aca="false">G40</f>
        <v>8.38033742935602</v>
      </c>
      <c r="I39" s="0" t="n">
        <f aca="false">C40</f>
        <v>10</v>
      </c>
      <c r="J39" s="0" t="n">
        <f aca="false">((I39-H39)^2)/H39</f>
        <v>0.31303117146044</v>
      </c>
      <c r="R39" s="0" t="n">
        <v>10</v>
      </c>
      <c r="S39" s="0" t="n">
        <v>15</v>
      </c>
      <c r="T39" s="0" t="n">
        <f aca="false">S39*R39</f>
        <v>150</v>
      </c>
      <c r="U39" s="0" t="n">
        <f aca="false">((R39-$C$48)^2)*S39</f>
        <v>96.8575248639519</v>
      </c>
      <c r="V39" s="0" t="n">
        <f aca="false">(EXP(-$S$52)*$S$52^R39)/FACT(R39)</f>
        <v>0.107648216387968</v>
      </c>
      <c r="W39" s="0" t="n">
        <f aca="false">$C$46*V39</f>
        <v>15.7166395926434</v>
      </c>
      <c r="X39" s="0" t="n">
        <f aca="false">W40</f>
        <v>11.9515166787652</v>
      </c>
      <c r="Y39" s="0" t="n">
        <f aca="false">S40</f>
        <v>10</v>
      </c>
      <c r="Z39" s="0" t="n">
        <f aca="false">((Y39-X39)^2)/X39</f>
        <v>0.318655568984438</v>
      </c>
    </row>
    <row r="40" customFormat="false" ht="15" hidden="false" customHeight="false" outlineLevel="0" collapsed="false">
      <c r="B40" s="0" t="n">
        <v>11</v>
      </c>
      <c r="C40" s="0" t="n">
        <v>10</v>
      </c>
      <c r="D40" s="0" t="n">
        <f aca="false">C40*B40</f>
        <v>110</v>
      </c>
      <c r="E40" s="0" t="n">
        <f aca="false">((B40-$C$48)^2)*C40</f>
        <v>125.393601050854</v>
      </c>
      <c r="F40" s="0" t="n">
        <f aca="false">(EXP(-$C$48)*$C$48^B40)/FACT(B40)</f>
        <v>0.0573995714339453</v>
      </c>
      <c r="G40" s="0" t="n">
        <f aca="false">$C$46*F40</f>
        <v>8.38033742935602</v>
      </c>
      <c r="H40" s="0" t="n">
        <f aca="false">G41</f>
        <v>5.20901110763054</v>
      </c>
      <c r="I40" s="0" t="n">
        <f aca="false">C41</f>
        <v>7</v>
      </c>
      <c r="J40" s="0" t="n">
        <f aca="false">((I40-H40)^2)/H40</f>
        <v>0.615786978816768</v>
      </c>
      <c r="R40" s="0" t="n">
        <v>11</v>
      </c>
      <c r="S40" s="0" t="n">
        <v>10</v>
      </c>
      <c r="T40" s="0" t="n">
        <f aca="false">S40*R40</f>
        <v>110</v>
      </c>
      <c r="U40" s="0" t="n">
        <f aca="false">((R40-$C$48)^2)*S40</f>
        <v>125.393601050854</v>
      </c>
      <c r="V40" s="0" t="n">
        <f aca="false">(EXP(-$S$52)*$S$52^R40)/FACT(R40)</f>
        <v>0.081859703279214</v>
      </c>
      <c r="W40" s="0" t="n">
        <f aca="false">$C$46*V40</f>
        <v>11.9515166787652</v>
      </c>
      <c r="X40" s="0" t="n">
        <f aca="false">W41</f>
        <v>8.33101254930636</v>
      </c>
      <c r="Y40" s="0" t="n">
        <f aca="false">S41</f>
        <v>7</v>
      </c>
      <c r="Z40" s="0" t="n">
        <f aca="false">((Y40-X40)^2)/X40</f>
        <v>0.212650550689485</v>
      </c>
    </row>
    <row r="41" customFormat="false" ht="15" hidden="false" customHeight="false" outlineLevel="0" collapsed="false">
      <c r="B41" s="0" t="n">
        <v>12</v>
      </c>
      <c r="C41" s="0" t="n">
        <v>7</v>
      </c>
      <c r="D41" s="0" t="n">
        <f aca="false">C41*B41</f>
        <v>84</v>
      </c>
      <c r="E41" s="0" t="n">
        <f aca="false">((B41-$C$48)^2)*C41</f>
        <v>144.350863201351</v>
      </c>
      <c r="F41" s="0" t="n">
        <f aca="false">(EXP(-$C$48)*$C$48^B41)/FACT(B41)</f>
        <v>0.035678158271442</v>
      </c>
      <c r="G41" s="0" t="n">
        <f aca="false">$C$46*F41</f>
        <v>5.20901110763054</v>
      </c>
      <c r="H41" s="0" t="n">
        <f aca="false">SUM(G42:G44)</f>
        <v>5.37286908004327</v>
      </c>
      <c r="I41" s="0" t="n">
        <f aca="false">SUM(C42:C44)</f>
        <v>7</v>
      </c>
      <c r="J41" s="0" t="n">
        <f aca="false">((I41-H41)^2)/H41</f>
        <v>0.492763734093797</v>
      </c>
      <c r="R41" s="0" t="n">
        <v>12</v>
      </c>
      <c r="S41" s="0" t="n">
        <v>7</v>
      </c>
      <c r="T41" s="0" t="n">
        <f aca="false">S41*R41</f>
        <v>84</v>
      </c>
      <c r="U41" s="0" t="n">
        <f aca="false">((R41-$C$48)^2)*S41</f>
        <v>144.350863201351</v>
      </c>
      <c r="V41" s="0" t="n">
        <f aca="false">(EXP(-$S$52)*$S$52^R41)/FACT(R41)</f>
        <v>0.0570617297897696</v>
      </c>
      <c r="W41" s="0" t="n">
        <f aca="false">$C$46*V41</f>
        <v>8.33101254930636</v>
      </c>
      <c r="X41" s="0" t="n">
        <f aca="false">SUM(W42:W44)</f>
        <v>10.3495163702371</v>
      </c>
      <c r="Y41" s="0" t="n">
        <f aca="false">SUM(S42:S44)</f>
        <v>7</v>
      </c>
      <c r="Z41" s="0" t="n">
        <f aca="false">((Y41-X41)^2)/X41</f>
        <v>1.0840371195267</v>
      </c>
    </row>
    <row r="42" customFormat="false" ht="15" hidden="false" customHeight="false" outlineLevel="0" collapsed="false">
      <c r="B42" s="0" t="n">
        <v>13</v>
      </c>
      <c r="C42" s="0" t="n">
        <v>4</v>
      </c>
      <c r="D42" s="0" t="n">
        <f aca="false">C42*B42</f>
        <v>52</v>
      </c>
      <c r="E42" s="0" t="n">
        <f aca="false">((B42-$C$48)^2)*C42</f>
        <v>122.814974666917</v>
      </c>
      <c r="F42" s="0" t="n">
        <f aca="false">(EXP(-$C$48)*$C$48^B42)/FACT(B42)</f>
        <v>0.0204707662579559</v>
      </c>
      <c r="G42" s="0" t="n">
        <f aca="false">$C$46*F42</f>
        <v>2.98873187366157</v>
      </c>
      <c r="R42" s="0" t="n">
        <v>13</v>
      </c>
      <c r="S42" s="0" t="n">
        <v>4</v>
      </c>
      <c r="T42" s="0" t="n">
        <f aca="false">S42*R42</f>
        <v>52</v>
      </c>
      <c r="U42" s="0" t="n">
        <f aca="false">((R42-$C$48)^2)*S42</f>
        <v>122.814974666917</v>
      </c>
      <c r="V42" s="0" t="n">
        <f aca="false">(EXP(-$S$52)*$S$52^R42)/FACT(R42)</f>
        <v>0.0367161887153874</v>
      </c>
      <c r="W42" s="0" t="n">
        <f aca="false">$C$46*V42</f>
        <v>5.36056355244656</v>
      </c>
    </row>
    <row r="43" customFormat="false" ht="15" hidden="false" customHeight="false" outlineLevel="0" collapsed="false">
      <c r="B43" s="0" t="n">
        <v>14</v>
      </c>
      <c r="C43" s="0" t="n">
        <v>2</v>
      </c>
      <c r="D43" s="0" t="n">
        <f aca="false">C43*B43</f>
        <v>28</v>
      </c>
      <c r="E43" s="0" t="n">
        <f aca="false">((B43-$C$48)^2)*C43</f>
        <v>85.5718708951023</v>
      </c>
      <c r="F43" s="0" t="n">
        <f aca="false">(EXP(-$C$48)*$C$48^B43)/FACT(B43)</f>
        <v>0.0109063916119932</v>
      </c>
      <c r="G43" s="0" t="n">
        <f aca="false">$C$46*F43</f>
        <v>1.592333175351</v>
      </c>
      <c r="R43" s="0" t="n">
        <v>14</v>
      </c>
      <c r="S43" s="0" t="n">
        <v>2</v>
      </c>
      <c r="T43" s="0" t="n">
        <f aca="false">S43*R43</f>
        <v>28</v>
      </c>
      <c r="U43" s="0" t="n">
        <f aca="false">((R43-$C$48)^2)*S43</f>
        <v>85.5718708951023</v>
      </c>
      <c r="V43" s="0" t="n">
        <f aca="false">(EXP(-$S$52)*$S$52^R43)/FACT(R43)</f>
        <v>0.0219374210347761</v>
      </c>
      <c r="W43" s="0" t="n">
        <f aca="false">$C$46*V43</f>
        <v>3.20286347107731</v>
      </c>
    </row>
    <row r="44" customFormat="false" ht="15" hidden="false" customHeight="false" outlineLevel="0" collapsed="false">
      <c r="B44" s="0" t="n">
        <v>15</v>
      </c>
      <c r="C44" s="0" t="n">
        <v>1</v>
      </c>
      <c r="D44" s="0" t="n">
        <f aca="false">C44*B44</f>
        <v>15</v>
      </c>
      <c r="E44" s="0" t="n">
        <f aca="false">((B44-$C$48)^2)*C44</f>
        <v>56.8681272283731</v>
      </c>
      <c r="F44" s="0" t="n">
        <f aca="false">(EXP(-$C$48)*$C$48^B44)/FACT(B44)</f>
        <v>0.00542331528103222</v>
      </c>
      <c r="G44" s="0" t="n">
        <f aca="false">$C$46*F44</f>
        <v>0.791804031030703</v>
      </c>
      <c r="R44" s="0" t="n">
        <v>15</v>
      </c>
      <c r="S44" s="0" t="n">
        <v>1</v>
      </c>
      <c r="T44" s="0" t="n">
        <f aca="false">S44*R44</f>
        <v>15</v>
      </c>
      <c r="U44" s="0" t="n">
        <f aca="false">((R44-$C$48)^2)*S44</f>
        <v>56.8681272283731</v>
      </c>
      <c r="V44" s="0" t="n">
        <f aca="false">(EXP(-$S$52)*$S$52^R44)/FACT(R44)</f>
        <v>0.012233488676118</v>
      </c>
      <c r="W44" s="0" t="n">
        <f aca="false">$C$46*V44</f>
        <v>1.78608934671322</v>
      </c>
    </row>
    <row r="45" customFormat="false" ht="15" hidden="false" customHeight="false" outlineLevel="0" collapsed="false">
      <c r="J45" s="5" t="s">
        <v>15</v>
      </c>
      <c r="K45" s="5"/>
      <c r="L45" s="5" t="s">
        <v>16</v>
      </c>
      <c r="Z45" s="5" t="s">
        <v>15</v>
      </c>
      <c r="AA45" s="5"/>
      <c r="AB45" s="5" t="s">
        <v>16</v>
      </c>
    </row>
    <row r="46" customFormat="false" ht="15" hidden="false" customHeight="false" outlineLevel="0" collapsed="false">
      <c r="A46" s="8" t="s">
        <v>17</v>
      </c>
      <c r="B46" s="8"/>
      <c r="C46" s="8" t="n">
        <f aca="false">SUM(C29:C44)</f>
        <v>146</v>
      </c>
      <c r="D46" s="8" t="n">
        <f aca="false">SUM(D29:D44)</f>
        <v>1089</v>
      </c>
      <c r="E46" s="8" t="n">
        <f aca="false">SUM(E29:E44)</f>
        <v>1344.25342465753</v>
      </c>
      <c r="F46" s="8" t="n">
        <f aca="false">SUM(F29:F44)</f>
        <v>0.995619237124384</v>
      </c>
      <c r="G46" s="8" t="n">
        <f aca="false">SUM(G29:G44)</f>
        <v>145.36040862016</v>
      </c>
      <c r="H46" s="8" t="n">
        <f aca="false">SUM(H29:H44)</f>
        <v>145.36040862016</v>
      </c>
      <c r="I46" s="8" t="n">
        <f aca="false">SUM(I29:I44)</f>
        <v>146</v>
      </c>
      <c r="J46" s="8" t="n">
        <f aca="false">SUM(J29:J44)</f>
        <v>15.2279151574201</v>
      </c>
      <c r="Q46" s="8" t="s">
        <v>17</v>
      </c>
      <c r="R46" s="8"/>
      <c r="S46" s="8" t="n">
        <f aca="false">SUM(S29:S44)</f>
        <v>146</v>
      </c>
      <c r="T46" s="8" t="n">
        <f aca="false">SUM(T29:T44)</f>
        <v>1089</v>
      </c>
      <c r="U46" s="8" t="n">
        <f aca="false">SUM(U29:U44)</f>
        <v>1344.25342465753</v>
      </c>
      <c r="V46" s="8" t="n">
        <f aca="false">SUM(V29:V44)</f>
        <v>0.987911214288102</v>
      </c>
      <c r="W46" s="8" t="n">
        <f aca="false">SUM(W29:W44)</f>
        <v>144.235037286063</v>
      </c>
      <c r="X46" s="8" t="n">
        <f aca="false">SUM(X29:X44)</f>
        <v>144.235037286063</v>
      </c>
      <c r="Y46" s="8" t="n">
        <f aca="false">SUM(Y29:Y44)</f>
        <v>146</v>
      </c>
      <c r="Z46" s="8" t="n">
        <f aca="false">SUM(Z29:Z44)</f>
        <v>44.5766915487462</v>
      </c>
    </row>
    <row r="47" customFormat="false" ht="15" hidden="false" customHeight="false" outlineLevel="0" collapsed="false">
      <c r="J47" s="0" t="s">
        <v>18</v>
      </c>
      <c r="Z47" s="0" t="s">
        <v>18</v>
      </c>
    </row>
    <row r="48" customFormat="false" ht="15" hidden="false" customHeight="false" outlineLevel="0" collapsed="false">
      <c r="B48" s="9" t="s">
        <v>19</v>
      </c>
      <c r="C48" s="9" t="n">
        <f aca="false">D46/C46</f>
        <v>7.45890410958904</v>
      </c>
      <c r="R48" s="9" t="s">
        <v>19</v>
      </c>
      <c r="S48" s="9" t="n">
        <f aca="false">T46/S46</f>
        <v>7.45890410958904</v>
      </c>
    </row>
    <row r="49" customFormat="false" ht="15" hidden="false" customHeight="false" outlineLevel="0" collapsed="false">
      <c r="B49" s="9" t="s">
        <v>20</v>
      </c>
      <c r="C49" s="9" t="n">
        <f aca="false">E46/(C46-1)</f>
        <v>9.27071327350024</v>
      </c>
      <c r="R49" s="9" t="s">
        <v>20</v>
      </c>
      <c r="S49" s="9" t="n">
        <f aca="false">U46/(S46-1)</f>
        <v>9.27071327350024</v>
      </c>
    </row>
    <row r="50" customFormat="false" ht="15" hidden="false" customHeight="false" outlineLevel="0" collapsed="false">
      <c r="B50" s="9" t="s">
        <v>21</v>
      </c>
      <c r="C50" s="9" t="n">
        <f aca="false">SQRT(C49)</f>
        <v>3.04478460215173</v>
      </c>
      <c r="R50" s="9" t="s">
        <v>21</v>
      </c>
      <c r="S50" s="9" t="n">
        <f aca="false">SQRT(S49)</f>
        <v>3.04478460215173</v>
      </c>
    </row>
    <row r="51" customFormat="false" ht="15" hidden="false" customHeight="false" outlineLevel="0" collapsed="false">
      <c r="B51" s="9" t="s">
        <v>22</v>
      </c>
      <c r="C51" s="9" t="n">
        <f aca="false">C50/C48</f>
        <v>0.408208036652114</v>
      </c>
      <c r="R51" s="9" t="s">
        <v>22</v>
      </c>
      <c r="S51" s="9" t="n">
        <f aca="false">S50/S48</f>
        <v>0.408208036652114</v>
      </c>
    </row>
    <row r="52" customFormat="false" ht="15" hidden="false" customHeight="false" outlineLevel="0" collapsed="false">
      <c r="R52" s="10" t="s">
        <v>23</v>
      </c>
      <c r="S52" s="10" t="n">
        <f aca="false">(S48+S49)/2</f>
        <v>8.36480869154464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7:O32"/>
  <sheetViews>
    <sheetView showFormulas="false" showGridLines="true" showRowColHeaders="true" showZeros="true" rightToLeft="false" tabSelected="false" showOutlineSymbols="true" defaultGridColor="true" view="normal" topLeftCell="C7" colorId="64" zoomScale="100" zoomScaleNormal="100" zoomScalePageLayoutView="100" workbookViewId="0">
      <selection pane="topLeft" activeCell="E32" activeCellId="0" sqref="E32"/>
    </sheetView>
  </sheetViews>
  <sheetFormatPr defaultColWidth="8.6796875" defaultRowHeight="15" zeroHeight="false" outlineLevelRow="0" outlineLevelCol="0"/>
  <sheetData>
    <row r="7" customFormat="false" ht="15" hidden="false" customHeight="false" outlineLevel="0" collapsed="false">
      <c r="E7" s="6" t="s">
        <v>5</v>
      </c>
      <c r="F7" s="7"/>
    </row>
    <row r="8" customFormat="false" ht="15" hidden="false" customHeight="false" outlineLevel="0" collapsed="false">
      <c r="E8" s="3" t="s">
        <v>6</v>
      </c>
      <c r="F8" s="3" t="s">
        <v>7</v>
      </c>
      <c r="G8" s="3" t="s">
        <v>8</v>
      </c>
      <c r="H8" s="3" t="s">
        <v>9</v>
      </c>
      <c r="I8" s="3" t="s">
        <v>10</v>
      </c>
      <c r="J8" s="3" t="s">
        <v>11</v>
      </c>
      <c r="K8" s="3" t="s">
        <v>12</v>
      </c>
      <c r="L8" s="3" t="s">
        <v>13</v>
      </c>
      <c r="M8" s="3" t="s">
        <v>14</v>
      </c>
    </row>
    <row r="9" customFormat="false" ht="15" hidden="false" customHeight="false" outlineLevel="0" collapsed="false">
      <c r="E9" s="0" t="n">
        <v>0</v>
      </c>
      <c r="F9" s="0" t="n">
        <v>1</v>
      </c>
      <c r="G9" s="0" t="n">
        <f aca="false">F9*E9</f>
        <v>0</v>
      </c>
      <c r="H9" s="0" t="n">
        <f aca="false">((E9-$F$28)^2)*F9</f>
        <v>50.1417092768444</v>
      </c>
      <c r="I9" s="0" t="n">
        <f aca="false">(EXP(-$F$32)*$F$32^E9)/FACT(E9)</f>
        <v>0.000434500813361336</v>
      </c>
      <c r="J9" s="0" t="n">
        <f aca="false">$F$26*I9</f>
        <v>0.0643061203774777</v>
      </c>
      <c r="K9" s="0" t="n">
        <f aca="false">SUM(J9:J11)</f>
        <v>2.48898602328079</v>
      </c>
      <c r="L9" s="0" t="n">
        <f aca="false">SUM(F9:F11)</f>
        <v>7</v>
      </c>
      <c r="M9" s="0" t="n">
        <f aca="false">((L9-K9)^2)/K9</f>
        <v>8.17571770504892</v>
      </c>
    </row>
    <row r="10" customFormat="false" ht="15" hidden="false" customHeight="false" outlineLevel="0" collapsed="false">
      <c r="E10" s="0" t="n">
        <v>1</v>
      </c>
      <c r="F10" s="0" t="n">
        <v>2</v>
      </c>
      <c r="G10" s="0" t="n">
        <f aca="false">F10*E10</f>
        <v>2</v>
      </c>
      <c r="H10" s="0" t="n">
        <f aca="false">((E10-$F$28)^2)*F10</f>
        <v>73.9590942293645</v>
      </c>
      <c r="I10" s="0" t="n">
        <f aca="false">(EXP(-$F$32)*$F$32^E10)/FACT(E10)</f>
        <v>0.00336360668258486</v>
      </c>
      <c r="J10" s="0" t="n">
        <f aca="false">$F$26*I10</f>
        <v>0.497813789022559</v>
      </c>
      <c r="K10" s="0" t="n">
        <f aca="false">J12</f>
        <v>4.97215773272962</v>
      </c>
      <c r="L10" s="0" t="n">
        <f aca="false">F12</f>
        <v>7</v>
      </c>
      <c r="M10" s="0" t="n">
        <f aca="false">((L10-K10)^2)/K10</f>
        <v>0.827034153373651</v>
      </c>
    </row>
    <row r="11" customFormat="false" ht="15" hidden="false" customHeight="false" outlineLevel="0" collapsed="false">
      <c r="E11" s="0" t="n">
        <v>2</v>
      </c>
      <c r="F11" s="0" t="n">
        <v>4</v>
      </c>
      <c r="G11" s="0" t="n">
        <f aca="false">F11*E11</f>
        <v>8</v>
      </c>
      <c r="H11" s="0" t="n">
        <f aca="false">((E11-$F$28)^2)*F11</f>
        <v>103.26953981008</v>
      </c>
      <c r="I11" s="0" t="n">
        <f aca="false">(EXP(-$F$32)*$F$32^E11)/FACT(E11)</f>
        <v>0.0130193656343294</v>
      </c>
      <c r="J11" s="0" t="n">
        <f aca="false">$F$26*I11</f>
        <v>1.92686611388075</v>
      </c>
      <c r="K11" s="0" t="n">
        <f aca="false">J13</f>
        <v>9.62275700204911</v>
      </c>
      <c r="L11" s="0" t="n">
        <f aca="false">F13</f>
        <v>13</v>
      </c>
      <c r="M11" s="0" t="n">
        <f aca="false">((L11-K11)^2)/K11</f>
        <v>1.18529131150039</v>
      </c>
    </row>
    <row r="12" customFormat="false" ht="15" hidden="false" customHeight="false" outlineLevel="0" collapsed="false">
      <c r="E12" s="0" t="n">
        <v>3</v>
      </c>
      <c r="F12" s="0" t="n">
        <v>7</v>
      </c>
      <c r="G12" s="0" t="n">
        <f aca="false">F12*E12</f>
        <v>21</v>
      </c>
      <c r="H12" s="0" t="n">
        <f aca="false">((E12-$F$28)^2)*F12</f>
        <v>116.586559532505</v>
      </c>
      <c r="I12" s="0" t="n">
        <f aca="false">(EXP(-$F$32)*$F$32^E12)/FACT(E12)</f>
        <v>0.0335956603562812</v>
      </c>
      <c r="J12" s="0" t="n">
        <f aca="false">$F$26*I12</f>
        <v>4.97215773272962</v>
      </c>
      <c r="K12" s="0" t="n">
        <f aca="false">J14</f>
        <v>14.8985542773038</v>
      </c>
      <c r="L12" s="0" t="n">
        <f aca="false">F14</f>
        <v>20</v>
      </c>
      <c r="M12" s="0" t="n">
        <f aca="false">((L12-K12)^2)/K12</f>
        <v>1.74679690238539</v>
      </c>
    </row>
    <row r="13" customFormat="false" ht="15" hidden="false" customHeight="false" outlineLevel="0" collapsed="false">
      <c r="E13" s="0" t="n">
        <v>4</v>
      </c>
      <c r="F13" s="0" t="n">
        <v>13</v>
      </c>
      <c r="G13" s="0" t="n">
        <f aca="false">F13*E13</f>
        <v>52</v>
      </c>
      <c r="H13" s="0" t="n">
        <f aca="false">((E13-$F$28)^2)*F13</f>
        <v>123.409788166545</v>
      </c>
      <c r="I13" s="0" t="n">
        <f aca="false">(EXP(-$F$32)*$F$32^E13)/FACT(E13)</f>
        <v>0.0650186283922237</v>
      </c>
      <c r="J13" s="0" t="n">
        <f aca="false">$F$26*I13</f>
        <v>9.62275700204911</v>
      </c>
      <c r="K13" s="0" t="n">
        <f aca="false">J15</f>
        <v>19.2223946756719</v>
      </c>
      <c r="L13" s="0" t="n">
        <f aca="false">F15</f>
        <v>21</v>
      </c>
      <c r="M13" s="0" t="n">
        <f aca="false">((L13-K13)^2)/K13</f>
        <v>0.164385381862888</v>
      </c>
    </row>
    <row r="14" customFormat="false" ht="15" hidden="false" customHeight="false" outlineLevel="0" collapsed="false">
      <c r="E14" s="0" t="n">
        <v>5</v>
      </c>
      <c r="F14" s="0" t="n">
        <v>20</v>
      </c>
      <c r="G14" s="0" t="n">
        <f aca="false">F14*E14</f>
        <v>100</v>
      </c>
      <c r="H14" s="0" t="n">
        <f aca="false">((E14-$F$28)^2)*F14</f>
        <v>86.617969320672</v>
      </c>
      <c r="I14" s="0" t="n">
        <f aca="false">(EXP(-$F$32)*$F$32^E14)/FACT(E14)</f>
        <v>0.10066590727908</v>
      </c>
      <c r="J14" s="0" t="n">
        <f aca="false">$F$26*I14</f>
        <v>14.8985542773038</v>
      </c>
      <c r="K14" s="0" t="n">
        <f aca="false">J16</f>
        <v>21.2580812601888</v>
      </c>
      <c r="L14" s="0" t="n">
        <f aca="false">F16</f>
        <v>18</v>
      </c>
      <c r="M14" s="0" t="n">
        <f aca="false">((L14-K14)^2)/K14</f>
        <v>0.49934391387772</v>
      </c>
    </row>
    <row r="15" customFormat="false" ht="15" hidden="false" customHeight="false" outlineLevel="0" collapsed="false">
      <c r="E15" s="0" t="n">
        <v>6</v>
      </c>
      <c r="F15" s="0" t="n">
        <v>21</v>
      </c>
      <c r="G15" s="0" t="n">
        <f aca="false">F15*E15</f>
        <v>126</v>
      </c>
      <c r="H15" s="0" t="n">
        <f aca="false">((E15-$F$28)^2)*F15</f>
        <v>24.5434623813002</v>
      </c>
      <c r="I15" s="0" t="n">
        <f aca="false">(EXP(-$F$32)*$F$32^E15)/FACT(E15)</f>
        <v>0.129881045105892</v>
      </c>
      <c r="J15" s="0" t="n">
        <f aca="false">$F$26*I15</f>
        <v>19.2223946756719</v>
      </c>
      <c r="K15" s="0" t="n">
        <f aca="false">J17</f>
        <v>20.5706819144201</v>
      </c>
      <c r="L15" s="0" t="n">
        <f aca="false">F17</f>
        <v>14</v>
      </c>
      <c r="M15" s="0" t="n">
        <f aca="false">((L15-K15)^2)/K15</f>
        <v>2.09880552332213</v>
      </c>
    </row>
    <row r="16" customFormat="false" ht="15" hidden="false" customHeight="false" outlineLevel="0" collapsed="false">
      <c r="E16" s="0" t="n">
        <v>7</v>
      </c>
      <c r="F16" s="0" t="n">
        <v>18</v>
      </c>
      <c r="G16" s="0" t="n">
        <f aca="false">F16*E16</f>
        <v>126</v>
      </c>
      <c r="H16" s="0" t="n">
        <f aca="false">((E16-$F$28)^2)*F16</f>
        <v>0.118334550766982</v>
      </c>
      <c r="I16" s="0" t="n">
        <f aca="false">(EXP(-$F$32)*$F$32^E16)/FACT(E16)</f>
        <v>0.143635684190465</v>
      </c>
      <c r="J16" s="0" t="n">
        <f aca="false">$F$26*I16</f>
        <v>21.2580812601888</v>
      </c>
      <c r="K16" s="0" t="n">
        <f aca="false">J18</f>
        <v>17.6937868890658</v>
      </c>
      <c r="L16" s="0" t="n">
        <f aca="false">F18</f>
        <v>16</v>
      </c>
      <c r="M16" s="0" t="n">
        <f aca="false">((L16-K16)^2)/K16</f>
        <v>0.162142453933592</v>
      </c>
    </row>
    <row r="17" customFormat="false" ht="15" hidden="false" customHeight="false" outlineLevel="0" collapsed="false">
      <c r="E17" s="0" t="n">
        <v>8</v>
      </c>
      <c r="F17" s="0" t="n">
        <v>14</v>
      </c>
      <c r="G17" s="0" t="n">
        <f aca="false">F17*E17</f>
        <v>112</v>
      </c>
      <c r="H17" s="0" t="n">
        <f aca="false">((E17-$F$28)^2)*F17</f>
        <v>11.8217677136596</v>
      </c>
      <c r="I17" s="0" t="n">
        <f aca="false">(EXP(-$F$32)*$F$32^E17)/FACT(E17)</f>
        <v>0.138991094016352</v>
      </c>
      <c r="J17" s="0" t="n">
        <f aca="false">$F$26*I17</f>
        <v>20.5706819144201</v>
      </c>
      <c r="K17" s="0" t="n">
        <f aca="false">J19</f>
        <v>13.6973137886397</v>
      </c>
      <c r="L17" s="0" t="n">
        <f aca="false">F19</f>
        <v>13</v>
      </c>
      <c r="M17" s="0" t="n">
        <f aca="false">((L17-K17)^2)/K17</f>
        <v>0.0354994072071542</v>
      </c>
    </row>
    <row r="18" customFormat="false" ht="15" hidden="false" customHeight="false" outlineLevel="0" collapsed="false">
      <c r="E18" s="0" t="n">
        <v>9</v>
      </c>
      <c r="F18" s="0" t="n">
        <v>16</v>
      </c>
      <c r="G18" s="0" t="n">
        <f aca="false">F18*E18</f>
        <v>144</v>
      </c>
      <c r="H18" s="0" t="n">
        <f aca="false">((E18-$F$28)^2)*F18</f>
        <v>58.9159970781593</v>
      </c>
      <c r="I18" s="0" t="n">
        <f aca="false">(EXP(-$F$32)*$F$32^E18)/FACT(E18)</f>
        <v>0.119552614115309</v>
      </c>
      <c r="J18" s="0" t="n">
        <f aca="false">$F$26*I18</f>
        <v>17.6937868890658</v>
      </c>
      <c r="K18" s="0" t="n">
        <f aca="false">J20</f>
        <v>9.63956270488686</v>
      </c>
      <c r="L18" s="0" t="n">
        <f aca="false">F20</f>
        <v>9</v>
      </c>
      <c r="M18" s="0" t="n">
        <f aca="false">((L18-K18)^2)/K18</f>
        <v>0.0424335072041004</v>
      </c>
    </row>
    <row r="19" customFormat="false" ht="15" hidden="false" customHeight="false" outlineLevel="0" collapsed="false">
      <c r="E19" s="0" t="n">
        <v>10</v>
      </c>
      <c r="F19" s="0" t="n">
        <v>13</v>
      </c>
      <c r="G19" s="0" t="n">
        <f aca="false">F19*E19</f>
        <v>130</v>
      </c>
      <c r="H19" s="0" t="n">
        <f aca="false">((E19-$F$28)^2)*F19</f>
        <v>110.761139517896</v>
      </c>
      <c r="I19" s="0" t="n">
        <f aca="false">(EXP(-$F$32)*$F$32^E19)/FACT(E19)</f>
        <v>0.092549417490809</v>
      </c>
      <c r="J19" s="0" t="n">
        <f aca="false">$F$26*I19</f>
        <v>13.6973137886397</v>
      </c>
      <c r="K19" s="0" t="n">
        <f aca="false">J21</f>
        <v>6.21857246566865</v>
      </c>
      <c r="L19" s="0" t="n">
        <f aca="false">F21</f>
        <v>5</v>
      </c>
      <c r="M19" s="0" t="n">
        <f aca="false">((L19-K19)^2)/K19</f>
        <v>0.238787738228294</v>
      </c>
    </row>
    <row r="20" customFormat="false" ht="15" hidden="false" customHeight="false" outlineLevel="0" collapsed="false">
      <c r="E20" s="0" t="n">
        <v>11</v>
      </c>
      <c r="F20" s="0" t="n">
        <v>9</v>
      </c>
      <c r="G20" s="0" t="n">
        <f aca="false">F20*E20</f>
        <v>99</v>
      </c>
      <c r="H20" s="0" t="n">
        <f aca="false">((E20-$F$28)^2)*F20</f>
        <v>138.221329437546</v>
      </c>
      <c r="I20" s="0" t="n">
        <f aca="false">(EXP(-$F$32)*$F$32^E20)/FACT(E20)</f>
        <v>0.0651321804384247</v>
      </c>
      <c r="J20" s="0" t="n">
        <f aca="false">$F$26*I20</f>
        <v>9.63956270488686</v>
      </c>
      <c r="K20" s="0" t="n">
        <f aca="false">SUM(J22:J24)</f>
        <v>6.80743554670404</v>
      </c>
      <c r="L20" s="0" t="n">
        <f aca="false">SUM(F22:F24)</f>
        <v>5</v>
      </c>
      <c r="M20" s="0" t="n">
        <f aca="false">((L20-K20)^2)/K20</f>
        <v>0.479890442307755</v>
      </c>
    </row>
    <row r="21" customFormat="false" ht="15" hidden="false" customHeight="false" outlineLevel="0" collapsed="false">
      <c r="E21" s="0" t="n">
        <v>12</v>
      </c>
      <c r="F21" s="0" t="n">
        <v>5</v>
      </c>
      <c r="G21" s="0" t="n">
        <f aca="false">F21*E21</f>
        <v>60</v>
      </c>
      <c r="H21" s="0" t="n">
        <f aca="false">((E21-$F$28)^2)*F21</f>
        <v>120.978816654492</v>
      </c>
      <c r="I21" s="0" t="n">
        <f aca="false">(EXP(-$F$32)*$F$32^E21)/FACT(E21)</f>
        <v>0.0420173815247882</v>
      </c>
      <c r="J21" s="0" t="n">
        <f aca="false">$F$26*I21</f>
        <v>6.21857246566865</v>
      </c>
    </row>
    <row r="22" customFormat="false" ht="15" hidden="false" customHeight="false" outlineLevel="0" collapsed="false">
      <c r="E22" s="0" t="n">
        <v>13</v>
      </c>
      <c r="F22" s="0" t="n">
        <v>3</v>
      </c>
      <c r="G22" s="0" t="n">
        <f aca="false">F22*E22</f>
        <v>39</v>
      </c>
      <c r="H22" s="0" t="n">
        <f aca="false">((E22-$F$28)^2)*F22</f>
        <v>105.100803506209</v>
      </c>
      <c r="I22" s="0" t="n">
        <f aca="false">(EXP(-$F$32)*$F$32^E22)/FACT(E22)</f>
        <v>0.0250207454580339</v>
      </c>
      <c r="J22" s="0" t="n">
        <f aca="false">$F$26*I22</f>
        <v>3.70307032778902</v>
      </c>
    </row>
    <row r="23" customFormat="false" ht="15" hidden="false" customHeight="false" outlineLevel="0" collapsed="false">
      <c r="E23" s="0" t="n">
        <v>14</v>
      </c>
      <c r="F23" s="0" t="n">
        <v>1</v>
      </c>
      <c r="G23" s="0" t="n">
        <f aca="false">F23*E23</f>
        <v>14</v>
      </c>
      <c r="H23" s="0" t="n">
        <f aca="false">((E23-$F$28)^2)*F23</f>
        <v>47.8714390065742</v>
      </c>
      <c r="I23" s="0" t="n">
        <f aca="false">(EXP(-$F$32)*$F$32^E23)/FACT(E23)</f>
        <v>0.0138352439722444</v>
      </c>
      <c r="J23" s="0" t="n">
        <f aca="false">$F$26*I23</f>
        <v>2.04761610789216</v>
      </c>
    </row>
    <row r="24" customFormat="false" ht="15" hidden="false" customHeight="false" outlineLevel="0" collapsed="false">
      <c r="E24" s="0" t="n">
        <v>15</v>
      </c>
      <c r="F24" s="0" t="n">
        <v>1</v>
      </c>
      <c r="G24" s="0" t="n">
        <f aca="false">F24*E24</f>
        <v>15</v>
      </c>
      <c r="H24" s="0" t="n">
        <f aca="false">((E24-$F$28)^2)*F24</f>
        <v>62.709276844412</v>
      </c>
      <c r="I24" s="0" t="n">
        <f aca="false">(EXP(-$F$32)*$F$32^E24)/FACT(E24)</f>
        <v>0.00714019669610037</v>
      </c>
      <c r="J24" s="0" t="n">
        <f aca="false">$F$26*I24</f>
        <v>1.05674911102285</v>
      </c>
    </row>
    <row r="25" customFormat="false" ht="15" hidden="false" customHeight="false" outlineLevel="0" collapsed="false">
      <c r="M25" s="5" t="s">
        <v>15</v>
      </c>
      <c r="N25" s="5"/>
      <c r="O25" s="5" t="s">
        <v>24</v>
      </c>
    </row>
    <row r="26" customFormat="false" ht="15" hidden="false" customHeight="false" outlineLevel="0" collapsed="false">
      <c r="D26" s="8" t="s">
        <v>17</v>
      </c>
      <c r="E26" s="8"/>
      <c r="F26" s="8" t="n">
        <f aca="false">SUM(F9:F24)</f>
        <v>148</v>
      </c>
      <c r="G26" s="8" t="n">
        <f aca="false">SUM(G9:G24)</f>
        <v>1048</v>
      </c>
      <c r="H26" s="8" t="n">
        <f aca="false">SUM(H9:H24)</f>
        <v>1235.02702702703</v>
      </c>
      <c r="I26" s="8" t="n">
        <f aca="false">SUM(I9:I24)</f>
        <v>0.993853272166279</v>
      </c>
      <c r="J26" s="8" t="n">
        <f aca="false">SUM(J9:J24)</f>
        <v>147.090284280609</v>
      </c>
      <c r="K26" s="8" t="n">
        <f aca="false">SUM(K9:K24)</f>
        <v>147.090284280609</v>
      </c>
      <c r="L26" s="8" t="n">
        <f aca="false">SUM(L9:L24)</f>
        <v>148</v>
      </c>
      <c r="M26" s="8" t="n">
        <f aca="false">SUM(M9:M24)</f>
        <v>15.656128440252</v>
      </c>
    </row>
    <row r="27" customFormat="false" ht="15" hidden="false" customHeight="false" outlineLevel="0" collapsed="false">
      <c r="M27" s="0" t="s">
        <v>18</v>
      </c>
    </row>
    <row r="28" customFormat="false" ht="15" hidden="false" customHeight="false" outlineLevel="0" collapsed="false">
      <c r="E28" s="9" t="s">
        <v>19</v>
      </c>
      <c r="F28" s="9" t="n">
        <f aca="false">G26/F26</f>
        <v>7.08108108108108</v>
      </c>
    </row>
    <row r="29" customFormat="false" ht="15" hidden="false" customHeight="false" outlineLevel="0" collapsed="false">
      <c r="E29" s="9" t="s">
        <v>20</v>
      </c>
      <c r="F29" s="9" t="n">
        <f aca="false">H26/(F26-1)</f>
        <v>8.4015444015444</v>
      </c>
    </row>
    <row r="30" customFormat="false" ht="15" hidden="false" customHeight="false" outlineLevel="0" collapsed="false">
      <c r="E30" s="9" t="s">
        <v>21</v>
      </c>
      <c r="F30" s="9" t="n">
        <f aca="false">SQRT(F29)</f>
        <v>2.89854177157142</v>
      </c>
    </row>
    <row r="31" customFormat="false" ht="15" hidden="false" customHeight="false" outlineLevel="0" collapsed="false">
      <c r="E31" s="9" t="s">
        <v>22</v>
      </c>
      <c r="F31" s="9" t="n">
        <f aca="false">F30/F28</f>
        <v>0.409336051710468</v>
      </c>
    </row>
    <row r="32" customFormat="false" ht="15" hidden="false" customHeight="false" outlineLevel="0" collapsed="false">
      <c r="E32" s="10" t="s">
        <v>23</v>
      </c>
      <c r="F32" s="10" t="n">
        <f aca="false">(F28+F29)/2</f>
        <v>7.74131274131274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Q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4" activeCellId="0" sqref="P24"/>
    </sheetView>
  </sheetViews>
  <sheetFormatPr defaultColWidth="11.53515625" defaultRowHeight="12.8" zeroHeight="false" outlineLevelRow="0" outlineLevelCol="0"/>
  <cols>
    <col collapsed="false" customWidth="true" hidden="false" outlineLevel="0" max="11" min="11" style="0" width="4.45"/>
  </cols>
  <sheetData>
    <row r="4" customFormat="false" ht="13.8" hidden="false" customHeight="false" outlineLevel="0" collapsed="false">
      <c r="B4" s="11" t="s">
        <v>25</v>
      </c>
      <c r="C4" s="11"/>
      <c r="D4" s="11"/>
      <c r="E4" s="11"/>
      <c r="F4" s="11"/>
      <c r="G4" s="11"/>
      <c r="H4" s="11"/>
      <c r="I4" s="11"/>
      <c r="J4" s="11"/>
    </row>
    <row r="7" customFormat="false" ht="13.8" hidden="false" customHeight="false" outlineLevel="0" collapsed="false">
      <c r="B7" s="3" t="s">
        <v>6</v>
      </c>
      <c r="C7" s="3" t="s">
        <v>7</v>
      </c>
      <c r="D7" s="3" t="s">
        <v>8</v>
      </c>
      <c r="E7" s="3" t="s">
        <v>26</v>
      </c>
      <c r="F7" s="3" t="s">
        <v>10</v>
      </c>
      <c r="G7" s="3" t="s">
        <v>11</v>
      </c>
      <c r="H7" s="3" t="s">
        <v>27</v>
      </c>
      <c r="I7" s="3" t="s">
        <v>28</v>
      </c>
      <c r="J7" s="3" t="s">
        <v>14</v>
      </c>
    </row>
    <row r="8" customFormat="false" ht="13.8" hidden="false" customHeight="false" outlineLevel="0" collapsed="false">
      <c r="B8" s="12" t="n">
        <v>0</v>
      </c>
      <c r="C8" s="12" t="n">
        <v>1</v>
      </c>
      <c r="D8" s="12" t="n">
        <f aca="false">B8*C8</f>
        <v>0</v>
      </c>
      <c r="E8" s="12" t="n">
        <f aca="false">(B8-$B$29)^2 *C8</f>
        <v>50.1417092768444</v>
      </c>
      <c r="F8" s="12" t="n">
        <f aca="false">(EXP(-$B$29) * $B$29^B8)/FACT(B8)</f>
        <v>0.000840863615081479</v>
      </c>
      <c r="G8" s="12" t="n">
        <f aca="false">$B$28 *F8</f>
        <v>0.124447815032059</v>
      </c>
      <c r="H8" s="12" t="n">
        <f aca="false">SUM(C8:C10)</f>
        <v>7</v>
      </c>
      <c r="I8" s="12" t="n">
        <f aca="false">SUM(G8:G10)</f>
        <v>4.12568596437545</v>
      </c>
      <c r="J8" s="0" t="n">
        <f aca="false">(H8-I8)^2/I8</f>
        <v>2.0024987957703</v>
      </c>
    </row>
    <row r="9" customFormat="false" ht="13.8" hidden="false" customHeight="false" outlineLevel="0" collapsed="false">
      <c r="B9" s="12" t="n">
        <v>1</v>
      </c>
      <c r="C9" s="12" t="n">
        <v>2</v>
      </c>
      <c r="D9" s="12" t="n">
        <f aca="false">B9*C9</f>
        <v>2</v>
      </c>
      <c r="E9" s="12" t="n">
        <f aca="false">(B9-$B$29)^2 *C9</f>
        <v>73.9590942293645</v>
      </c>
      <c r="F9" s="12" t="n">
        <f aca="false">(EXP(-$B$29) * $B$29^B9)/FACT(B9)</f>
        <v>0.00595422343652291</v>
      </c>
      <c r="G9" s="12" t="n">
        <f aca="false">$B$28 *F9</f>
        <v>0.88122506860539</v>
      </c>
      <c r="H9" s="0" t="n">
        <f aca="false">C11</f>
        <v>7</v>
      </c>
      <c r="I9" s="0" t="n">
        <f aca="false">G11</f>
        <v>7.36435519957979</v>
      </c>
      <c r="J9" s="0" t="n">
        <f aca="false">(H9-I9)^2/I9</f>
        <v>0.0180266578489319</v>
      </c>
    </row>
    <row r="10" customFormat="false" ht="13.8" hidden="false" customHeight="false" outlineLevel="0" collapsed="false">
      <c r="B10" s="12" t="n">
        <v>2</v>
      </c>
      <c r="C10" s="12" t="n">
        <v>4</v>
      </c>
      <c r="D10" s="12" t="n">
        <f aca="false">B10*C10</f>
        <v>8</v>
      </c>
      <c r="E10" s="12" t="n">
        <f aca="false">(B10-$B$29)^2 *C10</f>
        <v>103.26953981008</v>
      </c>
      <c r="F10" s="12" t="n">
        <f aca="false">(EXP(-$B$29) * $B$29^B10)/FACT(B10)</f>
        <v>0.021081169464446</v>
      </c>
      <c r="G10" s="12" t="n">
        <f aca="false">$B$28 *F10</f>
        <v>3.120013080738</v>
      </c>
      <c r="H10" s="0" t="n">
        <f aca="false">C12</f>
        <v>13</v>
      </c>
      <c r="I10" s="0" t="n">
        <f aca="false">G12</f>
        <v>13.0368990695264</v>
      </c>
      <c r="J10" s="0" t="n">
        <f aca="false">(H10-I10)^2/I10</f>
        <v>0.000104437514216498</v>
      </c>
    </row>
    <row r="11" customFormat="false" ht="13.8" hidden="false" customHeight="false" outlineLevel="0" collapsed="false">
      <c r="B11" s="0" t="n">
        <v>3</v>
      </c>
      <c r="C11" s="0" t="n">
        <v>7</v>
      </c>
      <c r="D11" s="0" t="n">
        <f aca="false">B11*C11</f>
        <v>21</v>
      </c>
      <c r="E11" s="0" t="n">
        <f aca="false">(B11-$B$29)^2 *C11</f>
        <v>116.586559532505</v>
      </c>
      <c r="F11" s="0" t="n">
        <f aca="false">(EXP(-$B$29) * $B$29^B11)/FACT(B11)</f>
        <v>0.0497591567539175</v>
      </c>
      <c r="G11" s="0" t="n">
        <f aca="false">$B$28 *F11</f>
        <v>7.36435519957979</v>
      </c>
      <c r="H11" s="0" t="n">
        <f aca="false">C13</f>
        <v>20</v>
      </c>
      <c r="I11" s="0" t="n">
        <f aca="false">G13</f>
        <v>18.4630678714374</v>
      </c>
      <c r="J11" s="0" t="n">
        <f aca="false">(H11-I11)^2/I11</f>
        <v>0.127939754338572</v>
      </c>
    </row>
    <row r="12" customFormat="false" ht="13.8" hidden="false" customHeight="false" outlineLevel="0" collapsed="false">
      <c r="B12" s="0" t="n">
        <v>4</v>
      </c>
      <c r="C12" s="0" t="n">
        <v>13</v>
      </c>
      <c r="D12" s="0" t="n">
        <f aca="false">B12*C12</f>
        <v>52</v>
      </c>
      <c r="E12" s="0" t="n">
        <f aca="false">(B12-$B$29)^2 *C12</f>
        <v>123.409788166545</v>
      </c>
      <c r="F12" s="0" t="n">
        <f aca="false">(EXP(-$B$29) * $B$29^B12)/FACT(B12)</f>
        <v>0.0880871558751783</v>
      </c>
      <c r="G12" s="0" t="n">
        <f aca="false">$B$28 *F12</f>
        <v>13.0368990695264</v>
      </c>
      <c r="H12" s="0" t="n">
        <f aca="false">C14</f>
        <v>21</v>
      </c>
      <c r="I12" s="0" t="n">
        <f aca="false">G14</f>
        <v>21.7897467671918</v>
      </c>
      <c r="J12" s="0" t="n">
        <f aca="false">(H12-I12)^2/I12</f>
        <v>0.0286235523043821</v>
      </c>
    </row>
    <row r="13" customFormat="false" ht="13.8" hidden="false" customHeight="false" outlineLevel="0" collapsed="false">
      <c r="B13" s="0" t="n">
        <v>5</v>
      </c>
      <c r="C13" s="0" t="n">
        <v>20</v>
      </c>
      <c r="D13" s="0" t="n">
        <f aca="false">B13*C13</f>
        <v>100</v>
      </c>
      <c r="E13" s="0" t="n">
        <f aca="false">(B13-$B$29)^2 *C13</f>
        <v>86.617969320672</v>
      </c>
      <c r="F13" s="0" t="n">
        <f aca="false">(EXP(-$B$29) * $B$29^B13)/FACT(B13)</f>
        <v>0.124750458590793</v>
      </c>
      <c r="G13" s="0" t="n">
        <f aca="false">$B$28 *F13</f>
        <v>18.4630678714374</v>
      </c>
      <c r="H13" s="0" t="n">
        <f aca="false">C15</f>
        <v>18</v>
      </c>
      <c r="I13" s="0" t="n">
        <f aca="false">G15</f>
        <v>22.0421376563871</v>
      </c>
      <c r="J13" s="0" t="n">
        <f aca="false">(H13-I13)^2/I13</f>
        <v>0.741256455607344</v>
      </c>
    </row>
    <row r="14" customFormat="false" ht="13.8" hidden="false" customHeight="false" outlineLevel="0" collapsed="false">
      <c r="B14" s="0" t="n">
        <v>6</v>
      </c>
      <c r="C14" s="0" t="n">
        <v>21</v>
      </c>
      <c r="D14" s="0" t="n">
        <f aca="false">B14*C14</f>
        <v>126</v>
      </c>
      <c r="E14" s="0" t="n">
        <f aca="false">(B14-$B$29)^2 *C14</f>
        <v>24.5434623813002</v>
      </c>
      <c r="F14" s="0" t="n">
        <f aca="false">(EXP(-$B$29) * $B$29^B14)/FACT(B14)</f>
        <v>0.147228018697242</v>
      </c>
      <c r="G14" s="0" t="n">
        <f aca="false">$B$28 *F14</f>
        <v>21.7897467671918</v>
      </c>
      <c r="H14" s="0" t="n">
        <f aca="false">C16</f>
        <v>14</v>
      </c>
      <c r="I14" s="0" t="n">
        <f aca="false">G16</f>
        <v>19.5102704931535</v>
      </c>
      <c r="J14" s="0" t="n">
        <f aca="false">(H14-I14)^2/I14</f>
        <v>1.55626140182796</v>
      </c>
    </row>
    <row r="15" customFormat="false" ht="13.8" hidden="false" customHeight="false" outlineLevel="0" collapsed="false">
      <c r="B15" s="0" t="n">
        <v>7</v>
      </c>
      <c r="C15" s="0" t="n">
        <v>18</v>
      </c>
      <c r="D15" s="0" t="n">
        <f aca="false">B15*C15</f>
        <v>126</v>
      </c>
      <c r="E15" s="0" t="n">
        <f aca="false">(B15-$B$29)^2 *C15</f>
        <v>0.118334550766982</v>
      </c>
      <c r="F15" s="0" t="n">
        <f aca="false">(EXP(-$B$29) * $B$29^B15)/FACT(B15)</f>
        <v>0.148933362543156</v>
      </c>
      <c r="G15" s="0" t="n">
        <f aca="false">$B$28 *F15</f>
        <v>22.0421376563871</v>
      </c>
      <c r="H15" s="0" t="n">
        <f aca="false">C17</f>
        <v>16</v>
      </c>
      <c r="I15" s="0" t="n">
        <f aca="false">G17</f>
        <v>15.3504230306493</v>
      </c>
      <c r="J15" s="0" t="n">
        <f aca="false">(H15-I15)^2/I15</f>
        <v>0.0274878573879304</v>
      </c>
    </row>
    <row r="16" customFormat="false" ht="13.8" hidden="false" customHeight="false" outlineLevel="0" collapsed="false">
      <c r="B16" s="0" t="n">
        <v>8</v>
      </c>
      <c r="C16" s="0" t="n">
        <v>14</v>
      </c>
      <c r="D16" s="0" t="n">
        <f aca="false">B16*C16</f>
        <v>112</v>
      </c>
      <c r="E16" s="0" t="n">
        <f aca="false">(B16-$B$29)^2 *C16</f>
        <v>11.8217677136596</v>
      </c>
      <c r="F16" s="0" t="n">
        <f aca="false">(EXP(-$B$29) * $B$29^B16)/FACT(B16)</f>
        <v>0.131826151980767</v>
      </c>
      <c r="G16" s="0" t="n">
        <f aca="false">$B$28 *F16</f>
        <v>19.5102704931535</v>
      </c>
      <c r="H16" s="0" t="n">
        <f aca="false">C18</f>
        <v>13</v>
      </c>
      <c r="I16" s="0" t="n">
        <f aca="false">G18</f>
        <v>10.8697590108922</v>
      </c>
      <c r="J16" s="0" t="n">
        <f aca="false">(H16-I16)^2/I16</f>
        <v>0.417481810510038</v>
      </c>
    </row>
    <row r="17" customFormat="false" ht="13.8" hidden="false" customHeight="false" outlineLevel="0" collapsed="false">
      <c r="B17" s="0" t="n">
        <v>9</v>
      </c>
      <c r="C17" s="0" t="n">
        <v>16</v>
      </c>
      <c r="D17" s="0" t="n">
        <f aca="false">B17*C17</f>
        <v>144</v>
      </c>
      <c r="E17" s="0" t="n">
        <f aca="false">(B17-$B$29)^2 *C17</f>
        <v>58.9159970781593</v>
      </c>
      <c r="F17" s="0" t="n">
        <f aca="false">(EXP(-$B$29) * $B$29^B17)/FACT(B17)</f>
        <v>0.103719074531414</v>
      </c>
      <c r="G17" s="0" t="n">
        <f aca="false">$B$28 *F17</f>
        <v>15.3504230306493</v>
      </c>
      <c r="H17" s="0" t="n">
        <f aca="false">C19</f>
        <v>9</v>
      </c>
      <c r="I17" s="0" t="n">
        <f aca="false">G19</f>
        <v>6.99724044435811</v>
      </c>
      <c r="J17" s="0" t="n">
        <f aca="false">(H17-I17)^2/I17</f>
        <v>0.573232529253588</v>
      </c>
    </row>
    <row r="18" customFormat="false" ht="13.8" hidden="false" customHeight="false" outlineLevel="0" collapsed="false">
      <c r="B18" s="0" t="n">
        <v>10</v>
      </c>
      <c r="C18" s="0" t="n">
        <v>13</v>
      </c>
      <c r="D18" s="0" t="n">
        <f aca="false">B18*C18</f>
        <v>130</v>
      </c>
      <c r="E18" s="0" t="n">
        <f aca="false">(B18-$B$29)^2 *C18</f>
        <v>110.761139517896</v>
      </c>
      <c r="F18" s="0" t="n">
        <f aca="false">(EXP(-$B$29) * $B$29^B18)/FACT(B18)</f>
        <v>0.0734443176411634</v>
      </c>
      <c r="G18" s="0" t="n">
        <f aca="false">$B$28 *F18</f>
        <v>10.8697590108922</v>
      </c>
      <c r="H18" s="0" t="n">
        <f aca="false">C20</f>
        <v>5</v>
      </c>
      <c r="I18" s="0" t="n">
        <f aca="false">G20</f>
        <v>4.1290022441933</v>
      </c>
      <c r="J18" s="0" t="n">
        <f aca="false">(H18-I18)^2/I18</f>
        <v>0.183733755942418</v>
      </c>
    </row>
    <row r="19" customFormat="false" ht="13.8" hidden="false" customHeight="false" outlineLevel="0" collapsed="false">
      <c r="B19" s="0" t="n">
        <v>11</v>
      </c>
      <c r="C19" s="0" t="n">
        <v>9</v>
      </c>
      <c r="D19" s="0" t="n">
        <f aca="false">B19*C19</f>
        <v>99</v>
      </c>
      <c r="E19" s="0" t="n">
        <f aca="false">(B19-$B$29)^2 *C19</f>
        <v>138.221329437546</v>
      </c>
      <c r="F19" s="0" t="n">
        <f aca="false">(EXP(-$B$29) * $B$29^B19)/FACT(B19)</f>
        <v>0.0472786516510683</v>
      </c>
      <c r="G19" s="0" t="n">
        <f aca="false">$B$28 *F19</f>
        <v>6.99724044435811</v>
      </c>
      <c r="H19" s="12" t="n">
        <f aca="false">SUM(C21:C23)</f>
        <v>5</v>
      </c>
      <c r="I19" s="12" t="n">
        <f aca="false">SUM(G21:G23)</f>
        <v>3.92362623990871</v>
      </c>
      <c r="J19" s="0" t="n">
        <f aca="false">(H19-I19)^2/I19</f>
        <v>0.295283087779541</v>
      </c>
    </row>
    <row r="20" customFormat="false" ht="13.8" hidden="false" customHeight="false" outlineLevel="0" collapsed="false">
      <c r="B20" s="0" t="n">
        <v>12</v>
      </c>
      <c r="C20" s="0" t="n">
        <v>5</v>
      </c>
      <c r="D20" s="0" t="n">
        <f aca="false">B20*C20</f>
        <v>60</v>
      </c>
      <c r="E20" s="0" t="n">
        <f aca="false">(B20-$B$29)^2 *C20</f>
        <v>120.978816654492</v>
      </c>
      <c r="F20" s="0" t="n">
        <f aca="false">(EXP(-$B$29) * $B$29^B20)/FACT(B20)</f>
        <v>0.0278986638121169</v>
      </c>
      <c r="G20" s="0" t="n">
        <f aca="false">$B$28 *F20</f>
        <v>4.1290022441933</v>
      </c>
    </row>
    <row r="21" customFormat="false" ht="13.8" hidden="false" customHeight="false" outlineLevel="0" collapsed="false">
      <c r="B21" s="12" t="n">
        <v>13</v>
      </c>
      <c r="C21" s="12" t="n">
        <v>3</v>
      </c>
      <c r="D21" s="12" t="n">
        <f aca="false">B21*C21</f>
        <v>39</v>
      </c>
      <c r="E21" s="12" t="n">
        <f aca="false">(B21-$B$29)^2 *C21</f>
        <v>105.100803506209</v>
      </c>
      <c r="F21" s="12" t="n">
        <f aca="false">(EXP(-$B$29) * $B$29^B21)/FACT(B21)</f>
        <v>0.015196361577494</v>
      </c>
      <c r="G21" s="12" t="n">
        <f aca="false">$B$28 *F21</f>
        <v>2.24906151346912</v>
      </c>
    </row>
    <row r="22" customFormat="false" ht="13.8" hidden="false" customHeight="false" outlineLevel="0" collapsed="false">
      <c r="B22" s="12" t="n">
        <v>14</v>
      </c>
      <c r="C22" s="12" t="n">
        <v>1</v>
      </c>
      <c r="D22" s="12" t="n">
        <f aca="false">B22*C22</f>
        <v>14</v>
      </c>
      <c r="E22" s="12" t="n">
        <f aca="false">(B22-$B$29)^2 *C22</f>
        <v>47.8714390065742</v>
      </c>
      <c r="F22" s="12" t="n">
        <f aca="false">(EXP(-$B$29) * $B$29^B22)/FACT(B22)</f>
        <v>0.00768619060483288</v>
      </c>
      <c r="G22" s="12" t="n">
        <f aca="false">$B$28 *F22</f>
        <v>1.13755620951527</v>
      </c>
    </row>
    <row r="23" customFormat="false" ht="13.8" hidden="false" customHeight="false" outlineLevel="0" collapsed="false">
      <c r="B23" s="12" t="n">
        <v>15</v>
      </c>
      <c r="C23" s="12" t="n">
        <v>1</v>
      </c>
      <c r="D23" s="12" t="n">
        <f aca="false">B23*C23</f>
        <v>15</v>
      </c>
      <c r="E23" s="12" t="n">
        <f aca="false">(B23-$B$29)^2 *C23</f>
        <v>62.709276844412</v>
      </c>
      <c r="F23" s="12" t="n">
        <f aca="false">(EXP(-$B$29) * $B$29^B23)/FACT(B23)</f>
        <v>0.00362843592516435</v>
      </c>
      <c r="G23" s="12" t="n">
        <f aca="false">$B$28 *F23</f>
        <v>0.537008516924324</v>
      </c>
    </row>
    <row r="24" customFormat="false" ht="13.8" hidden="false" customHeight="false" outlineLevel="0" collapsed="false">
      <c r="J24" s="5" t="s">
        <v>15</v>
      </c>
      <c r="K24" s="5"/>
      <c r="L24" s="5" t="s">
        <v>24</v>
      </c>
    </row>
    <row r="25" customFormat="false" ht="13.8" hidden="false" customHeight="false" outlineLevel="0" collapsed="false">
      <c r="A25" s="8" t="s">
        <v>8</v>
      </c>
      <c r="B25" s="8"/>
      <c r="C25" s="8" t="n">
        <f aca="false">SUM(C8:C23)</f>
        <v>148</v>
      </c>
      <c r="D25" s="8" t="n">
        <f aca="false">SUM(D8:D23)</f>
        <v>1048</v>
      </c>
      <c r="E25" s="8" t="n">
        <f aca="false">SUM(E8:E23)</f>
        <v>1235.02702702703</v>
      </c>
      <c r="F25" s="8" t="n">
        <f aca="false">SUM(F8:F23)</f>
        <v>0.997312256700358</v>
      </c>
      <c r="G25" s="8" t="n">
        <f aca="false">SUM(G8:G23)</f>
        <v>147.602213991653</v>
      </c>
      <c r="H25" s="8" t="n">
        <f aca="false">SUM(H8:H23)</f>
        <v>148</v>
      </c>
      <c r="I25" s="8" t="n">
        <f aca="false">SUM(I8:I23)</f>
        <v>147.602213991653</v>
      </c>
      <c r="J25" s="8" t="n">
        <f aca="false">SUM(J8:J23)</f>
        <v>5.97193009608522</v>
      </c>
    </row>
    <row r="26" customFormat="false" ht="13.8" hidden="false" customHeight="false" outlineLevel="0" collapsed="false">
      <c r="J26" s="13" t="s">
        <v>29</v>
      </c>
      <c r="K26" s="13"/>
      <c r="N26" s="14" t="s">
        <v>30</v>
      </c>
    </row>
    <row r="27" customFormat="false" ht="13.8" hidden="false" customHeight="false" outlineLevel="0" collapsed="false">
      <c r="N27" s="13" t="s">
        <v>31</v>
      </c>
      <c r="O27" s="13"/>
      <c r="P27" s="13"/>
      <c r="Q27" s="13"/>
    </row>
    <row r="28" customFormat="false" ht="13.8" hidden="false" customHeight="false" outlineLevel="0" collapsed="false">
      <c r="A28" s="9" t="s">
        <v>32</v>
      </c>
      <c r="B28" s="9" t="n">
        <f aca="false">C25</f>
        <v>148</v>
      </c>
      <c r="N28" s="15"/>
      <c r="O28" s="15" t="s">
        <v>33</v>
      </c>
      <c r="P28" s="15" t="s">
        <v>19</v>
      </c>
      <c r="Q28" s="15" t="s">
        <v>34</v>
      </c>
    </row>
    <row r="29" customFormat="false" ht="13.8" hidden="false" customHeight="false" outlineLevel="0" collapsed="false">
      <c r="A29" s="9" t="s">
        <v>19</v>
      </c>
      <c r="B29" s="9" t="n">
        <f aca="false">D25/B28</f>
        <v>7.08108108108108</v>
      </c>
      <c r="N29" s="16" t="s">
        <v>10</v>
      </c>
      <c r="O29" s="0" t="n">
        <f aca="false">F58</f>
        <v>0.993853272166279</v>
      </c>
      <c r="P29" s="0" t="n">
        <f aca="false">F25</f>
        <v>0.997312256700358</v>
      </c>
      <c r="Q29" s="0" t="n">
        <f aca="false">O29-P29</f>
        <v>-0.00345898453407911</v>
      </c>
    </row>
    <row r="30" customFormat="false" ht="13.8" hidden="false" customHeight="false" outlineLevel="0" collapsed="false">
      <c r="A30" s="9" t="s">
        <v>20</v>
      </c>
      <c r="B30" s="9" t="n">
        <f aca="false">E25/(B28-1)</f>
        <v>8.4015444015444</v>
      </c>
      <c r="N30" s="16" t="s">
        <v>11</v>
      </c>
      <c r="O30" s="0" t="n">
        <f aca="false">G58</f>
        <v>147.090284280609</v>
      </c>
      <c r="P30" s="0" t="n">
        <f aca="false">G25</f>
        <v>147.602213991653</v>
      </c>
      <c r="Q30" s="0" t="n">
        <f aca="false">O30-P30</f>
        <v>-0.511929711043706</v>
      </c>
    </row>
    <row r="31" customFormat="false" ht="13.8" hidden="false" customHeight="false" outlineLevel="0" collapsed="false">
      <c r="A31" s="9" t="s">
        <v>21</v>
      </c>
      <c r="B31" s="9" t="n">
        <f aca="false">SQRT(B30)</f>
        <v>2.89854177157142</v>
      </c>
      <c r="N31" s="16" t="s">
        <v>14</v>
      </c>
      <c r="O31" s="0" t="n">
        <f aca="false">J58</f>
        <v>15.656128440252</v>
      </c>
      <c r="P31" s="0" t="n">
        <f aca="false">J25</f>
        <v>5.97193009608522</v>
      </c>
      <c r="Q31" s="0" t="n">
        <f aca="false">O31-P31</f>
        <v>9.68419834416676</v>
      </c>
    </row>
    <row r="32" customFormat="false" ht="13.8" hidden="false" customHeight="false" outlineLevel="0" collapsed="false">
      <c r="A32" s="17" t="s">
        <v>35</v>
      </c>
      <c r="B32" s="17" t="n">
        <f aca="false">B31/B29</f>
        <v>0.409336051710468</v>
      </c>
    </row>
    <row r="33" customFormat="false" ht="13.8" hidden="false" customHeight="false" outlineLevel="0" collapsed="false">
      <c r="A33" s="10" t="s">
        <v>33</v>
      </c>
      <c r="B33" s="10" t="n">
        <f aca="false">(B29+B30)/2</f>
        <v>7.74131274131274</v>
      </c>
    </row>
    <row r="37" customFormat="false" ht="13.8" hidden="false" customHeight="false" outlineLevel="0" collapsed="false">
      <c r="B37" s="11" t="s">
        <v>36</v>
      </c>
      <c r="C37" s="11"/>
      <c r="D37" s="11"/>
      <c r="E37" s="11"/>
      <c r="F37" s="11"/>
      <c r="G37" s="11"/>
      <c r="H37" s="11"/>
      <c r="I37" s="11"/>
      <c r="J37" s="11"/>
    </row>
    <row r="40" customFormat="false" ht="13.8" hidden="false" customHeight="false" outlineLevel="0" collapsed="false">
      <c r="B40" s="3" t="s">
        <v>6</v>
      </c>
      <c r="C40" s="3" t="s">
        <v>7</v>
      </c>
      <c r="D40" s="3" t="s">
        <v>8</v>
      </c>
      <c r="E40" s="3" t="s">
        <v>26</v>
      </c>
      <c r="F40" s="3" t="s">
        <v>10</v>
      </c>
      <c r="G40" s="3" t="s">
        <v>11</v>
      </c>
      <c r="H40" s="3" t="s">
        <v>27</v>
      </c>
      <c r="I40" s="3" t="s">
        <v>28</v>
      </c>
      <c r="J40" s="3" t="s">
        <v>14</v>
      </c>
    </row>
    <row r="41" customFormat="false" ht="13.8" hidden="false" customHeight="false" outlineLevel="0" collapsed="false">
      <c r="B41" s="12" t="n">
        <v>0</v>
      </c>
      <c r="C41" s="12" t="n">
        <v>1</v>
      </c>
      <c r="D41" s="12" t="n">
        <f aca="false">B41*C41</f>
        <v>0</v>
      </c>
      <c r="E41" s="12" t="n">
        <f aca="false">(B41-$B$29)^2 *C41</f>
        <v>50.1417092768444</v>
      </c>
      <c r="F41" s="12" t="n">
        <f aca="false">(EXP(-$B$33) * $B$33^B41)/FACT(B41)</f>
        <v>0.000434500813361336</v>
      </c>
      <c r="G41" s="12" t="n">
        <f aca="false">$B$28 *F41</f>
        <v>0.0643061203774777</v>
      </c>
      <c r="H41" s="12" t="n">
        <f aca="false">SUM(C41:C43)</f>
        <v>7</v>
      </c>
      <c r="I41" s="12" t="n">
        <f aca="false">SUM(G41:G43)</f>
        <v>2.48898602328079</v>
      </c>
      <c r="J41" s="0" t="n">
        <f aca="false">(H41-I41)^2/I41</f>
        <v>8.17571770504892</v>
      </c>
    </row>
    <row r="42" customFormat="false" ht="13.8" hidden="false" customHeight="false" outlineLevel="0" collapsed="false">
      <c r="B42" s="12" t="n">
        <v>1</v>
      </c>
      <c r="C42" s="12" t="n">
        <v>2</v>
      </c>
      <c r="D42" s="12" t="n">
        <f aca="false">B42*C42</f>
        <v>2</v>
      </c>
      <c r="E42" s="12" t="n">
        <f aca="false">(B42-$B$29)^2 *C42</f>
        <v>73.9590942293645</v>
      </c>
      <c r="F42" s="12" t="n">
        <f aca="false">(EXP(-$B$33) * $B$33^B42)/FACT(B42)</f>
        <v>0.00336360668258486</v>
      </c>
      <c r="G42" s="12" t="n">
        <f aca="false">$B$28 *F42</f>
        <v>0.497813789022559</v>
      </c>
      <c r="H42" s="0" t="n">
        <f aca="false">C44</f>
        <v>7</v>
      </c>
      <c r="I42" s="0" t="n">
        <f aca="false">G44</f>
        <v>4.97215773272962</v>
      </c>
      <c r="J42" s="0" t="n">
        <f aca="false">(H42-I42)^2/I42</f>
        <v>0.827034153373651</v>
      </c>
    </row>
    <row r="43" customFormat="false" ht="13.8" hidden="false" customHeight="false" outlineLevel="0" collapsed="false">
      <c r="B43" s="12" t="n">
        <v>2</v>
      </c>
      <c r="C43" s="12" t="n">
        <v>4</v>
      </c>
      <c r="D43" s="12" t="n">
        <f aca="false">B43*C43</f>
        <v>8</v>
      </c>
      <c r="E43" s="12" t="n">
        <f aca="false">(B43-$B$29)^2 *C43</f>
        <v>103.26953981008</v>
      </c>
      <c r="F43" s="12" t="n">
        <f aca="false">(EXP(-$B$33) * $B$33^B43)/FACT(B43)</f>
        <v>0.0130193656343294</v>
      </c>
      <c r="G43" s="12" t="n">
        <f aca="false">$B$28 *F43</f>
        <v>1.92686611388075</v>
      </c>
      <c r="H43" s="0" t="n">
        <f aca="false">C45</f>
        <v>13</v>
      </c>
      <c r="I43" s="0" t="n">
        <f aca="false">G45</f>
        <v>9.62275700204911</v>
      </c>
      <c r="J43" s="0" t="n">
        <f aca="false">(H43-I43)^2/I43</f>
        <v>1.18529131150039</v>
      </c>
    </row>
    <row r="44" customFormat="false" ht="13.8" hidden="false" customHeight="false" outlineLevel="0" collapsed="false">
      <c r="B44" s="0" t="n">
        <v>3</v>
      </c>
      <c r="C44" s="0" t="n">
        <v>7</v>
      </c>
      <c r="D44" s="0" t="n">
        <f aca="false">B44*C44</f>
        <v>21</v>
      </c>
      <c r="E44" s="0" t="n">
        <f aca="false">(B44-$B$29)^2 *C44</f>
        <v>116.586559532505</v>
      </c>
      <c r="F44" s="18" t="n">
        <f aca="false">(EXP(-$B$33) * $B$33^B44)/FACT(B44)</f>
        <v>0.0335956603562812</v>
      </c>
      <c r="G44" s="0" t="n">
        <f aca="false">$B$28 *F44</f>
        <v>4.97215773272962</v>
      </c>
      <c r="H44" s="0" t="n">
        <f aca="false">C46</f>
        <v>20</v>
      </c>
      <c r="I44" s="0" t="n">
        <f aca="false">G46</f>
        <v>14.8985542773038</v>
      </c>
      <c r="J44" s="0" t="n">
        <f aca="false">(H44-I44)^2/I44</f>
        <v>1.74679690238539</v>
      </c>
    </row>
    <row r="45" customFormat="false" ht="13.8" hidden="false" customHeight="false" outlineLevel="0" collapsed="false">
      <c r="B45" s="0" t="n">
        <v>4</v>
      </c>
      <c r="C45" s="0" t="n">
        <v>13</v>
      </c>
      <c r="D45" s="0" t="n">
        <f aca="false">B45*C45</f>
        <v>52</v>
      </c>
      <c r="E45" s="0" t="n">
        <f aca="false">(B45-$B$29)^2 *C45</f>
        <v>123.409788166545</v>
      </c>
      <c r="F45" s="18" t="n">
        <f aca="false">(EXP(-$B$33) * $B$33^B45)/FACT(B45)</f>
        <v>0.0650186283922237</v>
      </c>
      <c r="G45" s="0" t="n">
        <f aca="false">$B$28 *F45</f>
        <v>9.62275700204911</v>
      </c>
      <c r="H45" s="0" t="n">
        <f aca="false">C47</f>
        <v>21</v>
      </c>
      <c r="I45" s="0" t="n">
        <f aca="false">G47</f>
        <v>19.2223946756719</v>
      </c>
      <c r="J45" s="0" t="n">
        <f aca="false">(H45-I45)^2/I45</f>
        <v>0.164385381862888</v>
      </c>
    </row>
    <row r="46" customFormat="false" ht="13.8" hidden="false" customHeight="false" outlineLevel="0" collapsed="false">
      <c r="B46" s="0" t="n">
        <v>5</v>
      </c>
      <c r="C46" s="0" t="n">
        <v>20</v>
      </c>
      <c r="D46" s="0" t="n">
        <f aca="false">B46*C46</f>
        <v>100</v>
      </c>
      <c r="E46" s="0" t="n">
        <f aca="false">(B46-$B$29)^2 *C46</f>
        <v>86.617969320672</v>
      </c>
      <c r="F46" s="18" t="n">
        <f aca="false">(EXP(-$B$33) * $B$33^B46)/FACT(B46)</f>
        <v>0.10066590727908</v>
      </c>
      <c r="G46" s="0" t="n">
        <f aca="false">$B$28 *F46</f>
        <v>14.8985542773038</v>
      </c>
      <c r="H46" s="0" t="n">
        <f aca="false">C48</f>
        <v>18</v>
      </c>
      <c r="I46" s="0" t="n">
        <f aca="false">G48</f>
        <v>21.2580812601888</v>
      </c>
      <c r="J46" s="0" t="n">
        <f aca="false">(H46-I46)^2/I46</f>
        <v>0.49934391387772</v>
      </c>
    </row>
    <row r="47" customFormat="false" ht="13.8" hidden="false" customHeight="false" outlineLevel="0" collapsed="false">
      <c r="B47" s="0" t="n">
        <v>6</v>
      </c>
      <c r="C47" s="0" t="n">
        <v>21</v>
      </c>
      <c r="D47" s="0" t="n">
        <f aca="false">B47*C47</f>
        <v>126</v>
      </c>
      <c r="E47" s="0" t="n">
        <f aca="false">(B47-$B$29)^2 *C47</f>
        <v>24.5434623813002</v>
      </c>
      <c r="F47" s="18" t="n">
        <f aca="false">(EXP(-$B$33) * $B$33^B47)/FACT(B47)</f>
        <v>0.129881045105892</v>
      </c>
      <c r="G47" s="0" t="n">
        <f aca="false">$B$28 *F47</f>
        <v>19.2223946756719</v>
      </c>
      <c r="H47" s="0" t="n">
        <f aca="false">C49</f>
        <v>14</v>
      </c>
      <c r="I47" s="0" t="n">
        <f aca="false">G49</f>
        <v>20.5706819144201</v>
      </c>
      <c r="J47" s="0" t="n">
        <f aca="false">(H47-I47)^2/I47</f>
        <v>2.09880552332213</v>
      </c>
    </row>
    <row r="48" customFormat="false" ht="13.8" hidden="false" customHeight="false" outlineLevel="0" collapsed="false">
      <c r="B48" s="0" t="n">
        <v>7</v>
      </c>
      <c r="C48" s="0" t="n">
        <v>18</v>
      </c>
      <c r="D48" s="0" t="n">
        <f aca="false">B48*C48</f>
        <v>126</v>
      </c>
      <c r="E48" s="0" t="n">
        <f aca="false">(B48-$B$29)^2 *C48</f>
        <v>0.118334550766982</v>
      </c>
      <c r="F48" s="18" t="n">
        <f aca="false">(EXP(-$B$33) * $B$33^B48)/FACT(B48)</f>
        <v>0.143635684190465</v>
      </c>
      <c r="G48" s="0" t="n">
        <f aca="false">$B$28 *F48</f>
        <v>21.2580812601888</v>
      </c>
      <c r="H48" s="0" t="n">
        <f aca="false">C50</f>
        <v>16</v>
      </c>
      <c r="I48" s="0" t="n">
        <f aca="false">G50</f>
        <v>17.6937868890658</v>
      </c>
      <c r="J48" s="0" t="n">
        <f aca="false">(H48-I48)^2/I48</f>
        <v>0.162142453933592</v>
      </c>
    </row>
    <row r="49" customFormat="false" ht="13.8" hidden="false" customHeight="false" outlineLevel="0" collapsed="false">
      <c r="B49" s="0" t="n">
        <v>8</v>
      </c>
      <c r="C49" s="0" t="n">
        <v>14</v>
      </c>
      <c r="D49" s="0" t="n">
        <f aca="false">B49*C49</f>
        <v>112</v>
      </c>
      <c r="E49" s="0" t="n">
        <f aca="false">(B49-$B$29)^2 *C49</f>
        <v>11.8217677136596</v>
      </c>
      <c r="F49" s="18" t="n">
        <f aca="false">(EXP(-$B$33) * $B$33^B49)/FACT(B49)</f>
        <v>0.138991094016352</v>
      </c>
      <c r="G49" s="0" t="n">
        <f aca="false">$B$28 *F49</f>
        <v>20.5706819144201</v>
      </c>
      <c r="H49" s="0" t="n">
        <f aca="false">C51</f>
        <v>13</v>
      </c>
      <c r="I49" s="0" t="n">
        <f aca="false">G51</f>
        <v>13.6973137886397</v>
      </c>
      <c r="J49" s="0" t="n">
        <f aca="false">(H49-I49)^2/I49</f>
        <v>0.0354994072071542</v>
      </c>
    </row>
    <row r="50" customFormat="false" ht="13.8" hidden="false" customHeight="false" outlineLevel="0" collapsed="false">
      <c r="B50" s="0" t="n">
        <v>9</v>
      </c>
      <c r="C50" s="0" t="n">
        <v>16</v>
      </c>
      <c r="D50" s="0" t="n">
        <f aca="false">B50*C50</f>
        <v>144</v>
      </c>
      <c r="E50" s="0" t="n">
        <f aca="false">(B50-$B$29)^2 *C50</f>
        <v>58.9159970781593</v>
      </c>
      <c r="F50" s="18" t="n">
        <f aca="false">(EXP(-$B$33) * $B$33^B50)/FACT(B50)</f>
        <v>0.119552614115309</v>
      </c>
      <c r="G50" s="0" t="n">
        <f aca="false">$B$28 *F50</f>
        <v>17.6937868890658</v>
      </c>
      <c r="H50" s="0" t="n">
        <f aca="false">C52</f>
        <v>9</v>
      </c>
      <c r="I50" s="0" t="n">
        <f aca="false">G52</f>
        <v>9.63956270488686</v>
      </c>
      <c r="J50" s="0" t="n">
        <f aca="false">(H50-I50)^2/I50</f>
        <v>0.0424335072041004</v>
      </c>
    </row>
    <row r="51" customFormat="false" ht="13.8" hidden="false" customHeight="false" outlineLevel="0" collapsed="false">
      <c r="B51" s="0" t="n">
        <v>10</v>
      </c>
      <c r="C51" s="0" t="n">
        <v>13</v>
      </c>
      <c r="D51" s="0" t="n">
        <f aca="false">B51*C51</f>
        <v>130</v>
      </c>
      <c r="E51" s="0" t="n">
        <f aca="false">(B51-$B$29)^2 *C51</f>
        <v>110.761139517896</v>
      </c>
      <c r="F51" s="18" t="n">
        <f aca="false">(EXP(-$B$33) * $B$33^B51)/FACT(B51)</f>
        <v>0.092549417490809</v>
      </c>
      <c r="G51" s="0" t="n">
        <f aca="false">$B$28 *F51</f>
        <v>13.6973137886397</v>
      </c>
      <c r="H51" s="0" t="n">
        <f aca="false">C53</f>
        <v>5</v>
      </c>
      <c r="I51" s="0" t="n">
        <f aca="false">G53</f>
        <v>6.21857246566865</v>
      </c>
      <c r="J51" s="0" t="n">
        <f aca="false">(H51-I51)^2/I51</f>
        <v>0.238787738228294</v>
      </c>
    </row>
    <row r="52" customFormat="false" ht="13.8" hidden="false" customHeight="false" outlineLevel="0" collapsed="false">
      <c r="B52" s="0" t="n">
        <v>11</v>
      </c>
      <c r="C52" s="0" t="n">
        <v>9</v>
      </c>
      <c r="D52" s="0" t="n">
        <f aca="false">B52*C52</f>
        <v>99</v>
      </c>
      <c r="E52" s="0" t="n">
        <f aca="false">(B52-$B$29)^2 *C52</f>
        <v>138.221329437546</v>
      </c>
      <c r="F52" s="18" t="n">
        <f aca="false">(EXP(-$B$33) * $B$33^B52)/FACT(B52)</f>
        <v>0.0651321804384247</v>
      </c>
      <c r="G52" s="0" t="n">
        <f aca="false">$B$28 *F52</f>
        <v>9.63956270488686</v>
      </c>
      <c r="H52" s="12" t="n">
        <f aca="false">SUM(C54:C56)</f>
        <v>5</v>
      </c>
      <c r="I52" s="12" t="n">
        <f aca="false">SUM(G54:G56)</f>
        <v>6.80743554670404</v>
      </c>
      <c r="J52" s="0" t="n">
        <f aca="false">(H52-I52)^2/I52</f>
        <v>0.479890442307755</v>
      </c>
    </row>
    <row r="53" customFormat="false" ht="13.8" hidden="false" customHeight="false" outlineLevel="0" collapsed="false">
      <c r="B53" s="0" t="n">
        <v>12</v>
      </c>
      <c r="C53" s="0" t="n">
        <v>5</v>
      </c>
      <c r="D53" s="0" t="n">
        <f aca="false">B53*C53</f>
        <v>60</v>
      </c>
      <c r="E53" s="0" t="n">
        <f aca="false">(B53-$B$29)^2 *C53</f>
        <v>120.978816654492</v>
      </c>
      <c r="F53" s="18" t="n">
        <f aca="false">(EXP(-$B$33) * $B$33^B53)/FACT(B53)</f>
        <v>0.0420173815247882</v>
      </c>
      <c r="G53" s="0" t="n">
        <f aca="false">$B$28 *F53</f>
        <v>6.21857246566865</v>
      </c>
    </row>
    <row r="54" customFormat="false" ht="13.8" hidden="false" customHeight="false" outlineLevel="0" collapsed="false">
      <c r="B54" s="12" t="n">
        <v>13</v>
      </c>
      <c r="C54" s="12" t="n">
        <v>3</v>
      </c>
      <c r="D54" s="12" t="n">
        <f aca="false">B54*C54</f>
        <v>39</v>
      </c>
      <c r="E54" s="12" t="n">
        <f aca="false">(B54-$B$29)^2 *C54</f>
        <v>105.100803506209</v>
      </c>
      <c r="F54" s="12" t="n">
        <f aca="false">(EXP(-$B$33) * $B$33^B54)/FACT(B54)</f>
        <v>0.0250207454580339</v>
      </c>
      <c r="G54" s="12" t="n">
        <f aca="false">$B$28 *F54</f>
        <v>3.70307032778902</v>
      </c>
    </row>
    <row r="55" customFormat="false" ht="13.8" hidden="false" customHeight="false" outlineLevel="0" collapsed="false">
      <c r="B55" s="12" t="n">
        <v>14</v>
      </c>
      <c r="C55" s="12" t="n">
        <v>1</v>
      </c>
      <c r="D55" s="12" t="n">
        <f aca="false">B55*C55</f>
        <v>14</v>
      </c>
      <c r="E55" s="12" t="n">
        <f aca="false">(B55-$B$29)^2 *C55</f>
        <v>47.8714390065742</v>
      </c>
      <c r="F55" s="12" t="n">
        <f aca="false">(EXP(-$B$33) * $B$33^B55)/FACT(B55)</f>
        <v>0.0138352439722444</v>
      </c>
      <c r="G55" s="12" t="n">
        <f aca="false">$B$28 *F55</f>
        <v>2.04761610789216</v>
      </c>
    </row>
    <row r="56" customFormat="false" ht="13.8" hidden="false" customHeight="false" outlineLevel="0" collapsed="false">
      <c r="B56" s="12" t="n">
        <v>15</v>
      </c>
      <c r="C56" s="12" t="n">
        <v>1</v>
      </c>
      <c r="D56" s="12" t="n">
        <f aca="false">B56*C56</f>
        <v>15</v>
      </c>
      <c r="E56" s="12" t="n">
        <f aca="false">(B56-$B$29)^2 *C56</f>
        <v>62.709276844412</v>
      </c>
      <c r="F56" s="12" t="n">
        <f aca="false">(EXP(-$B$33) * $B$33^B56)/FACT(B56)</f>
        <v>0.00714019669610037</v>
      </c>
      <c r="G56" s="12" t="n">
        <f aca="false">$B$28 *F56</f>
        <v>1.05674911102285</v>
      </c>
    </row>
    <row r="57" customFormat="false" ht="13.8" hidden="false" customHeight="false" outlineLevel="0" collapsed="false">
      <c r="J57" s="5" t="s">
        <v>15</v>
      </c>
      <c r="K57" s="5"/>
      <c r="L57" s="5" t="s">
        <v>24</v>
      </c>
    </row>
    <row r="58" customFormat="false" ht="13.8" hidden="false" customHeight="false" outlineLevel="0" collapsed="false">
      <c r="A58" s="8" t="s">
        <v>8</v>
      </c>
      <c r="B58" s="8"/>
      <c r="C58" s="8" t="n">
        <f aca="false">SUM(C41:C56)</f>
        <v>148</v>
      </c>
      <c r="D58" s="8" t="n">
        <f aca="false">SUM(D41:D56)</f>
        <v>1048</v>
      </c>
      <c r="E58" s="8" t="n">
        <f aca="false">SUM(E41:E56)</f>
        <v>1235.02702702703</v>
      </c>
      <c r="F58" s="8" t="n">
        <f aca="false">SUM(F41:F56)</f>
        <v>0.993853272166279</v>
      </c>
      <c r="G58" s="8" t="n">
        <f aca="false">SUM(G41:G56)</f>
        <v>147.090284280609</v>
      </c>
      <c r="H58" s="8" t="n">
        <f aca="false">SUM(H41:H56)</f>
        <v>148</v>
      </c>
      <c r="I58" s="8" t="n">
        <f aca="false">SUM(I41:I56)</f>
        <v>147.090284280609</v>
      </c>
      <c r="J58" s="8" t="n">
        <f aca="false">SUM(J41:J56)</f>
        <v>15.656128440252</v>
      </c>
    </row>
    <row r="59" customFormat="false" ht="13.8" hidden="false" customHeight="false" outlineLevel="0" collapsed="false">
      <c r="J59" s="13" t="s">
        <v>29</v>
      </c>
      <c r="K59" s="13"/>
    </row>
    <row r="61" customFormat="false" ht="13.8" hidden="false" customHeight="false" outlineLevel="0" collapsed="false"/>
    <row r="62" customFormat="false" ht="13.8" hidden="false" customHeight="false" outlineLevel="0" collapsed="false"/>
  </sheetData>
  <mergeCells count="5">
    <mergeCell ref="B4:J4"/>
    <mergeCell ref="J26:K26"/>
    <mergeCell ref="N27:Q27"/>
    <mergeCell ref="B37:J37"/>
    <mergeCell ref="J59:K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2023-02-07T18:05:52Z</dcterms:created>
  <dc:creator/>
  <dc:description/>
  <dc:language>en-US</dc:language>
  <cp:lastModifiedBy/>
  <dcterms:modified xsi:type="dcterms:W3CDTF">2023-02-12T14:00:03Z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