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74195566-0079-4324-9CCE-E5064B2D46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31" i="1"/>
  <c r="I32" i="1"/>
  <c r="I33" i="1"/>
  <c r="I34" i="1"/>
  <c r="I35" i="1"/>
  <c r="I36" i="1"/>
  <c r="I37" i="1"/>
  <c r="I38" i="1"/>
  <c r="I39" i="1"/>
  <c r="I40" i="1"/>
  <c r="I30" i="1"/>
  <c r="I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9" i="1"/>
  <c r="D46" i="1" s="1"/>
  <c r="C46" i="1"/>
  <c r="D21" i="1"/>
  <c r="B21" i="1"/>
  <c r="I46" i="1" l="1"/>
  <c r="C48" i="1"/>
  <c r="F30" i="1" l="1"/>
  <c r="G30" i="1" s="1"/>
  <c r="F31" i="1"/>
  <c r="G31" i="1" s="1"/>
  <c r="H30" i="1" s="1"/>
  <c r="J30" i="1" s="1"/>
  <c r="F32" i="1"/>
  <c r="G32" i="1" s="1"/>
  <c r="H31" i="1" s="1"/>
  <c r="J31" i="1" s="1"/>
  <c r="F33" i="1"/>
  <c r="G33" i="1" s="1"/>
  <c r="H32" i="1" s="1"/>
  <c r="J32" i="1" s="1"/>
  <c r="F34" i="1"/>
  <c r="G34" i="1" s="1"/>
  <c r="H33" i="1" s="1"/>
  <c r="J33" i="1" s="1"/>
  <c r="F35" i="1"/>
  <c r="G35" i="1" s="1"/>
  <c r="H34" i="1" s="1"/>
  <c r="J34" i="1" s="1"/>
  <c r="F36" i="1"/>
  <c r="G36" i="1" s="1"/>
  <c r="H35" i="1" s="1"/>
  <c r="J35" i="1" s="1"/>
  <c r="F37" i="1"/>
  <c r="G37" i="1" s="1"/>
  <c r="H36" i="1" s="1"/>
  <c r="J36" i="1" s="1"/>
  <c r="F38" i="1"/>
  <c r="G38" i="1" s="1"/>
  <c r="H37" i="1" s="1"/>
  <c r="J37" i="1" s="1"/>
  <c r="F39" i="1"/>
  <c r="G39" i="1" s="1"/>
  <c r="H38" i="1" s="1"/>
  <c r="J38" i="1" s="1"/>
  <c r="F40" i="1"/>
  <c r="G40" i="1" s="1"/>
  <c r="H39" i="1" s="1"/>
  <c r="J39" i="1" s="1"/>
  <c r="F41" i="1"/>
  <c r="G41" i="1" s="1"/>
  <c r="H40" i="1" s="1"/>
  <c r="J40" i="1" s="1"/>
  <c r="F42" i="1"/>
  <c r="G42" i="1" s="1"/>
  <c r="F43" i="1"/>
  <c r="G43" i="1" s="1"/>
  <c r="F44" i="1"/>
  <c r="G44" i="1" s="1"/>
  <c r="F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9" i="1"/>
  <c r="E46" i="1" s="1"/>
  <c r="C49" i="1" s="1"/>
  <c r="C50" i="1" s="1"/>
  <c r="C51" i="1" s="1"/>
  <c r="F46" i="1" l="1"/>
  <c r="G29" i="1"/>
  <c r="H41" i="1"/>
  <c r="J41" i="1" s="1"/>
  <c r="H29" i="1" l="1"/>
  <c r="G46" i="1"/>
  <c r="H46" i="1" l="1"/>
  <c r="J29" i="1"/>
  <c r="J46" i="1" s="1"/>
</calcChain>
</file>

<file path=xl/sharedStrings.xml><?xml version="1.0" encoding="utf-8"?>
<sst xmlns="http://schemas.openxmlformats.org/spreadsheetml/2006/main" count="23" uniqueCount="23">
  <si>
    <t>lower range</t>
  </si>
  <si>
    <t>upper range</t>
  </si>
  <si>
    <t>observed frequency</t>
  </si>
  <si>
    <t>Totale frequency</t>
  </si>
  <si>
    <t>Totale range</t>
  </si>
  <si>
    <t>VALIDAZIONE DEI DATI</t>
  </si>
  <si>
    <t>classe</t>
  </si>
  <si>
    <t>fi</t>
  </si>
  <si>
    <t>Totale</t>
  </si>
  <si>
    <t>ris</t>
  </si>
  <si>
    <t>p(i)</t>
  </si>
  <si>
    <t>Fi</t>
  </si>
  <si>
    <t>Fi raggruppato</t>
  </si>
  <si>
    <t>fi raggruppato</t>
  </si>
  <si>
    <t>Gi</t>
  </si>
  <si>
    <t>V</t>
  </si>
  <si>
    <t>DF = 13-1-1</t>
  </si>
  <si>
    <t>SOMME</t>
  </si>
  <si>
    <t>Tra p10 e P90</t>
  </si>
  <si>
    <t>media</t>
  </si>
  <si>
    <t>varianza</t>
  </si>
  <si>
    <t>dev std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</si>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</sst>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Sheet1!$B$4:$C$19</c:f>
              <c:multiLvlStrCache>
                <c:ptCount val="16"/>
                <c:lvl>
                  <c:pt idx="0">
                    <c:v>16:15</c:v>
                  </c:pt>
                  <c:pt idx="1">
                    <c:v>16:30</c:v>
                  </c:pt>
                  <c:pt idx="2">
                    <c:v>16:45</c:v>
                  </c:pt>
                  <c:pt idx="3">
                    <c:v>17:00</c:v>
                  </c:pt>
                  <c:pt idx="4">
                    <c:v>17:15</c:v>
                  </c:pt>
                  <c:pt idx="5">
                    <c:v>17:30</c:v>
                  </c:pt>
                  <c:pt idx="6">
                    <c:v>17:45</c:v>
                  </c:pt>
                  <c:pt idx="7">
                    <c:v>18:00</c:v>
                  </c:pt>
                  <c:pt idx="8">
                    <c:v>18:15</c:v>
                  </c:pt>
                  <c:pt idx="9">
                    <c:v>18:30</c:v>
                  </c:pt>
                  <c:pt idx="10">
                    <c:v>18:45</c:v>
                  </c:pt>
                  <c:pt idx="11">
                    <c:v>19:00</c:v>
                  </c:pt>
                  <c:pt idx="12">
                    <c:v>19:15</c:v>
                  </c:pt>
                  <c:pt idx="13">
                    <c:v>19:30</c:v>
                  </c:pt>
                  <c:pt idx="14">
                    <c:v>19:45</c:v>
                  </c:pt>
                  <c:pt idx="15">
                    <c:v>20:00</c:v>
                  </c:pt>
                </c:lvl>
                <c:lvl>
                  <c:pt idx="0">
                    <c:v>16:00</c:v>
                  </c:pt>
                  <c:pt idx="1">
                    <c:v>16:15</c:v>
                  </c:pt>
                  <c:pt idx="2">
                    <c:v>16:30</c:v>
                  </c:pt>
                  <c:pt idx="3">
                    <c:v>16:45</c:v>
                  </c:pt>
                  <c:pt idx="4">
                    <c:v>17:00</c:v>
                  </c:pt>
                  <c:pt idx="5">
                    <c:v>17:15</c:v>
                  </c:pt>
                  <c:pt idx="6">
                    <c:v>17:30</c:v>
                  </c:pt>
                  <c:pt idx="7">
                    <c:v>17:45</c:v>
                  </c:pt>
                  <c:pt idx="8">
                    <c:v>18:00</c:v>
                  </c:pt>
                  <c:pt idx="9">
                    <c:v>18:15</c:v>
                  </c:pt>
                  <c:pt idx="10">
                    <c:v>18:30</c:v>
                  </c:pt>
                  <c:pt idx="11">
                    <c:v>18:45</c:v>
                  </c:pt>
                  <c:pt idx="12">
                    <c:v>19:00</c:v>
                  </c:pt>
                  <c:pt idx="13">
                    <c:v>19:15</c:v>
                  </c:pt>
                  <c:pt idx="14">
                    <c:v>19:30</c:v>
                  </c:pt>
                  <c:pt idx="15">
                    <c:v>19:45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21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C-495D-A8E4-28AE2422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426663"/>
        <c:axId val="1859442983"/>
      </c:barChart>
      <c:catAx>
        <c:axId val="1859426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2983"/>
        <c:crosses val="autoZero"/>
        <c:auto val="1"/>
        <c:lblAlgn val="ctr"/>
        <c:lblOffset val="100"/>
        <c:noMultiLvlLbl val="0"/>
      </c:catAx>
      <c:valAx>
        <c:axId val="185944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39064453118754"/>
          <c:y val="0.93544823308464997"/>
          <c:w val="7.0677907039939133E-2"/>
          <c:h val="4.9234480263271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17</xdr:col>
      <xdr:colOff>409575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EA6F9-D674-CDE2-CB1C-1F891ECB1515}"/>
            </a:ext>
            <a:ext uri="{147F2762-F138-4A5C-976F-8EAC2B608ADB}">
              <a16:predDERef xmlns:a16="http://schemas.microsoft.com/office/drawing/2014/main" pred="{565F8ADD-E32E-E4EF-E04F-B381E8FF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51"/>
  <sheetViews>
    <sheetView tabSelected="1" topLeftCell="A19" workbookViewId="0">
      <selection activeCell="J48" sqref="J48"/>
    </sheetView>
  </sheetViews>
  <sheetFormatPr defaultRowHeight="15"/>
  <cols>
    <col min="1" max="1" width="12.140625" bestFit="1" customWidth="1"/>
    <col min="2" max="2" width="11.5703125" bestFit="1" customWidth="1"/>
    <col min="3" max="3" width="11.85546875" bestFit="1" customWidth="1"/>
    <col min="4" max="4" width="18.7109375" bestFit="1" customWidth="1"/>
  </cols>
  <sheetData>
    <row r="3" spans="2:4">
      <c r="B3" s="2" t="s">
        <v>0</v>
      </c>
      <c r="C3" s="2" t="s">
        <v>1</v>
      </c>
      <c r="D3" s="2" t="s">
        <v>2</v>
      </c>
    </row>
    <row r="4" spans="2:4">
      <c r="B4" s="1">
        <v>0.66666666666666663</v>
      </c>
      <c r="C4" s="1">
        <v>0.67708333333333337</v>
      </c>
      <c r="D4">
        <v>1</v>
      </c>
    </row>
    <row r="5" spans="2:4">
      <c r="B5" s="1">
        <v>0.67708333333333337</v>
      </c>
      <c r="C5" s="1">
        <v>0.6875</v>
      </c>
      <c r="D5">
        <v>2</v>
      </c>
    </row>
    <row r="6" spans="2:4">
      <c r="B6" s="1">
        <v>0.6875</v>
      </c>
      <c r="C6" s="1">
        <v>0.69791666666666696</v>
      </c>
      <c r="D6">
        <v>5</v>
      </c>
    </row>
    <row r="7" spans="2:4">
      <c r="B7" s="1">
        <v>0.69791666666666696</v>
      </c>
      <c r="C7" s="1">
        <v>0.70833333333333304</v>
      </c>
      <c r="D7">
        <v>7</v>
      </c>
    </row>
    <row r="8" spans="2:4">
      <c r="B8" s="1">
        <v>0.70833333333333404</v>
      </c>
      <c r="C8" s="1">
        <v>0.71875</v>
      </c>
      <c r="D8">
        <v>10</v>
      </c>
    </row>
    <row r="9" spans="2:4">
      <c r="B9" s="1">
        <v>0.71875</v>
      </c>
      <c r="C9" s="1">
        <v>0.72916666666666696</v>
      </c>
      <c r="D9">
        <v>15</v>
      </c>
    </row>
    <row r="10" spans="2:4">
      <c r="B10" s="1">
        <v>0.72916666666666696</v>
      </c>
      <c r="C10" s="1">
        <v>0.73958333333333304</v>
      </c>
      <c r="D10">
        <v>14</v>
      </c>
    </row>
    <row r="11" spans="2:4">
      <c r="B11" s="1">
        <v>0.73958333333333404</v>
      </c>
      <c r="C11" s="1">
        <v>0.75</v>
      </c>
      <c r="D11">
        <v>21</v>
      </c>
    </row>
    <row r="12" spans="2:4">
      <c r="B12" s="1">
        <v>0.750000000000001</v>
      </c>
      <c r="C12" s="1">
        <v>0.76041666666666596</v>
      </c>
      <c r="D12">
        <v>17</v>
      </c>
    </row>
    <row r="13" spans="2:4">
      <c r="B13" s="1">
        <v>0.76041666666666696</v>
      </c>
      <c r="C13" s="1">
        <v>0.77083333333333304</v>
      </c>
      <c r="D13">
        <v>15</v>
      </c>
    </row>
    <row r="14" spans="2:4">
      <c r="B14" s="1">
        <v>0.77083333333333404</v>
      </c>
      <c r="C14" s="1">
        <v>0.781249999999999</v>
      </c>
      <c r="D14">
        <v>15</v>
      </c>
    </row>
    <row r="15" spans="2:4">
      <c r="B15" s="1">
        <v>0.781250000000001</v>
      </c>
      <c r="C15" s="1">
        <v>0.79166666666666596</v>
      </c>
      <c r="D15">
        <v>10</v>
      </c>
    </row>
    <row r="16" spans="2:4">
      <c r="B16" s="1">
        <v>0.79166666666666796</v>
      </c>
      <c r="C16" s="1">
        <v>0.80208333333333304</v>
      </c>
      <c r="D16">
        <v>7</v>
      </c>
    </row>
    <row r="17" spans="1:10">
      <c r="B17" s="1">
        <v>0.80208333333333504</v>
      </c>
      <c r="C17" s="1">
        <v>0.812499999999999</v>
      </c>
      <c r="D17">
        <v>4</v>
      </c>
    </row>
    <row r="18" spans="1:10">
      <c r="B18" s="1">
        <v>0.812500000000001</v>
      </c>
      <c r="C18" s="1">
        <v>0.82291666666666596</v>
      </c>
      <c r="D18">
        <v>2</v>
      </c>
    </row>
    <row r="19" spans="1:10">
      <c r="B19" s="1">
        <v>0.82291666666666796</v>
      </c>
      <c r="C19" s="1">
        <v>0.83333333333333204</v>
      </c>
      <c r="D19">
        <v>1</v>
      </c>
    </row>
    <row r="20" spans="1:10">
      <c r="D20" s="5" t="s">
        <v>3</v>
      </c>
    </row>
    <row r="21" spans="1:10">
      <c r="A21" s="4" t="s">
        <v>4</v>
      </c>
      <c r="B21" s="3">
        <f>COUNT(B4:B19)</f>
        <v>16</v>
      </c>
      <c r="D21" s="5">
        <f>SUM(D4:D19)</f>
        <v>146</v>
      </c>
    </row>
    <row r="27" spans="1:10">
      <c r="B27" s="7" t="s">
        <v>5</v>
      </c>
      <c r="C27" s="8"/>
    </row>
    <row r="28" spans="1:10">
      <c r="B28" s="5" t="s">
        <v>6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11</v>
      </c>
      <c r="H28" s="5" t="s">
        <v>12</v>
      </c>
      <c r="I28" s="5" t="s">
        <v>13</v>
      </c>
      <c r="J28" s="5" t="s">
        <v>14</v>
      </c>
    </row>
    <row r="29" spans="1:10">
      <c r="B29">
        <v>0</v>
      </c>
      <c r="C29">
        <v>1</v>
      </c>
      <c r="D29">
        <f>C29*B29</f>
        <v>0</v>
      </c>
      <c r="E29">
        <f>((B29-$C$48)^2)*C29</f>
        <v>55.635250516044287</v>
      </c>
      <c r="F29">
        <f>(EXP(-$C$48)*$C$48^B29)/FACT(B29)</f>
        <v>5.7628737336649005E-4</v>
      </c>
      <c r="G29">
        <f>$C$46*F29</f>
        <v>8.4137956511507545E-2</v>
      </c>
      <c r="H29">
        <f>SUM(G29:G30)</f>
        <v>0.71171490610761523</v>
      </c>
      <c r="I29">
        <f>SUM(C29:C30)</f>
        <v>3</v>
      </c>
      <c r="J29">
        <f>((I29-H29)^2)/H29</f>
        <v>7.3572277691459922</v>
      </c>
    </row>
    <row r="30" spans="1:10">
      <c r="B30">
        <v>1</v>
      </c>
      <c r="C30">
        <v>2</v>
      </c>
      <c r="D30">
        <f t="shared" ref="D30:D44" si="0">C30*B30</f>
        <v>2</v>
      </c>
      <c r="E30">
        <f t="shared" ref="E30:E44" si="1">((B30-$C$48)^2)*C30</f>
        <v>83.43488459373242</v>
      </c>
      <c r="F30">
        <f t="shared" ref="F30:F44" si="2">(EXP(-$C$48)*$C$48^B30)/FACT(B30)</f>
        <v>4.2984722575075867E-3</v>
      </c>
      <c r="G30">
        <f t="shared" ref="G30:G44" si="3">$C$46*F30</f>
        <v>0.62757694959610766</v>
      </c>
      <c r="H30">
        <f>G31</f>
        <v>2.3405181442128811</v>
      </c>
      <c r="I30">
        <f>C31</f>
        <v>5</v>
      </c>
      <c r="J30">
        <f t="shared" ref="J30:J41" si="4">((I30-H30)^2)/H30</f>
        <v>3.02191365563607</v>
      </c>
    </row>
    <row r="31" spans="1:10">
      <c r="B31">
        <v>2</v>
      </c>
      <c r="C31">
        <v>5</v>
      </c>
      <c r="D31">
        <f t="shared" si="0"/>
        <v>10</v>
      </c>
      <c r="E31">
        <f t="shared" si="1"/>
        <v>148.99817038844063</v>
      </c>
      <c r="F31">
        <f t="shared" si="2"/>
        <v>1.6030946193238912E-2</v>
      </c>
      <c r="G31">
        <f t="shared" si="3"/>
        <v>2.3405181442128811</v>
      </c>
      <c r="H31">
        <f t="shared" ref="H31:H41" si="5">G32</f>
        <v>5.8192334681457245</v>
      </c>
      <c r="I31">
        <f t="shared" ref="I31:I40" si="6">C32</f>
        <v>7</v>
      </c>
      <c r="J31">
        <f t="shared" si="4"/>
        <v>0.23958646965773536</v>
      </c>
    </row>
    <row r="32" spans="1:10">
      <c r="B32">
        <v>3</v>
      </c>
      <c r="C32">
        <v>7</v>
      </c>
      <c r="D32">
        <f t="shared" si="0"/>
        <v>21</v>
      </c>
      <c r="E32">
        <f t="shared" si="1"/>
        <v>139.17278100957029</v>
      </c>
      <c r="F32">
        <f t="shared" si="2"/>
        <v>3.985776348045017E-2</v>
      </c>
      <c r="G32">
        <f t="shared" si="3"/>
        <v>5.8192334681457245</v>
      </c>
      <c r="H32">
        <f t="shared" si="5"/>
        <v>10.851276107552557</v>
      </c>
      <c r="I32">
        <f t="shared" si="6"/>
        <v>10</v>
      </c>
      <c r="J32">
        <f t="shared" si="4"/>
        <v>6.6782100474381781E-2</v>
      </c>
    </row>
    <row r="33" spans="1:12">
      <c r="B33">
        <v>4</v>
      </c>
      <c r="C33">
        <v>10</v>
      </c>
      <c r="D33">
        <f t="shared" si="0"/>
        <v>40</v>
      </c>
      <c r="E33">
        <f t="shared" si="1"/>
        <v>119.64017639331959</v>
      </c>
      <c r="F33">
        <f t="shared" si="2"/>
        <v>7.432380895583944E-2</v>
      </c>
      <c r="G33">
        <f t="shared" si="3"/>
        <v>10.851276107552557</v>
      </c>
      <c r="H33">
        <f t="shared" si="5"/>
        <v>16.187725590581831</v>
      </c>
      <c r="I33">
        <f t="shared" si="6"/>
        <v>15</v>
      </c>
      <c r="J33">
        <f t="shared" si="4"/>
        <v>8.7145786517638574E-2</v>
      </c>
    </row>
    <row r="34" spans="1:12">
      <c r="B34">
        <v>5</v>
      </c>
      <c r="C34">
        <v>15</v>
      </c>
      <c r="D34">
        <f t="shared" si="0"/>
        <v>75</v>
      </c>
      <c r="E34">
        <f t="shared" si="1"/>
        <v>90.693141302308149</v>
      </c>
      <c r="F34">
        <f t="shared" si="2"/>
        <v>0.11087483281220432</v>
      </c>
      <c r="G34">
        <f t="shared" si="3"/>
        <v>16.187725590581831</v>
      </c>
      <c r="H34">
        <f t="shared" si="5"/>
        <v>20.123782155415089</v>
      </c>
      <c r="I34">
        <f t="shared" si="6"/>
        <v>14</v>
      </c>
      <c r="J34">
        <f t="shared" si="4"/>
        <v>1.8635019797652324</v>
      </c>
    </row>
    <row r="35" spans="1:12">
      <c r="B35">
        <v>6</v>
      </c>
      <c r="C35">
        <v>14</v>
      </c>
      <c r="D35">
        <f t="shared" si="0"/>
        <v>84</v>
      </c>
      <c r="E35">
        <f t="shared" si="1"/>
        <v>29.797616813661108</v>
      </c>
      <c r="F35">
        <f t="shared" si="2"/>
        <v>0.13783412435215814</v>
      </c>
      <c r="G35">
        <f t="shared" si="3"/>
        <v>20.123782155415089</v>
      </c>
      <c r="H35">
        <f t="shared" si="5"/>
        <v>21.443051631357175</v>
      </c>
      <c r="I35">
        <f t="shared" si="6"/>
        <v>21</v>
      </c>
      <c r="J35">
        <f t="shared" si="4"/>
        <v>9.1542356667743685E-3</v>
      </c>
    </row>
    <row r="36" spans="1:12">
      <c r="B36">
        <v>7</v>
      </c>
      <c r="C36">
        <v>21</v>
      </c>
      <c r="D36">
        <f t="shared" si="0"/>
        <v>147</v>
      </c>
      <c r="E36">
        <f t="shared" si="1"/>
        <v>4.4224526177519294</v>
      </c>
      <c r="F36">
        <f t="shared" si="2"/>
        <v>0.14687021665313132</v>
      </c>
      <c r="G36">
        <f t="shared" si="3"/>
        <v>21.443051631357175</v>
      </c>
      <c r="H36">
        <f t="shared" si="5"/>
        <v>19.992708241907501</v>
      </c>
      <c r="I36">
        <f t="shared" si="6"/>
        <v>17</v>
      </c>
      <c r="J36">
        <f t="shared" si="4"/>
        <v>0.44797845858658736</v>
      </c>
    </row>
    <row r="37" spans="1:12">
      <c r="B37">
        <v>8</v>
      </c>
      <c r="C37">
        <v>17</v>
      </c>
      <c r="D37">
        <f t="shared" si="0"/>
        <v>136</v>
      </c>
      <c r="E37">
        <f t="shared" si="1"/>
        <v>4.9773409645336786</v>
      </c>
      <c r="F37">
        <f t="shared" si="2"/>
        <v>0.13693635782128424</v>
      </c>
      <c r="G37">
        <f t="shared" si="3"/>
        <v>19.992708241907501</v>
      </c>
      <c r="H37">
        <f t="shared" si="5"/>
        <v>16.569299296375394</v>
      </c>
      <c r="I37">
        <f t="shared" si="6"/>
        <v>15</v>
      </c>
      <c r="J37">
        <f t="shared" si="4"/>
        <v>0.14863032150931299</v>
      </c>
    </row>
    <row r="38" spans="1:12">
      <c r="B38">
        <v>9</v>
      </c>
      <c r="C38">
        <v>15</v>
      </c>
      <c r="D38">
        <f t="shared" si="0"/>
        <v>135</v>
      </c>
      <c r="E38">
        <f t="shared" si="1"/>
        <v>35.624648151623177</v>
      </c>
      <c r="F38">
        <f t="shared" si="2"/>
        <v>0.11348835134503694</v>
      </c>
      <c r="G38">
        <f t="shared" si="3"/>
        <v>16.569299296375394</v>
      </c>
      <c r="H38">
        <f t="shared" si="5"/>
        <v>12.358881461474521</v>
      </c>
      <c r="I38">
        <f t="shared" si="6"/>
        <v>15</v>
      </c>
      <c r="J38">
        <f t="shared" si="4"/>
        <v>0.56441249608932842</v>
      </c>
    </row>
    <row r="39" spans="1:12">
      <c r="B39">
        <v>10</v>
      </c>
      <c r="C39">
        <v>15</v>
      </c>
      <c r="D39">
        <f t="shared" si="0"/>
        <v>150</v>
      </c>
      <c r="E39">
        <f t="shared" si="1"/>
        <v>96.857524863951937</v>
      </c>
      <c r="F39">
        <f t="shared" si="2"/>
        <v>8.4649873023798089E-2</v>
      </c>
      <c r="G39">
        <f t="shared" si="3"/>
        <v>12.358881461474521</v>
      </c>
      <c r="H39">
        <f t="shared" si="5"/>
        <v>8.3803374293560111</v>
      </c>
      <c r="I39">
        <f t="shared" si="6"/>
        <v>10</v>
      </c>
      <c r="J39">
        <f t="shared" si="4"/>
        <v>0.31303117146044113</v>
      </c>
    </row>
    <row r="40" spans="1:12">
      <c r="B40">
        <v>11</v>
      </c>
      <c r="C40">
        <v>10</v>
      </c>
      <c r="D40">
        <f t="shared" si="0"/>
        <v>110</v>
      </c>
      <c r="E40">
        <f t="shared" si="1"/>
        <v>125.3936010508538</v>
      </c>
      <c r="F40">
        <f t="shared" si="2"/>
        <v>5.7399571433945286E-2</v>
      </c>
      <c r="G40">
        <f t="shared" si="3"/>
        <v>8.3803374293560111</v>
      </c>
      <c r="H40">
        <f t="shared" si="5"/>
        <v>5.209011107630535</v>
      </c>
      <c r="I40">
        <f t="shared" si="6"/>
        <v>7</v>
      </c>
      <c r="J40">
        <f t="shared" si="4"/>
        <v>0.6157869788167698</v>
      </c>
    </row>
    <row r="41" spans="1:12">
      <c r="B41">
        <v>12</v>
      </c>
      <c r="C41">
        <v>7</v>
      </c>
      <c r="D41">
        <f t="shared" si="0"/>
        <v>84</v>
      </c>
      <c r="E41">
        <f t="shared" si="1"/>
        <v>144.35086320135107</v>
      </c>
      <c r="F41">
        <f t="shared" si="2"/>
        <v>3.5678158271442023E-2</v>
      </c>
      <c r="G41">
        <f t="shared" si="3"/>
        <v>5.209011107630535</v>
      </c>
      <c r="H41">
        <f>SUM(G42:G44)</f>
        <v>5.3728690800432704</v>
      </c>
      <c r="I41">
        <f>SUM(C42:C44)</f>
        <v>7</v>
      </c>
      <c r="J41">
        <f t="shared" si="4"/>
        <v>0.49276373409379842</v>
      </c>
    </row>
    <row r="42" spans="1:12">
      <c r="B42">
        <v>13</v>
      </c>
      <c r="C42">
        <v>4</v>
      </c>
      <c r="D42">
        <f t="shared" si="0"/>
        <v>52</v>
      </c>
      <c r="E42">
        <f t="shared" si="1"/>
        <v>122.81497466691685</v>
      </c>
      <c r="F42">
        <f t="shared" si="2"/>
        <v>2.0470766257955932E-2</v>
      </c>
      <c r="G42">
        <f t="shared" si="3"/>
        <v>2.9887318736615662</v>
      </c>
    </row>
    <row r="43" spans="1:12">
      <c r="B43">
        <v>14</v>
      </c>
      <c r="C43">
        <v>2</v>
      </c>
      <c r="D43">
        <f t="shared" si="0"/>
        <v>28</v>
      </c>
      <c r="E43">
        <f t="shared" si="1"/>
        <v>85.571870895102265</v>
      </c>
      <c r="F43">
        <f t="shared" si="2"/>
        <v>1.0906391611993155E-2</v>
      </c>
      <c r="G43">
        <f t="shared" si="3"/>
        <v>1.5923331753510006</v>
      </c>
    </row>
    <row r="44" spans="1:12">
      <c r="B44">
        <v>15</v>
      </c>
      <c r="C44">
        <v>1</v>
      </c>
      <c r="D44">
        <f t="shared" si="0"/>
        <v>15</v>
      </c>
      <c r="E44">
        <f t="shared" si="1"/>
        <v>56.868127228373048</v>
      </c>
      <c r="F44">
        <f t="shared" si="2"/>
        <v>5.4233152810322137E-3</v>
      </c>
      <c r="G44">
        <f t="shared" si="3"/>
        <v>0.79180403103070318</v>
      </c>
    </row>
    <row r="45" spans="1:12">
      <c r="J45" s="3" t="s">
        <v>15</v>
      </c>
      <c r="K45" s="3"/>
      <c r="L45" s="3" t="s">
        <v>16</v>
      </c>
    </row>
    <row r="46" spans="1:12">
      <c r="A46" s="9" t="s">
        <v>17</v>
      </c>
      <c r="B46" s="9"/>
      <c r="C46" s="9">
        <f>SUM(C29:C44)</f>
        <v>146</v>
      </c>
      <c r="D46" s="9">
        <f t="shared" ref="D46:J46" si="7">SUM(D29:D44)</f>
        <v>1089</v>
      </c>
      <c r="E46" s="9">
        <f t="shared" si="7"/>
        <v>1344.253424657534</v>
      </c>
      <c r="F46" s="9">
        <f t="shared" si="7"/>
        <v>0.99561923712438427</v>
      </c>
      <c r="G46" s="9">
        <f t="shared" si="7"/>
        <v>145.36040862016011</v>
      </c>
      <c r="H46" s="9">
        <f t="shared" si="7"/>
        <v>145.36040862016011</v>
      </c>
      <c r="I46" s="9">
        <f t="shared" si="7"/>
        <v>146</v>
      </c>
      <c r="J46" s="9">
        <f t="shared" si="7"/>
        <v>15.227915157420062</v>
      </c>
    </row>
    <row r="47" spans="1:12">
      <c r="J47" t="s">
        <v>18</v>
      </c>
    </row>
    <row r="48" spans="1:12">
      <c r="B48" s="6" t="s">
        <v>19</v>
      </c>
      <c r="C48" s="6">
        <f>D46/C46</f>
        <v>7.4589041095890414</v>
      </c>
    </row>
    <row r="49" spans="2:3">
      <c r="B49" s="6" t="s">
        <v>20</v>
      </c>
      <c r="C49" s="6">
        <f>E46/(C46-1)</f>
        <v>9.2707132735002347</v>
      </c>
    </row>
    <row r="50" spans="2:3">
      <c r="B50" s="6" t="s">
        <v>21</v>
      </c>
      <c r="C50" s="6">
        <f>SQRT(C49)</f>
        <v>3.0447846021517244</v>
      </c>
    </row>
    <row r="51" spans="2:3">
      <c r="B51" s="6" t="s">
        <v>22</v>
      </c>
      <c r="C51" s="6">
        <f>C50/C48</f>
        <v>0.40820803665211364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2023-02-07T18:05:52Z</dcterms:created>
  <dcterms:modified xsi:type="dcterms:W3CDTF">2023-02-08T20:21:10Z</dcterms:modified>
  <cp:category/>
  <cp:contentStatus/>
</cp:coreProperties>
</file>