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codeName="ThisWorkbook"/>
  <xr:revisionPtr revIDLastSave="0" documentId="13_ncr:1_{19A968C4-5FFF-4B59-9C83-3C091251503E}" xr6:coauthVersionLast="47" xr6:coauthVersionMax="47" xr10:uidLastSave="{00000000-0000-0000-0000-000000000000}"/>
  <bookViews>
    <workbookView xWindow="-120" yWindow="-120" windowWidth="20730" windowHeight="11040" xr2:uid="{00000000-000D-0000-FFFF-FFFF00000000}"/>
  </bookViews>
  <sheets>
    <sheet name="Gantt" sheetId="11" r:id="rId1"/>
  </sheets>
  <definedNames>
    <definedName name="hoy" localSheetId="0">TODAY()</definedName>
    <definedName name="Inicio_del_proyecto">Gantt!$E$3</definedName>
    <definedName name="Semana_para_mostrar">Gantt!$E$4</definedName>
    <definedName name="task_end" localSheetId="0">Gantt!$F1</definedName>
    <definedName name="task_progress" localSheetId="0">Gantt!$D1</definedName>
    <definedName name="task_start" localSheetId="0">Gantt!$E1</definedName>
    <definedName name="_xlnm.Print_Titles" localSheetId="0">Gantt!$4:$6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1" l="1"/>
  <c r="F25" i="11"/>
  <c r="F23" i="11"/>
  <c r="I4" i="11" l="1"/>
  <c r="E3" i="11"/>
  <c r="H7" i="11" l="1"/>
  <c r="E9" i="11" l="1"/>
  <c r="I6" i="11" l="1"/>
  <c r="J5" i="11"/>
  <c r="K5" i="11" s="1"/>
  <c r="F15" i="11" s="1"/>
  <c r="F9" i="11"/>
  <c r="E10" i="11" s="1"/>
  <c r="H30" i="11"/>
  <c r="H24" i="11"/>
  <c r="H19" i="11"/>
  <c r="H8" i="11"/>
  <c r="J6" i="11" l="1"/>
  <c r="K6" i="11"/>
  <c r="E15" i="11"/>
  <c r="F18" i="11"/>
  <c r="E20" i="11" s="1"/>
  <c r="F20" i="11" s="1"/>
  <c r="F17" i="11"/>
  <c r="F14" i="11"/>
  <c r="F16" i="11"/>
  <c r="E14" i="11"/>
  <c r="E13" i="11"/>
  <c r="E18" i="11"/>
  <c r="E16" i="11"/>
  <c r="E17" i="11"/>
  <c r="F10" i="11"/>
  <c r="H9" i="11"/>
  <c r="E21" i="11" l="1"/>
  <c r="F21" i="11" s="1"/>
  <c r="E11" i="11"/>
  <c r="F11" i="11" s="1"/>
  <c r="E12" i="11" s="1"/>
  <c r="F12" i="11" s="1"/>
  <c r="H10" i="11"/>
  <c r="L5" i="11"/>
  <c r="M5" i="11" s="1"/>
  <c r="N5" i="11" s="1"/>
  <c r="E22" i="11" l="1"/>
  <c r="F22" i="11" s="1"/>
  <c r="E23" i="11" s="1"/>
  <c r="O5" i="11"/>
  <c r="P5" i="11" s="1"/>
  <c r="Q5" i="11" s="1"/>
  <c r="R5" i="11" s="1"/>
  <c r="S5" i="11" s="1"/>
  <c r="T5" i="11" s="1"/>
  <c r="U5" i="11" s="1"/>
  <c r="V5" i="11" s="1"/>
  <c r="W5" i="11" s="1"/>
  <c r="F13" i="11"/>
  <c r="H13" i="11" s="1"/>
  <c r="H20" i="11"/>
  <c r="H21" i="11"/>
  <c r="H11" i="11"/>
  <c r="H12" i="11"/>
  <c r="P4" i="11" l="1"/>
  <c r="H22" i="11"/>
  <c r="W4" i="11"/>
  <c r="X5" i="11"/>
  <c r="Y5" i="11" s="1"/>
  <c r="Z5" i="11" s="1"/>
  <c r="AA5" i="11" s="1"/>
  <c r="AB5" i="11" s="1"/>
  <c r="AC5" i="11" s="1"/>
  <c r="AD5" i="11" s="1"/>
  <c r="H23" i="11" l="1"/>
  <c r="AE5" i="11"/>
  <c r="AF5" i="11" s="1"/>
  <c r="AG5" i="11" s="1"/>
  <c r="AH5" i="11" s="1"/>
  <c r="AI5" i="11" s="1"/>
  <c r="AJ5" i="11" s="1"/>
  <c r="AD4" i="11"/>
  <c r="L6" i="11"/>
  <c r="E25" i="11" l="1"/>
  <c r="AK5" i="11"/>
  <c r="AL5" i="11" s="1"/>
  <c r="AM5" i="11" s="1"/>
  <c r="AN5" i="11" s="1"/>
  <c r="AO5" i="11" s="1"/>
  <c r="AP5" i="11" s="1"/>
  <c r="AQ5" i="11" s="1"/>
  <c r="M6" i="11"/>
  <c r="E26" i="11" l="1"/>
  <c r="AR5" i="11"/>
  <c r="AS5" i="11" s="1"/>
  <c r="AK4" i="11"/>
  <c r="N6" i="11"/>
  <c r="H25" i="11" l="1"/>
  <c r="F26" i="11"/>
  <c r="E27" i="11" s="1"/>
  <c r="H26" i="11"/>
  <c r="AT5" i="11"/>
  <c r="AS6" i="11"/>
  <c r="AR4" i="11"/>
  <c r="O6" i="11"/>
  <c r="F27" i="11" l="1"/>
  <c r="E28" i="11" s="1"/>
  <c r="AU5" i="11"/>
  <c r="AT6" i="11"/>
  <c r="E29" i="11" l="1"/>
  <c r="F28" i="11"/>
  <c r="H28" i="11" s="1"/>
  <c r="H27" i="11"/>
  <c r="AV5" i="11"/>
  <c r="AU6" i="11"/>
  <c r="P6" i="11"/>
  <c r="Q6" i="11"/>
  <c r="H29" i="11" l="1"/>
  <c r="AW5" i="11"/>
  <c r="AV6" i="11"/>
  <c r="R6" i="11"/>
  <c r="AX5" i="11" l="1"/>
  <c r="AY5" i="11" s="1"/>
  <c r="AW6" i="11"/>
  <c r="AY6" i="11" l="1"/>
  <c r="AZ5" i="11"/>
  <c r="AY4" i="11"/>
  <c r="S6" i="11"/>
  <c r="AX6" i="11"/>
  <c r="T6" i="11"/>
  <c r="BA5" i="11" l="1"/>
  <c r="AZ6" i="11"/>
  <c r="U6" i="11"/>
  <c r="BB5" i="11" l="1"/>
  <c r="BA6" i="11"/>
  <c r="V6" i="11"/>
  <c r="BB6" i="11" l="1"/>
  <c r="BC5" i="11"/>
  <c r="W6" i="11"/>
  <c r="BD5" i="11" l="1"/>
  <c r="BC6" i="11"/>
  <c r="X6" i="11"/>
  <c r="BD6" i="11" l="1"/>
  <c r="BE5" i="11"/>
  <c r="Y6" i="11"/>
  <c r="BF5" i="11" l="1"/>
  <c r="BE6" i="11"/>
  <c r="Z6" i="11"/>
  <c r="AA6" i="11"/>
  <c r="BF4" i="11" l="1"/>
  <c r="BF6" i="11"/>
  <c r="BG5" i="11"/>
  <c r="AB6" i="11"/>
  <c r="BG6" i="11" l="1"/>
  <c r="BH5" i="11"/>
  <c r="AC6" i="11"/>
  <c r="BH6" i="11" l="1"/>
  <c r="BI5" i="11"/>
  <c r="AD6" i="11"/>
  <c r="BJ5" i="11" l="1"/>
  <c r="BI6" i="11"/>
  <c r="AE6" i="11"/>
  <c r="BJ6" i="11" l="1"/>
  <c r="BK5" i="11"/>
  <c r="AF6" i="11"/>
  <c r="BK6" i="11" l="1"/>
  <c r="BL5" i="11"/>
  <c r="AG6" i="11"/>
  <c r="BL6" i="11" l="1"/>
  <c r="BM5" i="11"/>
  <c r="AH6" i="11"/>
  <c r="BN5" i="11" l="1"/>
  <c r="BM6" i="11"/>
  <c r="BM4" i="11"/>
  <c r="AI6" i="11"/>
  <c r="BN6" i="11" l="1"/>
  <c r="BO5" i="11"/>
  <c r="AJ6" i="11"/>
  <c r="BO6" i="11" l="1"/>
  <c r="BP5" i="11"/>
  <c r="AK6" i="11"/>
  <c r="BQ5" i="11" l="1"/>
  <c r="BP6" i="11"/>
  <c r="AL6" i="11"/>
  <c r="BR5" i="11" l="1"/>
  <c r="BQ6" i="11"/>
  <c r="AM6" i="11"/>
  <c r="BR6" i="11" l="1"/>
  <c r="BS5" i="11"/>
  <c r="BS6" i="11" s="1"/>
  <c r="AN6" i="11"/>
  <c r="AO6" i="11" l="1"/>
  <c r="AP6" i="11" l="1"/>
  <c r="AQ6" i="11" l="1"/>
  <c r="AR6" i="11" l="1"/>
</calcChain>
</file>

<file path=xl/sharedStrings.xml><?xml version="1.0" encoding="utf-8"?>
<sst xmlns="http://schemas.openxmlformats.org/spreadsheetml/2006/main" count="64" uniqueCount="55">
  <si>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</si>
  <si>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</si>
  <si>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</si>
  <si>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</si>
  <si>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</si>
  <si>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</si>
  <si>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</si>
  <si>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</si>
  <si>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</si>
  <si>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</si>
  <si>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</si>
  <si>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</si>
  <si>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</si>
  <si>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</si>
  <si>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</si>
  <si>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</si>
  <si>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</si>
  <si>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PROGRESO</t>
  </si>
  <si>
    <t>INICIO</t>
  </si>
  <si>
    <t>FIN</t>
  </si>
  <si>
    <t>DÍAS</t>
  </si>
  <si>
    <t>Sprint 1</t>
  </si>
  <si>
    <t>Creación Diagrama de Gantt</t>
  </si>
  <si>
    <t>Confirmación de Equipos</t>
  </si>
  <si>
    <t>Creación Grupo de WhatsApp</t>
  </si>
  <si>
    <t>Creación Google Drive</t>
  </si>
  <si>
    <t>Creacion de Repositorio GitHub</t>
  </si>
  <si>
    <t>Herramientas a utilizar</t>
  </si>
  <si>
    <t>Documentación de presentación</t>
  </si>
  <si>
    <t>Diccionario de Datos</t>
  </si>
  <si>
    <t>Análisis Exploratorio de Datos</t>
  </si>
  <si>
    <t>Reunión por Google Meet</t>
  </si>
  <si>
    <t>EQUIPO PP1 - Newsan 2 - 2C 2024</t>
  </si>
  <si>
    <t xml:space="preserve">ASIGNADO
</t>
  </si>
  <si>
    <t>Sprint 2</t>
  </si>
  <si>
    <t>Sprint 3</t>
  </si>
  <si>
    <t>Todos</t>
  </si>
  <si>
    <t>Ramiro Pinedo</t>
  </si>
  <si>
    <t>Belén Padrón</t>
  </si>
  <si>
    <t>Bárbara Rigoni</t>
  </si>
  <si>
    <t>Cristian Couto</t>
  </si>
  <si>
    <t>Sebastián Juncos</t>
  </si>
  <si>
    <t>Normalización de Datos</t>
  </si>
  <si>
    <t xml:space="preserve">Combinación de Datos </t>
  </si>
  <si>
    <t>Integración de APIs Externas</t>
  </si>
  <si>
    <t>Creación de Visualizaciones</t>
  </si>
  <si>
    <t>Presentación en Power BI</t>
  </si>
  <si>
    <t>Hallazgos</t>
  </si>
  <si>
    <t>Conclusiones</t>
  </si>
  <si>
    <t xml:space="preserve">Recomendaciones </t>
  </si>
  <si>
    <t>Cierre</t>
  </si>
  <si>
    <t>Ramiro Pinedo/Cristian Couto</t>
  </si>
  <si>
    <t>Belén Padrón/Cristian Couto</t>
  </si>
  <si>
    <t>Bárbara Rigoni/ Ramiro Pinedo</t>
  </si>
  <si>
    <t>Ramiro Pinedo/Bárbara Rigoni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</si>
</sst>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1" x14ac:knownFonts="1">
    <font>
      <sz val="11"/>
      <color theme="1"/>
      <name val="Trebuchet MS"/>
      <family val="2"/>
      <scheme val="minor"/>
    </font>
    <font>
      <b/>
      <sz val="20"/>
      <color theme="4" tint="-0.249977111117893"/>
      <name val="Trebuchet MS"/>
      <family val="2"/>
      <scheme val="major"/>
    </font>
    <font>
      <sz val="10"/>
      <name val="Trebuchet MS"/>
      <family val="2"/>
      <scheme val="minor"/>
    </font>
    <font>
      <u/>
      <sz val="11"/>
      <color indexed="12"/>
      <name val="Arial"/>
      <family val="2"/>
    </font>
    <font>
      <sz val="10"/>
      <color theme="1" tint="0.499984740745262"/>
      <name val="Trebuchet MS"/>
      <family val="2"/>
      <scheme val="minor"/>
    </font>
    <font>
      <sz val="11"/>
      <name val="Trebuchet MS"/>
      <family val="2"/>
      <scheme val="minor"/>
    </font>
    <font>
      <b/>
      <sz val="11"/>
      <color theme="1"/>
      <name val="Trebuchet MS"/>
      <family val="2"/>
      <scheme val="minor"/>
    </font>
    <font>
      <b/>
      <sz val="9"/>
      <color theme="0"/>
      <name val="Trebuchet MS"/>
      <family val="2"/>
      <scheme val="minor"/>
    </font>
    <font>
      <i/>
      <sz val="9"/>
      <color theme="1"/>
      <name val="Trebuchet MS"/>
      <family val="2"/>
      <scheme val="minor"/>
    </font>
    <font>
      <sz val="11"/>
      <color theme="1"/>
      <name val="Trebuchet MS"/>
      <family val="2"/>
      <scheme val="minor"/>
    </font>
    <font>
      <sz val="14"/>
      <color theme="1"/>
      <name val="Trebuchet MS"/>
      <family val="2"/>
      <scheme val="minor"/>
    </font>
    <font>
      <sz val="9"/>
      <name val="Trebuchet MS"/>
      <family val="2"/>
      <scheme val="minor"/>
    </font>
    <font>
      <sz val="8"/>
      <color theme="0"/>
      <name val="Trebuchet MS"/>
      <family val="2"/>
      <scheme val="minor"/>
    </font>
    <font>
      <b/>
      <sz val="22"/>
      <color theme="1" tint="0.34998626667073579"/>
      <name val="Trebuchet MS"/>
      <family val="2"/>
      <scheme val="major"/>
    </font>
    <font>
      <b/>
      <sz val="11"/>
      <color theme="1" tint="0.499984740745262"/>
      <name val="Trebuchet MS"/>
      <family val="2"/>
      <scheme val="minor"/>
    </font>
    <font>
      <sz val="10"/>
      <color theme="1" tint="0.499984740745262"/>
      <name val="Arial"/>
      <family val="2"/>
    </font>
    <font>
      <sz val="11"/>
      <color theme="0"/>
      <name val="Trebuchet MS"/>
      <family val="2"/>
      <scheme val="minor"/>
    </font>
    <font>
      <b/>
      <sz val="11"/>
      <name val="Trebuchet MS"/>
      <family val="2"/>
      <scheme val="minor"/>
    </font>
    <font>
      <sz val="10"/>
      <name val="Arial"/>
      <family val="2"/>
    </font>
    <font>
      <u/>
      <sz val="11"/>
      <color theme="11"/>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2" borderId="0" applyNumberFormat="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4" fillId="15" borderId="11" applyNumberFormat="0" applyAlignment="0" applyProtection="0"/>
    <xf numFmtId="0" fontId="25" fillId="16" borderId="12" applyNumberFormat="0" applyAlignment="0" applyProtection="0"/>
    <xf numFmtId="0" fontId="26" fillId="16" borderId="11" applyNumberFormat="0" applyAlignment="0" applyProtection="0"/>
    <xf numFmtId="0" fontId="27" fillId="0" borderId="13" applyNumberFormat="0" applyFill="0" applyAlignment="0" applyProtection="0"/>
    <xf numFmtId="0" fontId="28" fillId="17" borderId="14" applyNumberFormat="0" applyAlignment="0" applyProtection="0"/>
    <xf numFmtId="0" fontId="29" fillId="0" borderId="0" applyNumberFormat="0" applyFill="0" applyBorder="0" applyAlignment="0" applyProtection="0"/>
    <xf numFmtId="0" fontId="9" fillId="18"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6"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6"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6"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16"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16"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5"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0" fillId="0" borderId="10" xfId="0" applyBorder="1"/>
    <xf numFmtId="0" fontId="17" fillId="0" borderId="0" xfId="0" applyFont="1"/>
    <xf numFmtId="0" fontId="18" fillId="0" borderId="0" xfId="1" applyFont="1" applyProtection="1">
      <alignment vertical="top"/>
    </xf>
    <xf numFmtId="170" fontId="0" fillId="7" borderId="2" xfId="0" applyNumberFormat="1" applyFill="1" applyBorder="1" applyAlignment="1">
      <alignment horizontal="center" vertical="center"/>
    </xf>
    <xf numFmtId="170" fontId="5" fillId="7" borderId="2" xfId="0" applyNumberFormat="1" applyFont="1" applyFill="1" applyBorder="1" applyAlignment="1">
      <alignment horizontal="center" vertical="center"/>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9" fillId="9" borderId="2" xfId="10" applyFill="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6" borderId="6" xfId="0" applyNumberFormat="1" applyFont="1" applyFill="1" applyBorder="1" applyAlignment="1">
      <alignment horizontal="center" vertical="center"/>
    </xf>
    <xf numFmtId="171" fontId="11" fillId="6" borderId="0" xfId="0" applyNumberFormat="1" applyFont="1" applyFill="1" applyAlignment="1">
      <alignment horizontal="center" vertical="center"/>
    </xf>
    <xf numFmtId="171" fontId="11" fillId="6"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9" fontId="5" fillId="9" borderId="0" xfId="2" applyFont="1" applyFill="1" applyBorder="1" applyAlignment="1">
      <alignment horizontal="center" vertical="center"/>
    </xf>
    <xf numFmtId="0" fontId="0" fillId="4" borderId="2" xfId="11" applyFont="1" applyFill="1">
      <alignment horizontal="center" vertical="center"/>
    </xf>
    <xf numFmtId="0" fontId="0" fillId="4" borderId="2" xfId="12" applyFont="1" applyFill="1">
      <alignment horizontal="left" vertical="center" indent="2"/>
    </xf>
    <xf numFmtId="0" fontId="0" fillId="9" borderId="2" xfId="11" applyFont="1" applyFill="1">
      <alignment horizontal="center" vertical="center"/>
    </xf>
    <xf numFmtId="0" fontId="0" fillId="43" borderId="9" xfId="0" applyFill="1" applyBorder="1" applyAlignment="1">
      <alignment vertical="center"/>
    </xf>
    <xf numFmtId="9" fontId="5" fillId="44" borderId="2" xfId="2" applyFont="1" applyFill="1" applyBorder="1" applyAlignment="1">
      <alignment horizontal="center" vertical="center"/>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9" fontId="9" fillId="0" borderId="3" xfId="9" applyNumberForma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22">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1047251</xdr:colOff>
      <xdr:row>1</xdr:row>
      <xdr:rowOff>144000</xdr:rowOff>
    </xdr:to>
    <xdr:pic>
      <xdr:nvPicPr>
        <xdr:cNvPr id="2" name="Imagen 1">
          <a:extLst>
            <a:ext uri="{FF2B5EF4-FFF2-40B4-BE49-F238E27FC236}">
              <a16:creationId xmlns:a16="http://schemas.microsoft.com/office/drawing/2014/main" id="{54D120FD-0DF5-4073-BE22-71152DB11F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7470" y="383323"/>
          <a:ext cx="1047251" cy="144000"/>
        </a:xfrm>
        <a:prstGeom prst="rect">
          <a:avLst/>
        </a:prstGeom>
      </xdr:spPr>
    </xdr:pic>
    <xdr:clientData/>
  </xdr:twoCellAnchor>
</xdr:wsDr>
</file>

<file path=xl/theme/theme1.xml><?xml version="1.0" encoding="utf-8"?>
<a:theme xmlns:a="http://schemas.openxmlformats.org/drawingml/2006/main" name="Berlín">
  <a:themeElements>
    <a:clrScheme name="Personalizado 2">
      <a:dk1>
        <a:sysClr val="windowText" lastClr="000000"/>
      </a:dk1>
      <a:lt1>
        <a:sysClr val="window" lastClr="FFFFFF"/>
      </a:lt1>
      <a:dk2>
        <a:srgbClr val="323232"/>
      </a:dk2>
      <a:lt2>
        <a:srgbClr val="E5C243"/>
      </a:lt2>
      <a:accent1>
        <a:srgbClr val="FF0000"/>
      </a:accent1>
      <a:accent2>
        <a:srgbClr val="FF6566"/>
      </a:accent2>
      <a:accent3>
        <a:srgbClr val="FFCCCC"/>
      </a:accent3>
      <a:accent4>
        <a:srgbClr val="FF0000"/>
      </a:accent4>
      <a:accent5>
        <a:srgbClr val="7F5F52"/>
      </a:accent5>
      <a:accent6>
        <a:srgbClr val="B27D49"/>
      </a:accent6>
      <a:hlink>
        <a:srgbClr val="6B9F25"/>
      </a:hlink>
      <a:folHlink>
        <a:srgbClr val="B26B02"/>
      </a:folHlink>
    </a:clrScheme>
    <a:fontScheme name="Berlí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orde con banda">
      <a:fillStyleLst>
        <a:solidFill>
          <a:schemeClr val="phClr"/>
        </a:solidFill>
        <a:solidFill>
          <a:schemeClr val="phClr">
            <a:tint val="50000"/>
          </a:schemeClr>
        </a:solidFill>
        <a:gradFill rotWithShape="1">
          <a:gsLst>
            <a:gs pos="0">
              <a:schemeClr val="phClr"/>
            </a:gs>
            <a:gs pos="90000">
              <a:schemeClr val="phClr">
                <a:shade val="100000"/>
              </a:schemeClr>
            </a:gs>
            <a:gs pos="100000">
              <a:schemeClr val="phClr">
                <a:shade val="85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17779" dir="5400000" rotWithShape="0">
              <a:srgbClr val="000000">
                <a:alpha val="40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33"/>
  <sheetViews>
    <sheetView showGridLines="0" tabSelected="1" showRuler="0" zoomScale="84" zoomScaleNormal="84" zoomScalePageLayoutView="70" workbookViewId="0">
      <pane ySplit="6" topLeftCell="A22" activePane="bottomLeft" state="frozen"/>
      <selection pane="bottomLeft" activeCell="F30" sqref="F30"/>
    </sheetView>
  </sheetViews>
  <sheetFormatPr baseColWidth="10" defaultColWidth="9" defaultRowHeight="30" customHeight="1" x14ac:dyDescent="0.3"/>
  <cols>
    <col min="1" max="1" width="2.625" style="31" customWidth="1"/>
    <col min="2" max="2" width="29.375" customWidth="1"/>
    <col min="3" max="3" width="30.625" customWidth="1"/>
    <col min="4" max="4" width="10" customWidth="1"/>
    <col min="5" max="5" width="10.375" style="5" customWidth="1"/>
    <col min="6" max="6" width="10.375" customWidth="1"/>
    <col min="7" max="7" width="2.625" customWidth="1"/>
    <col min="8" max="8" width="9.375" hidden="1" customWidth="1"/>
    <col min="9" max="44" width="3.25" customWidth="1"/>
    <col min="45" max="45" width="5.375" customWidth="1"/>
    <col min="46" max="53" width="3.25" customWidth="1"/>
    <col min="54" max="54" width="4.5" customWidth="1"/>
    <col min="55" max="56" width="3.25" customWidth="1"/>
    <col min="57" max="57" width="4" customWidth="1"/>
    <col min="58" max="58" width="3.25" customWidth="1"/>
    <col min="59" max="59" width="3.625" customWidth="1"/>
    <col min="60" max="60" width="3.25" customWidth="1"/>
    <col min="61" max="61" width="3.375" customWidth="1"/>
    <col min="62" max="62" width="4.875" customWidth="1"/>
    <col min="63" max="63" width="3.75" customWidth="1"/>
    <col min="64" max="65" width="3.25" customWidth="1"/>
    <col min="66" max="66" width="4.375" customWidth="1"/>
    <col min="67" max="67" width="3.25" customWidth="1"/>
    <col min="68" max="68" width="4" customWidth="1"/>
    <col min="69" max="71" width="3.25" customWidth="1"/>
  </cols>
  <sheetData>
    <row r="1" spans="1:71" ht="30" customHeight="1" x14ac:dyDescent="0.45">
      <c r="A1" s="32" t="s">
        <v>0</v>
      </c>
      <c r="B1" s="35" t="s">
        <v>32</v>
      </c>
      <c r="C1" s="1"/>
      <c r="D1" s="2"/>
      <c r="E1" s="4"/>
      <c r="F1" s="30"/>
      <c r="H1" s="2"/>
      <c r="I1" s="46"/>
    </row>
    <row r="2" spans="1:71" ht="14.25" customHeight="1" x14ac:dyDescent="0.3">
      <c r="A2" s="31" t="s">
        <v>1</v>
      </c>
      <c r="B2" s="36"/>
      <c r="I2" s="47"/>
    </row>
    <row r="3" spans="1:71" ht="30" customHeight="1" x14ac:dyDescent="0.3">
      <c r="A3" s="31" t="s">
        <v>2</v>
      </c>
      <c r="B3" s="37"/>
      <c r="C3" s="71" t="s">
        <v>15</v>
      </c>
      <c r="D3" s="72"/>
      <c r="E3" s="73">
        <f>I5</f>
        <v>45568</v>
      </c>
      <c r="F3" s="73"/>
    </row>
    <row r="4" spans="1:71" ht="30" customHeight="1" x14ac:dyDescent="0.3">
      <c r="A4" s="32" t="s">
        <v>3</v>
      </c>
      <c r="C4" s="71" t="s">
        <v>16</v>
      </c>
      <c r="D4" s="72"/>
      <c r="E4" s="7">
        <v>1</v>
      </c>
      <c r="I4" s="68">
        <f>I5</f>
        <v>45568</v>
      </c>
      <c r="J4" s="69"/>
      <c r="K4" s="69"/>
      <c r="L4" s="69"/>
      <c r="M4" s="69"/>
      <c r="N4" s="69"/>
      <c r="O4" s="70"/>
      <c r="P4" s="68">
        <f>P5</f>
        <v>45575</v>
      </c>
      <c r="Q4" s="69"/>
      <c r="R4" s="69"/>
      <c r="S4" s="69"/>
      <c r="T4" s="69"/>
      <c r="U4" s="69"/>
      <c r="V4" s="70"/>
      <c r="W4" s="68">
        <f>W5</f>
        <v>45582</v>
      </c>
      <c r="X4" s="69"/>
      <c r="Y4" s="69"/>
      <c r="Z4" s="69"/>
      <c r="AA4" s="69"/>
      <c r="AB4" s="69"/>
      <c r="AC4" s="70"/>
      <c r="AD4" s="68">
        <f>AD5</f>
        <v>45589</v>
      </c>
      <c r="AE4" s="69"/>
      <c r="AF4" s="69"/>
      <c r="AG4" s="69"/>
      <c r="AH4" s="69"/>
      <c r="AI4" s="69"/>
      <c r="AJ4" s="70"/>
      <c r="AK4" s="68">
        <f>AK5</f>
        <v>45596</v>
      </c>
      <c r="AL4" s="69"/>
      <c r="AM4" s="69"/>
      <c r="AN4" s="69"/>
      <c r="AO4" s="69"/>
      <c r="AP4" s="69"/>
      <c r="AQ4" s="70"/>
      <c r="AR4" s="68">
        <f>AR5</f>
        <v>45603</v>
      </c>
      <c r="AS4" s="69"/>
      <c r="AT4" s="69"/>
      <c r="AU4" s="69"/>
      <c r="AV4" s="69"/>
      <c r="AW4" s="69"/>
      <c r="AX4" s="70"/>
      <c r="AY4" s="68">
        <f>AY5</f>
        <v>45610</v>
      </c>
      <c r="AZ4" s="69"/>
      <c r="BA4" s="69"/>
      <c r="BB4" s="69"/>
      <c r="BC4" s="69"/>
      <c r="BD4" s="69"/>
      <c r="BE4" s="70"/>
      <c r="BF4" s="68">
        <f>BF5</f>
        <v>45617</v>
      </c>
      <c r="BG4" s="69"/>
      <c r="BH4" s="69"/>
      <c r="BI4" s="69"/>
      <c r="BJ4" s="69"/>
      <c r="BK4" s="69"/>
      <c r="BL4" s="70"/>
      <c r="BM4" s="68">
        <f>BM5</f>
        <v>45624</v>
      </c>
      <c r="BN4" s="69"/>
      <c r="BO4" s="69"/>
      <c r="BP4" s="69"/>
      <c r="BQ4" s="69"/>
      <c r="BR4" s="69"/>
      <c r="BS4" s="70"/>
    </row>
    <row r="5" spans="1:71" ht="15" customHeight="1" x14ac:dyDescent="0.3">
      <c r="A5" s="32" t="s">
        <v>4</v>
      </c>
      <c r="B5" s="45"/>
      <c r="C5" s="45"/>
      <c r="D5" s="45"/>
      <c r="E5" s="45"/>
      <c r="F5" s="45"/>
      <c r="G5" s="45"/>
      <c r="I5" s="57">
        <v>45568</v>
      </c>
      <c r="J5" s="58">
        <f>I5+1</f>
        <v>45569</v>
      </c>
      <c r="K5" s="58">
        <f t="shared" ref="K5:AX5" si="0">J5+1</f>
        <v>45570</v>
      </c>
      <c r="L5" s="58">
        <f>K5+1</f>
        <v>45571</v>
      </c>
      <c r="M5" s="58">
        <f t="shared" si="0"/>
        <v>45572</v>
      </c>
      <c r="N5" s="58">
        <f t="shared" si="0"/>
        <v>45573</v>
      </c>
      <c r="O5" s="59">
        <f t="shared" si="0"/>
        <v>45574</v>
      </c>
      <c r="P5" s="57">
        <f>O5+1</f>
        <v>45575</v>
      </c>
      <c r="Q5" s="58">
        <f>P5+1</f>
        <v>45576</v>
      </c>
      <c r="R5" s="58">
        <f t="shared" si="0"/>
        <v>45577</v>
      </c>
      <c r="S5" s="58">
        <f t="shared" si="0"/>
        <v>45578</v>
      </c>
      <c r="T5" s="58">
        <f t="shared" si="0"/>
        <v>45579</v>
      </c>
      <c r="U5" s="58">
        <f t="shared" si="0"/>
        <v>45580</v>
      </c>
      <c r="V5" s="59">
        <f t="shared" si="0"/>
        <v>45581</v>
      </c>
      <c r="W5" s="57">
        <f>V5+1</f>
        <v>45582</v>
      </c>
      <c r="X5" s="58">
        <f>W5+1</f>
        <v>45583</v>
      </c>
      <c r="Y5" s="58">
        <f t="shared" si="0"/>
        <v>45584</v>
      </c>
      <c r="Z5" s="58">
        <f t="shared" si="0"/>
        <v>45585</v>
      </c>
      <c r="AA5" s="58">
        <f t="shared" si="0"/>
        <v>45586</v>
      </c>
      <c r="AB5" s="58">
        <f t="shared" si="0"/>
        <v>45587</v>
      </c>
      <c r="AC5" s="59">
        <f t="shared" si="0"/>
        <v>45588</v>
      </c>
      <c r="AD5" s="57">
        <f>AC5+1</f>
        <v>45589</v>
      </c>
      <c r="AE5" s="58">
        <f>AD5+1</f>
        <v>45590</v>
      </c>
      <c r="AF5" s="58">
        <f t="shared" si="0"/>
        <v>45591</v>
      </c>
      <c r="AG5" s="58">
        <f t="shared" si="0"/>
        <v>45592</v>
      </c>
      <c r="AH5" s="58">
        <f t="shared" si="0"/>
        <v>45593</v>
      </c>
      <c r="AI5" s="58">
        <f t="shared" si="0"/>
        <v>45594</v>
      </c>
      <c r="AJ5" s="59">
        <f t="shared" si="0"/>
        <v>45595</v>
      </c>
      <c r="AK5" s="57">
        <f>AJ5+1</f>
        <v>45596</v>
      </c>
      <c r="AL5" s="58">
        <f>AK5+1</f>
        <v>45597</v>
      </c>
      <c r="AM5" s="58">
        <f t="shared" si="0"/>
        <v>45598</v>
      </c>
      <c r="AN5" s="58">
        <f t="shared" si="0"/>
        <v>45599</v>
      </c>
      <c r="AO5" s="58">
        <f t="shared" si="0"/>
        <v>45600</v>
      </c>
      <c r="AP5" s="58">
        <f t="shared" si="0"/>
        <v>45601</v>
      </c>
      <c r="AQ5" s="59">
        <f t="shared" si="0"/>
        <v>45602</v>
      </c>
      <c r="AR5" s="57">
        <f>AQ5+1</f>
        <v>45603</v>
      </c>
      <c r="AS5" s="58">
        <f>AR5+1</f>
        <v>45604</v>
      </c>
      <c r="AT5" s="58">
        <f t="shared" si="0"/>
        <v>45605</v>
      </c>
      <c r="AU5" s="58">
        <f t="shared" si="0"/>
        <v>45606</v>
      </c>
      <c r="AV5" s="58">
        <f t="shared" si="0"/>
        <v>45607</v>
      </c>
      <c r="AW5" s="58">
        <f t="shared" si="0"/>
        <v>45608</v>
      </c>
      <c r="AX5" s="59">
        <f t="shared" si="0"/>
        <v>45609</v>
      </c>
      <c r="AY5" s="57">
        <f>AX5+1</f>
        <v>45610</v>
      </c>
      <c r="AZ5" s="58">
        <f>AY5+1</f>
        <v>45611</v>
      </c>
      <c r="BA5" s="58">
        <f t="shared" ref="BA5" si="1">AZ5+1</f>
        <v>45612</v>
      </c>
      <c r="BB5" s="58">
        <f t="shared" ref="BB5" si="2">BA5+1</f>
        <v>45613</v>
      </c>
      <c r="BC5" s="58">
        <f t="shared" ref="BC5" si="3">BB5+1</f>
        <v>45614</v>
      </c>
      <c r="BD5" s="58">
        <f t="shared" ref="BD5" si="4">BC5+1</f>
        <v>45615</v>
      </c>
      <c r="BE5" s="59">
        <f t="shared" ref="BE5" si="5">BD5+1</f>
        <v>45616</v>
      </c>
      <c r="BF5" s="57">
        <f>BE5+1</f>
        <v>45617</v>
      </c>
      <c r="BG5" s="58">
        <f>BF5+1</f>
        <v>45618</v>
      </c>
      <c r="BH5" s="58">
        <f t="shared" ref="BH5" si="6">BG5+1</f>
        <v>45619</v>
      </c>
      <c r="BI5" s="58">
        <f t="shared" ref="BI5" si="7">BH5+1</f>
        <v>45620</v>
      </c>
      <c r="BJ5" s="58">
        <f t="shared" ref="BJ5" si="8">BI5+1</f>
        <v>45621</v>
      </c>
      <c r="BK5" s="58">
        <f t="shared" ref="BK5" si="9">BJ5+1</f>
        <v>45622</v>
      </c>
      <c r="BL5" s="59">
        <f t="shared" ref="BL5" si="10">BK5+1</f>
        <v>45623</v>
      </c>
      <c r="BM5" s="57">
        <f>BL5+1</f>
        <v>45624</v>
      </c>
      <c r="BN5" s="58">
        <f>BM5+1</f>
        <v>45625</v>
      </c>
      <c r="BO5" s="58">
        <f t="shared" ref="BO5" si="11">BN5+1</f>
        <v>45626</v>
      </c>
      <c r="BP5" s="58">
        <f t="shared" ref="BP5" si="12">BO5+1</f>
        <v>45627</v>
      </c>
      <c r="BQ5" s="58">
        <f t="shared" ref="BQ5" si="13">BP5+1</f>
        <v>45628</v>
      </c>
      <c r="BR5" s="58">
        <f t="shared" ref="BR5" si="14">BQ5+1</f>
        <v>45629</v>
      </c>
      <c r="BS5" s="59">
        <f t="shared" ref="BS5" si="15">BR5+1</f>
        <v>45630</v>
      </c>
    </row>
    <row r="6" spans="1:71" ht="30" customHeight="1" thickBot="1" x14ac:dyDescent="0.35">
      <c r="A6" s="32" t="s">
        <v>5</v>
      </c>
      <c r="B6" s="8" t="s">
        <v>13</v>
      </c>
      <c r="C6" s="9" t="s">
        <v>33</v>
      </c>
      <c r="D6" s="9" t="s">
        <v>17</v>
      </c>
      <c r="E6" s="9" t="s">
        <v>18</v>
      </c>
      <c r="F6" s="9" t="s">
        <v>19</v>
      </c>
      <c r="G6" s="9"/>
      <c r="H6" s="9" t="s">
        <v>20</v>
      </c>
      <c r="I6" s="10" t="str">
        <f t="shared" ref="I6" si="16">LEFT(TEXT(I5,"ddd"),1)</f>
        <v>j</v>
      </c>
      <c r="J6" s="10" t="str">
        <f t="shared" ref="J6:AR6" si="17">LEFT(TEXT(J5,"ddd"),1)</f>
        <v>v</v>
      </c>
      <c r="K6" s="10" t="str">
        <f t="shared" si="17"/>
        <v>s</v>
      </c>
      <c r="L6" s="10" t="str">
        <f t="shared" si="17"/>
        <v>d</v>
      </c>
      <c r="M6" s="10" t="str">
        <f t="shared" si="17"/>
        <v>l</v>
      </c>
      <c r="N6" s="10" t="str">
        <f t="shared" si="17"/>
        <v>m</v>
      </c>
      <c r="O6" s="10" t="str">
        <f t="shared" si="17"/>
        <v>m</v>
      </c>
      <c r="P6" s="10" t="str">
        <f t="shared" si="17"/>
        <v>j</v>
      </c>
      <c r="Q6" s="10" t="str">
        <f t="shared" si="17"/>
        <v>v</v>
      </c>
      <c r="R6" s="10" t="str">
        <f t="shared" si="17"/>
        <v>s</v>
      </c>
      <c r="S6" s="10" t="str">
        <f t="shared" si="17"/>
        <v>d</v>
      </c>
      <c r="T6" s="10" t="str">
        <f t="shared" si="17"/>
        <v>l</v>
      </c>
      <c r="U6" s="10" t="str">
        <f t="shared" si="17"/>
        <v>m</v>
      </c>
      <c r="V6" s="10" t="str">
        <f t="shared" si="17"/>
        <v>m</v>
      </c>
      <c r="W6" s="10" t="str">
        <f t="shared" si="17"/>
        <v>j</v>
      </c>
      <c r="X6" s="10" t="str">
        <f t="shared" si="17"/>
        <v>v</v>
      </c>
      <c r="Y6" s="10" t="str">
        <f t="shared" si="17"/>
        <v>s</v>
      </c>
      <c r="Z6" s="10" t="str">
        <f t="shared" si="17"/>
        <v>d</v>
      </c>
      <c r="AA6" s="10" t="str">
        <f t="shared" si="17"/>
        <v>l</v>
      </c>
      <c r="AB6" s="10" t="str">
        <f t="shared" si="17"/>
        <v>m</v>
      </c>
      <c r="AC6" s="10" t="str">
        <f t="shared" si="17"/>
        <v>m</v>
      </c>
      <c r="AD6" s="10" t="str">
        <f t="shared" si="17"/>
        <v>j</v>
      </c>
      <c r="AE6" s="10" t="str">
        <f t="shared" si="17"/>
        <v>v</v>
      </c>
      <c r="AF6" s="10" t="str">
        <f t="shared" si="17"/>
        <v>s</v>
      </c>
      <c r="AG6" s="10" t="str">
        <f t="shared" si="17"/>
        <v>d</v>
      </c>
      <c r="AH6" s="10" t="str">
        <f t="shared" si="17"/>
        <v>l</v>
      </c>
      <c r="AI6" s="10" t="str">
        <f t="shared" si="17"/>
        <v>m</v>
      </c>
      <c r="AJ6" s="10" t="str">
        <f t="shared" si="17"/>
        <v>m</v>
      </c>
      <c r="AK6" s="10" t="str">
        <f t="shared" si="17"/>
        <v>j</v>
      </c>
      <c r="AL6" s="10" t="str">
        <f t="shared" si="17"/>
        <v>v</v>
      </c>
      <c r="AM6" s="10" t="str">
        <f t="shared" si="17"/>
        <v>s</v>
      </c>
      <c r="AN6" s="10" t="str">
        <f t="shared" si="17"/>
        <v>d</v>
      </c>
      <c r="AO6" s="10" t="str">
        <f t="shared" si="17"/>
        <v>l</v>
      </c>
      <c r="AP6" s="10" t="str">
        <f t="shared" si="17"/>
        <v>m</v>
      </c>
      <c r="AQ6" s="10" t="str">
        <f t="shared" si="17"/>
        <v>m</v>
      </c>
      <c r="AR6" s="10" t="str">
        <f t="shared" si="17"/>
        <v>j</v>
      </c>
      <c r="AS6" s="10" t="str">
        <f t="shared" ref="AS6:BF6" si="18">LEFT(TEXT(AS5,"ddd"),1)</f>
        <v>v</v>
      </c>
      <c r="AT6" s="10" t="str">
        <f t="shared" si="18"/>
        <v>s</v>
      </c>
      <c r="AU6" s="10" t="str">
        <f t="shared" si="18"/>
        <v>d</v>
      </c>
      <c r="AV6" s="10" t="str">
        <f t="shared" si="18"/>
        <v>l</v>
      </c>
      <c r="AW6" s="10" t="str">
        <f t="shared" si="18"/>
        <v>m</v>
      </c>
      <c r="AX6" s="10" t="str">
        <f t="shared" si="18"/>
        <v>m</v>
      </c>
      <c r="AY6" s="10" t="str">
        <f t="shared" si="18"/>
        <v>j</v>
      </c>
      <c r="AZ6" s="10" t="str">
        <f t="shared" si="18"/>
        <v>v</v>
      </c>
      <c r="BA6" s="10" t="str">
        <f t="shared" si="18"/>
        <v>s</v>
      </c>
      <c r="BB6" s="10" t="str">
        <f t="shared" si="18"/>
        <v>d</v>
      </c>
      <c r="BC6" s="10" t="str">
        <f t="shared" si="18"/>
        <v>l</v>
      </c>
      <c r="BD6" s="10" t="str">
        <f t="shared" si="18"/>
        <v>m</v>
      </c>
      <c r="BE6" s="10" t="str">
        <f t="shared" si="18"/>
        <v>m</v>
      </c>
      <c r="BF6" s="10" t="str">
        <f t="shared" si="18"/>
        <v>j</v>
      </c>
      <c r="BG6" s="10" t="str">
        <f t="shared" ref="BG6:BM6" si="19">LEFT(TEXT(BG5,"ddd"),1)</f>
        <v>v</v>
      </c>
      <c r="BH6" s="10" t="str">
        <f t="shared" si="19"/>
        <v>s</v>
      </c>
      <c r="BI6" s="10" t="str">
        <f t="shared" si="19"/>
        <v>d</v>
      </c>
      <c r="BJ6" s="10" t="str">
        <f t="shared" si="19"/>
        <v>l</v>
      </c>
      <c r="BK6" s="10" t="str">
        <f t="shared" si="19"/>
        <v>m</v>
      </c>
      <c r="BL6" s="10" t="str">
        <f t="shared" si="19"/>
        <v>m</v>
      </c>
      <c r="BM6" s="10" t="str">
        <f t="shared" si="19"/>
        <v>j</v>
      </c>
      <c r="BN6" s="10" t="str">
        <f t="shared" ref="BN6:BS6" si="20">LEFT(TEXT(BN5,"ddd"),1)</f>
        <v>v</v>
      </c>
      <c r="BO6" s="10" t="str">
        <f t="shared" si="20"/>
        <v>s</v>
      </c>
      <c r="BP6" s="10" t="str">
        <f t="shared" si="20"/>
        <v>d</v>
      </c>
      <c r="BQ6" s="10" t="str">
        <f t="shared" si="20"/>
        <v>l</v>
      </c>
      <c r="BR6" s="10" t="str">
        <f t="shared" si="20"/>
        <v>m</v>
      </c>
      <c r="BS6" s="10" t="str">
        <f t="shared" si="20"/>
        <v>m</v>
      </c>
    </row>
    <row r="7" spans="1:71" ht="30" hidden="1" customHeight="1" thickBot="1" x14ac:dyDescent="0.35">
      <c r="A7" s="31" t="s">
        <v>6</v>
      </c>
      <c r="C7" s="34"/>
      <c r="E7"/>
      <c r="H7" t="str">
        <f>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row>
    <row r="8" spans="1:71" s="3" customFormat="1" ht="30" customHeight="1" thickBot="1" x14ac:dyDescent="0.35">
      <c r="A8" s="32" t="s">
        <v>7</v>
      </c>
      <c r="B8" s="14" t="s">
        <v>21</v>
      </c>
      <c r="C8" s="38"/>
      <c r="D8" s="15"/>
      <c r="E8" s="48"/>
      <c r="F8" s="49"/>
      <c r="G8" s="13"/>
      <c r="H8" s="13" t="str">
        <f t="shared" ref="H8:H30" si="21">IF(OR(ISBLANK(task_start),ISBLANK(task_end)),"",task_end-task_start+1)</f>
        <v/>
      </c>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1" s="3" customFormat="1" ht="30" customHeight="1" thickBot="1" x14ac:dyDescent="0.35">
      <c r="A9" s="32" t="s">
        <v>8</v>
      </c>
      <c r="B9" s="42" t="s">
        <v>23</v>
      </c>
      <c r="C9" s="39" t="s">
        <v>36</v>
      </c>
      <c r="D9" s="67">
        <v>1</v>
      </c>
      <c r="E9" s="60">
        <f>Inicio_del_proyecto</f>
        <v>45568</v>
      </c>
      <c r="F9" s="60">
        <f>E9</f>
        <v>45568</v>
      </c>
      <c r="G9" s="13"/>
      <c r="H9" s="13">
        <f t="shared" si="21"/>
        <v>1</v>
      </c>
      <c r="I9" s="66"/>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row>
    <row r="10" spans="1:71" s="3" customFormat="1" ht="30" customHeight="1" thickBot="1" x14ac:dyDescent="0.35">
      <c r="A10" s="32" t="s">
        <v>9</v>
      </c>
      <c r="B10" s="42" t="s">
        <v>24</v>
      </c>
      <c r="C10" s="39" t="s">
        <v>37</v>
      </c>
      <c r="D10" s="16">
        <v>1</v>
      </c>
      <c r="E10" s="60">
        <f>F9</f>
        <v>45568</v>
      </c>
      <c r="F10" s="60">
        <f>E10</f>
        <v>45568</v>
      </c>
      <c r="G10" s="13"/>
      <c r="H10" s="13">
        <f t="shared" si="21"/>
        <v>1</v>
      </c>
      <c r="I10" s="27"/>
      <c r="J10" s="27"/>
      <c r="K10" s="27"/>
      <c r="L10" s="27"/>
      <c r="M10" s="27"/>
      <c r="N10" s="27"/>
      <c r="O10" s="27"/>
      <c r="P10" s="27"/>
      <c r="Q10" s="27"/>
      <c r="R10" s="27"/>
      <c r="S10" s="27"/>
      <c r="T10" s="27"/>
      <c r="U10" s="28"/>
      <c r="V10" s="28"/>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row>
    <row r="11" spans="1:71" s="3" customFormat="1" ht="30" customHeight="1" thickBot="1" x14ac:dyDescent="0.35">
      <c r="A11" s="31"/>
      <c r="B11" s="42" t="s">
        <v>25</v>
      </c>
      <c r="C11" s="39" t="s">
        <v>38</v>
      </c>
      <c r="D11" s="16">
        <v>1</v>
      </c>
      <c r="E11" s="60">
        <f>F10</f>
        <v>45568</v>
      </c>
      <c r="F11" s="60">
        <f>E11</f>
        <v>45568</v>
      </c>
      <c r="G11" s="13"/>
      <c r="H11" s="13">
        <f t="shared" si="21"/>
        <v>1</v>
      </c>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row>
    <row r="12" spans="1:71" s="3" customFormat="1" ht="30" customHeight="1" thickBot="1" x14ac:dyDescent="0.35">
      <c r="A12" s="31"/>
      <c r="B12" s="42" t="s">
        <v>31</v>
      </c>
      <c r="C12" s="39" t="s">
        <v>39</v>
      </c>
      <c r="D12" s="16">
        <v>1</v>
      </c>
      <c r="E12" s="60">
        <f>F11+2</f>
        <v>45570</v>
      </c>
      <c r="F12" s="60">
        <f>E12</f>
        <v>45570</v>
      </c>
      <c r="G12" s="13"/>
      <c r="H12" s="13">
        <f t="shared" si="21"/>
        <v>1</v>
      </c>
      <c r="I12" s="27"/>
      <c r="J12" s="27"/>
      <c r="K12" s="27"/>
      <c r="L12" s="27"/>
      <c r="M12" s="27"/>
      <c r="N12" s="27"/>
      <c r="O12" s="27"/>
      <c r="P12" s="27"/>
      <c r="Q12" s="27"/>
      <c r="R12" s="27"/>
      <c r="S12" s="27"/>
      <c r="T12" s="27"/>
      <c r="U12" s="27"/>
      <c r="V12" s="27"/>
      <c r="W12" s="27"/>
      <c r="X12" s="27"/>
      <c r="Y12" s="28"/>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row>
    <row r="13" spans="1:71" s="3" customFormat="1" ht="30" customHeight="1" thickBot="1" x14ac:dyDescent="0.35">
      <c r="A13" s="31"/>
      <c r="B13" s="42" t="s">
        <v>26</v>
      </c>
      <c r="C13" s="39" t="s">
        <v>38</v>
      </c>
      <c r="D13" s="16">
        <v>1</v>
      </c>
      <c r="E13" s="60">
        <f>K5</f>
        <v>45570</v>
      </c>
      <c r="F13" s="60">
        <f>E13</f>
        <v>45570</v>
      </c>
      <c r="G13" s="13"/>
      <c r="H13" s="13">
        <f t="shared" si="21"/>
        <v>1</v>
      </c>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row>
    <row r="14" spans="1:71" s="3" customFormat="1" ht="30" customHeight="1" thickBot="1" x14ac:dyDescent="0.35">
      <c r="A14" s="31"/>
      <c r="B14" s="42" t="s">
        <v>22</v>
      </c>
      <c r="C14" s="39" t="s">
        <v>39</v>
      </c>
      <c r="D14" s="16">
        <v>1</v>
      </c>
      <c r="E14" s="60">
        <f>K5</f>
        <v>45570</v>
      </c>
      <c r="F14" s="60">
        <f>K5+3</f>
        <v>45573</v>
      </c>
      <c r="G14" s="13"/>
      <c r="H14" s="13"/>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row>
    <row r="15" spans="1:71" s="3" customFormat="1" ht="30" customHeight="1" thickBot="1" x14ac:dyDescent="0.35">
      <c r="A15" s="31"/>
      <c r="B15" s="42" t="s">
        <v>27</v>
      </c>
      <c r="C15" s="39" t="s">
        <v>40</v>
      </c>
      <c r="D15" s="16">
        <v>1</v>
      </c>
      <c r="E15" s="60">
        <f>K5</f>
        <v>45570</v>
      </c>
      <c r="F15" s="60">
        <f>K5+3</f>
        <v>45573</v>
      </c>
      <c r="G15" s="13"/>
      <c r="H15" s="13"/>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row>
    <row r="16" spans="1:71" s="3" customFormat="1" ht="30" customHeight="1" thickBot="1" x14ac:dyDescent="0.35">
      <c r="A16" s="31"/>
      <c r="B16" s="42" t="s">
        <v>28</v>
      </c>
      <c r="C16" s="39" t="s">
        <v>41</v>
      </c>
      <c r="D16" s="16">
        <v>1</v>
      </c>
      <c r="E16" s="60">
        <f>K5</f>
        <v>45570</v>
      </c>
      <c r="F16" s="60">
        <f>K5+5</f>
        <v>45575</v>
      </c>
      <c r="G16" s="13"/>
      <c r="H16" s="13"/>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row>
    <row r="17" spans="1:71" s="3" customFormat="1" ht="30" customHeight="1" thickBot="1" x14ac:dyDescent="0.35">
      <c r="A17" s="31"/>
      <c r="B17" s="42" t="s">
        <v>29</v>
      </c>
      <c r="C17" s="39" t="s">
        <v>36</v>
      </c>
      <c r="D17" s="16">
        <v>1</v>
      </c>
      <c r="E17" s="60">
        <f>K5</f>
        <v>45570</v>
      </c>
      <c r="F17" s="60">
        <f>K5+5</f>
        <v>45575</v>
      </c>
      <c r="G17" s="13"/>
      <c r="H17" s="13"/>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row>
    <row r="18" spans="1:71" s="3" customFormat="1" ht="30" customHeight="1" thickBot="1" x14ac:dyDescent="0.35">
      <c r="A18" s="31"/>
      <c r="B18" s="42" t="s">
        <v>30</v>
      </c>
      <c r="C18" s="39" t="s">
        <v>36</v>
      </c>
      <c r="D18" s="16">
        <v>1</v>
      </c>
      <c r="E18" s="60">
        <f>K5</f>
        <v>45570</v>
      </c>
      <c r="F18" s="60">
        <f>K5+5</f>
        <v>45575</v>
      </c>
      <c r="G18" s="13"/>
      <c r="H18" s="13"/>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row>
    <row r="19" spans="1:71" s="3" customFormat="1" ht="30" customHeight="1" thickBot="1" x14ac:dyDescent="0.35">
      <c r="A19" s="32" t="s">
        <v>10</v>
      </c>
      <c r="B19" s="17" t="s">
        <v>34</v>
      </c>
      <c r="C19" s="40"/>
      <c r="D19" s="18"/>
      <c r="E19" s="50"/>
      <c r="F19" s="51"/>
      <c r="G19" s="13"/>
      <c r="H19" s="13" t="str">
        <f t="shared" si="21"/>
        <v/>
      </c>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row>
    <row r="20" spans="1:71" s="3" customFormat="1" ht="30" customHeight="1" thickBot="1" x14ac:dyDescent="0.35">
      <c r="A20" s="32"/>
      <c r="B20" s="43" t="s">
        <v>42</v>
      </c>
      <c r="C20" s="63" t="s">
        <v>51</v>
      </c>
      <c r="D20" s="19">
        <v>1</v>
      </c>
      <c r="E20" s="61">
        <f>F18+1</f>
        <v>45576</v>
      </c>
      <c r="F20" s="61">
        <f>E20+10</f>
        <v>45586</v>
      </c>
      <c r="G20" s="13"/>
      <c r="H20" s="13">
        <f t="shared" si="21"/>
        <v>11</v>
      </c>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row>
    <row r="21" spans="1:71" s="3" customFormat="1" ht="30" customHeight="1" thickBot="1" x14ac:dyDescent="0.35">
      <c r="A21" s="31"/>
      <c r="B21" s="43" t="s">
        <v>43</v>
      </c>
      <c r="C21" s="64" t="s">
        <v>54</v>
      </c>
      <c r="D21" s="19">
        <v>1</v>
      </c>
      <c r="E21" s="61">
        <f>F20+1</f>
        <v>45587</v>
      </c>
      <c r="F21" s="61">
        <f>E21+10</f>
        <v>45597</v>
      </c>
      <c r="G21" s="13"/>
      <c r="H21" s="13">
        <f t="shared" si="21"/>
        <v>11</v>
      </c>
      <c r="I21" s="27"/>
      <c r="J21" s="27"/>
      <c r="K21" s="27"/>
      <c r="L21" s="27"/>
      <c r="M21" s="27"/>
      <c r="N21" s="27"/>
      <c r="O21" s="27"/>
      <c r="P21" s="27"/>
      <c r="Q21" s="27"/>
      <c r="R21" s="27"/>
      <c r="S21" s="27"/>
      <c r="T21" s="27"/>
      <c r="U21" s="28"/>
      <c r="V21" s="28"/>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row>
    <row r="22" spans="1:71" s="3" customFormat="1" ht="30" customHeight="1" thickBot="1" x14ac:dyDescent="0.35">
      <c r="A22" s="31"/>
      <c r="B22" s="43" t="s">
        <v>44</v>
      </c>
      <c r="C22" s="63" t="s">
        <v>52</v>
      </c>
      <c r="D22" s="19">
        <v>1</v>
      </c>
      <c r="E22" s="61">
        <f>F21+1</f>
        <v>45598</v>
      </c>
      <c r="F22" s="61">
        <f>E22+10</f>
        <v>45608</v>
      </c>
      <c r="G22" s="13"/>
      <c r="H22" s="13">
        <f t="shared" si="21"/>
        <v>11</v>
      </c>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row>
    <row r="23" spans="1:71" s="3" customFormat="1" ht="30" customHeight="1" thickBot="1" x14ac:dyDescent="0.35">
      <c r="A23" s="31"/>
      <c r="B23" s="43" t="s">
        <v>45</v>
      </c>
      <c r="C23" s="63" t="s">
        <v>53</v>
      </c>
      <c r="D23" s="19">
        <v>0.5</v>
      </c>
      <c r="E23" s="61">
        <f>F22</f>
        <v>45608</v>
      </c>
      <c r="F23" s="61">
        <f>E23+14</f>
        <v>45622</v>
      </c>
      <c r="G23" s="13"/>
      <c r="H23" s="13">
        <f t="shared" si="21"/>
        <v>15</v>
      </c>
      <c r="I23" s="27"/>
      <c r="J23" s="27"/>
      <c r="K23" s="27"/>
      <c r="L23" s="27"/>
      <c r="M23" s="27"/>
      <c r="N23" s="27"/>
      <c r="O23" s="27"/>
      <c r="P23" s="27"/>
      <c r="Q23" s="27"/>
      <c r="R23" s="27"/>
      <c r="S23" s="27"/>
      <c r="T23" s="27"/>
      <c r="U23" s="27"/>
      <c r="V23" s="27"/>
      <c r="W23" s="27"/>
      <c r="X23" s="27"/>
      <c r="Y23" s="28"/>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row>
    <row r="24" spans="1:71" s="3" customFormat="1" ht="30" customHeight="1" thickBot="1" x14ac:dyDescent="0.35">
      <c r="A24" s="31" t="s">
        <v>11</v>
      </c>
      <c r="B24" s="20" t="s">
        <v>35</v>
      </c>
      <c r="C24" s="41"/>
      <c r="D24" s="21"/>
      <c r="E24" s="52"/>
      <c r="F24" s="53"/>
      <c r="G24" s="13"/>
      <c r="H24" s="13" t="str">
        <f t="shared" si="21"/>
        <v/>
      </c>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row>
    <row r="25" spans="1:71" s="3" customFormat="1" ht="30" customHeight="1" thickBot="1" x14ac:dyDescent="0.35">
      <c r="A25" s="31"/>
      <c r="B25" s="44" t="s">
        <v>46</v>
      </c>
      <c r="C25" s="65" t="s">
        <v>36</v>
      </c>
      <c r="D25" s="22">
        <v>0</v>
      </c>
      <c r="E25" s="54">
        <f>F23+1</f>
        <v>45623</v>
      </c>
      <c r="F25" s="54">
        <f>E25+3</f>
        <v>45626</v>
      </c>
      <c r="G25" s="13"/>
      <c r="H25" s="13">
        <f t="shared" si="21"/>
        <v>4</v>
      </c>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row>
    <row r="26" spans="1:71" s="3" customFormat="1" ht="30" customHeight="1" thickBot="1" x14ac:dyDescent="0.35">
      <c r="A26" s="31"/>
      <c r="B26" s="44" t="s">
        <v>47</v>
      </c>
      <c r="C26" s="65" t="s">
        <v>36</v>
      </c>
      <c r="D26" s="22">
        <v>0</v>
      </c>
      <c r="E26" s="54">
        <f>F25+1</f>
        <v>45627</v>
      </c>
      <c r="F26" s="54">
        <f>E26</f>
        <v>45627</v>
      </c>
      <c r="G26" s="13"/>
      <c r="H26" s="13">
        <f t="shared" si="21"/>
        <v>1</v>
      </c>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row>
    <row r="27" spans="1:71" s="3" customFormat="1" ht="30" customHeight="1" thickBot="1" x14ac:dyDescent="0.35">
      <c r="A27" s="31"/>
      <c r="B27" s="44" t="s">
        <v>48</v>
      </c>
      <c r="C27" s="65" t="s">
        <v>36</v>
      </c>
      <c r="D27" s="22">
        <v>0</v>
      </c>
      <c r="E27" s="54">
        <f>F26+1</f>
        <v>45628</v>
      </c>
      <c r="F27" s="54">
        <f>E27</f>
        <v>45628</v>
      </c>
      <c r="G27" s="13"/>
      <c r="H27" s="13">
        <f t="shared" si="21"/>
        <v>1</v>
      </c>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66"/>
      <c r="BM27" s="27"/>
      <c r="BN27" s="27"/>
      <c r="BO27" s="27"/>
      <c r="BP27" s="27"/>
      <c r="BQ27" s="27"/>
      <c r="BR27" s="27"/>
      <c r="BS27" s="27"/>
    </row>
    <row r="28" spans="1:71" s="3" customFormat="1" ht="30" customHeight="1" thickBot="1" x14ac:dyDescent="0.35">
      <c r="A28" s="31"/>
      <c r="B28" s="44" t="s">
        <v>49</v>
      </c>
      <c r="C28" s="65" t="s">
        <v>36</v>
      </c>
      <c r="D28" s="22">
        <v>0</v>
      </c>
      <c r="E28" s="54">
        <f>F27+1</f>
        <v>45629</v>
      </c>
      <c r="F28" s="54">
        <f>E28</f>
        <v>45629</v>
      </c>
      <c r="G28" s="13"/>
      <c r="H28" s="13">
        <f t="shared" si="21"/>
        <v>1</v>
      </c>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row>
    <row r="29" spans="1:71" s="3" customFormat="1" ht="30" customHeight="1" thickBot="1" x14ac:dyDescent="0.35">
      <c r="A29" s="31"/>
      <c r="B29" s="44" t="s">
        <v>50</v>
      </c>
      <c r="C29" s="65" t="s">
        <v>36</v>
      </c>
      <c r="D29" s="22">
        <v>0</v>
      </c>
      <c r="E29" s="54">
        <f>E28</f>
        <v>45629</v>
      </c>
      <c r="F29" s="54">
        <f>E29+2</f>
        <v>45631</v>
      </c>
      <c r="G29" s="13"/>
      <c r="H29" s="13">
        <f t="shared" si="21"/>
        <v>3</v>
      </c>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row>
    <row r="30" spans="1:71" s="3" customFormat="1" ht="30" customHeight="1" thickBot="1" x14ac:dyDescent="0.35">
      <c r="A30" s="32" t="s">
        <v>12</v>
      </c>
      <c r="B30" s="23" t="s">
        <v>14</v>
      </c>
      <c r="C30" s="24"/>
      <c r="D30" s="25"/>
      <c r="E30" s="55"/>
      <c r="F30" s="56"/>
      <c r="G30" s="26"/>
      <c r="H30" s="26" t="str">
        <f t="shared" si="21"/>
        <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row>
    <row r="31" spans="1:71" ht="30" customHeight="1" x14ac:dyDescent="0.3">
      <c r="D31" s="62"/>
      <c r="G31" s="6"/>
    </row>
    <row r="32" spans="1:71" ht="30" customHeight="1" x14ac:dyDescent="0.3">
      <c r="C32" s="11"/>
      <c r="F32" s="33"/>
    </row>
    <row r="33" spans="3:3" ht="30" customHeight="1" x14ac:dyDescent="0.3">
      <c r="C33" s="12"/>
    </row>
  </sheetData>
  <mergeCells count="12">
    <mergeCell ref="AY4:BE4"/>
    <mergeCell ref="BF4:BL4"/>
    <mergeCell ref="BM4:BS4"/>
    <mergeCell ref="C3:D3"/>
    <mergeCell ref="C4:D4"/>
    <mergeCell ref="AK4:AQ4"/>
    <mergeCell ref="AR4:AX4"/>
    <mergeCell ref="E3:F3"/>
    <mergeCell ref="I4:O4"/>
    <mergeCell ref="P4:V4"/>
    <mergeCell ref="W4:AC4"/>
    <mergeCell ref="AD4:AJ4"/>
  </mergeCells>
  <conditionalFormatting sqref="D7:D31">
    <cfRule type="dataBar" priority="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W30">
    <cfRule type="expression" dxfId="12" priority="43">
      <formula>AND(TODAY()&gt;=I$5,TODAY()&lt;J$5)</formula>
    </cfRule>
  </conditionalFormatting>
  <conditionalFormatting sqref="I7:AW30">
    <cfRule type="expression" dxfId="11" priority="38" stopIfTrue="1">
      <formula>AND(task_end&gt;=I$5,task_start&lt;J$5)</formula>
    </cfRule>
  </conditionalFormatting>
  <conditionalFormatting sqref="I7:BS30">
    <cfRule type="expression" dxfId="10" priority="1">
      <formula>AND(task_start&lt;=I$5,ROUNDDOWN((task_end-task_start+1)*task_progress,0)+task_start-1&gt;=I$5)</formula>
    </cfRule>
  </conditionalFormatting>
  <conditionalFormatting sqref="AX5:AX30">
    <cfRule type="expression" dxfId="9" priority="45">
      <formula>AND(TODAY()&gt;=AX$5,TODAY()&lt;#REF!)</formula>
    </cfRule>
  </conditionalFormatting>
  <conditionalFormatting sqref="AX7:AX30">
    <cfRule type="expression" dxfId="8" priority="49" stopIfTrue="1">
      <formula>AND(task_end&gt;=AX$5,task_start&lt;#REF!)</formula>
    </cfRule>
  </conditionalFormatting>
  <conditionalFormatting sqref="AY5:BK30">
    <cfRule type="expression" dxfId="7" priority="8">
      <formula>AND(TODAY()&gt;=AY$5,TODAY()&lt;AZ$5)</formula>
    </cfRule>
  </conditionalFormatting>
  <conditionalFormatting sqref="AY7:BK30">
    <cfRule type="expression" dxfId="6" priority="7" stopIfTrue="1">
      <formula>AND(task_end&gt;=AY$5,task_start&lt;AZ$5)</formula>
    </cfRule>
  </conditionalFormatting>
  <conditionalFormatting sqref="BL5:BL30">
    <cfRule type="expression" dxfId="5" priority="9">
      <formula>AND(TODAY()&gt;=BL$5,TODAY()&lt;#REF!)</formula>
    </cfRule>
  </conditionalFormatting>
  <conditionalFormatting sqref="BL7:BL30">
    <cfRule type="expression" dxfId="4" priority="10" stopIfTrue="1">
      <formula>AND(task_end&gt;=BL$5,task_start&lt;#REF!)</formula>
    </cfRule>
  </conditionalFormatting>
  <conditionalFormatting sqref="BM5:BR30">
    <cfRule type="expression" dxfId="3" priority="3">
      <formula>AND(TODAY()&gt;=BM$5,TODAY()&lt;BN$5)</formula>
    </cfRule>
  </conditionalFormatting>
  <conditionalFormatting sqref="BM7:BR30">
    <cfRule type="expression" dxfId="2" priority="2" stopIfTrue="1">
      <formula>AND(task_end&gt;=BM$5,task_start&lt;BN$5)</formula>
    </cfRule>
  </conditionalFormatting>
  <conditionalFormatting sqref="BS5:BS30">
    <cfRule type="expression" dxfId="1" priority="4">
      <formula>AND(TODAY()&gt;=BS$5,TODAY()&lt;#REF!)</formula>
    </cfRule>
  </conditionalFormatting>
  <conditionalFormatting sqref="BS7:BS30">
    <cfRule type="expression" dxfId="0" priority="5" stopIfTrue="1">
      <formula>AND(task_end&gt;=BS$5,task_start&lt;#REF!)</formula>
    </cfRule>
  </conditionalFormatting>
  <dataValidations disablePrompts="1"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openxmlformats.org/package/2006/metadata/core-properties"/>
    <ds:schemaRef ds:uri="16c05727-aa75-4e4a-9b5f-8a80a1165891"/>
    <ds:schemaRef ds:uri="http://www.w3.org/XML/1998/namespace"/>
    <ds:schemaRef ds:uri="http://purl.org/dc/elements/1.1/"/>
    <ds:schemaRef ds:uri="71af3243-3dd4-4a8d-8c0d-dd76da1f02a5"/>
    <ds:schemaRef ds:uri="http://purl.org/dc/terms/"/>
    <ds:schemaRef ds:uri="http://schemas.microsoft.com/office/2006/documentManagement/types"/>
    <ds:schemaRef ds:uri="http://purl.org/dc/dcmitype/"/>
    <ds:schemaRef ds:uri="http://schemas.microsoft.com/office/infopath/2007/PartnerControls"/>
    <ds:schemaRef ds:uri="230e9df3-be65-4c73-a93b-d1236ebd677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Gantt</vt:lpstr>
      <vt:lpstr>Inicio_del_proyecto</vt:lpstr>
      <vt:lpstr>Semana_para_mostrar</vt:lpstr>
      <vt:lpstr>Gantt!task_end</vt:lpstr>
      <vt:lpstr>Gantt!task_progress</vt:lpstr>
      <vt:lpstr>Gantt!task_start</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2024-11-30T18:32:42Z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