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Users\Usuario\Documents\Formularios Revisados\Formularios para presentar\Protegidos\"/>
    </mc:Choice>
  </mc:AlternateContent>
  <xr:revisionPtr revIDLastSave="0" documentId="13_ncr:1_{6B8B91A9-9ABF-49C2-B9E0-382607859AE9}" xr6:coauthVersionLast="47" xr6:coauthVersionMax="47" xr10:uidLastSave="{00000000-0000-0000-0000-000000000000}"/>
  <workbookProtection workbookAlgorithmName="SHA-512" workbookHashValue="PG1WCCPG8YX5v1lgnLDMgVE1KGJhlSeRawJJ65EqM8E8c3UqG22tl2nauN8jnDfEiFUdfHugCzIZRdlG7oJq7A==" workbookSaltValue="mPTFkfXkul1B1un9kT8Z0Q==" workbookSpinCount="100000" lockStructure="1"/>
  <bookViews>
    <workbookView xWindow="-120" yWindow="-120" windowWidth="20730" windowHeight="11160" tabRatio="902" xr2:uid="{D25C1025-1483-4D62-A692-F313673CE097}"/>
  </bookViews>
  <sheets>
    <sheet name="INDICE" sheetId="11" r:id="rId1"/>
    <sheet name="Identificación del Vigilado" sheetId="2" r:id="rId2"/>
    <sheet name="ESF" sheetId="25" r:id="rId3"/>
    <sheet name="ER" sheetId="13" r:id="rId4"/>
    <sheet name="ORI" sheetId="22" r:id="rId5"/>
    <sheet name="EFE-indirecto" sheetId="26" r:id="rId6"/>
    <sheet name="EFE-directo" sheetId="30" r:id="rId7"/>
    <sheet name="ECP" sheetId="29" r:id="rId8"/>
    <sheet name="Dictamen" sheetId="21" r:id="rId9"/>
    <sheet name="Listas desplegables(ocultar)" sheetId="3" state="hidden" r:id="rId10"/>
  </sheets>
  <definedNames>
    <definedName name="_xlnm._FilterDatabase" localSheetId="1" hidden="1">'Identificación del Vigilado'!#REF!</definedName>
    <definedName name="AD" localSheetId="2">#REF!</definedName>
    <definedName name="AD">'Identificación del Vigilado'!#REF!</definedName>
    <definedName name="Amortización" comment="Los valores correspondientes a amortización y depreciación no afectan el calculo del estado de resultados. Teniendo en cuenta lo anterior, estos valores deben estar incluidos dentro del costo de ventas y los gastos operacionales. ">ER!$B$15:$G$16</definedName>
    <definedName name="AÑO_ACTUAL_REPORTE" localSheetId="6">#REF!</definedName>
    <definedName name="AÑO_ACTUAL_REPORTE" localSheetId="2">#REF!</definedName>
    <definedName name="AÑO_ACTUAL_REPORTE">'Identificación del Vigilado'!$F$35</definedName>
    <definedName name="AÑO_COMPARATIVO" localSheetId="2">#REF!</definedName>
    <definedName name="AÑO_COMPARATIVO">'Identificación del Vigilado'!$F$36</definedName>
    <definedName name="DB" localSheetId="2">#REF!</definedName>
    <definedName name="DB">'Identificación del Vigilado'!$B$9</definedName>
    <definedName name="RIBO_AT" localSheetId="8">#REF!</definedName>
    <definedName name="RIBO_AT" localSheetId="7">#REF!</definedName>
    <definedName name="RIBO_AT" localSheetId="6">#REF!</definedName>
    <definedName name="RIBO_AT" localSheetId="5">#REF!</definedName>
    <definedName name="RIBO_AT" localSheetId="2">#REF!</definedName>
    <definedName name="RIBO_AT">#REF!</definedName>
    <definedName name="RIBO_OT" localSheetId="8">#REF!</definedName>
    <definedName name="RIBO_OT" localSheetId="7">#REF!</definedName>
    <definedName name="RIBO_OT" localSheetId="6">#REF!</definedName>
    <definedName name="RIBO_OT" localSheetId="5">#REF!</definedName>
    <definedName name="RIBO_OT" localSheetId="2">#REF!</definedName>
    <definedName name="RIBO_O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1" l="1"/>
  <c r="B6" i="30"/>
  <c r="B6" i="26"/>
  <c r="E7" i="22"/>
  <c r="E8" i="13"/>
  <c r="E8" i="25"/>
  <c r="D16" i="3"/>
  <c r="D15" i="3"/>
  <c r="F34" i="2" s="1"/>
  <c r="D12" i="3"/>
  <c r="F35" i="2"/>
  <c r="Q11" i="29"/>
  <c r="J79" i="30"/>
  <c r="M71" i="26"/>
  <c r="J72" i="26"/>
  <c r="J19" i="22"/>
  <c r="B2" i="11" l="1"/>
  <c r="M79" i="30"/>
  <c r="M78" i="30"/>
  <c r="F16" i="21" a="1"/>
  <c r="F16" i="21" s="1"/>
  <c r="H11" i="25"/>
  <c r="J9" i="22"/>
  <c r="F8" i="21"/>
  <c r="C19" i="21" s="1"/>
  <c r="C20" i="21" s="1"/>
  <c r="J73" i="30"/>
  <c r="J55" i="30"/>
  <c r="J17" i="30"/>
  <c r="J9" i="30"/>
  <c r="H88" i="25"/>
  <c r="J31" i="30" l="1"/>
  <c r="J74" i="30" s="1"/>
  <c r="J77" i="30" s="1"/>
  <c r="C22" i="21"/>
  <c r="C21" i="21"/>
  <c r="F36" i="2"/>
  <c r="L9" i="22" s="1"/>
  <c r="F33" i="2"/>
  <c r="Q24" i="29" l="1"/>
  <c r="O24" i="29"/>
  <c r="N24" i="29"/>
  <c r="M24" i="29"/>
  <c r="L24" i="29"/>
  <c r="K24" i="29"/>
  <c r="J24" i="29"/>
  <c r="I24" i="29"/>
  <c r="H24" i="29"/>
  <c r="G24" i="29"/>
  <c r="R23" i="29"/>
  <c r="T23" i="29" s="1"/>
  <c r="R22" i="29"/>
  <c r="T22" i="29" s="1"/>
  <c r="P21" i="29"/>
  <c r="R21" i="29" s="1"/>
  <c r="T21" i="29" s="1"/>
  <c r="P20" i="29"/>
  <c r="R20" i="29" s="1"/>
  <c r="T20" i="29" s="1"/>
  <c r="P19" i="29"/>
  <c r="R19" i="29" s="1"/>
  <c r="T19" i="29" s="1"/>
  <c r="R18" i="29"/>
  <c r="T18" i="29" s="1"/>
  <c r="R17" i="29"/>
  <c r="T17" i="29" s="1"/>
  <c r="S16" i="29"/>
  <c r="S24" i="29" s="1"/>
  <c r="P15" i="29"/>
  <c r="R15" i="29" s="1"/>
  <c r="T15" i="29" s="1"/>
  <c r="R14" i="29"/>
  <c r="S11" i="29"/>
  <c r="O11" i="29"/>
  <c r="N11" i="29"/>
  <c r="M11" i="29"/>
  <c r="L11" i="29"/>
  <c r="K11" i="29"/>
  <c r="J11" i="29"/>
  <c r="I11" i="29"/>
  <c r="H11" i="29"/>
  <c r="G11" i="29"/>
  <c r="P10" i="29"/>
  <c r="R10" i="29" s="1"/>
  <c r="T10" i="29" s="1"/>
  <c r="P9" i="29"/>
  <c r="R9" i="29" s="1"/>
  <c r="T9" i="29" s="1"/>
  <c r="P8" i="29"/>
  <c r="R8" i="29" s="1"/>
  <c r="J66" i="26"/>
  <c r="J53" i="26"/>
  <c r="J22" i="26"/>
  <c r="L19" i="22"/>
  <c r="L16" i="22"/>
  <c r="J16" i="22"/>
  <c r="R11" i="29" l="1"/>
  <c r="Q25" i="29"/>
  <c r="O25" i="29"/>
  <c r="J25" i="29"/>
  <c r="N25" i="29"/>
  <c r="G25" i="29"/>
  <c r="G27" i="29" s="1"/>
  <c r="K25" i="29"/>
  <c r="L25" i="29"/>
  <c r="H25" i="29"/>
  <c r="I25" i="29"/>
  <c r="M25" i="29"/>
  <c r="J21" i="22"/>
  <c r="L21" i="22"/>
  <c r="S25" i="29"/>
  <c r="R16" i="29"/>
  <c r="P24" i="29"/>
  <c r="P11" i="29"/>
  <c r="T8" i="29"/>
  <c r="T11" i="29" s="1"/>
  <c r="T14" i="29"/>
  <c r="T16" i="29" l="1"/>
  <c r="T24" i="29" s="1"/>
  <c r="T25" i="29" s="1"/>
  <c r="T27" i="29" s="1"/>
  <c r="R24" i="29"/>
  <c r="R25" i="29" s="1"/>
  <c r="P25" i="29"/>
  <c r="J83" i="25" l="1"/>
  <c r="J86" i="25" s="1"/>
  <c r="H83" i="25"/>
  <c r="J69" i="25"/>
  <c r="H69" i="25"/>
  <c r="J59" i="25"/>
  <c r="H59" i="25"/>
  <c r="J46" i="25"/>
  <c r="J71" i="25" s="1"/>
  <c r="H46" i="25"/>
  <c r="H71" i="25" s="1"/>
  <c r="J42" i="25"/>
  <c r="H42" i="25"/>
  <c r="J23" i="25"/>
  <c r="H23" i="25"/>
  <c r="J11" i="25"/>
  <c r="J44" i="25" s="1"/>
  <c r="J10" i="25"/>
  <c r="H10" i="25"/>
  <c r="H86" i="25" l="1"/>
  <c r="Q27" i="29"/>
  <c r="H44" i="25"/>
  <c r="H90" i="25"/>
  <c r="H92" i="25" s="1"/>
  <c r="J90" i="25"/>
  <c r="J92" i="25" s="1"/>
  <c r="J33" i="13" l="1"/>
  <c r="J32" i="13" s="1"/>
  <c r="J29" i="13"/>
  <c r="J11" i="13"/>
  <c r="J17" i="13" s="1"/>
  <c r="J25" i="13" s="1"/>
  <c r="J27" i="13" s="1"/>
  <c r="H11" i="13"/>
  <c r="F10" i="21" s="1" a="1"/>
  <c r="F10" i="21" s="1"/>
  <c r="H17" i="13" l="1"/>
  <c r="H25" i="13" s="1"/>
  <c r="H27" i="13" s="1"/>
  <c r="J38" i="13"/>
  <c r="J41" i="13" s="1"/>
  <c r="J43" i="13" s="1"/>
  <c r="H29" i="13"/>
  <c r="Q32" i="13"/>
  <c r="Q29" i="13"/>
  <c r="Q41" i="13"/>
  <c r="Q25" i="13"/>
  <c r="Q33" i="13"/>
  <c r="Q38" i="13"/>
  <c r="Q43" i="13"/>
  <c r="Q27" i="13"/>
  <c r="J88" i="25" l="1"/>
  <c r="J46" i="13"/>
  <c r="J49" i="13"/>
  <c r="H33" i="13"/>
  <c r="H32" i="13" s="1"/>
  <c r="H38" i="13" s="1"/>
  <c r="H41" i="13" l="1"/>
  <c r="H43" i="13" s="1"/>
  <c r="H10" i="13"/>
  <c r="L10" i="22"/>
  <c r="L22" i="22" s="1"/>
  <c r="L27" i="22" s="1"/>
  <c r="Q18" i="13"/>
  <c r="Q12" i="13"/>
  <c r="R33" i="2"/>
  <c r="R36" i="2"/>
  <c r="U14" i="29" l="1"/>
  <c r="H46" i="13"/>
  <c r="J10" i="26"/>
  <c r="J30" i="26" s="1"/>
  <c r="J67" i="26" s="1"/>
  <c r="J70" i="26" s="1"/>
  <c r="M72" i="26" s="1"/>
  <c r="H49" i="13"/>
  <c r="J10" i="22"/>
  <c r="J22" i="22" s="1"/>
  <c r="J10" i="13"/>
  <c r="J27" i="2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<sst xmlns="http://schemas.openxmlformats.org/spreadsheetml/2006/main" count="2956" uniqueCount="2359">
  <si>
    <t>NIT</t>
  </si>
  <si>
    <t>NOMBRE DE LA SOCIEDAD</t>
  </si>
  <si>
    <t>TIPO SOCIETARIO</t>
  </si>
  <si>
    <t>TIPO DE REPORTE</t>
  </si>
  <si>
    <t>TIPO ENTIDAD</t>
  </si>
  <si>
    <t>MONEDA DE PRESENTACION</t>
  </si>
  <si>
    <t>FECHA DE REPORTE</t>
  </si>
  <si>
    <t>PERIODICIDAD DE PRESENTACION</t>
  </si>
  <si>
    <t>AÑO COMPARATIVO</t>
  </si>
  <si>
    <t>GRUPO NIIF DE REPORTE</t>
  </si>
  <si>
    <t>Tipo de campo 1</t>
  </si>
  <si>
    <t>Tipo de campo 2</t>
  </si>
  <si>
    <t>Formulación</t>
  </si>
  <si>
    <t>Tipo de evidencia</t>
  </si>
  <si>
    <t>OBLIGATORIO</t>
  </si>
  <si>
    <t>Tipo de campo 3</t>
  </si>
  <si>
    <t>PARA DIGITAR</t>
  </si>
  <si>
    <t>N/A</t>
  </si>
  <si>
    <t>LISTA DESPLEGABLE</t>
  </si>
  <si>
    <t>ALFANUMERICO</t>
  </si>
  <si>
    <t>DIGITO DE VERIFICACIÓN</t>
  </si>
  <si>
    <t>NUMERICO 1 DIGITO</t>
  </si>
  <si>
    <t>TEXTO</t>
  </si>
  <si>
    <t>AÑO ACTUAL DEL REPORTE</t>
  </si>
  <si>
    <t>TIPO DE ORGANIZACIÓN</t>
  </si>
  <si>
    <t>SITUACION JURIDICA</t>
  </si>
  <si>
    <t>DOMICILIO PRINCIPAL</t>
  </si>
  <si>
    <t>NOTIFICACION ELECTRONICA</t>
  </si>
  <si>
    <t>INDIVIDUAL</t>
  </si>
  <si>
    <t>SEPARADO</t>
  </si>
  <si>
    <t>CONSOLIDADO</t>
  </si>
  <si>
    <t>MATRIZ</t>
  </si>
  <si>
    <t>SUBORDINADA</t>
  </si>
  <si>
    <t>INDEPENDIENTE</t>
  </si>
  <si>
    <t>Comentario para agregar</t>
  </si>
  <si>
    <t>PESOS COLOMBIANOS</t>
  </si>
  <si>
    <t>MILES DE PESOS COLOMBIANOS</t>
  </si>
  <si>
    <t>MILLONES DE PESOS COLOMBIANOS</t>
  </si>
  <si>
    <t>MENSUAL</t>
  </si>
  <si>
    <t>BIMESTRAL</t>
  </si>
  <si>
    <t>TRIMESTRAL</t>
  </si>
  <si>
    <t>SEMESTRAL</t>
  </si>
  <si>
    <t>ANUAL</t>
  </si>
  <si>
    <t>ECONOMIA SOLIDARIA</t>
  </si>
  <si>
    <t>SOCIEDAD COMERCIAL</t>
  </si>
  <si>
    <t>CONSORCIOS</t>
  </si>
  <si>
    <t>COOPERATIVAS DE TRABAJO ASOCIADO</t>
  </si>
  <si>
    <t>COOPERATIVAS DE TRANSPORTE</t>
  </si>
  <si>
    <t>EMPRESA UNIPERSONAL</t>
  </si>
  <si>
    <t>ENTIDADES PUBLICAS</t>
  </si>
  <si>
    <t>PERSONA NATURAL</t>
  </si>
  <si>
    <t>PRECOOPERATIVAS</t>
  </si>
  <si>
    <t>SOCIEDAD COLECTIVA</t>
  </si>
  <si>
    <t>SOCIEDAD COMANDITARIA POR ACCIONES</t>
  </si>
  <si>
    <t>SOCIEDAD COMANDITARIA SIMPLE</t>
  </si>
  <si>
    <t>SOCIEDAD DE HECHO</t>
  </si>
  <si>
    <t>SOCIEDAD DE RESPONSABILIDAD LIMITADA</t>
  </si>
  <si>
    <t>SOCIEDAD POR ACCIONES</t>
  </si>
  <si>
    <t>SOCIEDAD POR ACCIONES SIMPLIFICADA</t>
  </si>
  <si>
    <t>SOCIEDAD SIN ANIMO DE LUCRO</t>
  </si>
  <si>
    <t>SOCIEDADES DE ECONOMIA MIXTA</t>
  </si>
  <si>
    <t>SUCURSAL DE SOCIEDAD EXTRANJERA</t>
  </si>
  <si>
    <t>UNIONES TEMPORALES</t>
  </si>
  <si>
    <t>EN DISOLUCION</t>
  </si>
  <si>
    <t>EN LIQUIDACION</t>
  </si>
  <si>
    <t>EN REORGANIZACION</t>
  </si>
  <si>
    <t>SIN NOVEDAD</t>
  </si>
  <si>
    <t>GRUPO 1</t>
  </si>
  <si>
    <t>GRUPO 2</t>
  </si>
  <si>
    <t>GRUPO 3</t>
  </si>
  <si>
    <t>ABEJORRAL - ANTIOQUIA - 05002</t>
  </si>
  <si>
    <t>ABREGO - NORTE DE SANTANDER - 54003</t>
  </si>
  <si>
    <t>ABRIAQUI - ANTIOQUIA - 05004</t>
  </si>
  <si>
    <t>ACACIAS - META - 50006</t>
  </si>
  <si>
    <t>ACANDI - CHOCO - 27006</t>
  </si>
  <si>
    <t>ACEVEDO - HUILA - 41006</t>
  </si>
  <si>
    <t>ACHI - BOLIVAR - 13006</t>
  </si>
  <si>
    <t>AGRADO - HUILA - 41013</t>
  </si>
  <si>
    <t>AGUA DE DIOS - CUNDINAMARCA - 25001</t>
  </si>
  <si>
    <t>AGUACHICA - CESAR - 20011</t>
  </si>
  <si>
    <t>AGUADA - SANTANDER - 68013</t>
  </si>
  <si>
    <t>AGUADAS - CALDAS - 17013</t>
  </si>
  <si>
    <t>AGUAZUL - CASANARE - 85010</t>
  </si>
  <si>
    <t>AGUSTIN CODAZZI - CESAR - 20013</t>
  </si>
  <si>
    <t>AIPE - HUILA - 41016</t>
  </si>
  <si>
    <t>ALBAN - CUNDINAMARCA - 25019</t>
  </si>
  <si>
    <t>ALBAN - NARIÑO - 52019</t>
  </si>
  <si>
    <t>ALBANIA - CAQUETA - 18029</t>
  </si>
  <si>
    <t>ALBANIA - LA GUAJIRA - 44035</t>
  </si>
  <si>
    <t>ALBANIA - SANTANDER - 68020</t>
  </si>
  <si>
    <t>ALCALA - VALLE DEL CAUCA - 76020</t>
  </si>
  <si>
    <t>ALDANA - NARIÑO - 52022</t>
  </si>
  <si>
    <t>ALEJANDRIA - ANTIOQUIA - 05021</t>
  </si>
  <si>
    <t>ALGARROBO - MAGDALENA - 47030</t>
  </si>
  <si>
    <t>ALGECIRAS - HUILA - 41020</t>
  </si>
  <si>
    <t>ALMAGUER - CAUCA - 19022</t>
  </si>
  <si>
    <t>ALMEIDA - BOYACA - 15022</t>
  </si>
  <si>
    <t>ALPUJARRA - TOLIMA - 73024</t>
  </si>
  <si>
    <t>ALTAMIRA - HUILA - 41026</t>
  </si>
  <si>
    <t>ALTO BAUDO - CHOCO - 27025</t>
  </si>
  <si>
    <t>ALTOS DEL ROSARIO - BOLIVAR - 13030</t>
  </si>
  <si>
    <t>ALVARADO - TOLIMA - 73026</t>
  </si>
  <si>
    <t>AMAGA - ANTIOQUIA - 05030</t>
  </si>
  <si>
    <t>AMALFI - ANTIOQUIA - 05031</t>
  </si>
  <si>
    <t>AMBALEMA - TOLIMA - 73030</t>
  </si>
  <si>
    <t>ANAPOIMA - CUNDINAMARCA - 25035</t>
  </si>
  <si>
    <t>ANCUYA - NARIÑO - 52036</t>
  </si>
  <si>
    <t>ANDALUCIA - VALLE DEL CAUCA - 76036</t>
  </si>
  <si>
    <t>ANDES - ANTIOQUIA - 05034</t>
  </si>
  <si>
    <t>ANGELOPOLIS - ANTIOQUIA - 05036</t>
  </si>
  <si>
    <t>ANGOSTURA - ANTIOQUIA - 05038</t>
  </si>
  <si>
    <t>ANOLAIMA - CUNDINAMARCA - 25040</t>
  </si>
  <si>
    <t>ANORI - ANTIOQUIA - 05040</t>
  </si>
  <si>
    <t>ANSERMA - CALDAS - 17042</t>
  </si>
  <si>
    <t>ANSERMANUEVO - VALLE DEL CAUCA - 76041</t>
  </si>
  <si>
    <t>ANZA - ANTIOQUIA - 05044</t>
  </si>
  <si>
    <t>ANZOATEGUI - TOLIMA - 73043</t>
  </si>
  <si>
    <t>APARTADO - ANTIOQUIA - 05045</t>
  </si>
  <si>
    <t>APIA - RISARALDA - 66045</t>
  </si>
  <si>
    <t>APULO - CUNDINAMARCA - 25599</t>
  </si>
  <si>
    <t>AQUITANIA - BOYACA - 15047</t>
  </si>
  <si>
    <t>ARACATACA - MAGDALENA - 47053</t>
  </si>
  <si>
    <t>ARANZAZU - CALDAS - 17050</t>
  </si>
  <si>
    <t>ARATOCA - SANTANDER - 68051</t>
  </si>
  <si>
    <t>ARAUCA - ARAUCA - 81001</t>
  </si>
  <si>
    <t>ARAUQUITA - ARAUCA - 81065</t>
  </si>
  <si>
    <t>ARBELAEZ - CUNDINAMARCA - 25053</t>
  </si>
  <si>
    <t>ARBOLEDA - NARIÑO - 52051</t>
  </si>
  <si>
    <t>ARBOLEDAS - NORTE DE SANTANDER - 54051</t>
  </si>
  <si>
    <t>ARBOLETES - ANTIOQUIA - 05051</t>
  </si>
  <si>
    <t>ARCABUCO - BOYACA - 15051</t>
  </si>
  <si>
    <t>ARENAL - BOLIVAR - 13042</t>
  </si>
  <si>
    <t>ARGELIA - ANTIOQUIA - 05055</t>
  </si>
  <si>
    <t>ARGELIA - CAUCA - 19050</t>
  </si>
  <si>
    <t>ARGELIA - VALLE DEL CAUCA - 76054</t>
  </si>
  <si>
    <t>ARIGUANI - MAGDALENA - 47058</t>
  </si>
  <si>
    <t>ARJONA - BOLIVAR - 13052</t>
  </si>
  <si>
    <t>ARMENIA - ANTIOQUIA - 05059</t>
  </si>
  <si>
    <t>ARMENIA - QUINDIO - 63001</t>
  </si>
  <si>
    <t>ARMERO - TOLIMA - 73055</t>
  </si>
  <si>
    <t>ARROYOHONDO - BOLIVAR - 13062</t>
  </si>
  <si>
    <t>ASTREA - CESAR - 20032</t>
  </si>
  <si>
    <t>ATACO - TOLIMA - 73067</t>
  </si>
  <si>
    <t>ATRATO - CHOCO - 27050</t>
  </si>
  <si>
    <t>AYAPEL - CORDOBA - 23068</t>
  </si>
  <si>
    <t>BAGADO - CHOCO - 27073</t>
  </si>
  <si>
    <t>BAHIA SOLANO - CHOCO - 27075</t>
  </si>
  <si>
    <t>BAJO BAUDO - CHOCO - 27077</t>
  </si>
  <si>
    <t>BALBOA - CAUCA - 19075</t>
  </si>
  <si>
    <t>BALBOA - RISARALDA - 66075</t>
  </si>
  <si>
    <t>BARANOA - ATLANTICO - 08078</t>
  </si>
  <si>
    <t>BARAYA - HUILA - 41078</t>
  </si>
  <si>
    <t>BARBACOAS - NARIÑO - 52079</t>
  </si>
  <si>
    <t>BARBOSA - ANTIOQUIA - 05079</t>
  </si>
  <si>
    <t>BARBOSA - SANTANDER - 68077</t>
  </si>
  <si>
    <t>BARICHARA - SANTANDER - 68079</t>
  </si>
  <si>
    <t>BARRANCA DE UPIA - META - 50110</t>
  </si>
  <si>
    <t>BARRANCABERMEJA - SANTANDER - 68081</t>
  </si>
  <si>
    <t>BARRANCAS - LA GUAJIRA - 44078</t>
  </si>
  <si>
    <t>BARRANCO DE LOBA - BOLIVAR - 13074</t>
  </si>
  <si>
    <t>BARRANCOMINAS - GUAINIA - 94343</t>
  </si>
  <si>
    <t>BARRANQUILLA - ATLANTICO - 08001</t>
  </si>
  <si>
    <t>BECERRIL - CESAR - 20045</t>
  </si>
  <si>
    <t>BELALCAZAR - CALDAS - 17088</t>
  </si>
  <si>
    <t>BELEN - BOYACA - 15087</t>
  </si>
  <si>
    <t>BELEN - NARIÑO - 52083</t>
  </si>
  <si>
    <t>BELEN DE LOS ANDAQUIES - CAQUETA - 18094</t>
  </si>
  <si>
    <t>BELEN DE UMBRIA - RISARALDA - 66088</t>
  </si>
  <si>
    <t>BELLO - ANTIOQUIA - 05088</t>
  </si>
  <si>
    <t>BELMIRA - ANTIOQUIA - 05086</t>
  </si>
  <si>
    <t>BELTRAN - CUNDINAMARCA - 25086</t>
  </si>
  <si>
    <t>BERBEO - BOYACA - 15090</t>
  </si>
  <si>
    <t>BETANIA - ANTIOQUIA - 05091</t>
  </si>
  <si>
    <t>BETEITIVA - BOYACA - 15092</t>
  </si>
  <si>
    <t>BETULIA - ANTIOQUIA - 05093</t>
  </si>
  <si>
    <t>BETULIA - SANTANDER - 68092</t>
  </si>
  <si>
    <t>BITUIMA - CUNDINAMARCA - 25095</t>
  </si>
  <si>
    <t>BOAVITA - BOYACA - 15097</t>
  </si>
  <si>
    <t>BOCHALEMA - NORTE DE SANTANDER - 54099</t>
  </si>
  <si>
    <t>BOGOTA D.C. - BOGOTA D.C. - 11001</t>
  </si>
  <si>
    <t>BOJACA - CUNDINAMARCA - 25099</t>
  </si>
  <si>
    <t>BOJAYA - CHOCO - 27099</t>
  </si>
  <si>
    <t>BOLIVAR - CAUCA - 19100</t>
  </si>
  <si>
    <t>BOLIVAR - SANTANDER - 68101</t>
  </si>
  <si>
    <t>BOLIVAR - VALLE DEL CAUCA - 76100</t>
  </si>
  <si>
    <t>BOSCONIA - CESAR - 20060</t>
  </si>
  <si>
    <t>BOYACA - BOYACA - 15104</t>
  </si>
  <si>
    <t>BRICEÑO - ANTIOQUIA - 05107</t>
  </si>
  <si>
    <t>BRICEÑO - BOYACA - 15106</t>
  </si>
  <si>
    <t>BUCARAMANGA - SANTANDER - 68001</t>
  </si>
  <si>
    <t>BUCARASICA - NORTE DE SANTANDER - 54109</t>
  </si>
  <si>
    <t>BUENAVENTURA - VALLE DEL CAUCA - 76109</t>
  </si>
  <si>
    <t>BUENAVISTA - BOYACA - 15109</t>
  </si>
  <si>
    <t>BUENAVISTA - CORDOBA - 23079</t>
  </si>
  <si>
    <t>BUENAVISTA - QUINDIO - 63111</t>
  </si>
  <si>
    <t>BUENAVISTA - SUCRE - 70110</t>
  </si>
  <si>
    <t>BUENOS AIRES - CAUCA - 19110</t>
  </si>
  <si>
    <t>BUESACO - NARIÑO - 52110</t>
  </si>
  <si>
    <t>BUGALAGRANDE - VALLE DEL CAUCA - 76113</t>
  </si>
  <si>
    <t>BURITICA - ANTIOQUIA - 05113</t>
  </si>
  <si>
    <t>BUSBANZA - BOYACA - 15114</t>
  </si>
  <si>
    <t>CABRERA - CUNDINAMARCA - 25120</t>
  </si>
  <si>
    <t>CABRERA - SANTANDER - 68121</t>
  </si>
  <si>
    <t>CABUYARO - META - 50124</t>
  </si>
  <si>
    <t>CACAHUAL (ANM) - GUAINIA - 94886</t>
  </si>
  <si>
    <t>CACERES - ANTIOQUIA - 05120</t>
  </si>
  <si>
    <t>CACHIPAY - CUNDINAMARCA - 25123</t>
  </si>
  <si>
    <t>CACHIRA - NORTE DE SANTANDER - 54128</t>
  </si>
  <si>
    <t>CACOTA - NORTE DE SANTANDER - 54125</t>
  </si>
  <si>
    <t>CAICEDO - ANTIOQUIA - 05125</t>
  </si>
  <si>
    <t>CAICEDONIA - VALLE DEL CAUCA - 76122</t>
  </si>
  <si>
    <t>CAIMITO - SUCRE - 70124</t>
  </si>
  <si>
    <t>CAJAMARCA - TOLIMA - 73124</t>
  </si>
  <si>
    <t>CAJIBIO - CAUCA - 19130</t>
  </si>
  <si>
    <t>CAJICA - CUNDINAMARCA - 25126</t>
  </si>
  <si>
    <t>CALAMAR - BOLIVAR - 13140</t>
  </si>
  <si>
    <t>CALAMAR - GUAVIARE - 95015</t>
  </si>
  <si>
    <t>CALARCA - QUINDIO - 63130</t>
  </si>
  <si>
    <t>CALDAS - ANTIOQUIA - 05129</t>
  </si>
  <si>
    <t>CALDAS - BOYACA - 15131</t>
  </si>
  <si>
    <t>CALDONO - CAUCA - 19137</t>
  </si>
  <si>
    <t>CALI - VALLE DEL CAUCA - 76001</t>
  </si>
  <si>
    <t>CALIFORNIA - SANTANDER - 68132</t>
  </si>
  <si>
    <t>CALIMA - VALLE DEL CAUCA - 76126</t>
  </si>
  <si>
    <t>CALOTO - CAUCA - 19142</t>
  </si>
  <si>
    <t>CAMPAMENTO - ANTIOQUIA - 05134</t>
  </si>
  <si>
    <t>CAMPO DE LA CRUZ - ATLANTICO - 08137</t>
  </si>
  <si>
    <t>CAMPOALEGRE - HUILA - 41132</t>
  </si>
  <si>
    <t>CAMPOHERMOSO - BOYACA - 15135</t>
  </si>
  <si>
    <t>CANALETE - CORDOBA - 23090</t>
  </si>
  <si>
    <t>CAÑASGORDAS - ANTIOQUIA - 05138</t>
  </si>
  <si>
    <t>CANDELARIA - ATLANTICO - 08141</t>
  </si>
  <si>
    <t>CANDELARIA - VALLE DEL CAUCA - 76130</t>
  </si>
  <si>
    <t>CANTAGALLO - BOLIVAR - 13160</t>
  </si>
  <si>
    <t>CAPARRAPI - CUNDINAMARCA - 25148</t>
  </si>
  <si>
    <t>CAPITANEJO - SANTANDER - 68147</t>
  </si>
  <si>
    <t>CAQUEZA - CUNDINAMARCA - 25151</t>
  </si>
  <si>
    <t>CARACOLI - ANTIOQUIA - 05142</t>
  </si>
  <si>
    <t>CARAMANTA - ANTIOQUIA - 05145</t>
  </si>
  <si>
    <t>CARCASI - SANTANDER - 68152</t>
  </si>
  <si>
    <t>CAREPA - ANTIOQUIA - 05147</t>
  </si>
  <si>
    <t>CARMEN DE APICALA - TOLIMA - 73148</t>
  </si>
  <si>
    <t>CARMEN DE CARUPA - CUNDINAMARCA - 25154</t>
  </si>
  <si>
    <t>CARMEN DEL DARIEN - CHOCO - 27150</t>
  </si>
  <si>
    <t>CAROLINA - ANTIOQUIA - 05150</t>
  </si>
  <si>
    <t>CARTAGENA DE INDIAS - BOLIVAR - 13001</t>
  </si>
  <si>
    <t>CARTAGENA DEL CHAIRA - CAQUETA - 18150</t>
  </si>
  <si>
    <t>CARTAGO - VALLE DEL CAUCA - 76147</t>
  </si>
  <si>
    <t>CARURU - VAUPES - 97161</t>
  </si>
  <si>
    <t>CASABIANCA - TOLIMA - 73152</t>
  </si>
  <si>
    <t>CASTILLA LA NUEVA - META - 50150</t>
  </si>
  <si>
    <t>CAUCASIA - ANTIOQUIA - 05154</t>
  </si>
  <si>
    <t>CEPITA - SANTANDER - 68160</t>
  </si>
  <si>
    <t>CERETE - CORDOBA - 23162</t>
  </si>
  <si>
    <t>CERINZA - BOYACA - 15162</t>
  </si>
  <si>
    <t>CERRITO - SANTANDER - 68162</t>
  </si>
  <si>
    <t>CERRO DE SAN ANTONIO - MAGDALENA - 47161</t>
  </si>
  <si>
    <t>CERTEGUI - CHOCO - 27160</t>
  </si>
  <si>
    <t>CHACHAGÜI - NARIÑO - 52240</t>
  </si>
  <si>
    <t>CHAGUANI - CUNDINAMARCA - 25168</t>
  </si>
  <si>
    <t>CHALAN - SUCRE - 70230</t>
  </si>
  <si>
    <t>CHAMEZA - CASANARE - 85015</t>
  </si>
  <si>
    <t>CHAPARRAL - TOLIMA - 73168</t>
  </si>
  <si>
    <t>CHARALA - SANTANDER - 68167</t>
  </si>
  <si>
    <t>CHARTA - SANTANDER - 68169</t>
  </si>
  <si>
    <t>CHIA - CUNDINAMARCA - 25175</t>
  </si>
  <si>
    <t>CHIGORODO - ANTIOQUIA - 05172</t>
  </si>
  <si>
    <t>CHIMA - CORDOBA - 23168</t>
  </si>
  <si>
    <t>CHIMA - SANTANDER - 68176</t>
  </si>
  <si>
    <t>CHIMICHAGUA - CESAR - 20175</t>
  </si>
  <si>
    <t>CHINACOTA - NORTE DE SANTANDER - 54172</t>
  </si>
  <si>
    <t>CHINAVITA - BOYACA - 15172</t>
  </si>
  <si>
    <t>CHINCHINA - CALDAS - 17174</t>
  </si>
  <si>
    <t>CHINU - CORDOBA - 23182</t>
  </si>
  <si>
    <t>CHIPAQUE - CUNDINAMARCA - 25178</t>
  </si>
  <si>
    <t>CHIPATA - SANTANDER - 68179</t>
  </si>
  <si>
    <t>CHIQUINQUIRA - BOYACA - 15176</t>
  </si>
  <si>
    <t>CHIQUIZA - BOYACA - 15232</t>
  </si>
  <si>
    <t>CHIRIGUANA - CESAR - 20178</t>
  </si>
  <si>
    <t>CHISCAS - BOYACA - 15180</t>
  </si>
  <si>
    <t>CHITA - BOYACA - 15183</t>
  </si>
  <si>
    <t>CHITAGA - NORTE DE SANTANDER - 54174</t>
  </si>
  <si>
    <t>CHITARAQUE - BOYACA - 15185</t>
  </si>
  <si>
    <t>CHIVATA - BOYACA - 15187</t>
  </si>
  <si>
    <t>CHIVOLO - MAGDALENA - 47170</t>
  </si>
  <si>
    <t>CHIVOR - BOYACA - 15236</t>
  </si>
  <si>
    <t>CHOACHI - CUNDINAMARCA - 25181</t>
  </si>
  <si>
    <t>CHOCONTA - CUNDINAMARCA - 25183</t>
  </si>
  <si>
    <t>CICUCO - BOLIVAR - 13188</t>
  </si>
  <si>
    <t>CIENAGA - MAGDALENA - 47189</t>
  </si>
  <si>
    <t>CIENAGA DE ORO - CORDOBA - 23189</t>
  </si>
  <si>
    <t>CIENEGA - BOYACA - 15189</t>
  </si>
  <si>
    <t>CIMITARRA - SANTANDER - 68190</t>
  </si>
  <si>
    <t>CIRCASIA - QUINDIO - 63190</t>
  </si>
  <si>
    <t>CISNEROS - ANTIOQUIA - 05190</t>
  </si>
  <si>
    <t>CIUDAD BOLIVAR - ANTIOQUIA - 05101</t>
  </si>
  <si>
    <t>CLEMENCIA - BOLIVAR - 13222</t>
  </si>
  <si>
    <t>COCORNA - ANTIOQUIA - 05197</t>
  </si>
  <si>
    <t>COELLO - TOLIMA - 73200</t>
  </si>
  <si>
    <t>COGUA - CUNDINAMARCA - 25200</t>
  </si>
  <si>
    <t>COLOMBIA - HUILA - 41206</t>
  </si>
  <si>
    <t>COLON - NARIÑO - 52203</t>
  </si>
  <si>
    <t>COLON - PUTUMAYO - 86219</t>
  </si>
  <si>
    <t>COLOSO - SUCRE - 70204</t>
  </si>
  <si>
    <t>COMBITA - BOYACA - 15204</t>
  </si>
  <si>
    <t>CONCEPCION - ANTIOQUIA - 05206</t>
  </si>
  <si>
    <t>CONCEPCION - SANTANDER - 68207</t>
  </si>
  <si>
    <t>CONCORDIA - ANTIOQUIA - 05209</t>
  </si>
  <si>
    <t>CONCORDIA - MAGDALENA - 47205</t>
  </si>
  <si>
    <t>CONDOTO - CHOCO - 27205</t>
  </si>
  <si>
    <t>CONFINES - SANTANDER - 68209</t>
  </si>
  <si>
    <t>CONSACA - NARIÑO - 52207</t>
  </si>
  <si>
    <t>CONTADERO - NARIÑO - 52210</t>
  </si>
  <si>
    <t>CONTRATACION - SANTANDER - 68211</t>
  </si>
  <si>
    <t>CONVENCION - NORTE DE SANTANDER - 54206</t>
  </si>
  <si>
    <t>COPACABANA - ANTIOQUIA - 05212</t>
  </si>
  <si>
    <t>COPER - BOYACA - 15212</t>
  </si>
  <si>
    <t>CORDOBA - BOLIVAR - 13212</t>
  </si>
  <si>
    <t>CORDOBA - NARIÑO - 52215</t>
  </si>
  <si>
    <t>CORDOBA - QUINDIO - 63212</t>
  </si>
  <si>
    <t>CORINTO - CAUCA - 19212</t>
  </si>
  <si>
    <t>COROMORO - SANTANDER - 68217</t>
  </si>
  <si>
    <t>COROZAL - SUCRE - 70215</t>
  </si>
  <si>
    <t>CORRALES - BOYACA - 15215</t>
  </si>
  <si>
    <t>COTA - CUNDINAMARCA - 25214</t>
  </si>
  <si>
    <t>COTORRA - CORDOBA - 23300</t>
  </si>
  <si>
    <t>COVARACHIA - BOYACA - 15218</t>
  </si>
  <si>
    <t>COVEÑAS - SUCRE - 70221</t>
  </si>
  <si>
    <t>COYAIMA - TOLIMA - 73217</t>
  </si>
  <si>
    <t>CRAVO NORTE - ARAUCA - 81220</t>
  </si>
  <si>
    <t>CUASPUD CARLOSAMA - NARIÑO - 52224</t>
  </si>
  <si>
    <t>CUBARA - BOYACA - 15223</t>
  </si>
  <si>
    <t>CUBARRAL - META - 50223</t>
  </si>
  <si>
    <t>CUCAITA - BOYACA - 15224</t>
  </si>
  <si>
    <t>CUCUNUBA - CUNDINAMARCA - 25224</t>
  </si>
  <si>
    <t>CUCUTA - NORTE DE SANTANDER - 54001</t>
  </si>
  <si>
    <t>CUCUTILLA - NORTE DE SANTANDER - 54223</t>
  </si>
  <si>
    <t>CUITIVA - BOYACA - 15226</t>
  </si>
  <si>
    <t>CUMARAL - META - 50226</t>
  </si>
  <si>
    <t>CUMARIBO - VICHADA - 99773</t>
  </si>
  <si>
    <t>CUMBAL - NARIÑO - 52227</t>
  </si>
  <si>
    <t>CUMBITARA - NARIÑO - 52233</t>
  </si>
  <si>
    <t>CUNDAY - TOLIMA - 73226</t>
  </si>
  <si>
    <t>CURILLO - CAQUETA - 18205</t>
  </si>
  <si>
    <t>CURITI - SANTANDER - 68229</t>
  </si>
  <si>
    <t>CURUMANI - CESAR - 20228</t>
  </si>
  <si>
    <t>DABEIBA - ANTIOQUIA - 05234</t>
  </si>
  <si>
    <t>DAGUA - VALLE DEL CAUCA - 76233</t>
  </si>
  <si>
    <t>DIBULLA - LA GUAJIRA - 44090</t>
  </si>
  <si>
    <t>DISTRACCION - LA GUAJIRA - 44098</t>
  </si>
  <si>
    <t>DOLORES - TOLIMA - 73236</t>
  </si>
  <si>
    <t>DONMATIAS - ANTIOQUIA - 05237</t>
  </si>
  <si>
    <t>DOSQUEBRADAS - RISARALDA - 66170</t>
  </si>
  <si>
    <t>DUITAMA - BOYACA - 15238</t>
  </si>
  <si>
    <t>DURANIA - NORTE DE SANTANDER - 54239</t>
  </si>
  <si>
    <t>EBEJICO - ANTIOQUIA - 05240</t>
  </si>
  <si>
    <t>EL AGUILA - VALLE DEL CAUCA - 76243</t>
  </si>
  <si>
    <t>EL BAGRE - ANTIOQUIA - 05250</t>
  </si>
  <si>
    <t>EL BANCO - MAGDALENA - 47245</t>
  </si>
  <si>
    <t>EL CAIRO - VALLE DEL CAUCA - 76246</t>
  </si>
  <si>
    <t>EL CALVARIO - META - 50245</t>
  </si>
  <si>
    <t>EL CANTON DEL SAN PABLO - CHOCO - 27135</t>
  </si>
  <si>
    <t>EL CARMEN - NORTE DE SANTANDER - 54245</t>
  </si>
  <si>
    <t>EL CARMEN DE ATRATO - CHOCO - 27245</t>
  </si>
  <si>
    <t>EL CARMEN DE BOLIVAR - BOLIVAR - 13244</t>
  </si>
  <si>
    <t>EL CARMEN DE CHUCURI - SANTANDER - 68235</t>
  </si>
  <si>
    <t>EL CARMEN DE VIBORAL - ANTIOQUIA - 05148</t>
  </si>
  <si>
    <t>EL CASTILLO - META - 50251</t>
  </si>
  <si>
    <t>EL CERRITO - VALLE DEL CAUCA - 76248</t>
  </si>
  <si>
    <t>EL CHARCO - NARIÑO - 52250</t>
  </si>
  <si>
    <t>EL COCUY - BOYACA - 15244</t>
  </si>
  <si>
    <t>EL COLEGIO - CUNDINAMARCA - 25245</t>
  </si>
  <si>
    <t>EL COPEY - CESAR - 20238</t>
  </si>
  <si>
    <t>EL DONCELLO - CAQUETA - 18247</t>
  </si>
  <si>
    <t>EL DORADO - META - 50270</t>
  </si>
  <si>
    <t>EL DOVIO - VALLE DEL CAUCA - 76250</t>
  </si>
  <si>
    <t>EL ENCANTO (ANM) - AMAZONAS - 91263</t>
  </si>
  <si>
    <t>EL ESPINO - BOYACA - 15248</t>
  </si>
  <si>
    <t>EL GUACAMAYO - SANTANDER - 68245</t>
  </si>
  <si>
    <t>EL GUAMO - BOLIVAR - 13248</t>
  </si>
  <si>
    <t>EL LITORAL DEL SAN JUAN - CHOCO - 27250</t>
  </si>
  <si>
    <t>EL MOLINO - LA GUAJIRA - 44110</t>
  </si>
  <si>
    <t>EL PASO - CESAR - 20250</t>
  </si>
  <si>
    <t>EL PAUJIL - CAQUETA - 18256</t>
  </si>
  <si>
    <t>EL PEÑOL - NARIÑO - 52254</t>
  </si>
  <si>
    <t>EL PEÑON - BOLIVAR - 13268</t>
  </si>
  <si>
    <t>EL PEÑON - CUNDINAMARCA - 25258</t>
  </si>
  <si>
    <t>EL PEÑON - SANTANDER - 68250</t>
  </si>
  <si>
    <t>EL PIÑON - MAGDALENA - 47258</t>
  </si>
  <si>
    <t>EL PLAYON - SANTANDER - 68255</t>
  </si>
  <si>
    <t>EL RETEN - MAGDALENA - 47268</t>
  </si>
  <si>
    <t>EL RETORNO - GUAVIARE - 95025</t>
  </si>
  <si>
    <t>EL ROBLE - SUCRE - 70233</t>
  </si>
  <si>
    <t>EL ROSAL - CUNDINAMARCA - 25260</t>
  </si>
  <si>
    <t>EL ROSARIO - NARIÑO - 52256</t>
  </si>
  <si>
    <t>EL SANTUARIO - ANTIOQUIA - 05697</t>
  </si>
  <si>
    <t>EL TABLON DE GOMEZ - NARIÑO - 52258</t>
  </si>
  <si>
    <t>EL TAMBO - CAUCA - 19256</t>
  </si>
  <si>
    <t>EL TAMBO - NARIÑO - 52260</t>
  </si>
  <si>
    <t>EL TARRA - NORTE DE SANTANDER - 54250</t>
  </si>
  <si>
    <t>EL ZULIA - NORTE DE SANTANDER - 54261</t>
  </si>
  <si>
    <t>ELIAS - HUILA - 41244</t>
  </si>
  <si>
    <t>ENCINO - SANTANDER - 68264</t>
  </si>
  <si>
    <t>ENCISO - SANTANDER - 68266</t>
  </si>
  <si>
    <t>ENTRERRIOS - ANTIOQUIA - 05264</t>
  </si>
  <si>
    <t>ENVIGADO - ANTIOQUIA - 05266</t>
  </si>
  <si>
    <t>ESPINAL - TOLIMA - 73268</t>
  </si>
  <si>
    <t>FACATATIVA - CUNDINAMARCA - 25269</t>
  </si>
  <si>
    <t>FALAN - TOLIMA - 73270</t>
  </si>
  <si>
    <t>FILADELFIA - CALDAS - 17272</t>
  </si>
  <si>
    <t>FILANDIA - QUINDIO - 63272</t>
  </si>
  <si>
    <t>FIRAVITOBA - BOYACA - 15272</t>
  </si>
  <si>
    <t>FLANDES - TOLIMA - 73275</t>
  </si>
  <si>
    <t>FLORENCIA - CAQUETA - 18001</t>
  </si>
  <si>
    <t>FLORENCIA - CAUCA - 19290</t>
  </si>
  <si>
    <t>FLORESTA - BOYACA - 15276</t>
  </si>
  <si>
    <t>FLORIAN - SANTANDER - 68271</t>
  </si>
  <si>
    <t>FLORIDA - VALLE DEL CAUCA - 76275</t>
  </si>
  <si>
    <t>FLORIDABLANCA - SANTANDER - 68276</t>
  </si>
  <si>
    <t>FOMEQUE - CUNDINAMARCA - 25279</t>
  </si>
  <si>
    <t>FONSECA - LA GUAJIRA - 44279</t>
  </si>
  <si>
    <t>FORTUL - ARAUCA - 81300</t>
  </si>
  <si>
    <t>FOSCA - CUNDINAMARCA - 25281</t>
  </si>
  <si>
    <t>FRANCISCO PIZARRO - NARIÑO - 52520</t>
  </si>
  <si>
    <t>FREDONIA - ANTIOQUIA - 05282</t>
  </si>
  <si>
    <t>FRESNO - TOLIMA - 73283</t>
  </si>
  <si>
    <t>FRONTINO - ANTIOQUIA - 05284</t>
  </si>
  <si>
    <t>FUENTEDEORO - META - 50287</t>
  </si>
  <si>
    <t>FUNDACION - MAGDALENA - 47288</t>
  </si>
  <si>
    <t>FUNES - NARIÑO - 52287</t>
  </si>
  <si>
    <t>FUNZA - CUNDINAMARCA - 25286</t>
  </si>
  <si>
    <t>FUQUENE - CUNDINAMARCA - 25288</t>
  </si>
  <si>
    <t>FUSAGASUGA - CUNDINAMARCA - 25290</t>
  </si>
  <si>
    <t>GACHALA - CUNDINAMARCA - 25293</t>
  </si>
  <si>
    <t>GACHANCIPA - CUNDINAMARCA - 25295</t>
  </si>
  <si>
    <t>GACHANTIVA - BOYACA - 15293</t>
  </si>
  <si>
    <t>GACHETA - CUNDINAMARCA - 25297</t>
  </si>
  <si>
    <t>GALAN - SANTANDER - 68296</t>
  </si>
  <si>
    <t>GALAPA - ATLANTICO - 08296</t>
  </si>
  <si>
    <t>GALERAS - SUCRE - 70235</t>
  </si>
  <si>
    <t>GAMA - CUNDINAMARCA - 25299</t>
  </si>
  <si>
    <t>GAMARRA - CESAR - 20295</t>
  </si>
  <si>
    <t>GAMBITA - SANTANDER - 68298</t>
  </si>
  <si>
    <t>GAMEZA - BOYACA - 15296</t>
  </si>
  <si>
    <t>GARAGOA - BOYACA - 15299</t>
  </si>
  <si>
    <t>GARZON - HUILA - 41298</t>
  </si>
  <si>
    <t>GENOVA - QUINDIO - 63302</t>
  </si>
  <si>
    <t>GIGANTE - HUILA - 41306</t>
  </si>
  <si>
    <t>GINEBRA - VALLE DEL CAUCA - 76306</t>
  </si>
  <si>
    <t>GIRALDO - ANTIOQUIA - 05306</t>
  </si>
  <si>
    <t>GIRARDOT - CUNDINAMARCA - 25307</t>
  </si>
  <si>
    <t>GIRARDOTA - ANTIOQUIA - 05308</t>
  </si>
  <si>
    <t>GIRON - SANTANDER - 68307</t>
  </si>
  <si>
    <t>GOMEZ PLATA - ANTIOQUIA - 05310</t>
  </si>
  <si>
    <t>GONZALEZ - CESAR - 20310</t>
  </si>
  <si>
    <t>GRAMALOTE - NORTE DE SANTANDER - 54313</t>
  </si>
  <si>
    <t>GRANADA - ANTIOQUIA - 05313</t>
  </si>
  <si>
    <t>GRANADA - CUNDINAMARCA - 25312</t>
  </si>
  <si>
    <t>GRANADA - META - 50313</t>
  </si>
  <si>
    <t>GUACA - SANTANDER - 68318</t>
  </si>
  <si>
    <t>GUACAMAYAS - BOYACA - 15317</t>
  </si>
  <si>
    <t>GUACARI - VALLE DEL CAUCA - 76318</t>
  </si>
  <si>
    <t>GUACHENE - CAUCA - 19300</t>
  </si>
  <si>
    <t>GUACHETA - CUNDINAMARCA - 25317</t>
  </si>
  <si>
    <t>GUACHUCAL - NARIÑO - 52317</t>
  </si>
  <si>
    <t>GUADALAJARA DE BUGA - VALLE DEL CAUCA - 76111</t>
  </si>
  <si>
    <t>GUADALUPE - ANTIOQUIA - 05315</t>
  </si>
  <si>
    <t>GUADALUPE - HUILA - 41319</t>
  </si>
  <si>
    <t>GUADALUPE - SANTANDER - 68320</t>
  </si>
  <si>
    <t>GUADUAS - CUNDINAMARCA - 25320</t>
  </si>
  <si>
    <t>GUAITARILLA - NARIÑO - 52320</t>
  </si>
  <si>
    <t>GUALMATAN - NARIÑO - 52323</t>
  </si>
  <si>
    <t>GUAMAL - MAGDALENA - 47318</t>
  </si>
  <si>
    <t>GUAMAL - META - 50318</t>
  </si>
  <si>
    <t>GUAMO - TOLIMA - 73319</t>
  </si>
  <si>
    <t>GUAPI - CAUCA - 19318</t>
  </si>
  <si>
    <t>GUAPOTA - SANTANDER - 68322</t>
  </si>
  <si>
    <t>GUARANDA - SUCRE - 70265</t>
  </si>
  <si>
    <t>GUARNE - ANTIOQUIA - 05318</t>
  </si>
  <si>
    <t>GUASCA - CUNDINAMARCA - 25322</t>
  </si>
  <si>
    <t>GUATAPE - ANTIOQUIA - 05321</t>
  </si>
  <si>
    <t>GUATAQUI - CUNDINAMARCA - 25324</t>
  </si>
  <si>
    <t>GUATAVITA - CUNDINAMARCA - 25326</t>
  </si>
  <si>
    <t>GUATEQUE - BOYACA - 15322</t>
  </si>
  <si>
    <t>GUATICA - RISARALDA - 66318</t>
  </si>
  <si>
    <t>GUAVATA - SANTANDER - 68324</t>
  </si>
  <si>
    <t>GUAYABAL DE SIQUIMA - CUNDINAMARCA - 25328</t>
  </si>
  <si>
    <t>GUAYABETAL - CUNDINAMARCA - 25335</t>
  </si>
  <si>
    <t>GUAYATA - BOYACA - 15325</t>
  </si>
  <si>
    <t>GÜEPSA - SANTANDER - 68327</t>
  </si>
  <si>
    <t>GÜICAN DE LA SIERRA - BOYACA - 15332</t>
  </si>
  <si>
    <t>GUTIERREZ - CUNDINAMARCA - 25339</t>
  </si>
  <si>
    <t>HACARI - NORTE DE SANTANDER - 54344</t>
  </si>
  <si>
    <t>HATILLO DE LOBA - BOLIVAR - 13300</t>
  </si>
  <si>
    <t>HATO - SANTANDER - 68344</t>
  </si>
  <si>
    <t>HATO COROZAL - CASANARE - 85125</t>
  </si>
  <si>
    <t>HATONUEVO - LA GUAJIRA - 44378</t>
  </si>
  <si>
    <t>HELICONIA - ANTIOQUIA - 05347</t>
  </si>
  <si>
    <t>HERRAN - NORTE DE SANTANDER - 54347</t>
  </si>
  <si>
    <t>HERVEO - TOLIMA - 73347</t>
  </si>
  <si>
    <t>HISPANIA - ANTIOQUIA - 05353</t>
  </si>
  <si>
    <t>HOBO - HUILA - 41349</t>
  </si>
  <si>
    <t>HONDA - TOLIMA - 73349</t>
  </si>
  <si>
    <t>IBAGUE - TOLIMA - 73001</t>
  </si>
  <si>
    <t>ICONONZO - TOLIMA - 73352</t>
  </si>
  <si>
    <t>ILES - NARIÑO - 52352</t>
  </si>
  <si>
    <t>IMUES - NARIÑO - 52354</t>
  </si>
  <si>
    <t>INIRIDA - GUAINIA - 94001</t>
  </si>
  <si>
    <t>INZA - CAUCA - 19355</t>
  </si>
  <si>
    <t>IPIALES - NARIÑO - 52356</t>
  </si>
  <si>
    <t>IQUIRA - HUILA - 41357</t>
  </si>
  <si>
    <t>ISNOS - HUILA - 41359</t>
  </si>
  <si>
    <t>ISTMINA - CHOCO - 27361</t>
  </si>
  <si>
    <t>ITAGÜI - ANTIOQUIA - 05360</t>
  </si>
  <si>
    <t>ITUANGO - ANTIOQUIA - 05361</t>
  </si>
  <si>
    <t>IZA - BOYACA - 15362</t>
  </si>
  <si>
    <t>JAMBALO - CAUCA - 19364</t>
  </si>
  <si>
    <t>JAMUNDI - VALLE DEL CAUCA - 76364</t>
  </si>
  <si>
    <t>JARDIN - ANTIOQUIA - 05364</t>
  </si>
  <si>
    <t>JENESANO - BOYACA - 15367</t>
  </si>
  <si>
    <t>JERICO - ANTIOQUIA - 05368</t>
  </si>
  <si>
    <t>JERICO - BOYACA - 15368</t>
  </si>
  <si>
    <t>JERUSALEN - CUNDINAMARCA - 25368</t>
  </si>
  <si>
    <t>JESUS MARIA - SANTANDER - 68368</t>
  </si>
  <si>
    <t>JORDAN - SANTANDER - 68370</t>
  </si>
  <si>
    <t>JUAN DE ACOSTA - ATLANTICO - 08372</t>
  </si>
  <si>
    <t>JUNIN - CUNDINAMARCA - 25372</t>
  </si>
  <si>
    <t>JURADO - CHOCO - 27372</t>
  </si>
  <si>
    <t>LA APARTADA - CORDOBA - 23350</t>
  </si>
  <si>
    <t>LA ARGENTINA - HUILA - 41378</t>
  </si>
  <si>
    <t>LA BELLEZA - SANTANDER - 68377</t>
  </si>
  <si>
    <t>LA CALERA - CUNDINAMARCA - 25377</t>
  </si>
  <si>
    <t>LA CAPILLA - BOYACA - 15380</t>
  </si>
  <si>
    <t>LA CEJA - ANTIOQUIA - 05376</t>
  </si>
  <si>
    <t>LA CELIA - RISARALDA - 66383</t>
  </si>
  <si>
    <t>LA CHORRERA (ANM) - AMAZONAS - 91405</t>
  </si>
  <si>
    <t>LA CRUZ - NARIÑO - 52378</t>
  </si>
  <si>
    <t>LA CUMBRE - VALLE DEL CAUCA - 76377</t>
  </si>
  <si>
    <t>LA DORADA - CALDAS - 17380</t>
  </si>
  <si>
    <t>LA ESPERANZA - NORTE DE SANTANDER - 54385</t>
  </si>
  <si>
    <t>LA ESTRELLA - ANTIOQUIA - 05380</t>
  </si>
  <si>
    <t>LA FLORIDA - NARIÑO - 52381</t>
  </si>
  <si>
    <t>LA GLORIA - CESAR - 20383</t>
  </si>
  <si>
    <t>LA GUADALUPE (ANM) - GUAINIA - 94885</t>
  </si>
  <si>
    <t>LA JAGUA DE IBIRICO - CESAR - 20400</t>
  </si>
  <si>
    <t>LA JAGUA DEL PILAR - LA GUAJIRA - 44420</t>
  </si>
  <si>
    <t>LA LLANADA - NARIÑO - 52385</t>
  </si>
  <si>
    <t>LA MACARENA - META - 50350</t>
  </si>
  <si>
    <t>LA MERCED - CALDAS - 17388</t>
  </si>
  <si>
    <t>LA MESA - CUNDINAMARCA - 25386</t>
  </si>
  <si>
    <t>LA MONTAÑITA - CAQUETA - 18410</t>
  </si>
  <si>
    <t>LA PALMA - CUNDINAMARCA - 25394</t>
  </si>
  <si>
    <t>LA PAZ - CESAR - 20621</t>
  </si>
  <si>
    <t>LA PAZ - SANTANDER - 68397</t>
  </si>
  <si>
    <t>LA PEDRERA (ANM) - AMAZONAS - 91407</t>
  </si>
  <si>
    <t>LA PEÑA - CUNDINAMARCA - 25398</t>
  </si>
  <si>
    <t>LA PINTADA - ANTIOQUIA - 05390</t>
  </si>
  <si>
    <t>LA PLATA - HUILA - 41396</t>
  </si>
  <si>
    <t>LA PLAYA - NORTE DE SANTANDER - 54398</t>
  </si>
  <si>
    <t>LA PRIMAVERA - VICHADA - 99524</t>
  </si>
  <si>
    <t>LA SALINA - CASANARE - 85136</t>
  </si>
  <si>
    <t>LA SIERRA - CAUCA - 19392</t>
  </si>
  <si>
    <t>LA TEBAIDA - QUINDIO - 63401</t>
  </si>
  <si>
    <t>LA TOLA - NARIÑO - 52390</t>
  </si>
  <si>
    <t>LA UNION - ANTIOQUIA - 05400</t>
  </si>
  <si>
    <t>LA UNION - NARIÑO - 52399</t>
  </si>
  <si>
    <t>LA UNION - SUCRE - 70400</t>
  </si>
  <si>
    <t>LA UNION - VALLE DEL CAUCA - 76400</t>
  </si>
  <si>
    <t>LA UVITA - BOYACA - 15403</t>
  </si>
  <si>
    <t>LA VEGA - CAUCA - 19397</t>
  </si>
  <si>
    <t>LA VEGA - CUNDINAMARCA - 25402</t>
  </si>
  <si>
    <t>LA VICTORIA - BOYACA - 15401</t>
  </si>
  <si>
    <t>LA VICTORIA - VALLE DEL CAUCA - 76403</t>
  </si>
  <si>
    <t>LA VICTORIA (ANM) - AMAZONAS - 91430</t>
  </si>
  <si>
    <t>LA VIRGINIA - RISARALDA - 66400</t>
  </si>
  <si>
    <t>LABATECA - NORTE DE SANTANDER - 54377</t>
  </si>
  <si>
    <t>LABRANZAGRANDE - BOYACA - 15377</t>
  </si>
  <si>
    <t>LANDAZURI - SANTANDER - 68385</t>
  </si>
  <si>
    <t>LEBRIJA - SANTANDER - 68406</t>
  </si>
  <si>
    <t>LEIVA - NARIÑO - 52405</t>
  </si>
  <si>
    <t>LEJANIAS - META - 50400</t>
  </si>
  <si>
    <t>LENGUAZAQUE - CUNDINAMARCA - 25407</t>
  </si>
  <si>
    <t>LERIDA - TOLIMA - 73408</t>
  </si>
  <si>
    <t>LETICIA - AMAZONAS - 91001</t>
  </si>
  <si>
    <t>LIBANO - TOLIMA - 73411</t>
  </si>
  <si>
    <t>LIBORINA - ANTIOQUIA - 05411</t>
  </si>
  <si>
    <t>LINARES - NARIÑO - 52411</t>
  </si>
  <si>
    <t>LLORO - CHOCO - 27413</t>
  </si>
  <si>
    <t>LOPEZ DE MICAY - CAUCA - 19418</t>
  </si>
  <si>
    <t>LORICA - CORDOBA - 23417</t>
  </si>
  <si>
    <t>LOS ANDES - NARIÑO - 52418</t>
  </si>
  <si>
    <t>LOS CORDOBAS - CORDOBA - 23419</t>
  </si>
  <si>
    <t>LOS PALMITOS - SUCRE - 70418</t>
  </si>
  <si>
    <t>LOS PATIOS - NORTE DE SANTANDER - 54405</t>
  </si>
  <si>
    <t>LOS SANTOS - SANTANDER - 68418</t>
  </si>
  <si>
    <t>LOURDES - NORTE DE SANTANDER - 54418</t>
  </si>
  <si>
    <t>LURUACO - ATLANTICO - 08421</t>
  </si>
  <si>
    <t>MACANAL - BOYACA - 15425</t>
  </si>
  <si>
    <t>MACARAVITA - SANTANDER - 68425</t>
  </si>
  <si>
    <t>MACEO - ANTIOQUIA - 05425</t>
  </si>
  <si>
    <t>MACHETA - CUNDINAMARCA - 25426</t>
  </si>
  <si>
    <t>MADRID - CUNDINAMARCA - 25430</t>
  </si>
  <si>
    <t>MAGANGUE - BOLIVAR - 13430</t>
  </si>
  <si>
    <t>MAGÜI - NARIÑO - 52427</t>
  </si>
  <si>
    <t>MAHATES - BOLIVAR - 13433</t>
  </si>
  <si>
    <t>MAICAO - LA GUAJIRA - 44430</t>
  </si>
  <si>
    <t>MAJAGUAL - SUCRE - 70429</t>
  </si>
  <si>
    <t>MALAGA - SANTANDER - 68432</t>
  </si>
  <si>
    <t>MALAMBO - ATLANTICO - 08433</t>
  </si>
  <si>
    <t>MALLAMA - NARIÑO - 52435</t>
  </si>
  <si>
    <t>MANATI - ATLANTICO - 08436</t>
  </si>
  <si>
    <t>MANAURE - LA GUAJIRA - 44560</t>
  </si>
  <si>
    <t>MANAURE BALCON DEL CESAR - CESAR - 20443</t>
  </si>
  <si>
    <t>MANI - CASANARE - 85139</t>
  </si>
  <si>
    <t>MANIZALES - CALDAS - 17001</t>
  </si>
  <si>
    <t>MANTA - CUNDINAMARCA - 25436</t>
  </si>
  <si>
    <t>MANZANARES - CALDAS - 17433</t>
  </si>
  <si>
    <t>MAPIRIPAN - META - 50325</t>
  </si>
  <si>
    <t>MARGARITA - BOLIVAR - 13440</t>
  </si>
  <si>
    <t>MARIA LA BAJA - BOLIVAR - 13442</t>
  </si>
  <si>
    <t>MARINILLA - ANTIOQUIA - 05440</t>
  </si>
  <si>
    <t>MARIPI - BOYACA - 15442</t>
  </si>
  <si>
    <t>MARMATO - CALDAS - 17442</t>
  </si>
  <si>
    <t>MARQUETALIA - CALDAS - 17444</t>
  </si>
  <si>
    <t>MARSELLA - RISARALDA - 66440</t>
  </si>
  <si>
    <t>MARULANDA - CALDAS - 17446</t>
  </si>
  <si>
    <t>MATANZA - SANTANDER - 68444</t>
  </si>
  <si>
    <t>MEDELLIN - ANTIOQUIA - 05001</t>
  </si>
  <si>
    <t>MEDINA - CUNDINAMARCA - 25438</t>
  </si>
  <si>
    <t>MEDIO ATRATO - CHOCO - 27425</t>
  </si>
  <si>
    <t>MEDIO BAUDO - CHOCO - 27430</t>
  </si>
  <si>
    <t>MEDIO SAN JUAN - CHOCO - 27450</t>
  </si>
  <si>
    <t>MELGAR - TOLIMA - 73449</t>
  </si>
  <si>
    <t>MERCADERES - CAUCA - 19450</t>
  </si>
  <si>
    <t>MESETAS - META - 50330</t>
  </si>
  <si>
    <t>MILAN - CAQUETA - 18460</t>
  </si>
  <si>
    <t>MIRAFLORES - BOYACA - 15455</t>
  </si>
  <si>
    <t>MIRAFLORES - GUAVIARE - 95200</t>
  </si>
  <si>
    <t>MIRANDA - CAUCA - 19455</t>
  </si>
  <si>
    <t>MIRITI - PARANA (ANM) - AMAZONAS - 91460</t>
  </si>
  <si>
    <t>MISTRATO - RISARALDA - 66456</t>
  </si>
  <si>
    <t>MITU - VAUPES - 97001</t>
  </si>
  <si>
    <t>MOCOA - PUTUMAYO - 86001</t>
  </si>
  <si>
    <t>MOGOTES - SANTANDER - 68464</t>
  </si>
  <si>
    <t>MOLAGAVITA - SANTANDER - 68468</t>
  </si>
  <si>
    <t>MOMIL - CORDOBA - 23464</t>
  </si>
  <si>
    <t>MONGUA - BOYACA - 15464</t>
  </si>
  <si>
    <t>MONGUI - BOYACA - 15466</t>
  </si>
  <si>
    <t>MONIQUIRA - BOYACA - 15469</t>
  </si>
  <si>
    <t>MOÑITOS - CORDOBA - 23500</t>
  </si>
  <si>
    <t>MONTEBELLO - ANTIOQUIA - 05467</t>
  </si>
  <si>
    <t>MONTECRISTO - BOLIVAR - 13458</t>
  </si>
  <si>
    <t>MONTELIBANO - CORDOBA - 23466</t>
  </si>
  <si>
    <t>MONTENEGRO - QUINDIO - 63470</t>
  </si>
  <si>
    <t>MONTERIA - CORDOBA - 23001</t>
  </si>
  <si>
    <t>MONTERREY - CASANARE - 85162</t>
  </si>
  <si>
    <t>MORALES - BOLIVAR - 13473</t>
  </si>
  <si>
    <t>MORALES - CAUCA - 19473</t>
  </si>
  <si>
    <t>MORELIA - CAQUETA - 18479</t>
  </si>
  <si>
    <t>MORICHAL (ANM) - GUAINIA - 94888</t>
  </si>
  <si>
    <t>MORROA - SUCRE - 70473</t>
  </si>
  <si>
    <t>MOSQUERA - CUNDINAMARCA - 25473</t>
  </si>
  <si>
    <t>MOSQUERA - NARIÑO - 52473</t>
  </si>
  <si>
    <t>MOTAVITA - BOYACA - 15476</t>
  </si>
  <si>
    <t>MURILLO - TOLIMA - 73461</t>
  </si>
  <si>
    <t>MURINDO - ANTIOQUIA - 05475</t>
  </si>
  <si>
    <t>MUTATA - ANTIOQUIA - 05480</t>
  </si>
  <si>
    <t>MUTISCUA - NORTE DE SANTANDER - 54480</t>
  </si>
  <si>
    <t>MUZO - BOYACA - 15480</t>
  </si>
  <si>
    <t>NARIÑO - ANTIOQUIA - 05483</t>
  </si>
  <si>
    <t>NARIÑO - CUNDINAMARCA - 25483</t>
  </si>
  <si>
    <t>NARIÑO - NARIÑO - 52480</t>
  </si>
  <si>
    <t>NATAGA - HUILA - 41483</t>
  </si>
  <si>
    <t>NATAGAIMA - TOLIMA - 73483</t>
  </si>
  <si>
    <t>NECHI - ANTIOQUIA - 05495</t>
  </si>
  <si>
    <t>NECOCLI - ANTIOQUIA - 05490</t>
  </si>
  <si>
    <t>NEIRA - CALDAS - 17486</t>
  </si>
  <si>
    <t>NEIVA - HUILA - 41001</t>
  </si>
  <si>
    <t>NEMOCON - CUNDINAMARCA - 25486</t>
  </si>
  <si>
    <t>NILO - CUNDINAMARCA - 25488</t>
  </si>
  <si>
    <t>NIMAIMA - CUNDINAMARCA - 25489</t>
  </si>
  <si>
    <t>NOBSA - BOYACA - 15491</t>
  </si>
  <si>
    <t>NOCAIMA - CUNDINAMARCA - 25491</t>
  </si>
  <si>
    <t>NORCASIA - CALDAS - 17495</t>
  </si>
  <si>
    <t>NOROSI - BOLIVAR - 13490</t>
  </si>
  <si>
    <t>NOVITA - CHOCO - 27491</t>
  </si>
  <si>
    <t>NUEVA GRANADA - MAGDALENA - 47460</t>
  </si>
  <si>
    <t>NUEVO COLON - BOYACA - 15494</t>
  </si>
  <si>
    <t>NUNCHIA - CASANARE - 85225</t>
  </si>
  <si>
    <t>NUQUI - CHOCO - 27495</t>
  </si>
  <si>
    <t>OBANDO - VALLE DEL CAUCA - 76497</t>
  </si>
  <si>
    <t>OCAMONTE - SANTANDER - 68498</t>
  </si>
  <si>
    <t>OCAÑA - NORTE DE SANTANDER - 54498</t>
  </si>
  <si>
    <t>OIBA - SANTANDER - 68500</t>
  </si>
  <si>
    <t>OICATA - BOYACA - 15500</t>
  </si>
  <si>
    <t>OLAYA - ANTIOQUIA - 05501</t>
  </si>
  <si>
    <t>OLAYA HERRERA - NARIÑO - 52490</t>
  </si>
  <si>
    <t>ONZAGA - SANTANDER - 68502</t>
  </si>
  <si>
    <t>OPORAPA - HUILA - 41503</t>
  </si>
  <si>
    <t>ORITO - PUTUMAYO - 86320</t>
  </si>
  <si>
    <t>OROCUE - CASANARE - 85230</t>
  </si>
  <si>
    <t>ORTEGA - TOLIMA - 73504</t>
  </si>
  <si>
    <t>OSPINA - NARIÑO - 52506</t>
  </si>
  <si>
    <t>OTANCHE - BOYACA - 15507</t>
  </si>
  <si>
    <t>OVEJAS - SUCRE - 70508</t>
  </si>
  <si>
    <t>PACHAVITA - BOYACA - 15511</t>
  </si>
  <si>
    <t>PACHO - CUNDINAMARCA - 25513</t>
  </si>
  <si>
    <t>PACOA (ANM) - VAUPES - 97511</t>
  </si>
  <si>
    <t>PACORA - CALDAS - 17513</t>
  </si>
  <si>
    <t>PADILLA - CAUCA - 19513</t>
  </si>
  <si>
    <t>PAEZ - BOYACA - 15514</t>
  </si>
  <si>
    <t>PAEZ - CAUCA - 19517</t>
  </si>
  <si>
    <t>PAICOL - HUILA - 41518</t>
  </si>
  <si>
    <t>PAILITAS - CESAR - 20517</t>
  </si>
  <si>
    <t>PAIME - CUNDINAMARCA - 25518</t>
  </si>
  <si>
    <t>PAIPA - BOYACA - 15516</t>
  </si>
  <si>
    <t>PAJARITO - BOYACA - 15518</t>
  </si>
  <si>
    <t>PALERMO - HUILA - 41524</t>
  </si>
  <si>
    <t>PALESTINA - CALDAS - 17524</t>
  </si>
  <si>
    <t>PALESTINA - HUILA - 41530</t>
  </si>
  <si>
    <t>PALMAR - SANTANDER - 68522</t>
  </si>
  <si>
    <t>PALMAR DE VARELA - ATLANTICO - 08520</t>
  </si>
  <si>
    <t>PALMAS DEL SOCORRO - SANTANDER - 68524</t>
  </si>
  <si>
    <t>PALMIRA - VALLE DEL CAUCA - 76520</t>
  </si>
  <si>
    <t>PALMITO - SUCRE - 70523</t>
  </si>
  <si>
    <t>PALOCABILDO - TOLIMA - 73520</t>
  </si>
  <si>
    <t>PAMPLONA - NORTE DE SANTANDER - 54518</t>
  </si>
  <si>
    <t>PAMPLONITA - NORTE DE SANTANDER - 54520</t>
  </si>
  <si>
    <t>PANA PANA (ANM) - GUAINIA - 94887</t>
  </si>
  <si>
    <t>PANDI - CUNDINAMARCA - 25524</t>
  </si>
  <si>
    <t>PANQUEBA - BOYACA - 15522</t>
  </si>
  <si>
    <t>PAPUNAHUA (ANM) - VAUPES - 97777</t>
  </si>
  <si>
    <t>PARAMO - SANTANDER - 68533</t>
  </si>
  <si>
    <t>PARATEBUENO - CUNDINAMARCA - 25530</t>
  </si>
  <si>
    <t>PASCA - CUNDINAMARCA - 25535</t>
  </si>
  <si>
    <t>PASTO - NARIÑO - 52001</t>
  </si>
  <si>
    <t>PATIA - CAUCA - 19532</t>
  </si>
  <si>
    <t>PAUNA - BOYACA - 15531</t>
  </si>
  <si>
    <t>PAYA - BOYACA - 15533</t>
  </si>
  <si>
    <t>PAZ DE ARIPORO - CASANARE - 85250</t>
  </si>
  <si>
    <t>PAZ DE RIO - BOYACA - 15537</t>
  </si>
  <si>
    <t>PEDRAZA - MAGDALENA - 47541</t>
  </si>
  <si>
    <t>PELAYA - CESAR - 20550</t>
  </si>
  <si>
    <t>PEÑOL - ANTIOQUIA - 05541</t>
  </si>
  <si>
    <t>PENSILVANIA - CALDAS - 17541</t>
  </si>
  <si>
    <t>PEQUE - ANTIOQUIA - 05543</t>
  </si>
  <si>
    <t>PEREIRA - RISARALDA - 66001</t>
  </si>
  <si>
    <t>PESCA - BOYACA - 15542</t>
  </si>
  <si>
    <t>PIAMONTE - CAUCA - 19533</t>
  </si>
  <si>
    <t>PIEDECUESTA - SANTANDER - 68547</t>
  </si>
  <si>
    <t>PIEDRAS - TOLIMA - 73547</t>
  </si>
  <si>
    <t>PIENDAMO - TUNIA - CAUCA - 19548</t>
  </si>
  <si>
    <t>PIJAO - QUINDIO - 63548</t>
  </si>
  <si>
    <t>PIJIÑO DEL CARMEN - MAGDALENA - 47545</t>
  </si>
  <si>
    <t>PINCHOTE - SANTANDER - 68549</t>
  </si>
  <si>
    <t>PINILLOS - BOLIVAR - 13549</t>
  </si>
  <si>
    <t>PIOJO - ATLANTICO - 08549</t>
  </si>
  <si>
    <t>PISBA - BOYACA - 15550</t>
  </si>
  <si>
    <t>PITAL - HUILA - 41548</t>
  </si>
  <si>
    <t>PITALITO - HUILA - 41551</t>
  </si>
  <si>
    <t>PIVIJAY - MAGDALENA - 47551</t>
  </si>
  <si>
    <t>PLANADAS - TOLIMA - 73555</t>
  </si>
  <si>
    <t>PLANETA RICA - CORDOBA - 23555</t>
  </si>
  <si>
    <t>PLATO - MAGDALENA - 47555</t>
  </si>
  <si>
    <t>POLICARPA - NARIÑO - 52540</t>
  </si>
  <si>
    <t>POLONUEVO - ATLANTICO - 08558</t>
  </si>
  <si>
    <t>PONEDERA - ATLANTICO - 08560</t>
  </si>
  <si>
    <t>POPAYAN - CAUCA - 19001</t>
  </si>
  <si>
    <t>PORE - CASANARE - 85263</t>
  </si>
  <si>
    <t>POTOSI - NARIÑO - 52560</t>
  </si>
  <si>
    <t>PRADERA - VALLE DEL CAUCA - 76563</t>
  </si>
  <si>
    <t>PRADO - TOLIMA - 73563</t>
  </si>
  <si>
    <t>PROVIDENCIA - ARCHIPIELAGO DE SAN ANDRES, PROVIDENCIA Y SANTA CATALINA - 88564</t>
  </si>
  <si>
    <t>PROVIDENCIA - NARIÑO - 52565</t>
  </si>
  <si>
    <t>PUEBLO BELLO - CESAR - 20570</t>
  </si>
  <si>
    <t>PUEBLO NUEVO - CORDOBA - 23570</t>
  </si>
  <si>
    <t>PUEBLO RICO - RISARALDA - 66572</t>
  </si>
  <si>
    <t>PUEBLORRICO - ANTIOQUIA - 05576</t>
  </si>
  <si>
    <t>PUEBLOVIEJO - MAGDALENA - 47570</t>
  </si>
  <si>
    <t>PUENTE NACIONAL - SANTANDER - 68572</t>
  </si>
  <si>
    <t>PUERRES - NARIÑO - 52573</t>
  </si>
  <si>
    <t>PUERTO ALEGRIA (ANM) - AMAZONAS - 91530</t>
  </si>
  <si>
    <t>PUERTO ARICA (ANM) - AMAZONAS - 91536</t>
  </si>
  <si>
    <t>PUERTO ASIS - PUTUMAYO - 86568</t>
  </si>
  <si>
    <t>PUERTO BERRIO - ANTIOQUIA - 05579</t>
  </si>
  <si>
    <t>PUERTO BOYACA - BOYACA - 15572</t>
  </si>
  <si>
    <t>PUERTO CAICEDO - PUTUMAYO - 86569</t>
  </si>
  <si>
    <t>PUERTO CARREÑO - VICHADA - 99001</t>
  </si>
  <si>
    <t>PUERTO COLOMBIA - ATLANTICO - 08573</t>
  </si>
  <si>
    <t>PUERTO COLOMBIA (ANM) - GUAINIA - 94884</t>
  </si>
  <si>
    <t>PUERTO CONCORDIA - META - 50450</t>
  </si>
  <si>
    <t>PUERTO ESCONDIDO - CORDOBA - 23574</t>
  </si>
  <si>
    <t>PUERTO GAITAN - META - 50568</t>
  </si>
  <si>
    <t>PUERTO GUZMAN - PUTUMAYO - 86571</t>
  </si>
  <si>
    <t>PUERTO LEGUIZAMO - PUTUMAYO - 86573</t>
  </si>
  <si>
    <t>PUERTO LIBERTADOR - CORDOBA - 23580</t>
  </si>
  <si>
    <t>PUERTO LLERAS - META - 50577</t>
  </si>
  <si>
    <t>PUERTO LOPEZ - META - 50573</t>
  </si>
  <si>
    <t>PUERTO NARE - ANTIOQUIA - 05585</t>
  </si>
  <si>
    <t>PUERTO NARIÑO - AMAZONAS - 91540</t>
  </si>
  <si>
    <t>PUERTO PARRA - SANTANDER - 68573</t>
  </si>
  <si>
    <t>PUERTO RICO - CAQUETA - 18592</t>
  </si>
  <si>
    <t>PUERTO RICO - META - 50590</t>
  </si>
  <si>
    <t>PUERTO RONDON - ARAUCA - 81591</t>
  </si>
  <si>
    <t>PUERTO SALGAR - CUNDINAMARCA - 25572</t>
  </si>
  <si>
    <t>PUERTO SANTANDER - NORTE DE SANTANDER - 54553</t>
  </si>
  <si>
    <t>PUERTO SANTANDER (ANM) - AMAZONAS - 91669</t>
  </si>
  <si>
    <t>PUERTO TEJADA - CAUCA - 19573</t>
  </si>
  <si>
    <t>PUERTO TRIUNFO - ANTIOQUIA - 05591</t>
  </si>
  <si>
    <t>PUERTO WILCHES - SANTANDER - 68575</t>
  </si>
  <si>
    <t>PULI - CUNDINAMARCA - 25580</t>
  </si>
  <si>
    <t>PUPIALES - NARIÑO - 52585</t>
  </si>
  <si>
    <t>PURACE - CAUCA - 19585</t>
  </si>
  <si>
    <t>PURIFICACION - TOLIMA - 73585</t>
  </si>
  <si>
    <t>PURISIMA DE LA CONCEPCION - CORDOBA - 23586</t>
  </si>
  <si>
    <t>QUEBRADANEGRA - CUNDINAMARCA - 25592</t>
  </si>
  <si>
    <t>QUETAME - CUNDINAMARCA - 25594</t>
  </si>
  <si>
    <t>QUIBDO - CHOCO - 27001</t>
  </si>
  <si>
    <t>QUIMBAYA - QUINDIO - 63594</t>
  </si>
  <si>
    <t>QUINCHIA - RISARALDA - 66594</t>
  </si>
  <si>
    <t>QUIPAMA - BOYACA - 15580</t>
  </si>
  <si>
    <t>QUIPILE - CUNDINAMARCA - 25596</t>
  </si>
  <si>
    <t>RAGONVALIA - NORTE DE SANTANDER - 54599</t>
  </si>
  <si>
    <t>RAMIRIQUI - BOYACA - 15599</t>
  </si>
  <si>
    <t>RAQUIRA - BOYACA - 15600</t>
  </si>
  <si>
    <t>RECETOR - CASANARE - 85279</t>
  </si>
  <si>
    <t>REGIDOR - BOLIVAR - 13580</t>
  </si>
  <si>
    <t>REMEDIOS - ANTIOQUIA - 05604</t>
  </si>
  <si>
    <t>REMOLINO - MAGDALENA - 47605</t>
  </si>
  <si>
    <t>REPELON - ATLANTICO - 08606</t>
  </si>
  <si>
    <t>RESTREPO - META - 50606</t>
  </si>
  <si>
    <t>RESTREPO - VALLE DEL CAUCA - 76606</t>
  </si>
  <si>
    <t>RETIRO - ANTIOQUIA - 05607</t>
  </si>
  <si>
    <t>RICAURTE - CUNDINAMARCA - 25612</t>
  </si>
  <si>
    <t>RICAURTE - NARIÑO - 52612</t>
  </si>
  <si>
    <t>RIO DE ORO - CESAR - 20614</t>
  </si>
  <si>
    <t>RIO IRO - CHOCO - 27580</t>
  </si>
  <si>
    <t>RIO QUITO - CHOCO - 27600</t>
  </si>
  <si>
    <t>RIO VIEJO - BOLIVAR - 13600</t>
  </si>
  <si>
    <t>RIOBLANCO - TOLIMA - 73616</t>
  </si>
  <si>
    <t>RIOFRIO - VALLE DEL CAUCA - 76616</t>
  </si>
  <si>
    <t>RIOHACHA - LA GUAJIRA - 44001</t>
  </si>
  <si>
    <t>RIONEGRO - ANTIOQUIA - 05615</t>
  </si>
  <si>
    <t>RIONEGRO - SANTANDER - 68615</t>
  </si>
  <si>
    <t>RIOSUCIO - CALDAS - 17614</t>
  </si>
  <si>
    <t>RIOSUCIO - CHOCO - 27615</t>
  </si>
  <si>
    <t>RISARALDA - CALDAS - 17616</t>
  </si>
  <si>
    <t>RIVERA - HUILA - 41615</t>
  </si>
  <si>
    <t>ROBERTO PAYAN - NARIÑO - 52621</t>
  </si>
  <si>
    <t>ROLDANILLO - VALLE DEL CAUCA - 76622</t>
  </si>
  <si>
    <t>RONCESVALLES - TOLIMA - 73622</t>
  </si>
  <si>
    <t>RONDON - BOYACA - 15621</t>
  </si>
  <si>
    <t>ROSAS - CAUCA - 19622</t>
  </si>
  <si>
    <t>ROVIRA - TOLIMA - 73624</t>
  </si>
  <si>
    <t>SABANA DE TORRES - SANTANDER - 68655</t>
  </si>
  <si>
    <t>SABANAGRANDE - ATLANTICO - 08634</t>
  </si>
  <si>
    <t>SABANALARGA - ANTIOQUIA - 05628</t>
  </si>
  <si>
    <t>SABANALARGA - ATLANTICO - 08638</t>
  </si>
  <si>
    <t>SABANALARGA - CASANARE - 85300</t>
  </si>
  <si>
    <t>SABANAS DE SAN ANGEL - MAGDALENA - 47660</t>
  </si>
  <si>
    <t>SABANETA - ANTIOQUIA - 05631</t>
  </si>
  <si>
    <t>SABOYA - BOYACA - 15632</t>
  </si>
  <si>
    <t>SACAMA - CASANARE - 85315</t>
  </si>
  <si>
    <t>SACHICA - BOYACA - 15638</t>
  </si>
  <si>
    <t>SAHAGUN - CORDOBA - 23660</t>
  </si>
  <si>
    <t>SALADOBLANCO - HUILA - 41660</t>
  </si>
  <si>
    <t>SALAMINA - CALDAS - 17653</t>
  </si>
  <si>
    <t>SALAMINA - MAGDALENA - 47675</t>
  </si>
  <si>
    <t>SALAZAR - NORTE DE SANTANDER - 54660</t>
  </si>
  <si>
    <t>SALDAÑA - TOLIMA - 73671</t>
  </si>
  <si>
    <t>SALENTO - QUINDIO - 63690</t>
  </si>
  <si>
    <t>SALGAR - ANTIOQUIA - 05642</t>
  </si>
  <si>
    <t>SAMACA - BOYACA - 15646</t>
  </si>
  <si>
    <t>SAMANA - CALDAS - 17662</t>
  </si>
  <si>
    <t>SAMANIEGO - NARIÑO - 52678</t>
  </si>
  <si>
    <t>SAMPUES - SUCRE - 70670</t>
  </si>
  <si>
    <t>SAN AGUSTIN - HUILA - 41668</t>
  </si>
  <si>
    <t>SAN ALBERTO - CESAR - 20710</t>
  </si>
  <si>
    <t>SAN ANDRES - ARCHIPIELAGO DE SAN ANDRES, PROVIDENCIA Y SANTA CATALINA - 88001</t>
  </si>
  <si>
    <t>SAN ANDRES - SANTANDER - 68669</t>
  </si>
  <si>
    <t>SAN ANDRES DE CUERQUIA - ANTIOQUIA - 05647</t>
  </si>
  <si>
    <t>SAN ANDRES DE SOTAVENTO - CORDOBA - 23670</t>
  </si>
  <si>
    <t>SAN ANDRES DE TUMACO - NARIÑO - 52835</t>
  </si>
  <si>
    <t>SAN ANTERO - CORDOBA - 23672</t>
  </si>
  <si>
    <t>SAN ANTONIO - TOLIMA - 73675</t>
  </si>
  <si>
    <t>SAN ANTONIO DEL TEQUENDAMA - CUNDINAMARCA - 25645</t>
  </si>
  <si>
    <t>SAN BENITO - SANTANDER - 68673</t>
  </si>
  <si>
    <t>SAN BENITO ABAD - SUCRE - 70678</t>
  </si>
  <si>
    <t>SAN BERNARDO - CUNDINAMARCA - 25649</t>
  </si>
  <si>
    <t>SAN BERNARDO - NARIÑO - 52685</t>
  </si>
  <si>
    <t>SAN BERNARDO DEL VIENTO - CORDOBA - 23675</t>
  </si>
  <si>
    <t>SAN CALIXTO - NORTE DE SANTANDER - 54670</t>
  </si>
  <si>
    <t>SAN CARLOS - ANTIOQUIA - 05649</t>
  </si>
  <si>
    <t>SAN CARLOS - CORDOBA - 23678</t>
  </si>
  <si>
    <t>SAN CARLOS DE GUAROA - META - 50680</t>
  </si>
  <si>
    <t>SAN CAYETANO - CUNDINAMARCA - 25653</t>
  </si>
  <si>
    <t>SAN CAYETANO - NORTE DE SANTANDER - 54673</t>
  </si>
  <si>
    <t>SAN CRISTOBAL - BOLIVAR - 13620</t>
  </si>
  <si>
    <t>SAN DIEGO - CESAR - 20750</t>
  </si>
  <si>
    <t>SAN EDUARDO - BOYACA - 15660</t>
  </si>
  <si>
    <t>SAN ESTANISLAO - BOLIVAR - 13647</t>
  </si>
  <si>
    <t>SAN FELIPE (ANM) - GUAINIA - 94883</t>
  </si>
  <si>
    <t>SAN FERNANDO - BOLIVAR - 13650</t>
  </si>
  <si>
    <t>SAN FRANCISCO - ANTIOQUIA - 05652</t>
  </si>
  <si>
    <t>SAN FRANCISCO - CUNDINAMARCA - 25658</t>
  </si>
  <si>
    <t>SAN FRANCISCO - PUTUMAYO - 86755</t>
  </si>
  <si>
    <t>SAN GIL - SANTANDER - 68679</t>
  </si>
  <si>
    <t>SAN JACINTO - BOLIVAR - 13654</t>
  </si>
  <si>
    <t>SAN JACINTO DEL CAUCA - BOLIVAR - 13655</t>
  </si>
  <si>
    <t>SAN JERONIMO - ANTIOQUIA - 05656</t>
  </si>
  <si>
    <t>SAN JOAQUIN - SANTANDER - 68682</t>
  </si>
  <si>
    <t>SAN JOSE - CALDAS - 17665</t>
  </si>
  <si>
    <t>SAN JOSE DE LA MONTAÑA - ANTIOQUIA - 05658</t>
  </si>
  <si>
    <t>SAN JOSE DE MIRANDA - SANTANDER - 68684</t>
  </si>
  <si>
    <t>SAN JOSE DE PARE - BOYACA - 15664</t>
  </si>
  <si>
    <t>SAN JOSE DE TOLUVIEJO - SUCRE - 70823</t>
  </si>
  <si>
    <t>SAN JOSE DE URE - CORDOBA - 23682</t>
  </si>
  <si>
    <t>SAN JOSE DEL FRAGUA - CAQUETA - 18610</t>
  </si>
  <si>
    <t>SAN JOSE DEL GUAVIARE - GUAVIARE - 95001</t>
  </si>
  <si>
    <t>SAN JOSE DEL PALMAR - CHOCO - 27660</t>
  </si>
  <si>
    <t>SAN JUAN DE ARAMA - META - 50683</t>
  </si>
  <si>
    <t>SAN JUAN DE BETULIA - SUCRE - 70702</t>
  </si>
  <si>
    <t>SAN JUAN DE RIOSECO - CUNDINAMARCA - 25662</t>
  </si>
  <si>
    <t>SAN JUAN DE URABA - ANTIOQUIA - 05659</t>
  </si>
  <si>
    <t>SAN JUAN DEL CESAR - LA GUAJIRA - 44650</t>
  </si>
  <si>
    <t>SAN JUAN NEPOMUCENO - BOLIVAR - 13657</t>
  </si>
  <si>
    <t>SAN JUANITO - META - 50686</t>
  </si>
  <si>
    <t>SAN LORENZO - NARIÑO - 52687</t>
  </si>
  <si>
    <t>SAN LUIS - ANTIOQUIA - 05660</t>
  </si>
  <si>
    <t>SAN LUIS - TOLIMA - 73678</t>
  </si>
  <si>
    <t>SAN LUIS DE GACENO - BOYACA - 15667</t>
  </si>
  <si>
    <t>SAN LUIS DE PALENQUE - CASANARE - 85325</t>
  </si>
  <si>
    <t>SAN LUIS DE SINCE - SUCRE - 70742</t>
  </si>
  <si>
    <t>SAN MARCOS - SUCRE - 70708</t>
  </si>
  <si>
    <t>SAN MARTIN - CESAR - 20770</t>
  </si>
  <si>
    <t>SAN MARTIN - META - 50689</t>
  </si>
  <si>
    <t>SAN MARTIN DE LOBA - BOLIVAR - 13667</t>
  </si>
  <si>
    <t>SAN MATEO - BOYACA - 15673</t>
  </si>
  <si>
    <t>SAN MIGUEL - PUTUMAYO - 86757</t>
  </si>
  <si>
    <t>SAN MIGUEL - SANTANDER - 68686</t>
  </si>
  <si>
    <t>SAN MIGUEL DE SEMA - BOYACA - 15676</t>
  </si>
  <si>
    <t>SAN ONOFRE - SUCRE - 70713</t>
  </si>
  <si>
    <t>SAN PABLO - BOLIVAR - 13670</t>
  </si>
  <si>
    <t>SAN PABLO - NARIÑO - 52693</t>
  </si>
  <si>
    <t>SAN PABLO DE BORBUR - BOYACA - 15681</t>
  </si>
  <si>
    <t>SAN PEDRO - SUCRE - 70717</t>
  </si>
  <si>
    <t>SAN PEDRO - VALLE DEL CAUCA - 76670</t>
  </si>
  <si>
    <t>SAN PEDRO DE CARTAGO - NARIÑO - 52694</t>
  </si>
  <si>
    <t>SAN PEDRO DE LOS MILAGROS - ANTIOQUIA - 05664</t>
  </si>
  <si>
    <t>SAN PEDRO DE URABA - ANTIOQUIA - 05665</t>
  </si>
  <si>
    <t>SAN PELAYO - CORDOBA - 23686</t>
  </si>
  <si>
    <t>SAN RAFAEL - ANTIOQUIA - 05667</t>
  </si>
  <si>
    <t>SAN ROQUE - ANTIOQUIA - 05670</t>
  </si>
  <si>
    <t>SAN SEBASTIAN - CAUCA - 19693</t>
  </si>
  <si>
    <t>SAN SEBASTIAN DE BUENAVISTA - MAGDALENA - 47692</t>
  </si>
  <si>
    <t>SAN SEBASTIAN DE MARIQUITA - TOLIMA - 73443</t>
  </si>
  <si>
    <t>SAN VICENTE DE CHUCURI - SANTANDER - 68689</t>
  </si>
  <si>
    <t>SAN VICENTE DEL CAGUAN - CAQUETA - 18753</t>
  </si>
  <si>
    <t>SAN VICENTE FERRER - ANTIOQUIA - 05674</t>
  </si>
  <si>
    <t>SAN ZENON - MAGDALENA - 47703</t>
  </si>
  <si>
    <t>SANDONA - NARIÑO - 52683</t>
  </si>
  <si>
    <t>SANTA ANA - MAGDALENA - 47707</t>
  </si>
  <si>
    <t>SANTA BARBARA - ANTIOQUIA - 05679</t>
  </si>
  <si>
    <t>SANTA BARBARA - NARIÑO - 52696</t>
  </si>
  <si>
    <t>SANTA BARBARA - SANTANDER - 68705</t>
  </si>
  <si>
    <t>SANTA BARBARA DE PINTO - MAGDALENA - 47720</t>
  </si>
  <si>
    <t>SANTA CATALINA - BOLIVAR - 13673</t>
  </si>
  <si>
    <t>SANTA CRUZ DE MOMPOX - BOLIVAR - 13468</t>
  </si>
  <si>
    <t>SANTA FE DE ANTIOQUIA - ANTIOQUIA - 05042</t>
  </si>
  <si>
    <t>SANTA HELENA DEL OPON - SANTANDER - 68720</t>
  </si>
  <si>
    <t>SANTA ISABEL - TOLIMA - 73686</t>
  </si>
  <si>
    <t>SANTA LUCIA - ATLANTICO - 08675</t>
  </si>
  <si>
    <t>SANTA MARIA - BOYACA - 15690</t>
  </si>
  <si>
    <t>SANTA MARIA - HUILA - 41676</t>
  </si>
  <si>
    <t>SANTA MARTA - MAGDALENA - 47001</t>
  </si>
  <si>
    <t>SANTA ROSA - BOLIVAR - 13683</t>
  </si>
  <si>
    <t>SANTA ROSA - CAUCA - 19701</t>
  </si>
  <si>
    <t>SANTA ROSA DE CABAL - RISARALDA - 66682</t>
  </si>
  <si>
    <t>SANTA ROSA DE OSOS - ANTIOQUIA - 05686</t>
  </si>
  <si>
    <t>SANTA ROSA DE VITERBO - BOYACA - 15693</t>
  </si>
  <si>
    <t>SANTA ROSA DEL SUR - BOLIVAR - 13688</t>
  </si>
  <si>
    <t>SANTA ROSALIA - VICHADA - 99624</t>
  </si>
  <si>
    <t>SANTA SOFIA - BOYACA - 15696</t>
  </si>
  <si>
    <t>SANTACRUZ - NARIÑO - 52699</t>
  </si>
  <si>
    <t>SANTANA - BOYACA - 15686</t>
  </si>
  <si>
    <t>SANTANDER DE QUILICHAO - CAUCA - 19698</t>
  </si>
  <si>
    <t>SANTIAGO - NORTE DE SANTANDER - 54680</t>
  </si>
  <si>
    <t>SANTIAGO - PUTUMAYO - 86760</t>
  </si>
  <si>
    <t>SANTIAGO DE TOLU - SUCRE - 70820</t>
  </si>
  <si>
    <t>SANTO DOMINGO - ANTIOQUIA - 05690</t>
  </si>
  <si>
    <t>SANTO TOMAS - ATLANTICO - 08685</t>
  </si>
  <si>
    <t>SANTUARIO - RISARALDA - 66687</t>
  </si>
  <si>
    <t>SAPUYES - NARIÑO - 52720</t>
  </si>
  <si>
    <t>SARAVENA - ARAUCA - 81736</t>
  </si>
  <si>
    <t>SARDINATA - NORTE DE SANTANDER - 54720</t>
  </si>
  <si>
    <t>SASAIMA - CUNDINAMARCA - 25718</t>
  </si>
  <si>
    <t>SATIVANORTE - BOYACA - 15720</t>
  </si>
  <si>
    <t>SATIVASUR - BOYACA - 15723</t>
  </si>
  <si>
    <t>SEGOVIA - ANTIOQUIA - 05736</t>
  </si>
  <si>
    <t>SESQUILE - CUNDINAMARCA - 25736</t>
  </si>
  <si>
    <t>SEVILLA - VALLE DEL CAUCA - 76736</t>
  </si>
  <si>
    <t>SIACHOQUE - BOYACA - 15740</t>
  </si>
  <si>
    <t>SIBATE - CUNDINAMARCA - 25740</t>
  </si>
  <si>
    <t>SIBUNDOY - PUTUMAYO - 86749</t>
  </si>
  <si>
    <t>SILOS - NORTE DE SANTANDER - 54743</t>
  </si>
  <si>
    <t>SILVANIA - CUNDINAMARCA - 25743</t>
  </si>
  <si>
    <t>SILVIA - CAUCA - 19743</t>
  </si>
  <si>
    <t>SIMACOTA - SANTANDER - 68745</t>
  </si>
  <si>
    <t>SIMIJACA - CUNDINAMARCA - 25745</t>
  </si>
  <si>
    <t>SIMITI - BOLIVAR - 13744</t>
  </si>
  <si>
    <t>SINCELEJO - SUCRE - 70001</t>
  </si>
  <si>
    <t>SIPI - CHOCO - 27745</t>
  </si>
  <si>
    <t>SITIONUEVO - MAGDALENA - 47745</t>
  </si>
  <si>
    <t>SOACHA - CUNDINAMARCA - 25754</t>
  </si>
  <si>
    <t>SOATA - BOYACA - 15753</t>
  </si>
  <si>
    <t>SOCHA - BOYACA - 15757</t>
  </si>
  <si>
    <t>SOCORRO - SANTANDER - 68755</t>
  </si>
  <si>
    <t>SOCOTA - BOYACA - 15755</t>
  </si>
  <si>
    <t>SOGAMOSO - BOYACA - 15759</t>
  </si>
  <si>
    <t>SOLANO - CAQUETA - 18756</t>
  </si>
  <si>
    <t>SOLEDAD - ATLANTICO - 08758</t>
  </si>
  <si>
    <t>SOLITA - CAQUETA - 18785</t>
  </si>
  <si>
    <t>SOMONDOCO - BOYACA - 15761</t>
  </si>
  <si>
    <t>SONSON - ANTIOQUIA - 05756</t>
  </si>
  <si>
    <t>SOPETRAN - ANTIOQUIA - 05761</t>
  </si>
  <si>
    <t>SOPLAVIENTO - BOLIVAR - 13760</t>
  </si>
  <si>
    <t>SOPO - CUNDINAMARCA - 25758</t>
  </si>
  <si>
    <t>SORA - BOYACA - 15762</t>
  </si>
  <si>
    <t>SORACA - BOYACA - 15764</t>
  </si>
  <si>
    <t>SOTAQUIRA - BOYACA - 15763</t>
  </si>
  <si>
    <t>SOTARA PAISPAMBA - CAUCA - 19760</t>
  </si>
  <si>
    <t>SUAITA - SANTANDER - 68770</t>
  </si>
  <si>
    <t>SUAN - ATLANTICO - 08770</t>
  </si>
  <si>
    <t>SUAREZ - CAUCA - 19780</t>
  </si>
  <si>
    <t>SUAREZ - TOLIMA - 73770</t>
  </si>
  <si>
    <t>SUAZA - HUILA - 41770</t>
  </si>
  <si>
    <t>SUBACHOQUE - CUNDINAMARCA - 25769</t>
  </si>
  <si>
    <t>SUCRE - CAUCA - 19785</t>
  </si>
  <si>
    <t>SUCRE - SANTANDER - 68773</t>
  </si>
  <si>
    <t>SUCRE - SUCRE - 70771</t>
  </si>
  <si>
    <t>SUESCA - CUNDINAMARCA - 25772</t>
  </si>
  <si>
    <t>SUPATA - CUNDINAMARCA - 25777</t>
  </si>
  <si>
    <t>SUPIA - CALDAS - 17777</t>
  </si>
  <si>
    <t>SURATA - SANTANDER - 68780</t>
  </si>
  <si>
    <t>SUSA - CUNDINAMARCA - 25779</t>
  </si>
  <si>
    <t>SUSACON - BOYACA - 15774</t>
  </si>
  <si>
    <t>SUTAMARCHAN - BOYACA - 15776</t>
  </si>
  <si>
    <t>SUTATAUSA - CUNDINAMARCA - 25781</t>
  </si>
  <si>
    <t>SUTATENZA - BOYACA - 15778</t>
  </si>
  <si>
    <t>TABIO - CUNDINAMARCA - 25785</t>
  </si>
  <si>
    <t>TADO - CHOCO - 27787</t>
  </si>
  <si>
    <t>TALAIGUA NUEVO - BOLIVAR - 13780</t>
  </si>
  <si>
    <t>TAMALAMEQUE - CESAR - 20787</t>
  </si>
  <si>
    <t>TAMARA - CASANARE - 85400</t>
  </si>
  <si>
    <t>TAME - ARAUCA - 81794</t>
  </si>
  <si>
    <t>TAMESIS - ANTIOQUIA - 05789</t>
  </si>
  <si>
    <t>TAMINANGO - NARIÑO - 52786</t>
  </si>
  <si>
    <t>TANGUA - NARIÑO - 52788</t>
  </si>
  <si>
    <t>TARAIRA - VAUPES - 97666</t>
  </si>
  <si>
    <t>TARAPACA (ANM) - AMAZONAS - 91798</t>
  </si>
  <si>
    <t>TARAZA - ANTIOQUIA - 05790</t>
  </si>
  <si>
    <t>TARQUI - HUILA - 41791</t>
  </si>
  <si>
    <t>TARSO - ANTIOQUIA - 05792</t>
  </si>
  <si>
    <t>TASCO - BOYACA - 15790</t>
  </si>
  <si>
    <t>TAURAMENA - CASANARE - 85410</t>
  </si>
  <si>
    <t>TAUSA - CUNDINAMARCA - 25793</t>
  </si>
  <si>
    <t>TELLO - HUILA - 41799</t>
  </si>
  <si>
    <t>TENA - CUNDINAMARCA - 25797</t>
  </si>
  <si>
    <t>TENERIFE - MAGDALENA - 47798</t>
  </si>
  <si>
    <t>TENJO - CUNDINAMARCA - 25799</t>
  </si>
  <si>
    <t>TENZA - BOYACA - 15798</t>
  </si>
  <si>
    <t>TEORAMA - NORTE DE SANTANDER - 54800</t>
  </si>
  <si>
    <t>TERUEL - HUILA - 41801</t>
  </si>
  <si>
    <t>TESALIA - HUILA - 41797</t>
  </si>
  <si>
    <t>TIBACUY - CUNDINAMARCA - 25805</t>
  </si>
  <si>
    <t>TIBANA - BOYACA - 15804</t>
  </si>
  <si>
    <t>TIBASOSA - BOYACA - 15806</t>
  </si>
  <si>
    <t>TIBIRITA - CUNDINAMARCA - 25807</t>
  </si>
  <si>
    <t>TIBU - NORTE DE SANTANDER - 54810</t>
  </si>
  <si>
    <t>TIERRALTA - CORDOBA - 23807</t>
  </si>
  <si>
    <t>TIMANA - HUILA - 41807</t>
  </si>
  <si>
    <t>TIMBIO - CAUCA - 19807</t>
  </si>
  <si>
    <t>TIMBIQUI - CAUCA - 19809</t>
  </si>
  <si>
    <t>TINJACA - BOYACA - 15808</t>
  </si>
  <si>
    <t>TIPACOQUE - BOYACA - 15810</t>
  </si>
  <si>
    <t>TIQUISIO - BOLIVAR - 13810</t>
  </si>
  <si>
    <t>TITIRIBI - ANTIOQUIA - 05809</t>
  </si>
  <si>
    <t>TOCA - BOYACA - 15814</t>
  </si>
  <si>
    <t>TOCAIMA - CUNDINAMARCA - 25815</t>
  </si>
  <si>
    <t>TOCANCIPA - CUNDINAMARCA - 25817</t>
  </si>
  <si>
    <t>TOGÜI - BOYACA - 15816</t>
  </si>
  <si>
    <t>TOLEDO - ANTIOQUIA - 05819</t>
  </si>
  <si>
    <t>TOLEDO - NORTE DE SANTANDER - 54820</t>
  </si>
  <si>
    <t>TONA - SANTANDER - 68820</t>
  </si>
  <si>
    <t>TOPAGA - BOYACA - 15820</t>
  </si>
  <si>
    <t>TOPAIPI - CUNDINAMARCA - 25823</t>
  </si>
  <si>
    <t>TORIBIO - CAUCA - 19821</t>
  </si>
  <si>
    <t>TORO - VALLE DEL CAUCA - 76823</t>
  </si>
  <si>
    <t>TOTA - BOYACA - 15822</t>
  </si>
  <si>
    <t>TOTORO - CAUCA - 19824</t>
  </si>
  <si>
    <t>TRINIDAD - CASANARE - 85430</t>
  </si>
  <si>
    <t>TRUJILLO - VALLE DEL CAUCA - 76828</t>
  </si>
  <si>
    <t>TUBARA - ATLANTICO - 08832</t>
  </si>
  <si>
    <t>TUCHIN - CORDOBA - 23815</t>
  </si>
  <si>
    <t>TULUA - VALLE DEL CAUCA - 76834</t>
  </si>
  <si>
    <t>TUNJA - BOYACA - 15001</t>
  </si>
  <si>
    <t>TUNUNGUA - BOYACA - 15832</t>
  </si>
  <si>
    <t>TUQUERRES - NARIÑO - 52838</t>
  </si>
  <si>
    <t>TURBACO - BOLIVAR - 13836</t>
  </si>
  <si>
    <t>TURBANA - BOLIVAR - 13838</t>
  </si>
  <si>
    <t>TURBO - ANTIOQUIA - 05837</t>
  </si>
  <si>
    <t>TURMEQUE - BOYACA - 15835</t>
  </si>
  <si>
    <t>TUTA - BOYACA - 15837</t>
  </si>
  <si>
    <t>TUTAZA - BOYACA - 15839</t>
  </si>
  <si>
    <t>UBALA - CUNDINAMARCA - 25839</t>
  </si>
  <si>
    <t>UBAQUE - CUNDINAMARCA - 25841</t>
  </si>
  <si>
    <t>ULLOA - VALLE DEL CAUCA - 76845</t>
  </si>
  <si>
    <t>UMBITA - BOYACA - 15842</t>
  </si>
  <si>
    <t>UNE - CUNDINAMARCA - 25845</t>
  </si>
  <si>
    <t>UNGUIA - CHOCO - 27800</t>
  </si>
  <si>
    <t>UNION PANAMERICANA - CHOCO - 27810</t>
  </si>
  <si>
    <t>URAMITA - ANTIOQUIA - 05842</t>
  </si>
  <si>
    <t>URIBE - META - 50370</t>
  </si>
  <si>
    <t>URIBIA - LA GUAJIRA - 44847</t>
  </si>
  <si>
    <t>URRAO - ANTIOQUIA - 05847</t>
  </si>
  <si>
    <t>URUMITA - LA GUAJIRA - 44855</t>
  </si>
  <si>
    <t>USIACURI - ATLANTICO - 08849</t>
  </si>
  <si>
    <t>UTICA - CUNDINAMARCA - 25851</t>
  </si>
  <si>
    <t>VALDIVIA - ANTIOQUIA - 05854</t>
  </si>
  <si>
    <t>VALENCIA - CORDOBA - 23855</t>
  </si>
  <si>
    <t>VALLE DE SAN JOSE - SANTANDER - 68855</t>
  </si>
  <si>
    <t>VALLE DE SAN JUAN - TOLIMA - 73854</t>
  </si>
  <si>
    <t>VALLE DEL GUAMUEZ - PUTUMAYO - 86865</t>
  </si>
  <si>
    <t>VALLEDUPAR - CESAR - 20001</t>
  </si>
  <si>
    <t>VALPARAISO - ANTIOQUIA - 05856</t>
  </si>
  <si>
    <t>VALPARAISO - CAQUETA - 18860</t>
  </si>
  <si>
    <t>VEGACHI - ANTIOQUIA - 05858</t>
  </si>
  <si>
    <t>VELEZ - SANTANDER - 68861</t>
  </si>
  <si>
    <t>VENADILLO - TOLIMA - 73861</t>
  </si>
  <si>
    <t>VENECIA - ANTIOQUIA - 05861</t>
  </si>
  <si>
    <t>VENECIA - CUNDINAMARCA - 25506</t>
  </si>
  <si>
    <t>VENTAQUEMADA - BOYACA - 15861</t>
  </si>
  <si>
    <t>VERGARA - CUNDINAMARCA - 25862</t>
  </si>
  <si>
    <t>VERSALLES - VALLE DEL CAUCA - 76863</t>
  </si>
  <si>
    <t>VETAS - SANTANDER - 68867</t>
  </si>
  <si>
    <t>VIANI - CUNDINAMARCA - 25867</t>
  </si>
  <si>
    <t>VICTORIA - CALDAS - 17867</t>
  </si>
  <si>
    <t>VIGIA DEL FUERTE - ANTIOQUIA - 05873</t>
  </si>
  <si>
    <t>VIJES - VALLE DEL CAUCA - 76869</t>
  </si>
  <si>
    <t>VILLA CARO - NORTE DE SANTANDER - 54871</t>
  </si>
  <si>
    <t>VILLA DE LEYVA - BOYACA - 15407</t>
  </si>
  <si>
    <t>VILLA DE SAN DIEGO DE UBATE - CUNDINAMARCA - 25843</t>
  </si>
  <si>
    <t>VILLA DEL ROSARIO - NORTE DE SANTANDER - 54874</t>
  </si>
  <si>
    <t>VILLA RICA - CAUCA - 19845</t>
  </si>
  <si>
    <t>VILLAGARZON - PUTUMAYO - 86885</t>
  </si>
  <si>
    <t>VILLAGOMEZ - CUNDINAMARCA - 25871</t>
  </si>
  <si>
    <t>VILLAHERMOSA - TOLIMA - 73870</t>
  </si>
  <si>
    <t>VILLAMARIA - CALDAS - 17873</t>
  </si>
  <si>
    <t>VILLANUEVA - BOLIVAR - 13873</t>
  </si>
  <si>
    <t>VILLANUEVA - CASANARE - 85440</t>
  </si>
  <si>
    <t>VILLANUEVA - LA GUAJIRA - 44874</t>
  </si>
  <si>
    <t>VILLANUEVA - SANTANDER - 68872</t>
  </si>
  <si>
    <t>VILLAPINZON - CUNDINAMARCA - 25873</t>
  </si>
  <si>
    <t>VILLARRICA - TOLIMA - 73873</t>
  </si>
  <si>
    <t>VILLAVICENCIO - META - 50001</t>
  </si>
  <si>
    <t>VILLAVIEJA - HUILA - 41872</t>
  </si>
  <si>
    <t>VILLETA - CUNDINAMARCA - 25875</t>
  </si>
  <si>
    <t>VIOTA - CUNDINAMARCA - 25878</t>
  </si>
  <si>
    <t>VIRACACHA - BOYACA - 15879</t>
  </si>
  <si>
    <t>VISTAHERMOSA - META - 50711</t>
  </si>
  <si>
    <t>VITERBO - CALDAS - 17877</t>
  </si>
  <si>
    <t>YACOPI - CUNDINAMARCA - 25885</t>
  </si>
  <si>
    <t>YACUANQUER - NARIÑO - 52885</t>
  </si>
  <si>
    <t>YAGUARA - HUILA - 41885</t>
  </si>
  <si>
    <t>YALI - ANTIOQUIA - 05885</t>
  </si>
  <si>
    <t>YARUMAL - ANTIOQUIA - 05887</t>
  </si>
  <si>
    <t>YAVARATE (ANM) - VAUPES - 97889</t>
  </si>
  <si>
    <t>YOLOMBO - ANTIOQUIA - 05890</t>
  </si>
  <si>
    <t>YONDO - ANTIOQUIA - 05893</t>
  </si>
  <si>
    <t>YOPAL - CASANARE - 85001</t>
  </si>
  <si>
    <t>YOTOCO - VALLE DEL CAUCA - 76890</t>
  </si>
  <si>
    <t>YUMBO - VALLE DEL CAUCA - 76892</t>
  </si>
  <si>
    <t>ZAMBRANO - BOLIVAR - 13894</t>
  </si>
  <si>
    <t>ZAPATOCA - SANTANDER - 68895</t>
  </si>
  <si>
    <t>ZAPAYAN - MAGDALENA - 47960</t>
  </si>
  <si>
    <t>ZARAGOZA - ANTIOQUIA - 05895</t>
  </si>
  <si>
    <t>ZARZAL - VALLE DEL CAUCA - 76895</t>
  </si>
  <si>
    <t>ZETAQUIRA - BOYACA - 15897</t>
  </si>
  <si>
    <t>ZIPACON - CUNDINAMARCA - 25898</t>
  </si>
  <si>
    <t>ZIPAQUIRA - CUNDINAMARCA - 25899</t>
  </si>
  <si>
    <t>ZONA BANANERA - MAGDALENA - 47980</t>
  </si>
  <si>
    <t>SI</t>
  </si>
  <si>
    <t>NO</t>
  </si>
  <si>
    <t>RESOLUCIÓN 414</t>
  </si>
  <si>
    <t>RESOLUCIÓN 533</t>
  </si>
  <si>
    <t>FECHA DD/MM/AAAA</t>
  </si>
  <si>
    <t>FECHA AAAA</t>
  </si>
  <si>
    <t>TIPO DE VIGILADO</t>
  </si>
  <si>
    <t>EMPRESAS DE TRANSPORTE FLUVIAL</t>
  </si>
  <si>
    <t>EMPRESAS DE TRANSPORTE MARÍTIMO</t>
  </si>
  <si>
    <t>EMPRESAS DE TRANSPORTE TERRESTRE AUTOMOTOR DE CARGA</t>
  </si>
  <si>
    <t>EMPRESAS DE TRANSPORTE TERRESTRE AUTOMOTOR MIXTO</t>
  </si>
  <si>
    <t>EMPRESAS DE TRANSPORTE POR CABLE</t>
  </si>
  <si>
    <t>ORGANISMOS DE APOYO AL TRÁNSITO, AUTORIDADES Y ORGANISMOS DE TRANSITO  </t>
  </si>
  <si>
    <t>EMPRESAS DE TRANSPORTE AÉREO</t>
  </si>
  <si>
    <t>TERMINALES DE TRANSPORTE TERRESTRE AUTOMOTOR</t>
  </si>
  <si>
    <t>INFRAESTRUCTURA AEROPORTUARIA CONCESIONADA Y NO CONCESIONADA</t>
  </si>
  <si>
    <t>INFRAESTRUCTURA CARRETERA CONCESIONADA Y NO CONCESIONADA</t>
  </si>
  <si>
    <t>INFRAESTRUCTURA FÉRREA CONCESIONADA Y NO CONCESIONADA</t>
  </si>
  <si>
    <t>CALCULADO</t>
  </si>
  <si>
    <t>DELEGATURA</t>
  </si>
  <si>
    <t>DELEGATURA DE PUERTOS</t>
  </si>
  <si>
    <t>DELEGATURA DE TRÁNSITO Y TRANSPORTE TERRESTRE</t>
  </si>
  <si>
    <t>DELEGATURA DE CONCESIONES E INFRAESTRUCTURA</t>
  </si>
  <si>
    <t>MÁS MODALIDADES</t>
  </si>
  <si>
    <t>TIPO DE DOCUMENTO</t>
  </si>
  <si>
    <t>CÉDULA</t>
  </si>
  <si>
    <t>CÉDULA EXTRANJERÍA</t>
  </si>
  <si>
    <t>IDENTIFICACIÓN DEL VIGILADO</t>
  </si>
  <si>
    <t>VINCULADOS ECONÓMICOS</t>
  </si>
  <si>
    <t>FECHA DE CORTE ESTADOS FINANCIEROS</t>
  </si>
  <si>
    <t>MONEDA DE PRESENTACIÓN</t>
  </si>
  <si>
    <t>Estado de Situación Financiera</t>
  </si>
  <si>
    <t>DATOS BÁSICOS</t>
  </si>
  <si>
    <t>TIPO DE ENTIDAD PÚBLICA</t>
  </si>
  <si>
    <t>CATEGORÍA</t>
  </si>
  <si>
    <t>SECRETARIA DE TRÁNSITO</t>
  </si>
  <si>
    <t>ALCALDÍA MUNICIPAL</t>
  </si>
  <si>
    <t>A</t>
  </si>
  <si>
    <t>B</t>
  </si>
  <si>
    <t>C</t>
  </si>
  <si>
    <t>NUMÉRICO SIN PUNTOS NI COMAS</t>
  </si>
  <si>
    <t>Siguiente -&gt;</t>
  </si>
  <si>
    <t>ACTIVOS</t>
  </si>
  <si>
    <t>NIT SIN DIGITO DE VERIFICACIÓN</t>
  </si>
  <si>
    <t>PERIODICIDAD DE PRESENTACIÓN</t>
  </si>
  <si>
    <t>PASIVOS</t>
  </si>
  <si>
    <t>PERÍODO A REPORTAR</t>
  </si>
  <si>
    <t>PASIVOS NO CORRIENTES</t>
  </si>
  <si>
    <t>PATRIMONIO</t>
  </si>
  <si>
    <t>TOTAL PASIVO + PATRIMONIO</t>
  </si>
  <si>
    <t>Estado de Resultados</t>
  </si>
  <si>
    <t>NUMÉRICO SIN PUNTOS NI COMAS SIN DECIMALES</t>
  </si>
  <si>
    <t>VALOR NUMÉRICO SIN CENTAVOS</t>
  </si>
  <si>
    <t>ESTADO DE RESULTADOS</t>
  </si>
  <si>
    <t>Estados Financieros</t>
  </si>
  <si>
    <t>Información Adicional</t>
  </si>
  <si>
    <t>Datos Básicos</t>
  </si>
  <si>
    <t>Estado de Resultados Integral</t>
  </si>
  <si>
    <t>Estado de Cambios en el Patrimonio</t>
  </si>
  <si>
    <t>PASIVOS CORRIENTES</t>
  </si>
  <si>
    <t>INGRESOS DE ACTIVIDADES ORDINARIAS</t>
  </si>
  <si>
    <t>Activos Distintos Al Efectivo Pignorados Como Garantía</t>
  </si>
  <si>
    <t>Plusvalía</t>
  </si>
  <si>
    <t>Prima De Emisión</t>
  </si>
  <si>
    <t>Inversión Sumplementaria Al Capital Asignado</t>
  </si>
  <si>
    <t>Otras Participaciones En El Patrimonio</t>
  </si>
  <si>
    <t>Superavit Por Revaluación</t>
  </si>
  <si>
    <t>Otras Reservas</t>
  </si>
  <si>
    <t>GANANCIA BRUTA</t>
  </si>
  <si>
    <t>GANANCIA (PÉRDIDA) DERIVADAS DE LA POSICIÓN MONETARIA NETA</t>
  </si>
  <si>
    <t>Deuda Financiera</t>
  </si>
  <si>
    <t>Hipótesis Negocio Marcha</t>
  </si>
  <si>
    <t>Dictámen Revisor Fiscal</t>
  </si>
  <si>
    <t>Opinión Dictámen</t>
  </si>
  <si>
    <t>Contenido Salvedad Dictámen</t>
  </si>
  <si>
    <t>Parrafo Enfásis Dictámen</t>
  </si>
  <si>
    <t>GANANCIA (PÉRDIDA) ANTES DE IMPUESTOS</t>
  </si>
  <si>
    <t>GANANCIA (PÉRDIDA) PROCEDENTE DE OPERACIONES CONTINUADAS</t>
  </si>
  <si>
    <t>(+)Ingresos derivados de actividades de transporte, conexas y complementarias</t>
  </si>
  <si>
    <t>(+)Ingresos derivados por otras actividades no asociadas al transporte</t>
  </si>
  <si>
    <t>(-)Costo de ventas</t>
  </si>
  <si>
    <t>(-)Gastos de ventas</t>
  </si>
  <si>
    <t>(-)Gastos de Administración</t>
  </si>
  <si>
    <t>(±)Diferencia entre el importe en libros de dividendos pagaderos e importe en libros de activos distribuidos distintos al efectivo</t>
  </si>
  <si>
    <t>(+)Ingresos Financieros</t>
  </si>
  <si>
    <t>(-)Costos Financieros</t>
  </si>
  <si>
    <t>(±)Ganancias( pérdidas) procedente de operaciones discontinuadas libros anteriores y el valor razonable de activos financieros reclasificados como medidos al valor razonable</t>
  </si>
  <si>
    <t>GANANCIA (PÉRDIDA) NETA</t>
  </si>
  <si>
    <t>Estado de Resultados en formato PDF firmado por Representante Legal , contador y Revisor Fiscal en caso de que aplique</t>
  </si>
  <si>
    <t>Ganancias (pérdidas) por diferencias de cambio de conversión, netas de impuestos</t>
  </si>
  <si>
    <t>Otro resultado integral, neto de impuestos, diferencias de cambio por conversión</t>
  </si>
  <si>
    <t>Resultado integral total</t>
  </si>
  <si>
    <t>Resultado integral atribuible a los propietarios de la controladora</t>
  </si>
  <si>
    <t>Resultado integral atribuible a participaciones no controladoras</t>
  </si>
  <si>
    <t>Resultado integral atribuible a:</t>
  </si>
  <si>
    <t>Otro Resultado Integral</t>
  </si>
  <si>
    <t>Estado de Flujo de Efectivo</t>
  </si>
  <si>
    <t>Actividades de operación</t>
  </si>
  <si>
    <t>(+/-) Ganancia (pérdida)</t>
  </si>
  <si>
    <t>(+/-) Ajustes gastos por impuestos a las ganancias</t>
  </si>
  <si>
    <t>( + ) Ajustes por gastos de depreciación y amortización</t>
  </si>
  <si>
    <t>(+/-) Ajustes por deterioro de valor (reversiones de pérdidas por deterioro de valor) reconocidas en el resultado del periodo</t>
  </si>
  <si>
    <t>(+) Ajustes por provisiones</t>
  </si>
  <si>
    <t>(+) Ajustes por costos financieros</t>
  </si>
  <si>
    <t>(+/-) Ajustes por pérdidas (ganancias) de moneda extranjera no realizadas</t>
  </si>
  <si>
    <t>(+) Ajustes por pérdidas (ganancias) del valor razonable</t>
  </si>
  <si>
    <t>(-) Ajustes por ganancias no distribuidas de asociadas</t>
  </si>
  <si>
    <t>(+/-) Ajustes por pérdidas (ganancias) por la disposición de activos no corrientes</t>
  </si>
  <si>
    <t>(+/-) Otros ajustes para conciliar la ganancia (pérdida)</t>
  </si>
  <si>
    <t>Total ajustes para conciliar la ganancia (pérdida)</t>
  </si>
  <si>
    <t>Ajustes para conciliar la ganancia(pérdida)</t>
  </si>
  <si>
    <t>Flujos de efectivo procedentes de actividades de operación</t>
  </si>
  <si>
    <t>(+/-) Ajustes por disminuciones (incrementos) en los inventarios</t>
  </si>
  <si>
    <t>(+/-) Ajustes por la disminución (incremento) de cuentas por cobrar de origen comercial</t>
  </si>
  <si>
    <t>(+/-) Ajustes por disminuciones (incrementos) en otras cuentas por cobrar derivadas de las actividades de operación</t>
  </si>
  <si>
    <t>(+/-) Ajustes por el incremento (disminución) de cuentas por pagar de origen comercial</t>
  </si>
  <si>
    <t>(+/-) Ajustes por incrementos (disminuciones) en otras cuentas por pagar derivadas de las actividades de operación</t>
  </si>
  <si>
    <t>(+/-) Otras entradas (salidas) de efectivo</t>
  </si>
  <si>
    <t>Flujos de efectivo procedentes de actividades de inversión</t>
  </si>
  <si>
    <t>(+) Importes procedentes de aumento de capital y/o recolocación de acciones</t>
  </si>
  <si>
    <t>(-) Disminución de capital social y/o readquisición de acciones</t>
  </si>
  <si>
    <t>(-) Pagos por otras participaciones en el patrimonio</t>
  </si>
  <si>
    <t>(+) Importe procedente del aumento prima por emisión</t>
  </si>
  <si>
    <t>(-) Disminución de prima por emisión</t>
  </si>
  <si>
    <t>(+) Importes procedentes de préstamos</t>
  </si>
  <si>
    <t>(-) Reembolsos de préstamos</t>
  </si>
  <si>
    <t>(-) Pagos de pasivos por arrendamientos financieros</t>
  </si>
  <si>
    <t>(-) Dividendos pagados</t>
  </si>
  <si>
    <t>(-) Intereses pagados</t>
  </si>
  <si>
    <t>Incremento (disminución) neto de efectivo y equivalentes al efectivo</t>
  </si>
  <si>
    <t>Efectivo y equivalentes al efectivo al principio del periodo</t>
  </si>
  <si>
    <t>Efectivo y equivalentes al efectivo al final del periodo</t>
  </si>
  <si>
    <t>Contenido Salvedad Dictamen</t>
  </si>
  <si>
    <t>Parrafo Enfasis Dictamen</t>
  </si>
  <si>
    <t>Hipotesis Negocio Marcha</t>
  </si>
  <si>
    <t>(+)Ingresos No Operacionales</t>
  </si>
  <si>
    <t>(+)Otros Ingresos no operacionales</t>
  </si>
  <si>
    <t>(-)Otros Gastos no operacionales</t>
  </si>
  <si>
    <t>(-)Intereses de la Deuda</t>
  </si>
  <si>
    <t>(-)Otros gastos financieros</t>
  </si>
  <si>
    <t>(-)Gastos No Operacionales</t>
  </si>
  <si>
    <t>(-)Amortización</t>
  </si>
  <si>
    <t>(-)Depreciación</t>
  </si>
  <si>
    <t>DICTAMEN DEL REVISOR FISCAL</t>
  </si>
  <si>
    <t>OPINION_DICTAMEN</t>
  </si>
  <si>
    <t>CONTENIDO_SALVEDAD_DICTAMEN</t>
  </si>
  <si>
    <t>PARRAFO_ENFASIS_DICTAMEN</t>
  </si>
  <si>
    <t>HIPOTESIS_NEGOCIO_MARCHA</t>
  </si>
  <si>
    <t>CON SALVEDAD</t>
  </si>
  <si>
    <t>ADMINISTRATIVO</t>
  </si>
  <si>
    <t>SI CUMPLE</t>
  </si>
  <si>
    <t>LIMPIO O FAVORABLE</t>
  </si>
  <si>
    <t>CONTABLE - FINANCIERO</t>
  </si>
  <si>
    <t>NO CUMPLE</t>
  </si>
  <si>
    <t>NO REPORTA DICTÁMEN</t>
  </si>
  <si>
    <t>ECONOMICO</t>
  </si>
  <si>
    <t>LEGAL</t>
  </si>
  <si>
    <t>NO SALVEDAD</t>
  </si>
  <si>
    <t>SIN CATEGORIZAR</t>
  </si>
  <si>
    <t>Cuentas por Pagar Comerciales - Proveedores</t>
  </si>
  <si>
    <t>=ER!$I$27</t>
  </si>
  <si>
    <t>=+SUMA(I14:J15)</t>
  </si>
  <si>
    <t>=+SUMA(I18:J19)</t>
  </si>
  <si>
    <t>=+I11+I40</t>
  </si>
  <si>
    <t>=+I43+I44-I41</t>
  </si>
  <si>
    <t>=+SUMA(I16:J25)</t>
  </si>
  <si>
    <t>Flujos de efectivo netos procedentes de actividades de operación</t>
  </si>
  <si>
    <t>=+SUMA(I28:J33)+I26+I14</t>
  </si>
  <si>
    <t>Flujos de efectivo netos procedentes de actividades de inversión</t>
  </si>
  <si>
    <t>=+I36-I37+I38-I39-I40+I41-I42+I41-I42+I43-I44-I45+I46-I47-I48+I49</t>
  </si>
  <si>
    <t xml:space="preserve">Flujos de efectivo procedentes de actividades de financiación </t>
  </si>
  <si>
    <t>=+I52-I53-I54+I55-I56+I57-I58-I59-I60-I61+I62</t>
  </si>
  <si>
    <t>Incremento - disminución - neto de efectivo y equivalentes al efectivo, antes del efecto de los cambios en la tasa de cambio</t>
  </si>
  <si>
    <t>=+I34+I50+I63</t>
  </si>
  <si>
    <t xml:space="preserve">Efectos de la variacion en la tasa de cambio sobre el efectivo y equivalentes al efectivo </t>
  </si>
  <si>
    <t>Efectos de la variacion en la tasa de cambio sobre el efectivo y equivalentes al efectivo</t>
  </si>
  <si>
    <t>=+I64+I66</t>
  </si>
  <si>
    <t>=ESF!$K$12</t>
  </si>
  <si>
    <t>=ESF!$I$12</t>
  </si>
  <si>
    <t>(±)Participación en las ganancias ( pérdidas) de asociadas y negocios conjuntos que se contabilicen utilizando el método de participación</t>
  </si>
  <si>
    <t>Otro resultado integral</t>
  </si>
  <si>
    <t>TIPO DE ESTADOS FINANCIEROS</t>
  </si>
  <si>
    <t>TIPO DE VINCULACIÓN ECONÓMICA</t>
  </si>
  <si>
    <t>FILIAL</t>
  </si>
  <si>
    <t>SUBSIDIARIA</t>
  </si>
  <si>
    <t>NOMBRE VINCULADO ECONÓMICO</t>
  </si>
  <si>
    <t>NIT VINCULADO ECONÓMICO</t>
  </si>
  <si>
    <t>NATURALEZA</t>
  </si>
  <si>
    <t>PÚBLICA</t>
  </si>
  <si>
    <t>MIXTA</t>
  </si>
  <si>
    <t>PRIVADA</t>
  </si>
  <si>
    <t>INFRAESTRUCTURA PORTUARIA FLUVIAL</t>
  </si>
  <si>
    <t>INFRAESTRUCTURA PORTUARIA MARÍTIMA</t>
  </si>
  <si>
    <t>OPERADOR PORTUARIO FLUVIAL</t>
  </si>
  <si>
    <t>OPERADOR PORTUARIO MARÍTIMO</t>
  </si>
  <si>
    <t>Capital Pagado</t>
  </si>
  <si>
    <t>Readquisición de instrumentos de patrimonio propio</t>
  </si>
  <si>
    <t>Reserva Legal</t>
  </si>
  <si>
    <t>Utilidad y/o Perdida del Ejercicio</t>
  </si>
  <si>
    <t>Utilidad y/o Perdida Acumulada</t>
  </si>
  <si>
    <t>Ganancias acumuladas por efecto de la convergencia</t>
  </si>
  <si>
    <t>Ganancias acumuladas diferentes a las generadas por efecto de la convergencia</t>
  </si>
  <si>
    <t xml:space="preserve"> ¿Para la presentación de los estados financieros, está aplicando el marco técnico contable para entidades que no cumplen la Hipótesis de Negocio en Marcha de acuerdo con lo establecido en el Decreto 2101 de 2016? </t>
  </si>
  <si>
    <t>TOTAL ACTIVOS CORRIENTES</t>
  </si>
  <si>
    <t>TOTAL ACTIVOS NO CORRIENTES</t>
  </si>
  <si>
    <t>VALIDACIÓN ACTIVOS NO CORRIENTES</t>
  </si>
  <si>
    <t>VALIDACIÓN ACTIVOS CORRIENTES</t>
  </si>
  <si>
    <t>VALIDACIÓN  ACTIVOS</t>
  </si>
  <si>
    <t>VALIDACIÓN PASIVOS</t>
  </si>
  <si>
    <t>VALIDACIÓN PATRIMONIO</t>
  </si>
  <si>
    <t>VALIDACIÓN ECUACIÓN PATRIMONIAL</t>
  </si>
  <si>
    <t>Una vez haya terminado el diligenciamiento de esta pestaña de manera completa, teniendo todas las validaciones en estado CORRECTO, continúe a la pestaña ER.</t>
  </si>
  <si>
    <t>Una vez haya terminado el diligenciamiento de esta pestaña de manera completa, sin dejar ninguna celda vacía, continúe a la pestaña ESF.</t>
  </si>
  <si>
    <t>Campo calculado</t>
  </si>
  <si>
    <t>Campo para diligenciar</t>
  </si>
  <si>
    <t>Campo de validación</t>
  </si>
  <si>
    <t xml:space="preserve">ESTADO DE SITUACIÓN FINANCIERA 
expresado en pesos colombianos
</t>
  </si>
  <si>
    <t>expresados en pesos colombianos</t>
  </si>
  <si>
    <t>CORRECTO</t>
  </si>
  <si>
    <t>POR ESTATUTOS O CONTRATO SOCIAL</t>
  </si>
  <si>
    <t>SUPERAR ACTIVOS Y/O INGRESOS</t>
  </si>
  <si>
    <t>OBLIGACIÓN LEGAL</t>
  </si>
  <si>
    <t>NO OBLIGADO</t>
  </si>
  <si>
    <t>OBLIGATORIEDAD RF</t>
  </si>
  <si>
    <r>
      <rPr>
        <sz val="11"/>
        <color rgb="FFFF0000"/>
        <rFont val="Aptos Narrow"/>
        <family val="2"/>
      </rPr>
      <t>(±)</t>
    </r>
    <r>
      <rPr>
        <sz val="11"/>
        <color rgb="FFFF0000"/>
        <rFont val="Aptos Narrow"/>
        <family val="2"/>
        <scheme val="minor"/>
      </rPr>
      <t xml:space="preserve">Ganancias( pérdidas) que surgen de la baja de cuentas de activos financieros medidos al costo amortizado </t>
    </r>
  </si>
  <si>
    <t>(+)Ingreso por impuestos</t>
  </si>
  <si>
    <t xml:space="preserve">(-) Gasto por impuesto a las ganancias </t>
  </si>
  <si>
    <t>(-)Otros gastos operacionales</t>
  </si>
  <si>
    <t>(+)Otros ingresos operacionales</t>
  </si>
  <si>
    <t>(±)Otras ganancias (pérdidas) operacionales</t>
  </si>
  <si>
    <t>GANANCIA (PÉRDIDA) POR ACTIVIDADES DE LA OPERACIÓN</t>
  </si>
  <si>
    <t>VALIDACIÓN ESTADO DE RESULTADOS</t>
  </si>
  <si>
    <t>Una vez haya terminado el diligenciamiento de esta pestaña de manera completa, se debe verificar que la validación del estado de resultados indique que esta correcta, debe continuar al módulo ESTADO DE RESULTADO INTEGRAL.</t>
  </si>
  <si>
    <t>ESTADO DE RESULTADO INTEGRAL componentes ORI - OTRO RESULTADO INTEGRAL</t>
  </si>
  <si>
    <t>expresado en pesos colombianos</t>
  </si>
  <si>
    <t xml:space="preserve">Componentes de otro resultado integral que no se reclasificarán al resultado del periodo, neto de impuestos </t>
  </si>
  <si>
    <t>Otro resultado integral, neto de impuestos, ganancias (pérdidas) actuariales por planes de beneficios definidos</t>
  </si>
  <si>
    <t>Otro resultado integral, neto de impuestos, ganancias (pérdidas) por revaluación</t>
  </si>
  <si>
    <t>Total otro resultado integral que no se reclasificará al resultado del periodo, neto de impuestos</t>
  </si>
  <si>
    <t>Componentes de otro resultado integral que se reclasificarán al resultado del periodo, neto de impuestos</t>
  </si>
  <si>
    <t>Ganancias (pérdidas) por coberturas de flujos de efectivo, neto de impuestos</t>
  </si>
  <si>
    <t>Total otro resultado integral que se reclasificará al resultado del periodo, neto de impuestos</t>
  </si>
  <si>
    <t>Participación de otro resultado integral de subsidiarias, asociadas y negocios conjuntos contabilizados utilizando el método de la participación que se reclasificará al resultado del periodo, neto de impuestos</t>
  </si>
  <si>
    <t>Total otro resultado integral</t>
  </si>
  <si>
    <t>Una vez haya terminado el diligenciamiento de esta pestaña de manera completa,debe continuar al módulo ESTADO DE FLUJO DE EFECTIVO.</t>
  </si>
  <si>
    <t>(+) Flujos de efectivo procedentes de la pérdida de control de subsidiarias u otros negocios</t>
  </si>
  <si>
    <t>(-) Flujos de efectivo utilizados para obtener el control de subsidiarias u otros negocios</t>
  </si>
  <si>
    <t>(+) Otros cobros por la venta de patrimonio o instrumentos de deuda de otras entidades</t>
  </si>
  <si>
    <t>(-) Otros pagos para adquirir patrimonio o instrumentos de deuda de otras entidades</t>
  </si>
  <si>
    <t>(+) Otros cobros por la venta de participaciones en negocios conjuntos</t>
  </si>
  <si>
    <t>(-) Otros pagos para adquirir participaciones en negocios conjuntos</t>
  </si>
  <si>
    <t>(+) Importes procedentes de la venta de propiedades, planta y equipo</t>
  </si>
  <si>
    <t>(-) Compras de propiedades, planta y equipo</t>
  </si>
  <si>
    <t>(+) Importes procedentes de ventas de activos intangibles</t>
  </si>
  <si>
    <t>(-) Compras de activos intangibles</t>
  </si>
  <si>
    <t>(+) Recursos por ventas de otros activos a largo plazo</t>
  </si>
  <si>
    <t>(-) Compras de otros activos a largo plazo</t>
  </si>
  <si>
    <t>(-) Anticipos de efectivo y préstamos concedidos a terceros</t>
  </si>
  <si>
    <t>(+) Cobros procedentes del reembolso de anticipos  y préstamos concedidos a terceros</t>
  </si>
  <si>
    <t>(-) Pagos derivados de contratos de futuro, a término, de opciones y de permuta financiera</t>
  </si>
  <si>
    <t>(+) Cobros procedentes de contratos de futuro, a término, de opciones y de permuta financiera</t>
  </si>
  <si>
    <t>(+) Dividendos recibidos</t>
  </si>
  <si>
    <t>(+) Intereses recibidos</t>
  </si>
  <si>
    <t>VALIDACIÓN OBLIGATORIEDAD DICTAMEN</t>
  </si>
  <si>
    <t>ABSTENCIÓN DE OPINIÓN</t>
  </si>
  <si>
    <t>DESFAVORABLE O ADVERSA</t>
  </si>
  <si>
    <t>Opinión Dictamen</t>
  </si>
  <si>
    <t>Efectivo y equivalentes al efectivo</t>
  </si>
  <si>
    <t>Cuentas Comerciales por Cobrar Operacionales - Clientes</t>
  </si>
  <si>
    <t>Otras cuentas por cobrar corrientes</t>
  </si>
  <si>
    <t>Inventarios corrientes</t>
  </si>
  <si>
    <t>Activos por impuestos corrientes, corriente</t>
  </si>
  <si>
    <t>Activos biológicos corrientes, al costo menos depreciación acumulada y deterioro de valor</t>
  </si>
  <si>
    <t>Activos biológicos corrientes, al valor razonable</t>
  </si>
  <si>
    <t>Otros activos financieros corrientes</t>
  </si>
  <si>
    <t>Otros activos no financieros corrientes</t>
  </si>
  <si>
    <t>Propiedades, planta y equipo</t>
  </si>
  <si>
    <t>Propiedades de inversión al costo menos depreciación acumulada y deterioro</t>
  </si>
  <si>
    <t>Propiedades de inversión a valor razonable con cambios en resultados</t>
  </si>
  <si>
    <t>Activos intangibles distintos de la plusvalía</t>
  </si>
  <si>
    <t>Inversiones en asociadas</t>
  </si>
  <si>
    <t>Inversiones en negocios conjuntos</t>
  </si>
  <si>
    <t>Activos biológicos no corrientes, al costo menos depreciación acumulada y deterioro del valor</t>
  </si>
  <si>
    <t>Activos biológicos no corrientes, al valor razonable</t>
  </si>
  <si>
    <t>Cuentas comerciales por cobrar y otras cuentas por cobrar no corrientes</t>
  </si>
  <si>
    <t>Inventarios no corrientes</t>
  </si>
  <si>
    <t>Activos por impuestos diferidos</t>
  </si>
  <si>
    <t>Activos por impuestos corrientes, no corriente</t>
  </si>
  <si>
    <t>Otros activos financieros no corrientes</t>
  </si>
  <si>
    <t>Otros activos no financieros no corrientes</t>
  </si>
  <si>
    <t>Provisiones corrientes por beneficios a los empleados</t>
  </si>
  <si>
    <t>Otras provisiones corrientes</t>
  </si>
  <si>
    <t>Otras cuentas por pagar corrientes</t>
  </si>
  <si>
    <t>Pasivos por impuestos corrientes, corriente</t>
  </si>
  <si>
    <t>Otros pasivos financieros corrientes</t>
  </si>
  <si>
    <t>Parte corriente de préstamos no corrientes</t>
  </si>
  <si>
    <t>Otros pasivos no financieros corrientes</t>
  </si>
  <si>
    <t>Pasivos incluidos en grupos de activos para su disposición clasificados como mantenidos para la venta</t>
  </si>
  <si>
    <t>Provisiones no corrientes por beneficios a los empleados</t>
  </si>
  <si>
    <t>Otras provisiones no corrientes</t>
  </si>
  <si>
    <t>Cuentas comerciales por pagar y otras cuentas por pagar no corrientes</t>
  </si>
  <si>
    <t>Pasivo por impuestos diferidos</t>
  </si>
  <si>
    <t>Pasivos por impuestos corrientes, no corriente</t>
  </si>
  <si>
    <t>Otros pasivos financieros no corrientes</t>
  </si>
  <si>
    <t>Otros pasivos no financieros no corrientes</t>
  </si>
  <si>
    <t>Primas de emision</t>
  </si>
  <si>
    <t>Acciones propias en cartera</t>
  </si>
  <si>
    <t>Otras participaciones en el patrimonio</t>
  </si>
  <si>
    <t>Superavit de Revaluacion</t>
  </si>
  <si>
    <t>Reservas por diferencias de cambio por conversion</t>
  </si>
  <si>
    <t>Reservas de coberturas de flujo de caja</t>
  </si>
  <si>
    <t>Reservas de ganancias y perdidas por planes de beneficios definidos</t>
  </si>
  <si>
    <t>Reservas de ganancias o perdidas en la medicion de activos financieros disponibles para la venta</t>
  </si>
  <si>
    <t>Otras reservas</t>
  </si>
  <si>
    <t>Ganancias (perdidas) acumuladas</t>
  </si>
  <si>
    <t>Patrimonio atribuible a los propietarios de la controladora</t>
  </si>
  <si>
    <t>Participaciones no controladoras</t>
  </si>
  <si>
    <t>Patrimonio total</t>
  </si>
  <si>
    <t>Saldo Inicial Periodo Actual</t>
  </si>
  <si>
    <t>Incremento - disminucion - por cambios en politicas contables</t>
  </si>
  <si>
    <t>Incremento - disminucion - por correcciones de errores</t>
  </si>
  <si>
    <t>Saldo Inicial Reexpresado</t>
  </si>
  <si>
    <t>Cambios en patrimonio</t>
  </si>
  <si>
    <t>Resultado Integral</t>
  </si>
  <si>
    <t>Ganancia - perdida -</t>
  </si>
  <si>
    <t xml:space="preserve">Resultado integral </t>
  </si>
  <si>
    <t>Emision de patrimonio</t>
  </si>
  <si>
    <t>Dividendos</t>
  </si>
  <si>
    <t>Incremento - disminucion - por otras aportaciones de los propietarios</t>
  </si>
  <si>
    <t>Disminucion - incremento - por otras distribuciones a los propietarios</t>
  </si>
  <si>
    <t>Incremento - disminucion - por transferencias y otros cambios</t>
  </si>
  <si>
    <t>Incremento - disminucion - por transacciones de acciones en cartera</t>
  </si>
  <si>
    <t>Incremento - disminucion - por cambios en la participacion de subsidiarias que no impliquen perdida de control</t>
  </si>
  <si>
    <t>Total de cambios en patrimonio</t>
  </si>
  <si>
    <t xml:space="preserve">Saldo Final Periodo Actual </t>
  </si>
  <si>
    <t xml:space="preserve">ESTADO DE CAMBIOS EN EL PATRIMONIO </t>
  </si>
  <si>
    <t>Capital pagado</t>
  </si>
  <si>
    <t>Validaciones</t>
  </si>
  <si>
    <t>11-Cultivos agrícolas transitorios.</t>
  </si>
  <si>
    <t>111-Cultivo de cereales (excepto arroz), legumbres y semillas oleaginosas.</t>
  </si>
  <si>
    <t>112-Cultivo de arroz.</t>
  </si>
  <si>
    <t>113-Cultivo de hortalizas, raíces y tubérculos.</t>
  </si>
  <si>
    <t>114-Cultivo de tabaco.</t>
  </si>
  <si>
    <t>115-Cultivo de plantas textiles.</t>
  </si>
  <si>
    <t>119-Otros cultivos transitorios n.c.p.</t>
  </si>
  <si>
    <t>12-Cultivos agrícolas permanentes.</t>
  </si>
  <si>
    <t>121-Cultivo de frutas tropicales y subtropicales.</t>
  </si>
  <si>
    <t>122-Cultivo de plátano y banano.</t>
  </si>
  <si>
    <t>123-Cultivo de café.</t>
  </si>
  <si>
    <t>124-Cultivo de caña de azúcar.</t>
  </si>
  <si>
    <t>125-Cultivo de flor de corte.</t>
  </si>
  <si>
    <t>126-Cultivo de palma para aceite (palma africana) y otros frutos oleaginosos.</t>
  </si>
  <si>
    <t>127-Cultivo de plantas con las que se preparan bebidas.</t>
  </si>
  <si>
    <t>128-Cultivo de especias y de plantas aromáticas y medicinales.</t>
  </si>
  <si>
    <t>129-Otros cultivos permanentes n.c.p.</t>
  </si>
  <si>
    <t>13-Propagación de plantas (actividades de los viveros, excepto viveros forestales)</t>
  </si>
  <si>
    <t>130-Propagación de plantas (actividades de los viveros, excepto viveros forestales).</t>
  </si>
  <si>
    <t>14-Ganadería.</t>
  </si>
  <si>
    <t>141-Cría de ganado bovino y bufalino.</t>
  </si>
  <si>
    <t>142-Cría de caballos y otros equinos.</t>
  </si>
  <si>
    <t>143-Cría de ovejas y cabras.</t>
  </si>
  <si>
    <t>144-Cría de ganado porcino.</t>
  </si>
  <si>
    <t>145-Cría de aves de corral.</t>
  </si>
  <si>
    <t>149-Cría de otros animales n.c.p.</t>
  </si>
  <si>
    <t>15-Explotación mixta (agrícola y pecuaria).</t>
  </si>
  <si>
    <t>150-Explotación mixta (agrícola y pecuaria).</t>
  </si>
  <si>
    <t>16-Actividades de apoyo a la agricultura y la ganadería, y actividades posteriores a la cosecha.</t>
  </si>
  <si>
    <t>161-Actividades de apoyo a la agricultura.</t>
  </si>
  <si>
    <t>162-Actividades de apoyo a la ganadería.</t>
  </si>
  <si>
    <t>163-Actividades posteriores a la cosecha.</t>
  </si>
  <si>
    <t>164-Tratamiento de semillas para propagación.</t>
  </si>
  <si>
    <t>17-Caza ordinaria y mediante trampas y actividades de servicios conexas.</t>
  </si>
  <si>
    <t>1710-Caza ordinaria y mediante trampas y actividades de servicios conexas.</t>
  </si>
  <si>
    <t>21-Silvicultura y otras actividades forestales.</t>
  </si>
  <si>
    <t>210-Silvicultura y otras actividades forestales.</t>
  </si>
  <si>
    <t>22-Extracción de madera.</t>
  </si>
  <si>
    <t>220-Extracción de madera.</t>
  </si>
  <si>
    <t>23-Recolección de productos forestales diferentes a la madera.</t>
  </si>
  <si>
    <t>230-Recolección de productos forestales diferentes a la madera.</t>
  </si>
  <si>
    <t>24-Servicios de apoyo a la silvicultura.</t>
  </si>
  <si>
    <t>240-Servicios de apoyo a la silvicultura.</t>
  </si>
  <si>
    <t>31-Pesca.</t>
  </si>
  <si>
    <t>311-Pesca marítima.</t>
  </si>
  <si>
    <t>312-Pesca de agua dulce.</t>
  </si>
  <si>
    <t>32-Acuicultura.</t>
  </si>
  <si>
    <t>321-Acuicultura marítima.</t>
  </si>
  <si>
    <t>322-Acuicultura de agua dulce.</t>
  </si>
  <si>
    <t>51-Extracción de hulla (carbón de piedra).</t>
  </si>
  <si>
    <t>510-Extracción de hulla (carbón de piedra).</t>
  </si>
  <si>
    <t>52-Extracción de carbón lignito.</t>
  </si>
  <si>
    <t>520-Extracción de carbón lignito.</t>
  </si>
  <si>
    <t>61-Extracción de petróleo crudo.</t>
  </si>
  <si>
    <t>610-Extracción de petróleo crudo.</t>
  </si>
  <si>
    <t>62-Extracción de gas natural.</t>
  </si>
  <si>
    <t>620-Extracción de gas natural.</t>
  </si>
  <si>
    <t>71-Extracción de minerales de hierro.</t>
  </si>
  <si>
    <t>710-Extracción de minerales de hierro.</t>
  </si>
  <si>
    <t>72-Extracción de minerales metalíferos no ferrosos.</t>
  </si>
  <si>
    <t>721-Extracción de minerales de uranio y de torio.</t>
  </si>
  <si>
    <t>722-Extracción de oro y otros metales preciosos.</t>
  </si>
  <si>
    <t>723-Extracción de minerales de níquel.</t>
  </si>
  <si>
    <t>729-Extracción de otros minerales metalíferos no ferrosos n.c.p.</t>
  </si>
  <si>
    <t>81-Extracción de piedra, arena, arcillas, cal, yeso, caolín, bentonitas y similares</t>
  </si>
  <si>
    <t>811-Extracción de piedra, arena, arcillas comunes, yeso y anhidrita.</t>
  </si>
  <si>
    <t>812-Extracción de arcillas de uso industrial, caliza, caolín y bentonitas.</t>
  </si>
  <si>
    <t>82-Extracción de esmeraldas, piedras preciosas y semipreciosas.</t>
  </si>
  <si>
    <t>820-Extracción de esmeraldas, piedras preciosas y semipreciosas.</t>
  </si>
  <si>
    <t>89-Extracción de otros minerales no metálicos n.c.p.</t>
  </si>
  <si>
    <t>891-Extracción de minerales para la fabricación de abonos y productos químicos.</t>
  </si>
  <si>
    <t>892-Extracción de halita (sal).</t>
  </si>
  <si>
    <t>899-Extracción de otros minerales no metálicos n.c.p.</t>
  </si>
  <si>
    <t>91-Actividades de apoyo para la extracción de petróleo y de gas natural.</t>
  </si>
  <si>
    <t>910-Actividades de apoyo para la extracción de petróleo y de gas natural.</t>
  </si>
  <si>
    <t>99-Actividades de apoyo para otras actividades de explotación de minas y canteras</t>
  </si>
  <si>
    <t>990-Actividades de apoyo para otras actividades de explotación de minas y canteras.</t>
  </si>
  <si>
    <t>101-Procesamiento y conservación de carne, pescado, crustáceos y moluscos.</t>
  </si>
  <si>
    <t>1011- Procesamiento y conservación de carne y productos cárnicos.</t>
  </si>
  <si>
    <t>1012- Procesamiento y conservación de pescados, crustáceos y moluscos.</t>
  </si>
  <si>
    <t>102-Procesamiento y conservación de frutas, legumbres, hortalizas y turbérculo</t>
  </si>
  <si>
    <t>1020-Procesamiento y conservación de frutas, legumbres, hortalizas y tubérculos.</t>
  </si>
  <si>
    <t>103-Elaboración de aceites y grasas de origen vegetal y animal.</t>
  </si>
  <si>
    <t>1030-Elaboración de aceites y grasas de origen vegetal y animal.</t>
  </si>
  <si>
    <t>104-Elaboración de productos lácteos.</t>
  </si>
  <si>
    <t>1040-Elaboración de productos lácteos.</t>
  </si>
  <si>
    <t>105-Elaboración de productos de molinería, almidones y productos derivados del almidón.</t>
  </si>
  <si>
    <t>1051-Elaboración de productos de molinería.</t>
  </si>
  <si>
    <t>1052-Elaboración de almidones y productos derivados del almidón.</t>
  </si>
  <si>
    <t>106-Elaboración de productos de café.</t>
  </si>
  <si>
    <t>1061-Trilla de café.</t>
  </si>
  <si>
    <t>1062-Descafeinado, tostión y molienda del café.</t>
  </si>
  <si>
    <t>1063-Otros derivados del café.</t>
  </si>
  <si>
    <t>107-Elaboración de azúcar y panela.</t>
  </si>
  <si>
    <t>1071-Elaboración y refinación de azúcar.</t>
  </si>
  <si>
    <t>1072-Elaboración de panela.</t>
  </si>
  <si>
    <t>108-Elaboración de otros productos alimenticios.</t>
  </si>
  <si>
    <t>1081-Elaboración de productos de panadería.</t>
  </si>
  <si>
    <t>1082-Elaboración de cacao, chocolate y productos de confitería.</t>
  </si>
  <si>
    <t>1083-Elaboración de macarrones, fideos, alcuzcuz y productos farináceos similares.</t>
  </si>
  <si>
    <t>1084-Elaboración de comidas y platos preparados.</t>
  </si>
  <si>
    <t>1089-Elaboración de otros productos alimenticios n.c.p.</t>
  </si>
  <si>
    <t>109-Elaboración de alimentos preparados para animales.</t>
  </si>
  <si>
    <t>1090-Elaboración de alimentos preparados para animales.</t>
  </si>
  <si>
    <t>110-Elaboración de bebidas.</t>
  </si>
  <si>
    <t>1101-Destilación, rectificación y mezcla de bebidas alcohólicas.</t>
  </si>
  <si>
    <t>1102-Elaboración de bebidas fermentadas no destiladas.</t>
  </si>
  <si>
    <t>1103-Producción de malta, elaboración de cervezas y otras bebidas malteadas.</t>
  </si>
  <si>
    <t>1104-Elaboración de bebidas no alcohólicas, producción de aguas minerales y de otras aguas embotelladas.</t>
  </si>
  <si>
    <t>120- Elaboración de productos de tabaco.</t>
  </si>
  <si>
    <t>1200- Elaboración de productos de tabaco.</t>
  </si>
  <si>
    <t>131-Preparación, hilatura, tejeduría y acabado de productos textiles.</t>
  </si>
  <si>
    <t>1311-Preparación e hilatura de fibras textiles.</t>
  </si>
  <si>
    <t>1312-Tejeduría de productos textiles.</t>
  </si>
  <si>
    <t>1313-Acabado de productos textiles.</t>
  </si>
  <si>
    <t>139-Fabricación de otros productos textiles.</t>
  </si>
  <si>
    <t>1391-Fabricación de tejidos de punto y ganchillo.</t>
  </si>
  <si>
    <t>1392-Confección de artículos con materiales textiles, excepto prendas de vestir.</t>
  </si>
  <si>
    <t>1393-Fabricación de tapetes y alfombras para pisos.</t>
  </si>
  <si>
    <t>1394-Fabricación de cuerdas, cordeles, cables, bramantes y redes.</t>
  </si>
  <si>
    <t>1399-Fabricación de otros artículos textiles n.c.p.</t>
  </si>
  <si>
    <t>141-Confección de prendas de vestir, excepto prendas de piel.</t>
  </si>
  <si>
    <t>1410-Confección de prendas de vestir, excepto prendas de piel.</t>
  </si>
  <si>
    <t>142-Fabricación de artículos de piel.</t>
  </si>
  <si>
    <t>1420-Fabricación de artículos de piel.</t>
  </si>
  <si>
    <t>143-Fabricación de artículos de punto y ganchillo.</t>
  </si>
  <si>
    <t>1430-Fabricación de artículos de punto y ganchillo.</t>
  </si>
  <si>
    <t>151-Curtido y recurtido de cueros; fabricación de artículos de viaje, bolsos de mano y artículos similares, y fabricación de artículos de talabartería y guarnicionería, adobo y teñido de pieles.</t>
  </si>
  <si>
    <t>1511-Curtido y recurtido de cueros; recurtido y teñido de pieles.</t>
  </si>
  <si>
    <t>1512-Fabricación de artículos de viaje, bolsos de mano y artículos similares elaborados en cuero, y fabricación de artículos de talabartería y guarnicionería.</t>
  </si>
  <si>
    <t>1513-Fabricación de artículos de viaje, bolsos de mano y artículos similares elaborados en cuero, y fabricación de artículos de talabartería y guarnicionería.</t>
  </si>
  <si>
    <t>152-Fabricación de calzado.</t>
  </si>
  <si>
    <t>1521-Fabricación de calzado de cuero y piel, con cualquier tipo de suela.</t>
  </si>
  <si>
    <t>1522-Fabricación de otros tipos de calzado, excepto calzado de cuero y piel.</t>
  </si>
  <si>
    <t>1523-Fabricación de partes del calzado.</t>
  </si>
  <si>
    <t>161- Aserrado, acepillado e impregnación de la madera.</t>
  </si>
  <si>
    <t>1610- Aserrado, acepillado e impregnación de la madera.</t>
  </si>
  <si>
    <t>162-Fabricación de hojas de madera para enchapado; fabricación de tableros contrachapados, tableros laminados, tableros de partículas y otros tableros y paneles.</t>
  </si>
  <si>
    <t>1620-Fabricación de hojas de madera para enchapado; fabricación de tableros contrachapados, tableros laminados, tableros de partículas y otros tableros y paneles.</t>
  </si>
  <si>
    <t>163-Fabricación de partes y piezas de madera, de carpintería y ebanistería para la construcción.</t>
  </si>
  <si>
    <t>1630-Fabricación de partes y piezas de madera, de carpintería y ebanistería para la construcción.</t>
  </si>
  <si>
    <t>164-Fabricación de recipientes de madera.</t>
  </si>
  <si>
    <t>1640-Fabricación de recipientes de madera.</t>
  </si>
  <si>
    <t>169-Fabricación de otros productos de madera; fabricación de artículos de cestería y espartería.</t>
  </si>
  <si>
    <t>1690-Fabricación de otros productos de madera; fabricación de artículos de cestería y espartería.</t>
  </si>
  <si>
    <t>170-Fabricación de papel, cartón y productos de papel y cartón.</t>
  </si>
  <si>
    <t>1701-Fabricación de pulpas (pastas) celulósicas; papel y cartón.</t>
  </si>
  <si>
    <t>1702-Fabricación de papel y cartón ondulado (corrugado); fabricación de envases, empaques y de embalajes de papel y cartón.</t>
  </si>
  <si>
    <t>1709-Fabricación de otros artículos de papel y cartón.</t>
  </si>
  <si>
    <t>181-Actividades de impresión y actividades de servicios relacionados con la impresión</t>
  </si>
  <si>
    <t>1811-Actividades de impresión.</t>
  </si>
  <si>
    <t>1812-Actividades de servicios relacionados con la impresión.</t>
  </si>
  <si>
    <t>182-Producción de copias a partir de grabaciones originales.</t>
  </si>
  <si>
    <t>1820-Producción de copias a partir de grabaciones originales.</t>
  </si>
  <si>
    <t>191-Fabricación de productos de hornos de coque.</t>
  </si>
  <si>
    <t>1910-Fabricación de productos de hornos de coque.</t>
  </si>
  <si>
    <t>192-Fabricación de productos de la refinación del petróleo.</t>
  </si>
  <si>
    <t>1921-Fabricación de productos de la refinación del petróleo.</t>
  </si>
  <si>
    <t>1922-Actividad de mezcla de combustibles.</t>
  </si>
  <si>
    <t>201-Fabricación de sustancias químicas básicas, abonos y compuestos inorgánicos nitrogenados, plásticos y caucho sintético en formas primarias.</t>
  </si>
  <si>
    <t>2011-Fabricación de sustancias y productos químicos básicos.</t>
  </si>
  <si>
    <t>2012-Fabricación de abonos y compuestos inorgánicos nitrogenados.</t>
  </si>
  <si>
    <t>2013-Fabricación de plásticos en formas primarias.</t>
  </si>
  <si>
    <t>2014-Fabricación de caucho sintético en formas primarias.</t>
  </si>
  <si>
    <t>202-Fabricación de otros productos químicos.</t>
  </si>
  <si>
    <t>2021-Fabricación de plaguicidas y otros productos químicos de uso agropecuario.</t>
  </si>
  <si>
    <t>2022-Fabricación de pinturas, barnices y revestimientos similares, tintas para impresión y masillas.</t>
  </si>
  <si>
    <t>2023-Fabricación de jabones y detergentes, preparados para limpiar y pulir; perfumes y preparados de tocador.</t>
  </si>
  <si>
    <t>2029-perfumes y preparados de tocador. Fabricación de otros productos químicos n.c.p.</t>
  </si>
  <si>
    <t>203-Fabricación de fibras sintéticas y artificiales.</t>
  </si>
  <si>
    <t>2030-Fabricación de fibras sintéticas y artificiales.</t>
  </si>
  <si>
    <t>210-Fabricación de productos farmacéuticos, sustancias químicas medicinales y productos botánicos de uso farmacéutico.</t>
  </si>
  <si>
    <t>2100- Fabricación de productos farmacéuticos, sustancias químicas medicinales y productos botánicos de uso farmacéutico.</t>
  </si>
  <si>
    <t>221-Fabricación de productos de caucho.</t>
  </si>
  <si>
    <t>2211-Fabricación de llantas y neumáticos de caucho</t>
  </si>
  <si>
    <t>2212-Reencauche de llantas usadas</t>
  </si>
  <si>
    <t>2219-Fabricación de formas básicas de caucho y otros productos de caucho n.c.p.</t>
  </si>
  <si>
    <t>222-Fabricación de productos de plástico.</t>
  </si>
  <si>
    <t>2221-Fabricación de formas básicas de plástico.</t>
  </si>
  <si>
    <t>2229-Fabricación de artículos de plástico n.c.p.</t>
  </si>
  <si>
    <t>231-Fabricación de vidrio y productos de vidrio.</t>
  </si>
  <si>
    <t>2310-Fabricación de vidrio y productos de vidrio.</t>
  </si>
  <si>
    <t>239-Fabricación de productos minerales no metálicos n.c.p.</t>
  </si>
  <si>
    <t>2391-Fabricación de productos refractarios.</t>
  </si>
  <si>
    <t>2392-Fabricación de materiales de arcilla para la construcción.</t>
  </si>
  <si>
    <t>2393-Fabricación de otros productos de cerámica y porcelana.</t>
  </si>
  <si>
    <t>2394-Fabricación de cemento, cal y yeso.</t>
  </si>
  <si>
    <t>2395-Fabricación de artículos de hormigón, cemento y yeso.</t>
  </si>
  <si>
    <t>2396-Corte, tallado y acabado de la piedra.</t>
  </si>
  <si>
    <t>2399-Fabricación de otros productos minerales no metálicos n.c.p.</t>
  </si>
  <si>
    <t>241-Industrias básicas de hierro y de acero.</t>
  </si>
  <si>
    <t>2410-Industrias básicas de hierro y de acero.</t>
  </si>
  <si>
    <t>242-Industrias básicas de metales preciosos y de metales no ferrosos.</t>
  </si>
  <si>
    <t>2421-Industrias básicas de metales preciosos.</t>
  </si>
  <si>
    <t>2429-Industrias básicas de otros metales no ferrosos.</t>
  </si>
  <si>
    <t>243-Fundición de metales.</t>
  </si>
  <si>
    <t>2431-Fundición de hierro y de acero.</t>
  </si>
  <si>
    <t>2432-Fundición de metales no ferrosos.</t>
  </si>
  <si>
    <t>251-Fabricación de productos metálicos para uso estructural, tanques, depósitos y generadores de vapor.</t>
  </si>
  <si>
    <t>2511-Fabricación de productos metálicos para uso estructural.</t>
  </si>
  <si>
    <t>2512-Fabricación de tanques, depósitos y recipientes de metal, excepto los utilizados para el envase o transporte de mercancías.</t>
  </si>
  <si>
    <t>2513-Fabricación de generadores de vapor, excepto calderas de agua caliente para calefacción central,</t>
  </si>
  <si>
    <t>252-Fabricación de armas y municiones.</t>
  </si>
  <si>
    <t>2520-Fabricación de armas y municiones.</t>
  </si>
  <si>
    <t>259-Fabricación de otros productos elaborados de metal y actividades de servicios relacionadas con el trabajo de metales.</t>
  </si>
  <si>
    <t>2591-Forja, prensado, estampado y laminado de metal; pulvimetalurgia.</t>
  </si>
  <si>
    <t>2592-Tratamiento y revestimiento de metales; mecanizado.</t>
  </si>
  <si>
    <t>2593-Fabricación de artículos de cuchillería, herramientas de mano y artículos de ferretería.</t>
  </si>
  <si>
    <t>2599- Fabricación de otros productos laborados de metal n.c.p.</t>
  </si>
  <si>
    <t>261-Fabricación de componentes y tableros electrónicos.</t>
  </si>
  <si>
    <t>2610-Fabricación de componentes y tableros electrónicos.</t>
  </si>
  <si>
    <t>262-Fabricación de computadoras y de equipo periférico.</t>
  </si>
  <si>
    <t>2620-Fabricación de computadoras y de equipo periférico.</t>
  </si>
  <si>
    <t>263-Fabricación de equipos de comunicación.</t>
  </si>
  <si>
    <t>2630-Fabricación de equipos de comunicación.</t>
  </si>
  <si>
    <t>264-Fabricación de aparatos electrónicos de consumo.</t>
  </si>
  <si>
    <t>2640-Fabricación de aparatos electrónicos de consumo.</t>
  </si>
  <si>
    <t>265-Fabricación de equipo de medición, prueba, navegación y control; fabricación de relojes.</t>
  </si>
  <si>
    <t>2651-abricación de equipo de medición, prueba, navegación y control</t>
  </si>
  <si>
    <t>2652-Fabricación de relojes.</t>
  </si>
  <si>
    <t>266-Fabricación de equipo de irradiación y equipo electrónico de uso médico y terapéutico.</t>
  </si>
  <si>
    <t>2660-Fabricación de equipo de irradiación y equipo electrónico de uso médico y terapéutico.</t>
  </si>
  <si>
    <t>267-Fabricación de instrumentos ópticos y equipo fotográfico.</t>
  </si>
  <si>
    <t>2670-Fabricación de instrumentos ópticos y equipo fotográfico.</t>
  </si>
  <si>
    <t>268-Fabricación de medios magnéticos y ópticos para almacenamiento de datos</t>
  </si>
  <si>
    <t>2680-Fabricación de medios magnéticos y ópticos para almacenamiento de datos.</t>
  </si>
  <si>
    <t>271-Fabricación de motores, generadores y transformadores eléctricos y de aparatos de distribución y control de la energía eléctrica.</t>
  </si>
  <si>
    <t>2711-Fabricación de motores, generadores y transformadores eléctricos.</t>
  </si>
  <si>
    <t>2712-Fabricación de aparatos de distribución y control de la energía eléctrica.</t>
  </si>
  <si>
    <t>272-Fabricación de pilas, baterías y acumuladores eléctricos.</t>
  </si>
  <si>
    <t>2720-Fabricación de pilas, baterías y acumuladores eléctricos.</t>
  </si>
  <si>
    <t>273-Fabricación de hilos y cables aislados y sus dispositivos.</t>
  </si>
  <si>
    <t>2731-Fabricación de hilos y cables eléctricos y de fibra óptica.</t>
  </si>
  <si>
    <t>2732-Fabricación de dispositivos de cableado.</t>
  </si>
  <si>
    <t>274-Fabricación de equipos eléctricos de iluminación.</t>
  </si>
  <si>
    <t>2740-Fabricación de equipos eléctricos de iluminación.</t>
  </si>
  <si>
    <t>275-Fabricación de aparatos de uso doméstico.</t>
  </si>
  <si>
    <t>2750-Fabricación de aparatos de uso doméstico.</t>
  </si>
  <si>
    <t>279-Fabricación de otros tipos de equipo eléctrico n.c.p.</t>
  </si>
  <si>
    <t>2790-Fabricación de otros tipos de equipo eléctrico n.c.p.</t>
  </si>
  <si>
    <t>281-Fabricación de maquinaria y equipo de uso general.</t>
  </si>
  <si>
    <t>2811-Fabricación de motores, turbinas, y partes para motores de combustión interna.</t>
  </si>
  <si>
    <t>2812-Fabricación de equipos de potencia hidráulica y neumática.</t>
  </si>
  <si>
    <t>2813-Fabricación de otras bombas, compresores, grifos y válvulas.</t>
  </si>
  <si>
    <t>2814-Fabricación de cojinetes, engranajes, trenes de engranajes y piezas de transmisión</t>
  </si>
  <si>
    <t>2815-Fabricación de hornos, hogares y quemadores industriales.</t>
  </si>
  <si>
    <t>2816-Fabricación de equipo de elevación y manipulación.</t>
  </si>
  <si>
    <t>2817-Fabricación de maquinaria y equipo de oficina (excepto computadoras y equipo periférico).</t>
  </si>
  <si>
    <t>2818-Fabricación de herramientas manuales con motor.</t>
  </si>
  <si>
    <t>2819-Fabricación de otros tipos de maquinaria y equipo de uso general n.c.p.</t>
  </si>
  <si>
    <t>282-Fabricación de maquinaria y equipo de uso especial.</t>
  </si>
  <si>
    <t>2821-Fabricación de maquinaria agropecuaria y forestal.</t>
  </si>
  <si>
    <t>2822-Fabricación de máquinas formadoras de metal y de máquinas herramienta.</t>
  </si>
  <si>
    <t>2823-Fabricación de maquinaria para la metalurgia.</t>
  </si>
  <si>
    <t>2824-Fabricación de maquinaria para explotación de minas y canteras y para obras de construcción.</t>
  </si>
  <si>
    <t>2825-Fabricación de maquinaria para la elaboración de alimentos, bebidas y tabaco</t>
  </si>
  <si>
    <t>2826-Fabricación de maquinaria para la elaboración de productos textiles, prendas de vestir y cueros.</t>
  </si>
  <si>
    <t>2829-Fabricación de otros tipos de maquinaria y equipo de uso especial n.c.p.</t>
  </si>
  <si>
    <t>291-Fabricación de vehículos automotores y sus motores.</t>
  </si>
  <si>
    <t>2910-Fabricación de vehículos automotores y sus motores.</t>
  </si>
  <si>
    <t>292-Fabricación de carrocerías para vehículos automotores; fabricación de remolques y semirremolques.</t>
  </si>
  <si>
    <t>2920-Fabricación de carrocerías para vehículos automotores; fabricación de remolques y semirremolques.</t>
  </si>
  <si>
    <t>293-Fabricación de partes, piezas (autopartes) y accesorios (lujos) para vehículos automotores.</t>
  </si>
  <si>
    <t>2930-Fabricación de partes, piezas (autopartes) y accesorios (lujos) para vehículos automotores.</t>
  </si>
  <si>
    <t>301-Construcción de barcos y otras embarcaciones.</t>
  </si>
  <si>
    <t>3011-Construcción de barcos y de estructuras flotantes.</t>
  </si>
  <si>
    <t>3012-Construcción de embarcaciones de recreo y deporte.</t>
  </si>
  <si>
    <t>302-Fabricación de locomotoras y de material rodante para ferrocarriles.</t>
  </si>
  <si>
    <t>3020-Fabricación de locomotoras y de material rodante para ferrocarriles.</t>
  </si>
  <si>
    <t>303-Fabricación de aeronaves, naves espaciales y de maquinaria conexa.</t>
  </si>
  <si>
    <t>3030-Fabricación de aeronaves, naves espaciales y de maquinaria conexa.</t>
  </si>
  <si>
    <t>304-Fabricación de vehículos militares de combate.</t>
  </si>
  <si>
    <t>3040-Fabricación de vehículos militares de combate.</t>
  </si>
  <si>
    <t>309-Fabricación de otros tipos de equipo de transporte n.c.p.</t>
  </si>
  <si>
    <t>3091-Fabricación de motocicletas.</t>
  </si>
  <si>
    <t>3092-Fabricación de bicicletas y de sillas de ruedas para personas con discapacidad.</t>
  </si>
  <si>
    <t>3099-Fabricación de otros tipos de equipo de transporte n.c.p.</t>
  </si>
  <si>
    <t>311-Fabricación de muebles.</t>
  </si>
  <si>
    <t>3110-Fabricación de muebles.</t>
  </si>
  <si>
    <t>312-Fabricación de colchones y somieres.</t>
  </si>
  <si>
    <t>3120-Fabricación de colchones y somieres.</t>
  </si>
  <si>
    <t>3211-Fabricación de joyas y artículos conexos.</t>
  </si>
  <si>
    <t>3212-Fabricación de bisutería y artículos conexos.</t>
  </si>
  <si>
    <t>322-Fabricación de instrumentos musicales.</t>
  </si>
  <si>
    <t>3220-Fabricación de instrumentos musicales.</t>
  </si>
  <si>
    <t>323-Fabricación de artículos y equipo para la práctica del deporte.</t>
  </si>
  <si>
    <t>3230-Fabricación de artículos y equipo para la práctica del deporte.</t>
  </si>
  <si>
    <t>324-Fabricación de juegos, juguetes y rompecabezas.</t>
  </si>
  <si>
    <t>3240-Fabricación de juegos, juguetes y rompecabezas.</t>
  </si>
  <si>
    <t>325-Fabricación de instrumentos, aparatos y materiales médicos y odontológicos (incluido mobiliario).</t>
  </si>
  <si>
    <t>3250-Fabricación de instrumentos, aparatos y materiales médicos y odontológicos (incluido mobiliario).</t>
  </si>
  <si>
    <t>329-Otras industrias manufactureras n.c.p.</t>
  </si>
  <si>
    <t>3290-Otras industrias manufactureras n.c.p.</t>
  </si>
  <si>
    <t>331-Mantenimiento y reparación especializado de productos elaborados en metal y de maquinaria y equipo.</t>
  </si>
  <si>
    <t>3311-Mantenimiento y reparación especializado de productos elaborados en metal.</t>
  </si>
  <si>
    <t>3312-Mantenimiento y reparación especializado de maquinaria y equipo.</t>
  </si>
  <si>
    <t>3313-Mantenimiento y reparación especializado de equipo electrónico y óptico.</t>
  </si>
  <si>
    <t>3314-Mantenimiento y reparación especializado de equipo eléctrico.</t>
  </si>
  <si>
    <t>3315-Mantenimiento y reparación especializado de equipo de transporte, excepto los vehículos automotores, motocicletas y bicicletas.</t>
  </si>
  <si>
    <t>3319-Mantenimiento y reparación de otros tipos de equipos y sus componentes n.c.p.</t>
  </si>
  <si>
    <t>332-Instalación especializada de maquinaria y equipo industrial.</t>
  </si>
  <si>
    <t>3320-Instalación especializada de maquinaria y equipo industrial.</t>
  </si>
  <si>
    <t>351-Generación, transmisión, distribución y comercialización de energía eléctrica</t>
  </si>
  <si>
    <t>3511-Generación de energía eléctrica.</t>
  </si>
  <si>
    <t>3512-Transmisión de energía eléctrica.</t>
  </si>
  <si>
    <t>3513-Distribución de energía eléctrica.</t>
  </si>
  <si>
    <t>3514-Comercialización de energía eléctrica.</t>
  </si>
  <si>
    <t>352-Producción de gas; distribución de combustibles gaseosos por tuberías.</t>
  </si>
  <si>
    <t>3520-Producción de gas; distribución de combustibles gaseosos por tuberías.</t>
  </si>
  <si>
    <t>353-Suministro de vapor y aire acondicionado.</t>
  </si>
  <si>
    <t>3530-Suministro de vapor y aire acondicionado.</t>
  </si>
  <si>
    <t>360- Captación, tratamiento y distribución de agua.</t>
  </si>
  <si>
    <t>3600-Captación, tratamiento y distribución de agua.</t>
  </si>
  <si>
    <t>381-Recolección de desechos.</t>
  </si>
  <si>
    <t>3811-Recolección de desechos no peligrosos.</t>
  </si>
  <si>
    <t>3812-Recolección de desechos peligrosos.</t>
  </si>
  <si>
    <t>382-Tratamiento y disposición de desechos.</t>
  </si>
  <si>
    <t>3821-Tratamiento y disposición de desechos no peligrosos.</t>
  </si>
  <si>
    <t>3822-Tratamiento y disposición de desechos peligrosos.</t>
  </si>
  <si>
    <t>383-Recuperación de materiales.</t>
  </si>
  <si>
    <t>3830-Recuperación de materiales.</t>
  </si>
  <si>
    <t>16,25-Actividades de saneamiento ambiental y otros servicios de gestión de desechos.</t>
  </si>
  <si>
    <t>3900-Actividades de saneamiento ambiental y otros servicios de gestión de desechos.</t>
  </si>
  <si>
    <t>411-Construcción de edificios.</t>
  </si>
  <si>
    <t>4111-Construcción de edificios residenciales.</t>
  </si>
  <si>
    <t>4112-Construcción de edificios no residenciales.</t>
  </si>
  <si>
    <t>421-Construcción de carreteras y vías de ferrocarril.</t>
  </si>
  <si>
    <t>4210-Construcción de carreteras y vías de ferrocarril.</t>
  </si>
  <si>
    <t>422-Construcción de proyectos de servicio público.</t>
  </si>
  <si>
    <t>4220-Construcción de proyectos de servicio público.</t>
  </si>
  <si>
    <t>429-Construcción de otras obras de ingeniería civil.</t>
  </si>
  <si>
    <t>4290-Construcción de otras obras de ingeniería civil.</t>
  </si>
  <si>
    <t>431-Demolición y preparación del terreno.</t>
  </si>
  <si>
    <t>4311-Demolición.</t>
  </si>
  <si>
    <t>4312-Preparación del terreno.</t>
  </si>
  <si>
    <t>432-Instalaciones eléctricas, de fontanería y otras instalaciones especializadas.</t>
  </si>
  <si>
    <t>4321-Instalaciones eléctricas.</t>
  </si>
  <si>
    <t>4322-Instalaciones de fontanería, calefacción y aire acondicionado.</t>
  </si>
  <si>
    <t>4329-Otras instalaciones especializadas.</t>
  </si>
  <si>
    <t>433-Terminación y acabado de edificios y obras de ingeniería civil.</t>
  </si>
  <si>
    <t>4330-Terminación y acabado de edificios y obras de ingeniería civil.</t>
  </si>
  <si>
    <t>439-Otras actividades especializadas para la construcción de edificios y obras de ingeniería civil.</t>
  </si>
  <si>
    <t>4390-Otras actividades especializadas para la construcción de edificios y obras de ingeniería civil.</t>
  </si>
  <si>
    <t>451-Comercio de vehículos automotores.</t>
  </si>
  <si>
    <t>4511-Comercio de vehículos automotores nuevos.</t>
  </si>
  <si>
    <t>4512-Comercio de vehículos automotores usados.</t>
  </si>
  <si>
    <t>452-Mantenimiento y reparación de vehículos automotores.</t>
  </si>
  <si>
    <t>4520-Mantenimiento y reparación de vehículos automotores.</t>
  </si>
  <si>
    <t>453-Comercio de partes, piezas (autopartes) y accesorios (lujos) para vehículos automotores.</t>
  </si>
  <si>
    <t>4530-Comercio de partes, piezas (autopartes) y accesorios (lujos) para vehículos automotores</t>
  </si>
  <si>
    <t>454-Comercio, mantenimiento y reparación de motocicletas y de sus partes, piezas y accesorios.</t>
  </si>
  <si>
    <t>4541-Comercio de motocicletas y de sus partes, piezas y accesorios.</t>
  </si>
  <si>
    <t>4542-Mantenimiento y reparación de motocicletas y de sus partes y piezas.</t>
  </si>
  <si>
    <t>46-Comercio al por mayor y en comisión o por contrata, excepto el comercio de vehículos automotores y motocicletas.</t>
  </si>
  <si>
    <t>461-Comercio al por mayor a cambio de una retribución o por contrata.</t>
  </si>
  <si>
    <t>4610-Comercio al por mayor a cambio de una retribución o por contrata.</t>
  </si>
  <si>
    <t>462-Comercio al por mayor de materias primas agropecuarias; animales vivos</t>
  </si>
  <si>
    <t>4620-Comercio al por mayor de materias primas agropecuarias; animales vivos.</t>
  </si>
  <si>
    <t>463-Comercio al por mayor de alimentos, bebidas y tabaco.</t>
  </si>
  <si>
    <t>4631-Comercio al por mayor de productos alimenticios.</t>
  </si>
  <si>
    <t>4632-Comercio al por mayor de bebidas y tabaco.</t>
  </si>
  <si>
    <t>464-Comercio al por mayor de artículos y enseres domésticos (incluidas prendas de vestir).</t>
  </si>
  <si>
    <t>4641-Comercio al por mayor de productos textiles, productos confeccionados para uso doméstico.</t>
  </si>
  <si>
    <t>4642-Comercio al por mayor de prendas de vestir.</t>
  </si>
  <si>
    <t>4643-Comercio al por mayor de calzado.</t>
  </si>
  <si>
    <t>4644-Comercio al por mayor de aparatos y equipo de uso doméstico.</t>
  </si>
  <si>
    <t>4645-Comercio al por mayor de productos farmacéuticos, medicinales, cosméticos y de tocador.</t>
  </si>
  <si>
    <t>4649-Comercio al por mayor de otros utensilios domésticos n.c.p.</t>
  </si>
  <si>
    <t>465-Comercio al por mayor de maquinaria y equipo.</t>
  </si>
  <si>
    <t>4651-Comercio al por mayor de computadores, equipo periférico y programas de informática.</t>
  </si>
  <si>
    <t>4652-Comercio al por mayor de equipo, partes y piezas electrónicos y de telecomunicaciones.</t>
  </si>
  <si>
    <t>4653-Comercio al por mayor de maquinaria y equipo agropecuarios.</t>
  </si>
  <si>
    <t>4659-Comercio al por mayor de otros tipos de maquinaria y equipo n.c.p.</t>
  </si>
  <si>
    <t>466-Comercio al por mayor especializado de otros productos.</t>
  </si>
  <si>
    <t>4661-Comercio al por mayor de combustibles sólidos, líquidos, gaseosos y productos conexos.</t>
  </si>
  <si>
    <t>4662-Comercio al por mayor de metales y productos metalíferos.</t>
  </si>
  <si>
    <t>4663-Comercio al por mayor de materiales de construcción, artículos de ferretería, pinturas, productos de vidrio, equipo y materiales de fontanería y calefacción.</t>
  </si>
  <si>
    <t>4664-Comercio al por mayor de productos químicos básicos, cauchos y plásticos en formas primarias y productos químicos de uso agropecuario.</t>
  </si>
  <si>
    <t>4665-Comercio al por mayor de desperdicios, desechos y chatarra.</t>
  </si>
  <si>
    <t>4669-Comercio al por mayor de otros productos n.c.p.</t>
  </si>
  <si>
    <t>469-Comercio al por mayor no especializado.</t>
  </si>
  <si>
    <t>4690-Comercio al por mayor no especializado.</t>
  </si>
  <si>
    <t>471-Comercio al por menor en establecimientos no especializados.</t>
  </si>
  <si>
    <t>4711-Comercio al por menor en establecimientos no especializados con surtido compuesto principalmente por alimentos, bebidas o tabaco.</t>
  </si>
  <si>
    <t>4719-Comercio al por menor en establecimientos no especializados, con surtido compuesto principalmente por productos diferentes de alimentos (víveres en general), bebidas y tabaco.</t>
  </si>
  <si>
    <t>472-Comercio al por menor de alimentos (víveres en general), bebidas y tabaco, en establecimientos especializados.</t>
  </si>
  <si>
    <t>4721-abaco, en establecimientos especializados. 4721 Comercio al por menor de productos agrícolas para el consumo en establecimientos especializados.</t>
  </si>
  <si>
    <t>4722-Comercio al por menor de leche, productos lácteos y huevos, en establecimientos especializados.</t>
  </si>
  <si>
    <t>4723-Comercio al por menor de carnes (incluye aves de corral), productos cárnicos, pescados y productos de mar, en establecimientos especializados.</t>
  </si>
  <si>
    <t>4724-Comercio al por menor de bebidas y productos del tabaco, en establecimientos especializados.</t>
  </si>
  <si>
    <t>4729-Comercio al por menor de otros productos alimenticios n.c.p., en establecimientos especializados.</t>
  </si>
  <si>
    <t>473- Comercio al por menor de combustible, lubricantes, aditivos y productos de limpieza para automotores, en establecimientos especializados.</t>
  </si>
  <si>
    <t>4731- Comercio al por menor de combustible para automotores.</t>
  </si>
  <si>
    <t>4732- Comercio al por menor de lubricantes (aceites, grasas), aditivos y productos de limpieza para vehículos automotores.</t>
  </si>
  <si>
    <t>474- Comercio al por menor de equipos de informática y de comunicaciones, en establecimientos especializados.</t>
  </si>
  <si>
    <t>4741- Comercio al por menor de computadores, equipos periféricos, programas de informática y equipos de telecomunicaciones en establecimientos especializados.</t>
  </si>
  <si>
    <t>4742- Comercio al por menor de equipos y aparatos de sonido y de video, en establecimientos especializados.</t>
  </si>
  <si>
    <t>475- Comercio al por menor de otros enseres domésticos en establecimientos especializados.</t>
  </si>
  <si>
    <t>4751- Comercio al por menor de productos textiles en establecimientos especializados.</t>
  </si>
  <si>
    <t>4752- Comercio al por menor de artículos de ferretería, pinturas y productos de vidrio en establecimientos especializados.</t>
  </si>
  <si>
    <t>4753- Comercio al por menor de tapices, alfombras y cubrimientos para paredes y pisos en establecimientos especializados.</t>
  </si>
  <si>
    <t>4754- Comercio al por menor de electrodomésticos y gasodomésticos de uso doméstico, muebles y equipos de iluminación.</t>
  </si>
  <si>
    <t>4755- Comercio al por menor de artículos y utensilios de uso doméstico.</t>
  </si>
  <si>
    <t>4759- Comercio al por menor de otros artículos domésticos en establecimientos especializados.</t>
  </si>
  <si>
    <t>476- Comercio al por menor de artículos culturales y de entretenimiento, en establecimientos especializados.</t>
  </si>
  <si>
    <t>4761- Comercio al por menor de libros, periódicos, materiales y artículos de papelería y escritorio, en establecimientos especializados.</t>
  </si>
  <si>
    <t>4762- Comercio al por menor de artículos deportivos, en establecimientos especializados.</t>
  </si>
  <si>
    <t>4769- Comercio al por menor de otros artículos culturales y de entretenimiento n.c.p. en establecimientos especializados.</t>
  </si>
  <si>
    <t>477- Comercio al por menor de otros productos en establecimientos especializados.</t>
  </si>
  <si>
    <t>4771- Comercio al por menor de prendas de vestir y sus accesorios (incluye artículos de piel) en establecimientos especializados.</t>
  </si>
  <si>
    <t>4772- Comercio al por menor de todo tipo de calzado y artículos de cuero y sucedáneos del cuero en establecimientos especializados.</t>
  </si>
  <si>
    <t>4773- Comercio al por menor de productos farmacéuticos y medicinales, cosméticos y artículos de tocador en establecimientos especializados.</t>
  </si>
  <si>
    <t>4774- Comercio al por menor de otros productos nuevos en establecimientos especializados.</t>
  </si>
  <si>
    <t>4775- Comercio al por menor de artículos de segunda mano.</t>
  </si>
  <si>
    <t>478- Comercio al por menor en puestos de venta móviles.</t>
  </si>
  <si>
    <t>4781- Comercio al por menor de alimentos, bebidas y tabaco, en puestos de venta móviles.</t>
  </si>
  <si>
    <t>4789- Comercio al por menor de otros productos en puestos de venta móviles.</t>
  </si>
  <si>
    <t>479- Comercio al por menor no realizado en establecimientos, puestos de venta o mercados.</t>
  </si>
  <si>
    <t>4791- Comercio al por menor realizado a través de internet.</t>
  </si>
  <si>
    <t>4792- Comercio al por menor realizado a través de casas de venta o por correo.</t>
  </si>
  <si>
    <t>4799- Otros tipos de comercio al por menor no realizado en establecimientos, puestos de venta o mercados.</t>
  </si>
  <si>
    <t>491-Transporte férreo.</t>
  </si>
  <si>
    <t>4911-Transporte férreo de pasajeros.</t>
  </si>
  <si>
    <t>4912-Transporte férreo de carga.</t>
  </si>
  <si>
    <t>492-Transporte terrestre público automotor.</t>
  </si>
  <si>
    <t>4921-Transporte de pasajeros.</t>
  </si>
  <si>
    <t>4922-Transporte mixto.</t>
  </si>
  <si>
    <t>4923-Transporte de carga por carretera.</t>
  </si>
  <si>
    <t>493-Transporte por tuberías.</t>
  </si>
  <si>
    <t>4930-Transporte por tuberías.</t>
  </si>
  <si>
    <t>501-Transporte marítimo y de cabotaje.</t>
  </si>
  <si>
    <t>5011-Transporte de pasajeros marítimo y de cabotaje.</t>
  </si>
  <si>
    <t>5012-Transporte de carga marítimo y de cabotaje.</t>
  </si>
  <si>
    <t>502-Transporte fluvial.</t>
  </si>
  <si>
    <t>5021-Transporte fluvial de pasajeros.</t>
  </si>
  <si>
    <t>5022-Transporte fluvial de carga.</t>
  </si>
  <si>
    <t>511-Transporte aéreo de pasajeros.</t>
  </si>
  <si>
    <t>5111-Transporte aéreo nacional de pasajeros.</t>
  </si>
  <si>
    <t>5112-Transporte aéreo internacional de pasajeros.</t>
  </si>
  <si>
    <t>512-Transporte aéreo de carga.</t>
  </si>
  <si>
    <t>5121-Transporte aéreo nacional de carga.</t>
  </si>
  <si>
    <t>5122-Transporte aéreo internacional de carga.</t>
  </si>
  <si>
    <t>521-Almacenamiento y depósito.</t>
  </si>
  <si>
    <t>5210-Almacenamiento y depósito.</t>
  </si>
  <si>
    <t>522- Actividades de las estaciones, vías y servicios complementarios para el transporte.</t>
  </si>
  <si>
    <t>5221- Actividades de estaciones, vías y servicios complementarios para el transporte terrestre.</t>
  </si>
  <si>
    <t>5222- Actividades de puertos y servicios complementarios para el transporte acuático.</t>
  </si>
  <si>
    <t>5223- Actividades de aeropuertos, servicios de navegación aérea y demás actividades conexas al transporte aéreo.</t>
  </si>
  <si>
    <t>5224- Manipulación de carga.</t>
  </si>
  <si>
    <t>5229- Otras actividades complementarias al transporte.</t>
  </si>
  <si>
    <t>531-Actividades postales nacionales.</t>
  </si>
  <si>
    <t>5310-Actividades postales nacionales.</t>
  </si>
  <si>
    <t>532-Actividades de mensajería.</t>
  </si>
  <si>
    <t>5320-Actividades de mensajería.</t>
  </si>
  <si>
    <t>551- Actividades de alojamiento de estancias cortas.</t>
  </si>
  <si>
    <t>5511- Alojamiento en hoteles.</t>
  </si>
  <si>
    <t>5512- Alojamiento en apartahoteles.</t>
  </si>
  <si>
    <t>5513- Alojamiento en centros vacacionales.</t>
  </si>
  <si>
    <t>5514- Alojamiento rural.</t>
  </si>
  <si>
    <t>5519- Otros tipos de alojamientos para visitantes.</t>
  </si>
  <si>
    <t>5520-Actividades de zonas de camping y parques para vehículos recreacionales.</t>
  </si>
  <si>
    <t>553-Servicio por horas.</t>
  </si>
  <si>
    <t>5530-Servicio por horas</t>
  </si>
  <si>
    <t>559-Otros tipos de alojamiento n.c.p.</t>
  </si>
  <si>
    <t>5590-Otros tipos de alojamiento n.c.p.</t>
  </si>
  <si>
    <t>561-Actividades de restaurantes, cafeterías y servicio móvil de comidas.</t>
  </si>
  <si>
    <t>5611-Expendio a la mesa de comidas preparadas.</t>
  </si>
  <si>
    <t>5612-Expendio por autoservicio de comidas preparadas.</t>
  </si>
  <si>
    <t>5613-Expendio de comidas preparadas en cafeterías.</t>
  </si>
  <si>
    <t>5619-Otros tipos de expendio de comidas preparadas n.c.p.</t>
  </si>
  <si>
    <t>562-Actividades de catering para eventos y otros servicios de comidas.</t>
  </si>
  <si>
    <t>5621-Catering para eventos.</t>
  </si>
  <si>
    <t>5629-Actividades de otros servicios de comidas.</t>
  </si>
  <si>
    <t>563-Expendio de bebidas alcohólicas para el consumo dentro del establecimiento.</t>
  </si>
  <si>
    <t>5630-Expendio de bebidas alcohólicas para el consumo dentro del establecimiento.</t>
  </si>
  <si>
    <t>581-Edición de libros, publicaciones periódicas y otras actividades de edición.</t>
  </si>
  <si>
    <t>5811-Edición de libros.</t>
  </si>
  <si>
    <t>5812-Edición de directorios y listas de correo.</t>
  </si>
  <si>
    <t>5813-Edición de periódicos, revistas y otras publicaciones periódicas.</t>
  </si>
  <si>
    <t>5819-Otros trabajos de edición.</t>
  </si>
  <si>
    <t>582-Edición de programas de informática (software).</t>
  </si>
  <si>
    <t>5820-Edición de programas de informática (software).</t>
  </si>
  <si>
    <t>591-Actividades de producción de películas cinematográficas, video y producción de programas, anuncios y comerciales de televisión.</t>
  </si>
  <si>
    <t>5911-Actividades de producción de películas cinematográficas, videos, programas, anuncios y comerciales de televisión.</t>
  </si>
  <si>
    <t>5912-Actividades de posproducción de películas cinematográficas, videos, programas, anuncios y comerciales de televisión.</t>
  </si>
  <si>
    <t>5913-Actividades de distribución de películas cinematográficas, videos, programas, anuncios y comerciales de televisión.</t>
  </si>
  <si>
    <t>5914-Actividades de exhibición de películas cinematográficas y videos.</t>
  </si>
  <si>
    <t>592-Actividades de grabación de sonido y edición de música.</t>
  </si>
  <si>
    <t>5920-Actividades de grabación de sonido y edición de música.</t>
  </si>
  <si>
    <t>601-Actividades de programación y transmisión en el servicio de radiodifusión sonora.</t>
  </si>
  <si>
    <t>6010-Actividades de programación y transmisión en el servicio de radiodifusión sonora.</t>
  </si>
  <si>
    <t>602-Actividades de programación y transmisión de televisión.</t>
  </si>
  <si>
    <t>6020-Actividades de programación y transmisión de televisión.</t>
  </si>
  <si>
    <t>611-Actividades de telecomunicaciones alámbricas.</t>
  </si>
  <si>
    <t>6110-Actividades de telecomunicaciones alámbricas.</t>
  </si>
  <si>
    <t>612-Actividades de telecomunicaciones inalámbricas.</t>
  </si>
  <si>
    <t>6120-Actividades de telecomunicaciones inalámbricas.</t>
  </si>
  <si>
    <t>613-Actividades de telecomunicación satelital.</t>
  </si>
  <si>
    <t>6130-Actividades de telecomunicación satelital.</t>
  </si>
  <si>
    <t>619-Otras actividades de telecomunicaciones.</t>
  </si>
  <si>
    <t>6190-Otras actividades de telecomunicaciones.</t>
  </si>
  <si>
    <t>620- Desarrollo de sistemas informáticos (planificación, análisis, diseño, programación, pruebas), consultoría informática y actividades relacionadas.</t>
  </si>
  <si>
    <t>6201- Actividades de desarrollo de sistemas informáticos (planificación, análisis, diseño, programación, pruebas).</t>
  </si>
  <si>
    <t>6202- Actividades de consultoría informática y actividades de administración de instalaciones informáticas.</t>
  </si>
  <si>
    <t>6209- Otras actividades de tecnologías de información y actividades de servicios informáticos.</t>
  </si>
  <si>
    <t>6311-Procesamiento de datos, alojamiento (hosting) y actividades relacionadas; portales web.</t>
  </si>
  <si>
    <t>6312-Portales web.</t>
  </si>
  <si>
    <t>639-Otras actividades de servicio de información.</t>
  </si>
  <si>
    <t>6391-Actividades de agencias de noticias.</t>
  </si>
  <si>
    <t>6399-Otras actividades de servicio de información n.c.p.</t>
  </si>
  <si>
    <t>641-Intermediación monetaria.</t>
  </si>
  <si>
    <t>6411-Banco Central.</t>
  </si>
  <si>
    <t>6412-Bancos comerciales.</t>
  </si>
  <si>
    <t>642-Otros tipos de intermediación monetaria.</t>
  </si>
  <si>
    <t>6421-Actividades de las corporaciones financieras.</t>
  </si>
  <si>
    <t>6422-Actividades de las compañías de financiamiento.</t>
  </si>
  <si>
    <t>6423-Banca de segundo piso.</t>
  </si>
  <si>
    <t>6424-Actividades de las cooperativas financieras.</t>
  </si>
  <si>
    <t>643-Fideicomisos, fondos (incluye fondos de cesantías) y entidades financieras similares.</t>
  </si>
  <si>
    <t>6431-Fideicomisos, fondos y entidades financieras similares.</t>
  </si>
  <si>
    <t>6432-Fondos de cesantías.</t>
  </si>
  <si>
    <t>649-Otras actividades de servicio financiero, excepto las de seguros y pensiones</t>
  </si>
  <si>
    <t>6491-Leasing financiero (arrendamiento financiero).</t>
  </si>
  <si>
    <t>6492-Actividades financieras de fondos de empleados y otras formas asociativas del sector solidario.</t>
  </si>
  <si>
    <t>6493-Actividades de compra de cartera o factoring.</t>
  </si>
  <si>
    <t>6494-Otras actividades de distribución de fondos.</t>
  </si>
  <si>
    <t>6495-Instituciones especiales oficiales.</t>
  </si>
  <si>
    <t>6499-Otras actividades de servicio financiero, excepto las de seguros y pensiones n.c.p.</t>
  </si>
  <si>
    <t>651-Seguros y capitalización.</t>
  </si>
  <si>
    <t>6511-Seguros generales.</t>
  </si>
  <si>
    <t>6512-Seguros de vida.</t>
  </si>
  <si>
    <t>6513-Reaseguros.</t>
  </si>
  <si>
    <t>6514-Capitalización.</t>
  </si>
  <si>
    <t>652-Servicios de seguros sociales de salud y riesgos profesionales.</t>
  </si>
  <si>
    <t>6521-Servicios de seguros sociales de salud.</t>
  </si>
  <si>
    <t>6522-Servicios de seguros sociales de riesgos profesionales.</t>
  </si>
  <si>
    <t>653-Servicios de seguros sociales de pensiones.</t>
  </si>
  <si>
    <t>6531-Régimen de prima media con prestación definida (RPM).</t>
  </si>
  <si>
    <t>6532-Régimen de ahorro individual (RAI).</t>
  </si>
  <si>
    <t>661-Actividades auxiliares de las actividades de servicios financieros, excepto las de seguros y pensiones.</t>
  </si>
  <si>
    <t>6611-Administración de mercados financieros.</t>
  </si>
  <si>
    <t>6612-Corretaje de valores y de contratos de productos básicos.</t>
  </si>
  <si>
    <t>6613-Otras actividades relacionadas con el mercado de valores.</t>
  </si>
  <si>
    <t>6614-Actividades de las casas de cambio.</t>
  </si>
  <si>
    <t>6615-Actividades de los profesionales de compra y venta de divisas.</t>
  </si>
  <si>
    <t>6619-Otras actividades auxiliares de las actividades de servicios financieros n.c.p.</t>
  </si>
  <si>
    <t>662-Actividades de servicios auxiliares de los servicios de seguros y pensiones.</t>
  </si>
  <si>
    <t>6621-Actividades de agentes y corredores de seguros</t>
  </si>
  <si>
    <t>6629-Evaluación de riesgos y daños, y otras actividades de servicios auxiliares</t>
  </si>
  <si>
    <t>663-Actividades de administración de fondos.</t>
  </si>
  <si>
    <t>6630-Actividades de administración de fondos.</t>
  </si>
  <si>
    <t>681-Actividades inmobiliarias realizadas con bienes propios o arrendados.</t>
  </si>
  <si>
    <t>6810-Actividades inmobiliarias realizadas con bienes propios o arrendados.</t>
  </si>
  <si>
    <t>682-Actividades inmobiliarias realizadas a cambio de una retribución o por contrata.</t>
  </si>
  <si>
    <t>6820-Actividades inmobiliarias realizadas a cambio de una retribución o por contrata.</t>
  </si>
  <si>
    <t>691-Actividades jurídicas.</t>
  </si>
  <si>
    <t>6910-Actividades jurídicas.</t>
  </si>
  <si>
    <t>692-Actividades de contabilidad, teneduría de libros, auditoría financiera y asesoría tributaria.</t>
  </si>
  <si>
    <t>6920-Actividades de contabilidad, teneduría de libros, auditoría financiera y asesoría tributaria.</t>
  </si>
  <si>
    <t>711-Actividades de arquitectura e ingeniería y otras actividades conexas de consultoría técnica.</t>
  </si>
  <si>
    <t>7110-Actividades de arquitectura e ingeniería y otras actividades conexas de consultoría técnica.</t>
  </si>
  <si>
    <t>712-Ensayos y análisis técnicos.</t>
  </si>
  <si>
    <t>7120-Ensayos y análisis técnicos.</t>
  </si>
  <si>
    <t>721- Investigaciones y desarrollo experimental en el campo de las ciencias naturales y la ingeniería.</t>
  </si>
  <si>
    <t>7210- Investigaciones y desarrollo experimental en el campo de las ciencias naturales y la ingeniería.</t>
  </si>
  <si>
    <t>722- Investigaciones y desarrollo experimental en el campo de las ciencias sociales y las humanidades.</t>
  </si>
  <si>
    <t>7220- Investigaciones y desarrollo experimental en el campo de las  ciencias  sociales y las humanidades.</t>
  </si>
  <si>
    <t>731-Publicidad.</t>
  </si>
  <si>
    <t>7310-Publicidad.</t>
  </si>
  <si>
    <t>732-Estudios de mercado y realización de encuestas de opinión pública.</t>
  </si>
  <si>
    <t>7320-Estudios de mercado y realización de encuestas de opinión pública.</t>
  </si>
  <si>
    <t>741-Actividades especializadas de diseño.</t>
  </si>
  <si>
    <t>7410-Actividades especializadas de diseño.</t>
  </si>
  <si>
    <t>742-Actividades de fotografía.</t>
  </si>
  <si>
    <t>7420-Actividades de fotografía.</t>
  </si>
  <si>
    <t>749-Otras actividades profesionales, científicas y técnicas n.c.p.</t>
  </si>
  <si>
    <t>7490-Otras actividades profesionales, científicas y técnicas n.c.p.</t>
  </si>
  <si>
    <t>750- Actividades veterinarias.</t>
  </si>
  <si>
    <t>7500- Actividades veterinarias.</t>
  </si>
  <si>
    <t>771-Alquiler y arrendamiento de vehículos automotores.</t>
  </si>
  <si>
    <t>7710-Alquiler y arrendamiento de vehículos automotores.</t>
  </si>
  <si>
    <t>772-Alquiler y arrendamiento de efectos personales y enseres domésticos.</t>
  </si>
  <si>
    <t>7721-Alquiler y arrendamiento de equipo recreativo y deportivo.</t>
  </si>
  <si>
    <t>7722-Alquiler de videos y discos.</t>
  </si>
  <si>
    <t>7729-Alquiler y arrendamiento de otros efectos personales y enseres domésticos n.c.p.</t>
  </si>
  <si>
    <t>773-Alquiler y arrendamiento de otros tipos de maquinaria, equipo y bienes tangibles n.c.p.</t>
  </si>
  <si>
    <t>7730-Alquiler y arrendamiento de otros tipos de maquinaria, equipo y bienes tangibles n.c.p.</t>
  </si>
  <si>
    <t>774-Arrendamiento de propiedad intelectual y productos similares, excepto obras protegidas por derechos de autor.</t>
  </si>
  <si>
    <t>7740- Arrendamiento de propiedad intelectual y productos similares, excepto obras protegidas por derechos de autor.</t>
  </si>
  <si>
    <t>781-Actividades de agencias de empleo.</t>
  </si>
  <si>
    <t>7810-Actividades de agencias de empleo.</t>
  </si>
  <si>
    <t>782-Actividades de agencias de empleo temporal.</t>
  </si>
  <si>
    <t>7820-Actividades de agencias de empleo temporal.</t>
  </si>
  <si>
    <t>783-Otras actividades de suministro de recurso humano.</t>
  </si>
  <si>
    <t>7830-Otras actividades de suministro de recurso humano.</t>
  </si>
  <si>
    <t>791-Actividades de las agencias de viajes y operadores turísticos.</t>
  </si>
  <si>
    <t>7911-Actividades de las agencias de viaje.</t>
  </si>
  <si>
    <t>7912-Actividades de operadores turísticos.</t>
  </si>
  <si>
    <t>799-Otros servicios de reserva y actividades relacionadas.</t>
  </si>
  <si>
    <t>7990-Otros servicios de reserva y actividades relacionadas.</t>
  </si>
  <si>
    <t>801-Actividades de seguridad privada.</t>
  </si>
  <si>
    <t>8010-Actividades de seguridad privada.</t>
  </si>
  <si>
    <t>802-Actividades de servicios de sistemas de seguridad.</t>
  </si>
  <si>
    <t>8020-Actividades de servicios de sistemas de seguridad.</t>
  </si>
  <si>
    <t>803-Actividades de detectives e investigadores privados.</t>
  </si>
  <si>
    <t>8030-Actividades de detectives e investigadores privados.</t>
  </si>
  <si>
    <t>811-Actividades combinadas de apoyo a instalaciones.</t>
  </si>
  <si>
    <t>8110-Actividades combinadas de apoyo a instalaciones.</t>
  </si>
  <si>
    <t>812-Actividades de limpieza.</t>
  </si>
  <si>
    <t>8121-Limpieza general interior de edificios.</t>
  </si>
  <si>
    <t>8129-Otras actividades de limpieza de edificios e instalaciones industriales.</t>
  </si>
  <si>
    <t>813-Actividades de paisajismo y servicios de mantenimiento conexos.</t>
  </si>
  <si>
    <t>8130-Actividades de paisajismo y servicios de mantenimiento conexos.</t>
  </si>
  <si>
    <t>821-Actividades administrativas y de apoyo de oficina.</t>
  </si>
  <si>
    <t>8211-Actividades combinadas de servicios administrativos de oficina</t>
  </si>
  <si>
    <t>8219-Fotocopiado, preparación de documentos y otras actividades especializadas de apoyo a oficina.</t>
  </si>
  <si>
    <t>822-Actividades de centros de llamadas (Call center).</t>
  </si>
  <si>
    <t>8220-Actividades de centros de llamadas (Call center).</t>
  </si>
  <si>
    <t>823-Organización de convenciones y eventos comerciales.</t>
  </si>
  <si>
    <t>8230-Organización de convenciones y eventos comerciales.</t>
  </si>
  <si>
    <t>829-Actividades de servicios de apoyo a las empresas n.c.p.</t>
  </si>
  <si>
    <t>8291-Actividades de agencias de cobranza y oficinas de calificación crediticia.</t>
  </si>
  <si>
    <t>8292-Actividades de envase y empaque.</t>
  </si>
  <si>
    <t>8299-Otras actividades de servicio de apoyo a las empresas n.c.p.</t>
  </si>
  <si>
    <t>841-Administración del Estado y aplicación de la política económica y social de la comunidad.</t>
  </si>
  <si>
    <t>8411-Actividades legislativas de la administración pública.</t>
  </si>
  <si>
    <t>8412-Actividades ejecutivas de la administración pública.</t>
  </si>
  <si>
    <t>8413-Regulación de las actividades de organismos que prestan servicios de salud, educativos, culturales.y otros servicios sociales, excepto servicios de seguridad social.</t>
  </si>
  <si>
    <t>8414-Actividades reguladoras y facilitadoras de la actividad económica.</t>
  </si>
  <si>
    <t>8415-Actividades de los otros órganos de control.</t>
  </si>
  <si>
    <t>842-Prestación de servicios a la comunidad en general.</t>
  </si>
  <si>
    <t>8421-Relaciones exteriores.</t>
  </si>
  <si>
    <t>8422-Actividades de defensa.</t>
  </si>
  <si>
    <t>8423-Orden público y actividades de seguridad.</t>
  </si>
  <si>
    <t>8424-Administración de justicia.</t>
  </si>
  <si>
    <t>843-Actividades de planes de seguridad social de afiliación obligatoria.</t>
  </si>
  <si>
    <t>8430-Actividades de planes de seguridad social de afiliación obligatoria.</t>
  </si>
  <si>
    <t>851-Educación de la primera infancia, preescolar y básica primaria.</t>
  </si>
  <si>
    <t>8511-Educación de la primera infancia.</t>
  </si>
  <si>
    <t>8512-Educación preescolar.</t>
  </si>
  <si>
    <t>8513-Educación básica primaria.</t>
  </si>
  <si>
    <t>852-Educación secundaria y de formación laboral.</t>
  </si>
  <si>
    <t>8521-Educación básica secundaria.</t>
  </si>
  <si>
    <t>8522-Educación media académica.</t>
  </si>
  <si>
    <t>8523-Educación media técnica y de formación laboral.</t>
  </si>
  <si>
    <t>853-Establecimientos que combinan diferentes niveles de educación.</t>
  </si>
  <si>
    <t>8530-Establecimientos que combinan diferentes niveles de educación.</t>
  </si>
  <si>
    <t>854-Educación superior.</t>
  </si>
  <si>
    <t>8541-Educación técnica profesional.</t>
  </si>
  <si>
    <t>8542-Educación tecnológica.</t>
  </si>
  <si>
    <t>8543-Educación de instituciones universitarias o de escuelas tecnológicas.</t>
  </si>
  <si>
    <t>8544-Educación de universidades.</t>
  </si>
  <si>
    <t>855-Otros tipos de educación.</t>
  </si>
  <si>
    <t>8551-Formación académica no formal.</t>
  </si>
  <si>
    <t>8552-Enseñanza deportiva y recreativa.</t>
  </si>
  <si>
    <t>8553-Enseñanza cultural.</t>
  </si>
  <si>
    <t>8559-Otros tipos de educación n.c.p.</t>
  </si>
  <si>
    <t>856-Actividades de apoyo a la educación.</t>
  </si>
  <si>
    <t>8560-Actividades de apoyo a la educación.</t>
  </si>
  <si>
    <t>861-Actividades de hospitales y clínicas, con internación.</t>
  </si>
  <si>
    <t>8610-Actividades de hospitales y clínicas, con internación.</t>
  </si>
  <si>
    <t>862-Actividades de práctica médica y odontológica, sin internación.</t>
  </si>
  <si>
    <t>8621-Actividades de la práctica médica, sin internación.</t>
  </si>
  <si>
    <t>8622-Actividades de la práctica odontológica.</t>
  </si>
  <si>
    <t>869-Otras actividades de atención relacionadas con la salud humana.</t>
  </si>
  <si>
    <t>8691-Actividades de apoyo diagnóstico.</t>
  </si>
  <si>
    <t>8692-Actividades de apoyo terapéutico.</t>
  </si>
  <si>
    <t>8699-Otras actividades de atención de la salud humana.</t>
  </si>
  <si>
    <t>871-Actividades de atención residencial medicalizada de tipo general.</t>
  </si>
  <si>
    <t>8710-Actividades de atención residencial medicalizada de tipo general.</t>
  </si>
  <si>
    <t>872-Actividades de atención residencial, para el cuidado de pacientes con retardo mental, enfermedad mental y consumo de sustancias psicoactivas.</t>
  </si>
  <si>
    <t>8720-Actividades de atención residencial, para el cuidado de pacientes con retardo mental, enfermedad mental y consumo de sustancias psicoactivas.</t>
  </si>
  <si>
    <t>873-Actividades de atención en instituciones para el cuidado de personas mayores y/o discapacitadas.</t>
  </si>
  <si>
    <t>8730-Actividades de atención en instituciones para el cuidado de personas mayores y/o discapacitadas.</t>
  </si>
  <si>
    <t>879-Otras actividades de atención en instituciones con alojamiento.</t>
  </si>
  <si>
    <t>8790-Otras actividades de atención en instituciones con alojamiento</t>
  </si>
  <si>
    <t>881-Actividades de asistencia social sin alojamiento para personas mayores y discapacitadas.</t>
  </si>
  <si>
    <t>8810-Actividades de asistencia social sin alojamiento para personas mayores y discapacitadas.</t>
  </si>
  <si>
    <t>889-Otras actividades de asistencia social sin alojamiento.</t>
  </si>
  <si>
    <t>8890-Otras actividades de asistencia social sin alojamiento.</t>
  </si>
  <si>
    <t>900-Actividades creativas, artísticas y de entretenimiento.</t>
  </si>
  <si>
    <t>9001-Creación literaria.</t>
  </si>
  <si>
    <t>9002-Creación musical.</t>
  </si>
  <si>
    <t>9003-Creación teatral.</t>
  </si>
  <si>
    <t>9004-Creación audiovisual.</t>
  </si>
  <si>
    <t>9005-Artes plásticas y visuales.</t>
  </si>
  <si>
    <t>9006-Actividades teatrales.</t>
  </si>
  <si>
    <t>9007-Actividades de espectáculos musicales en vivo.</t>
  </si>
  <si>
    <t>9008-Otras actividades de espectáculos en vivo.</t>
  </si>
  <si>
    <t>910-Actividades de bibliotecas, archivos, museos y otras actividades culturales.</t>
  </si>
  <si>
    <t>9101-Actividades de bibliotecas y archivos.</t>
  </si>
  <si>
    <t>9102-Actividades y funcionamiento de museos, conservación de edificios y sitios históricos.</t>
  </si>
  <si>
    <t>9103-Actividades de jardines botánicos, zoológicos y reservas naturales.</t>
  </si>
  <si>
    <t>920-Actividades de juegos de azar y apuestas.</t>
  </si>
  <si>
    <t>9200- Actividades de juegos de azar y apuestas.</t>
  </si>
  <si>
    <t>931-Actividades deportivas.</t>
  </si>
  <si>
    <t>9311-Gestión de instalaciones deportivas.</t>
  </si>
  <si>
    <t>9312-Actividades de clubes deportivos.</t>
  </si>
  <si>
    <t>9319-Otras actividades deportivas.</t>
  </si>
  <si>
    <t>932-Otras actividades recreativas y de esparcimiento.</t>
  </si>
  <si>
    <t>9321-Actividades de parques de atracciones y parques temáticos.</t>
  </si>
  <si>
    <t>9329-Otras actividades recreativas y de esparcimiento n.c.p.</t>
  </si>
  <si>
    <t>941-Actividades de asociaciones empresariales y de empleadores, y asociaciones profesionales.</t>
  </si>
  <si>
    <t>9411-Actividades de asociaciones empresariales y de empleadores</t>
  </si>
  <si>
    <t>9412-Actividades de asociaciones profesionales</t>
  </si>
  <si>
    <t>942-Actividades de sindicatos de empleados.</t>
  </si>
  <si>
    <t>9420-Actividades de sindicatos de empleados.</t>
  </si>
  <si>
    <t>949-Actividades de otras asociaciones.</t>
  </si>
  <si>
    <t>9491-Actividades de asociaciones religiosas.</t>
  </si>
  <si>
    <t>9492-Actividades de asociaciones políticas.</t>
  </si>
  <si>
    <t>9499-Actividades de otras asociaciones n.c.p.</t>
  </si>
  <si>
    <t>951-Mantenimiento y reparación de computadores y equipo de comunicaciones.</t>
  </si>
  <si>
    <t>9511- Mantenimiento y reparación de computadores y de equipo periférico.</t>
  </si>
  <si>
    <t>9512- Mantenimiento y reparación de equipos de comunicación.</t>
  </si>
  <si>
    <t>9521-Mantenimiento y reparación de aparatos electrónicos de consumo.</t>
  </si>
  <si>
    <t>9522-Mantenimiento y reparación de aparatos y equipos domésticos y de jardinería.</t>
  </si>
  <si>
    <t>9523-Reparación de calzado y artículos de cuero.</t>
  </si>
  <si>
    <t>9524-Reparación de muebles y accesorios para el hogar.</t>
  </si>
  <si>
    <t>9529-Mantenimiento y reparación de otros efectos personales y enseres domésticos.</t>
  </si>
  <si>
    <t>960-Otras actividades de servicios personales.</t>
  </si>
  <si>
    <t>9601-Lavado y limpieza, incluso la limpieza en seco, de productos textiles y de piel.</t>
  </si>
  <si>
    <t>9602-Peluquería y otros tratamientos de belleza.</t>
  </si>
  <si>
    <t>9603-Pompas fúnebres y actividades relacionadas.</t>
  </si>
  <si>
    <t>9609-Otras actividades de servicios personales n.c.p.</t>
  </si>
  <si>
    <t>970- Actividades de los hogares individuales como empleadores de personal doméstico.</t>
  </si>
  <si>
    <t>9700- Actividades de los hogares individuales como empleadores de personal doméstico.</t>
  </si>
  <si>
    <t>981-Actividades no diferenciadas de los hogares individuales como productores de bienes para uso propio.</t>
  </si>
  <si>
    <t>9810-Actividades no diferenciadas de los hogares individuales como productores de bienes para uso propio.</t>
  </si>
  <si>
    <t>982-Actividades no diferenciadas de los hogares individuales como productores de servicios para uso propio.</t>
  </si>
  <si>
    <t>9820-Actividades no diferenciadas de los hogares individuales como productores de servicios para uso propio.</t>
  </si>
  <si>
    <t>10- Asalariados.</t>
  </si>
  <si>
    <t>20-Pensionados.</t>
  </si>
  <si>
    <t>81- Personas Naturales sin Actividad Económica</t>
  </si>
  <si>
    <t>82- Personas Naturales Subsidiadas por Terceros</t>
  </si>
  <si>
    <t>90- Rentistas de Capital, solo para personas naturales.</t>
  </si>
  <si>
    <t>Una vez haya terminado el diligenciamiento de esta pestaña de manera completa,debe continuar al módulo ESTADO DE CAMBIOS EN EL PATRIMONIO</t>
  </si>
  <si>
    <t>En Régimen de Insolvencia Empresarial </t>
  </si>
  <si>
    <t>EMPRESAS DE TRANSPORTE TERRESTRE AUTOMOTOR ESPECIAL</t>
  </si>
  <si>
    <t>EMPRESAS DE TRANSPORTE TERRESTRE AUTOMOTOR DE PASAJEROS</t>
  </si>
  <si>
    <t>POR MERA LIBERALIDAD</t>
  </si>
  <si>
    <t>Validación</t>
  </si>
  <si>
    <t>VALIDACIÓN HNM</t>
  </si>
  <si>
    <t>TIPO DE SUBORDINADA</t>
  </si>
  <si>
    <t>RESOLUCIÓN 533(OT- AT- ET)</t>
  </si>
  <si>
    <t>vigencia</t>
  </si>
  <si>
    <t>VINCULADOS</t>
  </si>
  <si>
    <t>VALIDACIÓN GANANCIA (PÉRDIDA) NETA</t>
  </si>
  <si>
    <t>ESTADO DE FLUJO DE EFECTIVO (método indirecto)</t>
  </si>
  <si>
    <t>ESTADO DE FLUJO DE EFECTIVO(método directo)</t>
  </si>
  <si>
    <t>Flujos de efectivo procedentes/utilizados en actividades de operación</t>
  </si>
  <si>
    <t xml:space="preserve">(+)Clases de cobros por actividades de operación </t>
  </si>
  <si>
    <t>(+)Cobros procedentes de las ventas de bienes y prestación de servicios</t>
  </si>
  <si>
    <t>(+)Cobros procedentes de regalias, cuotas, comisiones y otros ingresos de actividades ordinarias</t>
  </si>
  <si>
    <t>(+)Cobros derivados de contratos por intermediación o negociación</t>
  </si>
  <si>
    <t>(+)Cobros procedentes de primas y prestaciones, anualidades y otros beneficios de pólizas suscritas</t>
  </si>
  <si>
    <t>(+)Cobros por rentas y ventas posteriores de activos mantenidos para arrendar a terceros y porteriormente mantenidos para la venta</t>
  </si>
  <si>
    <t xml:space="preserve">(+)Otros cobros por actividades de operación </t>
  </si>
  <si>
    <t>Clases de pagos en efectivo procedentes de actividades de operación(resumen)</t>
  </si>
  <si>
    <t>(-)Pagos a proveedores por el suministro de bienes y servicios</t>
  </si>
  <si>
    <t>(-)Pagos procedentes de contratos por intermediación o negociación</t>
  </si>
  <si>
    <t>(-)Pagos a y por cuenta de los empleados</t>
  </si>
  <si>
    <t>(-)Pagos por primas y prestaciones anualidades y otras obligaciones derivadas de las pólizas suscritas</t>
  </si>
  <si>
    <t xml:space="preserve">(-)Pagos por producir o adquirir activos mantenidos para arrendar a terceros y posteriormente mantenidos para la venta </t>
  </si>
  <si>
    <t>(-)Otros pagos por actividades de operación</t>
  </si>
  <si>
    <t>(+/-)Flujos de efectivo netos procedentes utilizados en operaciones</t>
  </si>
  <si>
    <t>(-)Dividendos pagados</t>
  </si>
  <si>
    <t>(+)Dividendos recibidos</t>
  </si>
  <si>
    <t xml:space="preserve">(-)Intereses pagados </t>
  </si>
  <si>
    <t xml:space="preserve">(+)Intereses recibidos </t>
  </si>
  <si>
    <t>(+-)Otras entradas/salidas de efectivo</t>
  </si>
  <si>
    <t>Flujos de efectivo netos procedentes/utilizados en actividades de operación</t>
  </si>
  <si>
    <t>Flujos de efectivo procedentes/utilizados en actividades de inversión</t>
  </si>
  <si>
    <t>(+)Flujos de efectivo procedentes de la perdida de control de subsidiarias u otros negocios</t>
  </si>
  <si>
    <t>(-)Flujos de efectivo utilizados para obtener el control de subsidiarias u otros negocios</t>
  </si>
  <si>
    <t>(+)Otros cobros por la venta de patrimonio o instrumentos de deuda de otras entidades</t>
  </si>
  <si>
    <t>(-)Otros pagos para adquirir patrimonio o instrumentos de deuda de otras entidades</t>
  </si>
  <si>
    <t>(+)Otros cobros por la venta de participaciones en negocios conjuntos</t>
  </si>
  <si>
    <t>(-)Otros pagos para adquirir participaciones en negocios conjuntos</t>
  </si>
  <si>
    <t>(+)Importes procedentes de la venta de propiedades planta y equipo</t>
  </si>
  <si>
    <t>(-)Compras de propiedades planta y equipo</t>
  </si>
  <si>
    <t>(+)Importes procedentes de ventas de activos intangibles</t>
  </si>
  <si>
    <t>(-)Compras de activos intangibles</t>
  </si>
  <si>
    <t>(+)Recursos por ventas de otros activos a largo plazo</t>
  </si>
  <si>
    <t>(-)Compras de otros activos a largo plazo</t>
  </si>
  <si>
    <t>(+)Importes procedentes de subvenciones del gobierno</t>
  </si>
  <si>
    <t>(+)Cobros procedentes del reembolso de anticipos y prestamos concedidos a terceros</t>
  </si>
  <si>
    <t>(-)Pagos derivados de contratos de futuro a término de opciones y  permuta financiera</t>
  </si>
  <si>
    <t>(+)Cobros procedentes de contratos de futuro a término de opciones y  permuta financiera</t>
  </si>
  <si>
    <t>(-)Intereses pagados</t>
  </si>
  <si>
    <t>(+)Intereses recibidos</t>
  </si>
  <si>
    <t>(+/-)Otras entradas/salidas de dinero</t>
  </si>
  <si>
    <t>Flujos de efectivo netos procedentes/utilizados en actividades de inversión</t>
  </si>
  <si>
    <t>Flujos de efectivo procedentes/utilizados en actividades de financiación</t>
  </si>
  <si>
    <t>(+)Recursos por cambios en las participaciones en la propiedad en subsidiarias que no dan lugar a la pérdida de control</t>
  </si>
  <si>
    <t>(-)Pagos por cambios en las participaciones en la propiedad en subsidiarias que no dan lugar a la pérdida de control</t>
  </si>
  <si>
    <t>(+)Importes procedentes de la emisión de acciones</t>
  </si>
  <si>
    <t>(+)Importes procedentes de la emisión deotros instrumentos de patrimonio</t>
  </si>
  <si>
    <t>(-)Pagos por adquirir o rescatar las acciones de la entidad</t>
  </si>
  <si>
    <t>(-)Pagos por otras participaciones en el patrimonio</t>
  </si>
  <si>
    <t>(+)Importes procedentes de prestamos</t>
  </si>
  <si>
    <t xml:space="preserve">(+)Reembolsos de prestamos </t>
  </si>
  <si>
    <t>(-)Pagos de pasivos por arrendamientos financieros</t>
  </si>
  <si>
    <t>Flujos de efectivo netos procedentes/utilizados en actividades de financiación</t>
  </si>
  <si>
    <t>Incremento (disminución) neto de efectivo y equivalentes al efectivo antes del efecto de los cambios en la tasa de cambio</t>
  </si>
  <si>
    <t>Vigencia</t>
  </si>
  <si>
    <t>SMLV</t>
  </si>
  <si>
    <t>VIGENCIA</t>
  </si>
  <si>
    <t>Identificación del Vigilado</t>
  </si>
  <si>
    <t>Estado de Situación Financiera
Corriente/ No Corriente - NIIF Pymes</t>
  </si>
  <si>
    <t>Estado de Resultados
Resultado del período, por función de gasto - NIIF Pymes</t>
  </si>
  <si>
    <t>Estado de Resultados Integral
Componentes ORI presentados netos de impuestos - NIIF Pymes</t>
  </si>
  <si>
    <t>Método Indirecto</t>
  </si>
  <si>
    <t xml:space="preserve">Estado de Flujo de Efectivo -
Método directo / </t>
  </si>
  <si>
    <t>(-)Impuestos a las ganancias reembolsados pagados</t>
  </si>
  <si>
    <t xml:space="preserve">(+-)Anticipos de efectivo y prestamos concedidos a terceros </t>
  </si>
  <si>
    <t xml:space="preserve">(-)Impuestos a las ganancias reembolsados pagados </t>
  </si>
  <si>
    <t>(-)Impuesto a las ganancias reembolsados pagados</t>
  </si>
  <si>
    <t>1. NOMBRE VINCULADO ECONÓMICO</t>
  </si>
  <si>
    <t>1. NIT VINCULADO ECONÓMICO</t>
  </si>
  <si>
    <t>2. NOMBRE VINCULADO ECONÓMICO</t>
  </si>
  <si>
    <t>2. NIT VINCULADO ECONÓMICO</t>
  </si>
  <si>
    <t>3. NOMBRE VINCULADO ECONÓMICO</t>
  </si>
  <si>
    <t>3. NIT VINCULADO ECONÓMICO</t>
  </si>
  <si>
    <t>4. NOMBRE VINCULADO ECONÓMICO</t>
  </si>
  <si>
    <t>4. NIT VINCULADO ECONÓMICO</t>
  </si>
  <si>
    <t>5. NOMBRE VINCULADO ECONÓMICO</t>
  </si>
  <si>
    <t>5. NIT VINCULADO ECONÓMICO</t>
  </si>
  <si>
    <t>FECHA INICIAL ESTADOS FINANCIEROS</t>
  </si>
  <si>
    <t># MESES</t>
  </si>
  <si>
    <t>fecha corte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</si>
</sst>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 #,##0;[Red]\-&quot;$&quot;\ #,##0"/>
    <numFmt numFmtId="42" formatCode="_-&quot;$&quot;\ * #,##0_-;\-&quot;$&quot;\ * #,##0_-;_-&quot;$&quot;\ * &quot;-&quot;_-;_-@_-"/>
    <numFmt numFmtId="43" formatCode="_-* #,##0.00_-;\-* #,##0.00_-;_-* &quot;-&quot;??_-;_-@_-"/>
    <numFmt numFmtId="165" formatCode="[$-240A]d&quot; de &quot;mmmm&quot; de &quot;yyyy;@"/>
  </numFmts>
  <fonts count="24">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12"/>
      <color theme="1"/>
      <name val="Aptos Narrow"/>
      <family val="2"/>
      <scheme val="minor"/>
    </font>
    <font>
      <sz val="8"/>
      <name val="Aptos Narrow"/>
      <family val="2"/>
      <scheme val="minor"/>
    </font>
    <font>
      <b/>
      <sz val="16"/>
      <color theme="4"/>
      <name val="Aptos Narrow"/>
      <family val="2"/>
      <scheme val="minor"/>
    </font>
    <font>
      <sz val="11"/>
      <color indexed="8"/>
      <name val="Calibri"/>
      <family val="2"/>
    </font>
    <font>
      <sz val="11"/>
      <name val="Aptos Narrow"/>
      <family val="2"/>
      <scheme val="minor"/>
    </font>
    <font>
      <sz val="11"/>
      <color theme="1"/>
      <name val="Calibri"/>
      <family val="2"/>
    </font>
    <font>
      <u/>
      <sz val="11"/>
      <color theme="10"/>
      <name val="Calibri"/>
      <family val="2"/>
    </font>
    <font>
      <sz val="11"/>
      <color rgb="FFFF0000"/>
      <name val="Aptos Narrow"/>
      <family val="2"/>
      <scheme val="minor"/>
    </font>
    <font>
      <sz val="11"/>
      <color theme="0"/>
      <name val="Aptos Narrow"/>
      <family val="2"/>
      <scheme val="minor"/>
    </font>
    <font>
      <sz val="9"/>
      <color theme="1"/>
      <name val="Segoe UI"/>
      <family val="2"/>
    </font>
    <font>
      <sz val="11"/>
      <color rgb="FFFF0000"/>
      <name val="Aptos Narrow"/>
      <family val="2"/>
    </font>
    <font>
      <sz val="8"/>
      <name val="ＭＳ Ｐゴシック"/>
      <family val="3"/>
      <charset val="128"/>
    </font>
    <font>
      <sz val="10"/>
      <name val="Arial"/>
      <family val="2"/>
    </font>
    <font>
      <b/>
      <sz val="12"/>
      <name val="Aptos Narrow"/>
      <family val="2"/>
      <scheme val="minor"/>
    </font>
    <font>
      <b/>
      <sz val="7"/>
      <name val="Aptos Narrow"/>
      <family val="2"/>
      <scheme val="minor"/>
    </font>
    <font>
      <b/>
      <sz val="8"/>
      <name val="Aptos Narrow"/>
      <family val="2"/>
      <scheme val="minor"/>
    </font>
    <font>
      <sz val="9"/>
      <name val="Aptos Narrow"/>
      <family val="2"/>
      <scheme val="minor"/>
    </font>
    <font>
      <b/>
      <sz val="9"/>
      <name val="Aptos Narrow"/>
      <family val="2"/>
      <scheme val="minor"/>
    </font>
    <font>
      <b/>
      <sz val="10"/>
      <name val="Aptos Narrow"/>
      <family val="2"/>
      <scheme val="minor"/>
    </font>
    <font>
      <sz val="10"/>
      <name val="Aptos Narrow"/>
      <family val="2"/>
      <scheme val="minor"/>
    </font>
  </fonts>
  <fills count="19">
    <fill>
      <patternFill patternType="none"/>
    </fill>
    <fill>
      <patternFill patternType="gray125"/>
    </fill>
    <fill>
      <patternFill patternType="solid">
        <fgColor theme="7"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4" tint="0.79998168889431442"/>
        <bgColor indexed="64"/>
      </patternFill>
    </fill>
    <fill>
      <patternFill patternType="lightUp"/>
    </fill>
    <fill>
      <patternFill patternType="lightUp">
        <bgColor theme="2"/>
      </patternFill>
    </fill>
    <fill>
      <patternFill patternType="solid">
        <fgColor theme="7"/>
        <bgColor indexed="64"/>
      </patternFill>
    </fill>
    <fill>
      <patternFill patternType="solid">
        <fgColor theme="0" tint="-4.9989318521683403E-2"/>
        <bgColor indexed="64"/>
      </patternFill>
    </fill>
    <fill>
      <patternFill patternType="solid">
        <fgColor indexed="55"/>
        <bgColor indexed="64"/>
      </patternFill>
    </fill>
    <fill>
      <patternFill patternType="solid">
        <fgColor theme="9" tint="0.39997558519241921"/>
        <bgColor indexed="64"/>
      </patternFill>
    </fill>
  </fills>
  <borders count="82">
    <border>
      <left/>
      <right/>
      <top/>
      <bottom/>
      <diagonal/>
    </border>
    <border>
      <left/>
      <right/>
      <top/>
      <bottom style="medium">
        <color theme="4"/>
      </bottom>
      <diagonal/>
    </border>
    <border>
      <left/>
      <right style="medium">
        <color theme="4"/>
      </right>
      <top/>
      <bottom/>
      <diagonal/>
    </border>
    <border>
      <left/>
      <right style="medium">
        <color theme="4"/>
      </right>
      <top/>
      <bottom style="medium">
        <color theme="4"/>
      </bottom>
      <diagonal/>
    </border>
    <border>
      <left style="medium">
        <color theme="4"/>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diagonal/>
    </border>
    <border>
      <left/>
      <right/>
      <top style="medium">
        <color theme="4"/>
      </top>
      <bottom/>
      <diagonal/>
    </border>
    <border>
      <left style="medium">
        <color theme="4"/>
      </left>
      <right/>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style="medium">
        <color theme="7" tint="-0.499984740745262"/>
      </left>
      <right/>
      <top style="medium">
        <color theme="7" tint="-0.499984740745262"/>
      </top>
      <bottom/>
      <diagonal/>
    </border>
    <border>
      <left/>
      <right/>
      <top style="medium">
        <color theme="7" tint="-0.499984740745262"/>
      </top>
      <bottom/>
      <diagonal/>
    </border>
    <border>
      <left/>
      <right style="medium">
        <color theme="7" tint="-0.499984740745262"/>
      </right>
      <top style="medium">
        <color theme="7" tint="-0.499984740745262"/>
      </top>
      <bottom/>
      <diagonal/>
    </border>
    <border>
      <left style="medium">
        <color theme="7" tint="-0.499984740745262"/>
      </left>
      <right/>
      <top/>
      <bottom/>
      <diagonal/>
    </border>
    <border>
      <left/>
      <right style="medium">
        <color theme="7" tint="-0.499984740745262"/>
      </right>
      <top/>
      <bottom/>
      <diagonal/>
    </border>
    <border>
      <left style="medium">
        <color theme="7" tint="-0.499984740745262"/>
      </left>
      <right style="medium">
        <color theme="4"/>
      </right>
      <top style="medium">
        <color theme="4"/>
      </top>
      <bottom style="medium">
        <color theme="4"/>
      </bottom>
      <diagonal/>
    </border>
    <border>
      <left style="medium">
        <color theme="4"/>
      </left>
      <right style="medium">
        <color theme="7" tint="-0.499984740745262"/>
      </right>
      <top style="medium">
        <color theme="4"/>
      </top>
      <bottom style="medium">
        <color theme="4"/>
      </bottom>
      <diagonal/>
    </border>
    <border>
      <left style="medium">
        <color theme="7" tint="-0.499984740745262"/>
      </left>
      <right/>
      <top style="medium">
        <color theme="4"/>
      </top>
      <bottom/>
      <diagonal/>
    </border>
    <border>
      <left/>
      <right style="medium">
        <color theme="7" tint="-0.499984740745262"/>
      </right>
      <top style="medium">
        <color theme="4"/>
      </top>
      <bottom/>
      <diagonal/>
    </border>
    <border>
      <left style="medium">
        <color theme="7" tint="-0.499984740745262"/>
      </left>
      <right/>
      <top/>
      <bottom style="medium">
        <color theme="7" tint="-0.499984740745262"/>
      </bottom>
      <diagonal/>
    </border>
    <border>
      <left/>
      <right/>
      <top/>
      <bottom style="medium">
        <color theme="7" tint="-0.499984740745262"/>
      </bottom>
      <diagonal/>
    </border>
    <border>
      <left/>
      <right style="medium">
        <color theme="7" tint="-0.499984740745262"/>
      </right>
      <top/>
      <bottom style="medium">
        <color theme="7" tint="-0.499984740745262"/>
      </bottom>
      <diagonal/>
    </border>
    <border>
      <left style="medium">
        <color theme="3" tint="0.249977111117893"/>
      </left>
      <right style="medium">
        <color theme="3" tint="0.249977111117893"/>
      </right>
      <top style="medium">
        <color theme="3" tint="0.249977111117893"/>
      </top>
      <bottom style="medium">
        <color theme="3" tint="0.249977111117893"/>
      </bottom>
      <diagonal/>
    </border>
    <border>
      <left style="medium">
        <color theme="3" tint="0.249977111117893"/>
      </left>
      <right/>
      <top style="medium">
        <color theme="3" tint="0.249977111117893"/>
      </top>
      <bottom/>
      <diagonal/>
    </border>
    <border>
      <left/>
      <right/>
      <top style="medium">
        <color theme="3" tint="0.249977111117893"/>
      </top>
      <bottom/>
      <diagonal/>
    </border>
    <border>
      <left/>
      <right style="medium">
        <color theme="3" tint="0.249977111117893"/>
      </right>
      <top style="medium">
        <color theme="3" tint="0.249977111117893"/>
      </top>
      <bottom/>
      <diagonal/>
    </border>
    <border>
      <left/>
      <right style="medium">
        <color theme="3" tint="0.249977111117893"/>
      </right>
      <top/>
      <bottom/>
      <diagonal/>
    </border>
    <border>
      <left style="medium">
        <color theme="3" tint="0.249977111117893"/>
      </left>
      <right/>
      <top/>
      <bottom style="medium">
        <color theme="3" tint="0.249977111117893"/>
      </bottom>
      <diagonal/>
    </border>
    <border>
      <left/>
      <right style="medium">
        <color theme="3" tint="0.249977111117893"/>
      </right>
      <top/>
      <bottom style="medium">
        <color theme="3" tint="0.249977111117893"/>
      </bottom>
      <diagonal/>
    </border>
    <border>
      <left style="medium">
        <color theme="3" tint="0.249977111117893"/>
      </left>
      <right/>
      <top style="medium">
        <color theme="3" tint="0.249977111117893"/>
      </top>
      <bottom style="medium">
        <color theme="3" tint="0.249977111117893"/>
      </bottom>
      <diagonal/>
    </border>
    <border>
      <left/>
      <right/>
      <top style="medium">
        <color theme="3" tint="0.249977111117893"/>
      </top>
      <bottom style="medium">
        <color theme="3" tint="0.249977111117893"/>
      </bottom>
      <diagonal/>
    </border>
    <border>
      <left/>
      <right style="medium">
        <color theme="3" tint="0.249977111117893"/>
      </right>
      <top style="medium">
        <color theme="3" tint="0.249977111117893"/>
      </top>
      <bottom style="medium">
        <color theme="3" tint="0.249977111117893"/>
      </bottom>
      <diagonal/>
    </border>
    <border>
      <left style="medium">
        <color theme="3" tint="0.249977111117893"/>
      </left>
      <right style="medium">
        <color theme="3" tint="0.249977111117893"/>
      </right>
      <top/>
      <bottom style="medium">
        <color theme="3" tint="0.249977111117893"/>
      </bottom>
      <diagonal/>
    </border>
    <border>
      <left/>
      <right style="medium">
        <color theme="7" tint="-0.499984740745262"/>
      </right>
      <top style="medium">
        <color theme="4"/>
      </top>
      <bottom style="medium">
        <color theme="4"/>
      </bottom>
      <diagonal/>
    </border>
    <border>
      <left style="medium">
        <color theme="4"/>
      </left>
      <right style="medium">
        <color theme="3" tint="0.249977111117893"/>
      </right>
      <top/>
      <bottom/>
      <diagonal/>
    </border>
    <border>
      <left/>
      <right style="medium">
        <color theme="4"/>
      </right>
      <top style="medium">
        <color theme="4"/>
      </top>
      <bottom/>
      <diagonal/>
    </border>
    <border>
      <left style="medium">
        <color theme="4"/>
      </left>
      <right/>
      <top/>
      <bottom/>
      <diagonal/>
    </border>
    <border>
      <left/>
      <right/>
      <top/>
      <bottom style="medium">
        <color theme="3" tint="0.249977111117893"/>
      </bottom>
      <diagonal/>
    </border>
    <border>
      <left style="medium">
        <color theme="3" tint="0.249977111117893"/>
      </left>
      <right/>
      <top style="medium">
        <color theme="4"/>
      </top>
      <bottom style="medium">
        <color theme="4"/>
      </bottom>
      <diagonal/>
    </border>
    <border>
      <left/>
      <right/>
      <top style="thin">
        <color indexed="64"/>
      </top>
      <bottom style="thin">
        <color indexed="64"/>
      </bottom>
      <diagonal/>
    </border>
    <border>
      <left/>
      <right style="medium">
        <color theme="3" tint="0.249977111117893"/>
      </right>
      <top style="medium">
        <color theme="4"/>
      </top>
      <bottom style="medium">
        <color theme="4"/>
      </bottom>
      <diagonal/>
    </border>
    <border>
      <left style="medium">
        <color theme="3" tint="0.249977111117893"/>
      </left>
      <right style="medium">
        <color theme="3" tint="0.249977111117893"/>
      </right>
      <top style="medium">
        <color theme="3" tint="0.249977111117893"/>
      </top>
      <bottom/>
      <diagonal/>
    </border>
    <border>
      <left style="medium">
        <color theme="7" tint="-0.499984740745262"/>
      </left>
      <right/>
      <top style="medium">
        <color theme="7" tint="-0.499984740745262"/>
      </top>
      <bottom style="medium">
        <color theme="3" tint="0.249977111117893"/>
      </bottom>
      <diagonal/>
    </border>
    <border>
      <left/>
      <right/>
      <top style="medium">
        <color theme="7" tint="-0.499984740745262"/>
      </top>
      <bottom style="medium">
        <color theme="3" tint="0.249977111117893"/>
      </bottom>
      <diagonal/>
    </border>
    <border>
      <left/>
      <right style="medium">
        <color theme="3" tint="0.249977111117893"/>
      </right>
      <top style="medium">
        <color theme="7" tint="-0.499984740745262"/>
      </top>
      <bottom style="medium">
        <color theme="3" tint="0.249977111117893"/>
      </bottom>
      <diagonal/>
    </border>
    <border>
      <left style="medium">
        <color theme="3" tint="0.249977111117893"/>
      </left>
      <right/>
      <top style="medium">
        <color theme="7" tint="-0.499984740745262"/>
      </top>
      <bottom style="medium">
        <color theme="3" tint="0.249977111117893"/>
      </bottom>
      <diagonal/>
    </border>
    <border>
      <left/>
      <right style="medium">
        <color theme="7" tint="-0.499984740745262"/>
      </right>
      <top style="medium">
        <color theme="7" tint="-0.499984740745262"/>
      </top>
      <bottom style="medium">
        <color theme="3" tint="0.249977111117893"/>
      </bottom>
      <diagonal/>
    </border>
    <border>
      <left style="medium">
        <color theme="7" tint="-0.499984740745262"/>
      </left>
      <right/>
      <top style="medium">
        <color theme="3" tint="0.249977111117893"/>
      </top>
      <bottom/>
      <diagonal/>
    </border>
    <border>
      <left/>
      <right style="medium">
        <color theme="7" tint="-0.499984740745262"/>
      </right>
      <top style="medium">
        <color theme="3" tint="0.249977111117893"/>
      </top>
      <bottom style="medium">
        <color theme="3" tint="0.249977111117893"/>
      </bottom>
      <diagonal/>
    </border>
    <border>
      <left style="medium">
        <color theme="7" tint="-0.499984740745262"/>
      </left>
      <right style="medium">
        <color theme="4"/>
      </right>
      <top/>
      <bottom/>
      <diagonal/>
    </border>
    <border>
      <left style="medium">
        <color theme="7" tint="-0.499984740745262"/>
      </left>
      <right style="medium">
        <color theme="4"/>
      </right>
      <top/>
      <bottom style="medium">
        <color theme="7" tint="-0.499984740745262"/>
      </bottom>
      <diagonal/>
    </border>
    <border>
      <left/>
      <right style="medium">
        <color theme="3" tint="0.249977111117893"/>
      </right>
      <top/>
      <bottom style="medium">
        <color theme="7" tint="-0.499984740745262"/>
      </bottom>
      <diagonal/>
    </border>
    <border>
      <left style="medium">
        <color theme="3" tint="0.249977111117893"/>
      </left>
      <right/>
      <top style="medium">
        <color theme="3" tint="0.249977111117893"/>
      </top>
      <bottom style="medium">
        <color theme="7" tint="-0.499984740745262"/>
      </bottom>
      <diagonal/>
    </border>
    <border>
      <left/>
      <right/>
      <top style="medium">
        <color theme="3" tint="0.249977111117893"/>
      </top>
      <bottom style="medium">
        <color theme="7" tint="-0.499984740745262"/>
      </bottom>
      <diagonal/>
    </border>
    <border>
      <left/>
      <right style="medium">
        <color theme="3" tint="0.249977111117893"/>
      </right>
      <top style="medium">
        <color theme="3" tint="0.249977111117893"/>
      </top>
      <bottom style="medium">
        <color theme="7" tint="-0.49998474074526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rgb="FF002060"/>
      </left>
      <right/>
      <top style="medium">
        <color rgb="FF002060"/>
      </top>
      <bottom style="medium">
        <color rgb="FF002060"/>
      </bottom>
      <diagonal/>
    </border>
    <border>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70C0"/>
      </left>
      <right style="medium">
        <color rgb="FF0070C0"/>
      </right>
      <top/>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style="medium">
        <color theme="4"/>
      </top>
      <bottom style="medium">
        <color theme="3" tint="0.249977111117893"/>
      </bottom>
      <diagonal/>
    </border>
    <border>
      <left/>
      <right style="medium">
        <color theme="3" tint="0.249977111117893"/>
      </right>
      <top style="medium">
        <color theme="4"/>
      </top>
      <bottom style="medium">
        <color theme="3" tint="0.249977111117893"/>
      </bottom>
      <diagonal/>
    </border>
    <border>
      <left style="medium">
        <color rgb="FF0070C0"/>
      </left>
      <right/>
      <top/>
      <bottom/>
      <diagonal/>
    </border>
    <border>
      <left/>
      <right style="medium">
        <color theme="3" tint="0.249977111117893"/>
      </right>
      <top style="medium">
        <color theme="4"/>
      </top>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thin">
        <color rgb="FF0070C0"/>
      </left>
      <right style="thin">
        <color rgb="FF0070C0"/>
      </right>
      <top style="thin">
        <color rgb="FF0070C0"/>
      </top>
      <bottom style="thin">
        <color rgb="FF0070C0"/>
      </bottom>
      <diagonal/>
    </border>
  </borders>
  <cellStyleXfs count="111">
    <xf numFmtId="0" fontId="0" fillId="0" borderId="0"/>
    <xf numFmtId="42" fontId="1" fillId="0" borderId="0" applyFont="0" applyFill="0" applyBorder="0" applyAlignment="0" applyProtection="0"/>
    <xf numFmtId="0" fontId="3" fillId="0" borderId="0" applyNumberFormat="0" applyFill="0" applyBorder="0" applyAlignment="0" applyProtection="0"/>
    <xf numFmtId="0" fontId="7" fillId="0" borderId="0"/>
    <xf numFmtId="42"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0" fontId="7" fillId="0" borderId="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5" fillId="0" borderId="0" applyNumberFormat="0" applyFill="0" applyBorder="0">
      <alignment vertical="center"/>
    </xf>
    <xf numFmtId="0" fontId="16" fillId="0" borderId="0"/>
  </cellStyleXfs>
  <cellXfs count="332">
    <xf numFmtId="0" fontId="0" fillId="0" borderId="0" xfId="0"/>
    <xf numFmtId="0" fontId="0" fillId="0" borderId="0" xfId="0" applyAlignment="1">
      <alignment horizontal="center"/>
    </xf>
    <xf numFmtId="0" fontId="2" fillId="3" borderId="4" xfId="0" applyFont="1" applyFill="1" applyBorder="1" applyAlignment="1">
      <alignment horizontal="center" vertical="center"/>
    </xf>
    <xf numFmtId="0" fontId="0" fillId="0" borderId="4" xfId="0" applyBorder="1" applyAlignment="1">
      <alignment horizontal="center"/>
    </xf>
    <xf numFmtId="0" fontId="0" fillId="0" borderId="4" xfId="0" applyBorder="1"/>
    <xf numFmtId="0" fontId="0" fillId="0" borderId="4" xfId="0" applyBorder="1" applyAlignment="1">
      <alignment horizontal="left"/>
    </xf>
    <xf numFmtId="14" fontId="0" fillId="0" borderId="4" xfId="0" applyNumberFormat="1" applyBorder="1" applyAlignment="1">
      <alignment horizontal="center"/>
    </xf>
    <xf numFmtId="0" fontId="0" fillId="0" borderId="11" xfId="0" applyBorder="1" applyAlignment="1">
      <alignment horizontal="center"/>
    </xf>
    <xf numFmtId="0" fontId="0" fillId="4" borderId="4" xfId="0" applyFill="1" applyBorder="1"/>
    <xf numFmtId="0" fontId="2" fillId="0" borderId="4" xfId="0" applyFont="1" applyBorder="1"/>
    <xf numFmtId="0" fontId="2" fillId="4" borderId="4" xfId="0" applyFont="1" applyFill="1" applyBorder="1"/>
    <xf numFmtId="0" fontId="2" fillId="0" borderId="12" xfId="0" applyFont="1" applyBorder="1"/>
    <xf numFmtId="0" fontId="6" fillId="0" borderId="0" xfId="0" applyFont="1" applyAlignment="1">
      <alignment horizontal="center" vertical="center"/>
    </xf>
    <xf numFmtId="0" fontId="0" fillId="0" borderId="17" xfId="0" applyBorder="1"/>
    <xf numFmtId="0" fontId="0" fillId="0" borderId="18" xfId="0" applyBorder="1"/>
    <xf numFmtId="0" fontId="6" fillId="0" borderId="14" xfId="0" applyFont="1" applyBorder="1" applyAlignment="1">
      <alignment vertical="center"/>
    </xf>
    <xf numFmtId="0" fontId="6" fillId="0" borderId="16" xfId="0" applyFont="1" applyBorder="1" applyAlignment="1">
      <alignment vertical="center"/>
    </xf>
    <xf numFmtId="0" fontId="6" fillId="0" borderId="17" xfId="0" applyFont="1" applyBorder="1" applyAlignment="1">
      <alignment vertical="center"/>
    </xf>
    <xf numFmtId="0" fontId="6" fillId="0" borderId="0" xfId="0" applyFont="1" applyAlignment="1">
      <alignment vertical="center"/>
    </xf>
    <xf numFmtId="0" fontId="6" fillId="0" borderId="23" xfId="0" applyFont="1" applyBorder="1" applyAlignment="1">
      <alignment vertical="center"/>
    </xf>
    <xf numFmtId="0" fontId="6" fillId="0" borderId="24" xfId="0" applyFont="1" applyBorder="1" applyAlignment="1">
      <alignment vertical="center"/>
    </xf>
    <xf numFmtId="0" fontId="6" fillId="0" borderId="25" xfId="0" applyFont="1" applyBorder="1" applyAlignment="1">
      <alignment vertical="center"/>
    </xf>
    <xf numFmtId="0" fontId="0" fillId="0" borderId="0" xfId="0" applyAlignment="1">
      <alignment wrapText="1"/>
    </xf>
    <xf numFmtId="0" fontId="6" fillId="0" borderId="0" xfId="0" applyFont="1" applyAlignment="1">
      <alignment horizontal="center" vertical="center" wrapText="1"/>
    </xf>
    <xf numFmtId="0" fontId="0" fillId="0" borderId="26" xfId="0" applyBorder="1"/>
    <xf numFmtId="0" fontId="0" fillId="7" borderId="4" xfId="0" applyFill="1" applyBorder="1" applyAlignment="1">
      <alignment horizontal="center"/>
    </xf>
    <xf numFmtId="0" fontId="0" fillId="7" borderId="4" xfId="0" applyFill="1" applyBorder="1"/>
    <xf numFmtId="0" fontId="2" fillId="3" borderId="11" xfId="0" applyFont="1" applyFill="1" applyBorder="1" applyAlignment="1">
      <alignment horizontal="center" vertical="center"/>
    </xf>
    <xf numFmtId="0" fontId="2" fillId="0" borderId="33" xfId="0" applyFont="1" applyBorder="1"/>
    <xf numFmtId="0" fontId="0" fillId="0" borderId="34" xfId="0" applyBorder="1"/>
    <xf numFmtId="0" fontId="2" fillId="0" borderId="26" xfId="0" applyFont="1" applyBorder="1"/>
    <xf numFmtId="0" fontId="3" fillId="0" borderId="0" xfId="2"/>
    <xf numFmtId="0" fontId="0" fillId="0" borderId="0" xfId="0" applyAlignment="1">
      <alignment horizontal="center" wrapText="1"/>
    </xf>
    <xf numFmtId="0" fontId="2" fillId="0" borderId="0" xfId="0" applyFont="1" applyAlignment="1">
      <alignment horizontal="center" wrapText="1"/>
    </xf>
    <xf numFmtId="0" fontId="0" fillId="0" borderId="0" xfId="0" applyAlignment="1">
      <alignment horizontal="left" wrapText="1"/>
    </xf>
    <xf numFmtId="0" fontId="0" fillId="0" borderId="0" xfId="0" applyAlignment="1">
      <alignment horizontal="center" vertical="center" wrapText="1"/>
    </xf>
    <xf numFmtId="0" fontId="0" fillId="0" borderId="26" xfId="0" applyBorder="1" applyAlignment="1">
      <alignment horizontal="center" vertical="center"/>
    </xf>
    <xf numFmtId="0" fontId="0" fillId="0" borderId="5" xfId="0"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6" fillId="0" borderId="18" xfId="0" applyFont="1" applyBorder="1" applyAlignment="1">
      <alignment vertical="center"/>
    </xf>
    <xf numFmtId="0" fontId="6" fillId="0" borderId="15" xfId="0" applyFont="1" applyBorder="1" applyAlignment="1">
      <alignment vertical="center"/>
    </xf>
    <xf numFmtId="0" fontId="0" fillId="7" borderId="5" xfId="0" applyFill="1" applyBorder="1" applyAlignment="1">
      <alignment horizontal="center"/>
    </xf>
    <xf numFmtId="0" fontId="6" fillId="0" borderId="8" xfId="0" applyFont="1" applyBorder="1" applyAlignment="1">
      <alignment vertical="center"/>
    </xf>
    <xf numFmtId="0" fontId="0" fillId="0" borderId="4" xfId="0" applyBorder="1" applyAlignment="1">
      <alignment horizontal="center" vertical="center"/>
    </xf>
    <xf numFmtId="0" fontId="8" fillId="11" borderId="43" xfId="0" applyFont="1" applyFill="1" applyBorder="1" applyAlignment="1">
      <alignment horizontal="left" vertical="center"/>
    </xf>
    <xf numFmtId="0" fontId="1" fillId="0" borderId="0" xfId="0" applyFont="1"/>
    <xf numFmtId="0" fontId="0" fillId="10" borderId="38" xfId="0" applyFill="1" applyBorder="1" applyAlignment="1">
      <alignment wrapText="1"/>
    </xf>
    <xf numFmtId="0" fontId="0" fillId="10" borderId="30" xfId="0" applyFill="1" applyBorder="1" applyAlignment="1">
      <alignment wrapText="1"/>
    </xf>
    <xf numFmtId="0" fontId="2" fillId="3" borderId="8" xfId="0" applyFont="1" applyFill="1" applyBorder="1" applyAlignment="1">
      <alignment horizontal="center" vertical="center"/>
    </xf>
    <xf numFmtId="0" fontId="0" fillId="9" borderId="12" xfId="0" applyFill="1" applyBorder="1"/>
    <xf numFmtId="0" fontId="0" fillId="9" borderId="13" xfId="0" applyFill="1" applyBorder="1"/>
    <xf numFmtId="0" fontId="0" fillId="0" borderId="27" xfId="0" applyBorder="1" applyAlignment="1">
      <alignment horizontal="center" vertical="center"/>
    </xf>
    <xf numFmtId="0" fontId="0" fillId="0" borderId="8" xfId="0" applyBorder="1" applyAlignment="1">
      <alignment horizontal="center" vertical="center"/>
    </xf>
    <xf numFmtId="0" fontId="0" fillId="0" borderId="45" xfId="0" applyBorder="1" applyAlignment="1">
      <alignment horizontal="center" vertical="center"/>
    </xf>
    <xf numFmtId="0" fontId="0" fillId="0" borderId="36" xfId="0" applyBorder="1" applyAlignment="1">
      <alignment horizontal="center" vertical="center"/>
    </xf>
    <xf numFmtId="0" fontId="0" fillId="0" borderId="10" xfId="0" applyBorder="1" applyAlignment="1">
      <alignment horizontal="center" vertical="center"/>
    </xf>
    <xf numFmtId="0" fontId="0" fillId="12" borderId="4" xfId="0" applyFill="1" applyBorder="1" applyAlignment="1">
      <alignment horizontal="center" vertical="center"/>
    </xf>
    <xf numFmtId="0" fontId="2" fillId="12" borderId="4" xfId="0" applyFont="1" applyFill="1" applyBorder="1" applyAlignment="1">
      <alignment horizontal="center" vertical="center"/>
    </xf>
    <xf numFmtId="0" fontId="2" fillId="12" borderId="6" xfId="0" applyFont="1" applyFill="1" applyBorder="1" applyAlignment="1">
      <alignment horizontal="center" vertical="center"/>
    </xf>
    <xf numFmtId="0" fontId="2" fillId="12" borderId="13" xfId="0" applyFont="1" applyFill="1" applyBorder="1" applyAlignment="1">
      <alignment horizontal="center" vertical="center"/>
    </xf>
    <xf numFmtId="0" fontId="0" fillId="0" borderId="1" xfId="0" applyBorder="1" applyAlignment="1">
      <alignment horizontal="center" vertical="center"/>
    </xf>
    <xf numFmtId="0" fontId="0" fillId="10" borderId="32" xfId="0" applyFill="1" applyBorder="1" applyAlignment="1">
      <alignment wrapText="1"/>
    </xf>
    <xf numFmtId="0" fontId="0" fillId="10" borderId="0" xfId="0" applyFill="1" applyAlignment="1">
      <alignment horizontal="left" vertical="center" wrapText="1"/>
    </xf>
    <xf numFmtId="0" fontId="0" fillId="10" borderId="0" xfId="0" applyFill="1" applyAlignment="1">
      <alignment vertical="center" wrapText="1"/>
    </xf>
    <xf numFmtId="0" fontId="6" fillId="0" borderId="40" xfId="0" applyFont="1" applyBorder="1" applyAlignment="1">
      <alignment vertical="center"/>
    </xf>
    <xf numFmtId="0" fontId="6" fillId="0" borderId="2" xfId="0" applyFont="1" applyBorder="1" applyAlignment="1">
      <alignment vertical="center"/>
    </xf>
    <xf numFmtId="0" fontId="0" fillId="12" borderId="33" xfId="0" applyFill="1" applyBorder="1" applyAlignment="1">
      <alignment horizontal="center" vertical="center"/>
    </xf>
    <xf numFmtId="0" fontId="0" fillId="12" borderId="0" xfId="0" applyFill="1" applyAlignment="1">
      <alignment horizontal="center" vertical="center"/>
    </xf>
    <xf numFmtId="0" fontId="0" fillId="7" borderId="4" xfId="0" applyFill="1" applyBorder="1" applyAlignment="1">
      <alignment horizontal="center" vertical="center"/>
    </xf>
    <xf numFmtId="0" fontId="0" fillId="0" borderId="11" xfId="0" applyBorder="1"/>
    <xf numFmtId="0" fontId="0" fillId="10" borderId="4" xfId="0" applyFill="1" applyBorder="1"/>
    <xf numFmtId="0" fontId="0" fillId="0" borderId="12" xfId="0" applyBorder="1"/>
    <xf numFmtId="0" fontId="2" fillId="0" borderId="21" xfId="0" applyFont="1" applyBorder="1" applyAlignment="1">
      <alignment horizontal="left"/>
    </xf>
    <xf numFmtId="0" fontId="2" fillId="0" borderId="9" xfId="0" applyFont="1" applyBorder="1" applyAlignment="1">
      <alignment horizontal="left"/>
    </xf>
    <xf numFmtId="0" fontId="4" fillId="0" borderId="9" xfId="0" applyFont="1" applyBorder="1" applyAlignment="1">
      <alignment horizontal="center" vertical="center" wrapText="1"/>
    </xf>
    <xf numFmtId="0" fontId="4" fillId="0" borderId="22" xfId="0" applyFont="1" applyBorder="1" applyAlignment="1">
      <alignment horizontal="center" vertical="center" wrapText="1"/>
    </xf>
    <xf numFmtId="0" fontId="2" fillId="0" borderId="0" xfId="0" applyFont="1" applyAlignment="1">
      <alignment horizontal="left" vertical="center"/>
    </xf>
    <xf numFmtId="0" fontId="4" fillId="0" borderId="0" xfId="0" applyFont="1" applyAlignment="1">
      <alignment horizontal="center" vertical="center" wrapText="1"/>
    </xf>
    <xf numFmtId="0" fontId="2" fillId="0" borderId="34" xfId="0" applyFont="1" applyBorder="1" applyAlignment="1">
      <alignment horizontal="left"/>
    </xf>
    <xf numFmtId="0" fontId="0" fillId="0" borderId="34" xfId="0" applyBorder="1" applyAlignment="1">
      <alignment horizontal="center"/>
    </xf>
    <xf numFmtId="0" fontId="0" fillId="3" borderId="0" xfId="0" applyFill="1"/>
    <xf numFmtId="0" fontId="0" fillId="10" borderId="0" xfId="0" applyFill="1"/>
    <xf numFmtId="0" fontId="0" fillId="6" borderId="0" xfId="0" applyFill="1"/>
    <xf numFmtId="0" fontId="0" fillId="0" borderId="14" xfId="0" applyBorder="1"/>
    <xf numFmtId="0" fontId="0" fillId="0" borderId="15" xfId="0" applyBorder="1"/>
    <xf numFmtId="0" fontId="0" fillId="0" borderId="16" xfId="0" applyBorder="1"/>
    <xf numFmtId="0" fontId="0" fillId="0" borderId="0" xfId="0" applyAlignment="1">
      <alignment vertical="center"/>
    </xf>
    <xf numFmtId="0" fontId="13" fillId="0" borderId="0" xfId="0" applyFont="1" applyAlignment="1">
      <alignment vertical="center"/>
    </xf>
    <xf numFmtId="0" fontId="0" fillId="0" borderId="0" xfId="0" applyAlignment="1">
      <alignment horizontal="center" vertical="center"/>
    </xf>
    <xf numFmtId="0" fontId="2" fillId="5" borderId="0" xfId="0" applyFont="1" applyFill="1" applyAlignment="1">
      <alignment horizontal="left" vertical="center"/>
    </xf>
    <xf numFmtId="42" fontId="2" fillId="5" borderId="0" xfId="1" applyFont="1" applyFill="1" applyBorder="1" applyAlignment="1" applyProtection="1">
      <alignment horizontal="center"/>
      <protection hidden="1"/>
    </xf>
    <xf numFmtId="0" fontId="0" fillId="0" borderId="38" xfId="0" applyBorder="1" applyAlignment="1">
      <alignment wrapText="1"/>
    </xf>
    <xf numFmtId="0" fontId="0" fillId="0" borderId="30" xfId="0" applyBorder="1" applyAlignment="1">
      <alignment wrapText="1"/>
    </xf>
    <xf numFmtId="0" fontId="0" fillId="9" borderId="53" xfId="0" applyFill="1" applyBorder="1"/>
    <xf numFmtId="0" fontId="0" fillId="9" borderId="54" xfId="0" applyFill="1" applyBorder="1"/>
    <xf numFmtId="0" fontId="0" fillId="10" borderId="55" xfId="0" applyFill="1" applyBorder="1" applyAlignment="1">
      <alignment wrapText="1"/>
    </xf>
    <xf numFmtId="6" fontId="12" fillId="0" borderId="14" xfId="0" applyNumberFormat="1" applyFont="1" applyBorder="1"/>
    <xf numFmtId="0" fontId="12" fillId="0" borderId="17" xfId="0" applyFont="1" applyBorder="1"/>
    <xf numFmtId="0" fontId="13" fillId="0" borderId="0" xfId="0" applyFont="1"/>
    <xf numFmtId="0" fontId="8" fillId="0" borderId="17" xfId="0" applyFont="1" applyBorder="1"/>
    <xf numFmtId="0" fontId="18" fillId="2" borderId="60" xfId="109" applyFont="1" applyFill="1" applyBorder="1" applyAlignment="1">
      <alignment vertical="center" wrapText="1"/>
    </xf>
    <xf numFmtId="0" fontId="18" fillId="2" borderId="61" xfId="109" applyFont="1" applyFill="1" applyBorder="1" applyAlignment="1">
      <alignment vertical="center" wrapText="1"/>
    </xf>
    <xf numFmtId="0" fontId="18" fillId="2" borderId="64" xfId="109" applyFont="1" applyFill="1" applyBorder="1" applyAlignment="1">
      <alignment vertical="center" wrapText="1"/>
    </xf>
    <xf numFmtId="1" fontId="19" fillId="2" borderId="65" xfId="109" applyNumberFormat="1" applyFont="1" applyFill="1" applyBorder="1" applyAlignment="1">
      <alignment horizontal="center" vertical="center" wrapText="1"/>
    </xf>
    <xf numFmtId="42" fontId="19" fillId="3" borderId="66" xfId="1" applyFont="1" applyFill="1" applyBorder="1" applyAlignment="1" applyProtection="1">
      <alignment vertical="center"/>
      <protection hidden="1"/>
    </xf>
    <xf numFmtId="42" fontId="19" fillId="3" borderId="65" xfId="1" applyFont="1" applyFill="1" applyBorder="1" applyAlignment="1" applyProtection="1">
      <alignment vertical="center"/>
      <protection hidden="1"/>
    </xf>
    <xf numFmtId="1" fontId="20" fillId="17" borderId="65" xfId="110" applyNumberFormat="1" applyFont="1" applyFill="1" applyBorder="1" applyAlignment="1">
      <alignment horizontal="left" vertical="center" indent="5"/>
    </xf>
    <xf numFmtId="1" fontId="21" fillId="17" borderId="65" xfId="110" applyNumberFormat="1" applyFont="1" applyFill="1" applyBorder="1" applyAlignment="1">
      <alignment horizontal="left" vertical="center" indent="5"/>
    </xf>
    <xf numFmtId="0" fontId="2" fillId="9" borderId="33" xfId="0" applyFont="1" applyFill="1" applyBorder="1" applyProtection="1">
      <protection hidden="1"/>
    </xf>
    <xf numFmtId="42" fontId="5" fillId="16" borderId="65" xfId="1" applyFont="1" applyFill="1" applyBorder="1" applyAlignment="1" applyProtection="1">
      <alignment vertical="center"/>
      <protection locked="0"/>
    </xf>
    <xf numFmtId="0" fontId="22" fillId="0" borderId="63" xfId="109" applyFont="1" applyFill="1" applyBorder="1" applyAlignment="1">
      <alignment horizontal="left" wrapText="1"/>
    </xf>
    <xf numFmtId="0" fontId="23" fillId="0" borderId="63" xfId="109" applyFont="1" applyFill="1" applyBorder="1" applyAlignment="1">
      <alignment horizontal="left" wrapText="1"/>
    </xf>
    <xf numFmtId="0" fontId="23" fillId="0" borderId="62" xfId="109" applyFont="1" applyFill="1" applyBorder="1" applyAlignment="1">
      <alignment horizontal="left" wrapText="1"/>
    </xf>
    <xf numFmtId="0" fontId="23" fillId="0" borderId="62" xfId="109" applyFont="1" applyFill="1" applyBorder="1" applyAlignment="1">
      <alignment vertical="center" wrapText="1"/>
    </xf>
    <xf numFmtId="42" fontId="2" fillId="6" borderId="69" xfId="1" applyFont="1" applyFill="1" applyBorder="1" applyAlignment="1"/>
    <xf numFmtId="0" fontId="0" fillId="0" borderId="69" xfId="0" applyBorder="1"/>
    <xf numFmtId="42" fontId="2" fillId="6" borderId="70" xfId="1" applyFont="1" applyFill="1" applyBorder="1" applyAlignment="1">
      <alignment horizontal="center"/>
    </xf>
    <xf numFmtId="42" fontId="2" fillId="6" borderId="69" xfId="1" applyFont="1" applyFill="1" applyBorder="1" applyAlignment="1">
      <alignment horizontal="center"/>
    </xf>
    <xf numFmtId="0" fontId="2" fillId="0" borderId="0" xfId="0" applyFont="1"/>
    <xf numFmtId="0" fontId="0" fillId="9" borderId="71" xfId="0" applyFill="1" applyBorder="1"/>
    <xf numFmtId="0" fontId="0" fillId="9" borderId="72" xfId="0" applyFill="1" applyBorder="1"/>
    <xf numFmtId="0" fontId="0" fillId="9" borderId="73" xfId="0" applyFill="1" applyBorder="1"/>
    <xf numFmtId="0" fontId="0" fillId="9" borderId="76" xfId="0" applyFill="1" applyBorder="1"/>
    <xf numFmtId="0" fontId="0" fillId="0" borderId="35" xfId="0" applyBorder="1" applyAlignment="1">
      <alignment horizontal="center" vertical="center"/>
    </xf>
    <xf numFmtId="0" fontId="2" fillId="18" borderId="0" xfId="0" applyFont="1" applyFill="1" applyAlignment="1">
      <alignment horizontal="center" vertical="center"/>
    </xf>
    <xf numFmtId="0" fontId="2" fillId="0" borderId="81" xfId="0" applyFont="1" applyBorder="1" applyAlignment="1">
      <alignment horizontal="center"/>
    </xf>
    <xf numFmtId="6" fontId="0" fillId="0" borderId="81" xfId="0" applyNumberFormat="1" applyBorder="1" applyAlignment="1">
      <alignment horizontal="center"/>
    </xf>
    <xf numFmtId="0" fontId="0" fillId="0" borderId="81" xfId="0" applyBorder="1" applyAlignment="1">
      <alignment horizontal="center"/>
    </xf>
    <xf numFmtId="0" fontId="3" fillId="0" borderId="0" xfId="2" applyAlignment="1">
      <alignment horizontal="center" wrapText="1"/>
    </xf>
    <xf numFmtId="0" fontId="6"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vertical="center" wrapText="1"/>
    </xf>
    <xf numFmtId="0" fontId="0" fillId="0" borderId="0" xfId="0" applyAlignment="1">
      <alignment horizontal="center"/>
    </xf>
    <xf numFmtId="0" fontId="3" fillId="0" borderId="0" xfId="2" applyAlignment="1">
      <alignment horizontal="center"/>
    </xf>
    <xf numFmtId="0" fontId="3" fillId="0" borderId="0" xfId="2" applyBorder="1" applyAlignment="1">
      <alignment horizontal="center"/>
    </xf>
    <xf numFmtId="0" fontId="0" fillId="0" borderId="0" xfId="0" applyAlignment="1">
      <alignment horizontal="center" wrapText="1"/>
    </xf>
    <xf numFmtId="0" fontId="0" fillId="3" borderId="0" xfId="0" applyFill="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39" xfId="0" applyFont="1" applyBorder="1" applyAlignment="1">
      <alignment horizontal="left" vertical="center" wrapText="1"/>
    </xf>
    <xf numFmtId="0" fontId="2" fillId="0" borderId="40" xfId="0" applyFont="1" applyBorder="1" applyAlignment="1">
      <alignment horizontal="left" vertical="center" wrapText="1"/>
    </xf>
    <xf numFmtId="0" fontId="2" fillId="0" borderId="0" xfId="0" applyFont="1" applyAlignment="1">
      <alignment horizontal="left" vertical="center" wrapText="1"/>
    </xf>
    <xf numFmtId="0" fontId="2" fillId="0" borderId="2" xfId="0" applyFont="1" applyBorder="1" applyAlignment="1">
      <alignment horizontal="left" vertical="center" wrapText="1"/>
    </xf>
    <xf numFmtId="0" fontId="2" fillId="0" borderId="10" xfId="0" applyFont="1" applyBorder="1" applyAlignment="1">
      <alignment horizontal="left" vertical="center" wrapTex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10" borderId="9" xfId="0" applyFont="1" applyFill="1" applyBorder="1" applyAlignment="1" applyProtection="1">
      <alignment horizontal="center" vertical="center"/>
      <protection locked="0"/>
    </xf>
    <xf numFmtId="0" fontId="2" fillId="10" borderId="39" xfId="0" applyFont="1" applyFill="1" applyBorder="1" applyAlignment="1" applyProtection="1">
      <alignment horizontal="center" vertical="center"/>
      <protection locked="0"/>
    </xf>
    <xf numFmtId="0" fontId="2" fillId="10" borderId="0" xfId="0" applyFont="1" applyFill="1" applyAlignment="1" applyProtection="1">
      <alignment horizontal="center" vertical="center"/>
      <protection locked="0"/>
    </xf>
    <xf numFmtId="0" fontId="2" fillId="10" borderId="2" xfId="0" applyFont="1" applyFill="1" applyBorder="1" applyAlignment="1" applyProtection="1">
      <alignment horizontal="center" vertical="center"/>
      <protection locked="0"/>
    </xf>
    <xf numFmtId="0" fontId="2" fillId="10" borderId="1" xfId="0" applyFont="1" applyFill="1" applyBorder="1" applyAlignment="1" applyProtection="1">
      <alignment horizontal="center" vertical="center"/>
      <protection locked="0"/>
    </xf>
    <xf numFmtId="0" fontId="2" fillId="10" borderId="3" xfId="0" applyFont="1" applyFill="1" applyBorder="1" applyAlignment="1" applyProtection="1">
      <alignment horizontal="center" vertical="center"/>
      <protection locked="0"/>
    </xf>
    <xf numFmtId="0" fontId="2" fillId="2" borderId="17" xfId="0" applyFont="1" applyFill="1" applyBorder="1" applyAlignment="1">
      <alignment horizontal="center"/>
    </xf>
    <xf numFmtId="0" fontId="2" fillId="2" borderId="0" xfId="0" applyFont="1" applyFill="1" applyAlignment="1">
      <alignment horizontal="center"/>
    </xf>
    <xf numFmtId="0" fontId="2" fillId="2" borderId="18" xfId="0" applyFont="1" applyFill="1" applyBorder="1" applyAlignment="1">
      <alignment horizontal="center"/>
    </xf>
    <xf numFmtId="0" fontId="2" fillId="0" borderId="19" xfId="0" applyFont="1" applyBorder="1" applyAlignment="1">
      <alignment horizontal="left"/>
    </xf>
    <xf numFmtId="0" fontId="2" fillId="0" borderId="4" xfId="0" applyFont="1" applyBorder="1" applyAlignment="1">
      <alignment horizontal="left"/>
    </xf>
    <xf numFmtId="0" fontId="2" fillId="5" borderId="19" xfId="0" applyFont="1" applyFill="1" applyBorder="1" applyAlignment="1">
      <alignment horizontal="left"/>
    </xf>
    <xf numFmtId="0" fontId="2" fillId="5" borderId="4" xfId="0" applyFont="1" applyFill="1" applyBorder="1" applyAlignment="1">
      <alignment horizontal="left"/>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37" xfId="0" applyFont="1" applyFill="1" applyBorder="1" applyAlignment="1">
      <alignment horizontal="center" vertical="center" wrapText="1"/>
    </xf>
    <xf numFmtId="0" fontId="4" fillId="10" borderId="4" xfId="0" applyFont="1" applyFill="1" applyBorder="1" applyAlignment="1" applyProtection="1">
      <alignment horizontal="center" vertical="center" wrapText="1"/>
      <protection locked="0"/>
    </xf>
    <xf numFmtId="0" fontId="4" fillId="10" borderId="20" xfId="0" applyFont="1" applyFill="1" applyBorder="1" applyAlignment="1" applyProtection="1">
      <alignment horizontal="center" vertical="center" wrapText="1"/>
      <protection locked="0"/>
    </xf>
    <xf numFmtId="0" fontId="4" fillId="10" borderId="5" xfId="0" applyFont="1" applyFill="1" applyBorder="1" applyAlignment="1" applyProtection="1">
      <alignment horizontal="center" vertical="center" wrapText="1"/>
      <protection locked="0"/>
    </xf>
    <xf numFmtId="0" fontId="4" fillId="10" borderId="6" xfId="0" applyFont="1" applyFill="1" applyBorder="1" applyAlignment="1" applyProtection="1">
      <alignment horizontal="center" vertical="center" wrapText="1"/>
      <protection locked="0"/>
    </xf>
    <xf numFmtId="0" fontId="4" fillId="10" borderId="37" xfId="0" applyFont="1" applyFill="1" applyBorder="1" applyAlignment="1" applyProtection="1">
      <alignment horizontal="center" vertical="center" wrapText="1"/>
      <protection locked="0"/>
    </xf>
    <xf numFmtId="14" fontId="4" fillId="10" borderId="4" xfId="0" applyNumberFormat="1" applyFont="1" applyFill="1" applyBorder="1" applyAlignment="1" applyProtection="1">
      <alignment horizontal="center" vertical="center" wrapText="1"/>
      <protection locked="0"/>
    </xf>
    <xf numFmtId="14" fontId="4" fillId="3" borderId="5" xfId="0" applyNumberFormat="1" applyFont="1" applyFill="1" applyBorder="1" applyAlignment="1">
      <alignment horizontal="center" vertical="center" wrapText="1"/>
    </xf>
    <xf numFmtId="14" fontId="4" fillId="3" borderId="6" xfId="0" applyNumberFormat="1" applyFont="1" applyFill="1" applyBorder="1" applyAlignment="1">
      <alignment horizontal="center" vertical="center" wrapText="1"/>
    </xf>
    <xf numFmtId="14" fontId="4" fillId="3" borderId="37" xfId="0" applyNumberFormat="1" applyFont="1" applyFill="1" applyBorder="1" applyAlignment="1">
      <alignment horizontal="center" vertical="center" wrapText="1"/>
    </xf>
    <xf numFmtId="0" fontId="2" fillId="5" borderId="19" xfId="0" applyFont="1" applyFill="1" applyBorder="1" applyAlignment="1">
      <alignment horizontal="left" indent="1"/>
    </xf>
    <xf numFmtId="0" fontId="2" fillId="5" borderId="4" xfId="0" applyFont="1" applyFill="1" applyBorder="1" applyAlignment="1">
      <alignment horizontal="left" indent="1"/>
    </xf>
    <xf numFmtId="0" fontId="6" fillId="0" borderId="15" xfId="0" applyFont="1" applyBorder="1" applyAlignment="1">
      <alignment horizontal="center" vertical="center"/>
    </xf>
    <xf numFmtId="0" fontId="6" fillId="0" borderId="0" xfId="0" applyFont="1" applyAlignment="1">
      <alignment horizontal="center" vertical="center" wrapText="1"/>
    </xf>
    <xf numFmtId="0" fontId="2" fillId="8" borderId="33" xfId="0" applyFont="1" applyFill="1" applyBorder="1" applyAlignment="1">
      <alignment horizontal="center"/>
    </xf>
    <xf numFmtId="0" fontId="2" fillId="8" borderId="34" xfId="0" applyFont="1" applyFill="1" applyBorder="1" applyAlignment="1">
      <alignment horizontal="center"/>
    </xf>
    <xf numFmtId="0" fontId="2" fillId="8" borderId="35" xfId="0" applyFont="1" applyFill="1" applyBorder="1" applyAlignment="1">
      <alignment horizontal="center"/>
    </xf>
    <xf numFmtId="0" fontId="0" fillId="0" borderId="26" xfId="0" applyBorder="1" applyAlignment="1">
      <alignment horizontal="left" wrapText="1"/>
    </xf>
    <xf numFmtId="42" fontId="1" fillId="10" borderId="33" xfId="1" applyFont="1" applyFill="1" applyBorder="1" applyAlignment="1" applyProtection="1">
      <alignment horizontal="center"/>
      <protection locked="0"/>
    </xf>
    <xf numFmtId="42" fontId="1" fillId="10" borderId="35" xfId="1" applyFont="1" applyFill="1" applyBorder="1" applyAlignment="1" applyProtection="1">
      <alignment horizontal="center"/>
      <protection locked="0"/>
    </xf>
    <xf numFmtId="0" fontId="2" fillId="2" borderId="33" xfId="0" applyFont="1" applyFill="1" applyBorder="1" applyAlignment="1">
      <alignment horizontal="left"/>
    </xf>
    <xf numFmtId="0" fontId="2" fillId="2" borderId="34" xfId="0" applyFont="1" applyFill="1" applyBorder="1" applyAlignment="1">
      <alignment horizontal="left"/>
    </xf>
    <xf numFmtId="0" fontId="2" fillId="2" borderId="35" xfId="0" applyFont="1" applyFill="1" applyBorder="1" applyAlignment="1">
      <alignment horizontal="left"/>
    </xf>
    <xf numFmtId="42" fontId="2" fillId="3" borderId="33" xfId="0" applyNumberFormat="1" applyFont="1" applyFill="1" applyBorder="1" applyAlignment="1">
      <alignment horizontal="center"/>
    </xf>
    <xf numFmtId="0" fontId="2" fillId="3" borderId="35" xfId="0" applyFont="1" applyFill="1" applyBorder="1" applyAlignment="1">
      <alignment horizontal="center"/>
    </xf>
    <xf numFmtId="0" fontId="2" fillId="9" borderId="33" xfId="0" applyFont="1" applyFill="1" applyBorder="1" applyAlignment="1">
      <alignment horizontal="left"/>
    </xf>
    <xf numFmtId="0" fontId="2" fillId="9" borderId="34" xfId="0" applyFont="1" applyFill="1" applyBorder="1" applyAlignment="1">
      <alignment horizontal="left"/>
    </xf>
    <xf numFmtId="0" fontId="2" fillId="9" borderId="35" xfId="0" applyFont="1" applyFill="1" applyBorder="1" applyAlignment="1">
      <alignment horizontal="left"/>
    </xf>
    <xf numFmtId="42" fontId="2" fillId="10" borderId="33" xfId="1" applyFont="1" applyFill="1" applyBorder="1" applyAlignment="1" applyProtection="1">
      <alignment horizontal="center"/>
      <protection locked="0"/>
    </xf>
    <xf numFmtId="42" fontId="2" fillId="10" borderId="35" xfId="1" applyFont="1" applyFill="1" applyBorder="1" applyAlignment="1" applyProtection="1">
      <alignment horizontal="center"/>
      <protection locked="0"/>
    </xf>
    <xf numFmtId="0" fontId="0" fillId="0" borderId="33" xfId="0" applyBorder="1" applyAlignment="1">
      <alignment horizontal="left" wrapText="1"/>
    </xf>
    <xf numFmtId="0" fontId="0" fillId="0" borderId="34" xfId="0" applyBorder="1" applyAlignment="1">
      <alignment horizontal="left" wrapText="1"/>
    </xf>
    <xf numFmtId="0" fontId="0" fillId="0" borderId="35" xfId="0" applyBorder="1" applyAlignment="1">
      <alignment horizontal="left" wrapText="1"/>
    </xf>
    <xf numFmtId="42" fontId="2" fillId="6" borderId="33" xfId="1" applyFont="1" applyFill="1" applyBorder="1" applyAlignment="1">
      <alignment horizontal="center"/>
    </xf>
    <xf numFmtId="42" fontId="2" fillId="6" borderId="35" xfId="1" applyFont="1" applyFill="1" applyBorder="1" applyAlignment="1">
      <alignment horizontal="center"/>
    </xf>
    <xf numFmtId="0" fontId="0" fillId="0" borderId="33" xfId="0" applyBorder="1" applyAlignment="1">
      <alignment horizontal="left" wrapText="1" indent="1"/>
    </xf>
    <xf numFmtId="0" fontId="0" fillId="0" borderId="34" xfId="0" applyBorder="1" applyAlignment="1">
      <alignment horizontal="left" wrapText="1" indent="1"/>
    </xf>
    <xf numFmtId="0" fontId="0" fillId="0" borderId="35" xfId="0" applyBorder="1" applyAlignment="1">
      <alignment horizontal="left" wrapText="1" indent="1"/>
    </xf>
    <xf numFmtId="42" fontId="2" fillId="3" borderId="33" xfId="1" applyFont="1" applyFill="1" applyBorder="1" applyAlignment="1">
      <alignment horizontal="center"/>
    </xf>
    <xf numFmtId="42" fontId="2" fillId="3" borderId="35" xfId="1" applyFont="1" applyFill="1" applyBorder="1" applyAlignment="1">
      <alignment horizontal="center"/>
    </xf>
    <xf numFmtId="0" fontId="2" fillId="2" borderId="33" xfId="0" applyFont="1" applyFill="1" applyBorder="1" applyAlignment="1">
      <alignment horizontal="center"/>
    </xf>
    <xf numFmtId="0" fontId="2" fillId="2" borderId="34" xfId="0" applyFont="1" applyFill="1" applyBorder="1" applyAlignment="1">
      <alignment horizontal="center"/>
    </xf>
    <xf numFmtId="0" fontId="2" fillId="2" borderId="35" xfId="0" applyFont="1" applyFill="1" applyBorder="1" applyAlignment="1">
      <alignment horizontal="center"/>
    </xf>
    <xf numFmtId="0" fontId="2" fillId="9" borderId="33" xfId="0" applyFont="1" applyFill="1" applyBorder="1" applyAlignment="1">
      <alignment horizontal="left" vertical="center"/>
    </xf>
    <xf numFmtId="0" fontId="2" fillId="9" borderId="34" xfId="0" applyFont="1" applyFill="1" applyBorder="1" applyAlignment="1">
      <alignment horizontal="left" vertical="center"/>
    </xf>
    <xf numFmtId="0" fontId="2" fillId="9" borderId="35" xfId="0" applyFont="1" applyFill="1" applyBorder="1" applyAlignment="1">
      <alignment horizontal="left" vertical="center"/>
    </xf>
    <xf numFmtId="0" fontId="8" fillId="5" borderId="26" xfId="0" applyFont="1" applyFill="1" applyBorder="1" applyAlignment="1">
      <alignment horizontal="left" wrapText="1"/>
    </xf>
    <xf numFmtId="0" fontId="0" fillId="0" borderId="40" xfId="0" applyBorder="1" applyAlignment="1">
      <alignment horizontal="left" wrapText="1"/>
    </xf>
    <xf numFmtId="0" fontId="0" fillId="0" borderId="0" xfId="0" applyAlignment="1">
      <alignment horizontal="left" wrapText="1"/>
    </xf>
    <xf numFmtId="0" fontId="0" fillId="0" borderId="30" xfId="0" applyBorder="1" applyAlignment="1">
      <alignment horizontal="left" wrapText="1"/>
    </xf>
    <xf numFmtId="42" fontId="2" fillId="3" borderId="33" xfId="1" applyFont="1" applyFill="1" applyBorder="1" applyAlignment="1" applyProtection="1">
      <alignment horizontal="center"/>
      <protection hidden="1"/>
    </xf>
    <xf numFmtId="42" fontId="2" fillId="3" borderId="35" xfId="1" applyFont="1" applyFill="1" applyBorder="1" applyAlignment="1" applyProtection="1">
      <alignment horizontal="center"/>
      <protection hidden="1"/>
    </xf>
    <xf numFmtId="42" fontId="0" fillId="10" borderId="33" xfId="1" applyFont="1" applyFill="1" applyBorder="1" applyAlignment="1" applyProtection="1">
      <alignment horizontal="center" vertical="center"/>
      <protection locked="0"/>
    </xf>
    <xf numFmtId="42" fontId="0" fillId="10" borderId="35" xfId="1" applyFont="1" applyFill="1" applyBorder="1" applyAlignment="1" applyProtection="1">
      <alignment horizontal="center" vertical="center"/>
      <protection locked="0"/>
    </xf>
    <xf numFmtId="0" fontId="8" fillId="5" borderId="26" xfId="0" applyFont="1" applyFill="1" applyBorder="1" applyAlignment="1">
      <alignment horizontal="left" wrapText="1" indent="1"/>
    </xf>
    <xf numFmtId="0" fontId="0" fillId="0" borderId="26" xfId="0" applyBorder="1" applyAlignment="1">
      <alignment horizontal="left" wrapText="1" indent="1"/>
    </xf>
    <xf numFmtId="0" fontId="0" fillId="0" borderId="26" xfId="0" applyBorder="1" applyAlignment="1">
      <alignment horizontal="left" wrapText="1" indent="2"/>
    </xf>
    <xf numFmtId="42" fontId="0" fillId="10" borderId="33" xfId="1" applyFont="1" applyFill="1" applyBorder="1" applyAlignment="1" applyProtection="1">
      <alignment horizontal="center"/>
      <protection locked="0"/>
    </xf>
    <xf numFmtId="42" fontId="0" fillId="10" borderId="35" xfId="1" applyFont="1" applyFill="1" applyBorder="1" applyAlignment="1" applyProtection="1">
      <alignment horizontal="center"/>
      <protection locked="0"/>
    </xf>
    <xf numFmtId="0" fontId="2" fillId="0" borderId="33" xfId="0" applyFont="1" applyBorder="1" applyAlignment="1">
      <alignment horizontal="left"/>
    </xf>
    <xf numFmtId="0" fontId="2" fillId="0" borderId="34" xfId="0" applyFont="1" applyBorder="1" applyAlignment="1">
      <alignment horizontal="left"/>
    </xf>
    <xf numFmtId="0" fontId="2" fillId="0" borderId="35" xfId="0" applyFont="1" applyBorder="1" applyAlignment="1">
      <alignment horizontal="left"/>
    </xf>
    <xf numFmtId="0" fontId="11" fillId="0" borderId="26" xfId="0" applyFont="1" applyBorder="1" applyAlignment="1">
      <alignment horizontal="left" wrapText="1" indent="1"/>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8" fillId="0" borderId="26" xfId="0" applyFont="1" applyBorder="1" applyAlignment="1">
      <alignment horizontal="left" wrapText="1" indent="1"/>
    </xf>
    <xf numFmtId="0" fontId="0" fillId="0" borderId="26" xfId="0" applyBorder="1" applyAlignment="1">
      <alignment horizontal="left" wrapText="1" indent="3"/>
    </xf>
    <xf numFmtId="0" fontId="2" fillId="9" borderId="21" xfId="0" applyFont="1" applyFill="1" applyBorder="1" applyAlignment="1">
      <alignment horizontal="left"/>
    </xf>
    <xf numFmtId="0" fontId="2" fillId="9" borderId="9" xfId="0" applyFont="1" applyFill="1" applyBorder="1" applyAlignment="1">
      <alignment horizontal="left"/>
    </xf>
    <xf numFmtId="0" fontId="2" fillId="9" borderId="22" xfId="0" applyFont="1" applyFill="1" applyBorder="1" applyAlignment="1">
      <alignment horizontal="left"/>
    </xf>
    <xf numFmtId="0" fontId="2" fillId="9" borderId="33" xfId="0" applyFont="1" applyFill="1" applyBorder="1" applyAlignment="1">
      <alignment horizontal="left" wrapText="1"/>
    </xf>
    <xf numFmtId="0" fontId="2" fillId="9" borderId="34" xfId="0" applyFont="1" applyFill="1" applyBorder="1" applyAlignment="1">
      <alignment horizontal="left" wrapText="1"/>
    </xf>
    <xf numFmtId="0" fontId="2" fillId="9" borderId="35" xfId="0" applyFont="1" applyFill="1" applyBorder="1" applyAlignment="1">
      <alignment horizontal="left" wrapText="1"/>
    </xf>
    <xf numFmtId="42" fontId="2" fillId="3" borderId="33" xfId="1" applyFont="1" applyFill="1" applyBorder="1" applyAlignment="1" applyProtection="1">
      <alignment horizontal="center" vertical="center"/>
      <protection hidden="1"/>
    </xf>
    <xf numFmtId="42" fontId="2" fillId="3" borderId="35" xfId="1" applyFont="1" applyFill="1" applyBorder="1" applyAlignment="1" applyProtection="1">
      <alignment horizontal="center" vertical="center"/>
      <protection hidden="1"/>
    </xf>
    <xf numFmtId="42" fontId="2" fillId="3" borderId="52" xfId="1" applyFont="1" applyFill="1" applyBorder="1" applyAlignment="1" applyProtection="1">
      <alignment horizontal="center" vertical="center"/>
      <protection hidden="1"/>
    </xf>
    <xf numFmtId="0" fontId="2" fillId="8" borderId="49" xfId="0" applyFont="1" applyFill="1" applyBorder="1" applyAlignment="1">
      <alignment horizontal="center"/>
    </xf>
    <xf numFmtId="0" fontId="2" fillId="8" borderId="48" xfId="0" applyFont="1" applyFill="1" applyBorder="1" applyAlignment="1">
      <alignment horizontal="center"/>
    </xf>
    <xf numFmtId="0" fontId="2" fillId="8" borderId="50" xfId="0" applyFont="1" applyFill="1" applyBorder="1" applyAlignment="1">
      <alignment horizontal="center"/>
    </xf>
    <xf numFmtId="0" fontId="0" fillId="10" borderId="28" xfId="0" applyFill="1" applyBorder="1" applyAlignment="1">
      <alignment horizontal="left" vertical="center" wrapText="1"/>
    </xf>
    <xf numFmtId="0" fontId="0" fillId="10" borderId="34" xfId="0" applyFill="1" applyBorder="1" applyAlignment="1">
      <alignment horizontal="left" vertical="center" wrapText="1"/>
    </xf>
    <xf numFmtId="0" fontId="2" fillId="9" borderId="5" xfId="0" applyFont="1" applyFill="1" applyBorder="1" applyAlignment="1">
      <alignment horizontal="left" wrapText="1"/>
    </xf>
    <xf numFmtId="0" fontId="2" fillId="9" borderId="6" xfId="0" applyFont="1" applyFill="1" applyBorder="1" applyAlignment="1">
      <alignment horizontal="left" wrapText="1"/>
    </xf>
    <xf numFmtId="0" fontId="2" fillId="9" borderId="7" xfId="0" applyFont="1" applyFill="1" applyBorder="1" applyAlignment="1">
      <alignment horizontal="left" wrapText="1"/>
    </xf>
    <xf numFmtId="0" fontId="0" fillId="0" borderId="31" xfId="0" applyBorder="1" applyAlignment="1">
      <alignment horizontal="left" wrapText="1"/>
    </xf>
    <xf numFmtId="0" fontId="0" fillId="0" borderId="41" xfId="0" applyBorder="1" applyAlignment="1">
      <alignment horizontal="left" wrapText="1"/>
    </xf>
    <xf numFmtId="0" fontId="0" fillId="0" borderId="32" xfId="0" applyBorder="1" applyAlignment="1">
      <alignment horizontal="left" wrapText="1"/>
    </xf>
    <xf numFmtId="0" fontId="0" fillId="0" borderId="28" xfId="0" applyBorder="1" applyAlignment="1">
      <alignment horizontal="left" vertical="center" wrapText="1"/>
    </xf>
    <xf numFmtId="0" fontId="0" fillId="0" borderId="34" xfId="0" applyBorder="1" applyAlignment="1">
      <alignment horizontal="left" vertical="center" wrapText="1"/>
    </xf>
    <xf numFmtId="0" fontId="0" fillId="13" borderId="6" xfId="0" applyFill="1" applyBorder="1" applyAlignment="1">
      <alignment horizontal="left" vertical="center" wrapText="1"/>
    </xf>
    <xf numFmtId="0" fontId="0" fillId="13" borderId="37" xfId="0" applyFill="1" applyBorder="1" applyAlignment="1">
      <alignment horizontal="left" vertical="center" wrapText="1"/>
    </xf>
    <xf numFmtId="0" fontId="0" fillId="0" borderId="56" xfId="0" applyBorder="1" applyAlignment="1">
      <alignment horizontal="left" wrapText="1"/>
    </xf>
    <xf numFmtId="0" fontId="0" fillId="0" borderId="57" xfId="0" applyBorder="1" applyAlignment="1">
      <alignment horizontal="left" wrapText="1"/>
    </xf>
    <xf numFmtId="0" fontId="0" fillId="0" borderId="58" xfId="0" applyBorder="1" applyAlignment="1">
      <alignment horizontal="left" wrapText="1"/>
    </xf>
    <xf numFmtId="42" fontId="2" fillId="6" borderId="33" xfId="1" applyFont="1" applyFill="1" applyBorder="1" applyAlignment="1" applyProtection="1">
      <alignment horizontal="center"/>
      <protection hidden="1"/>
    </xf>
    <xf numFmtId="42" fontId="2" fillId="6" borderId="35" xfId="1" applyFont="1" applyFill="1" applyBorder="1" applyAlignment="1" applyProtection="1">
      <alignment horizontal="center"/>
      <protection hidden="1"/>
    </xf>
    <xf numFmtId="0" fontId="0" fillId="0" borderId="8" xfId="0" applyBorder="1" applyAlignment="1">
      <alignment horizontal="left" vertical="center" wrapText="1"/>
    </xf>
    <xf numFmtId="0" fontId="0" fillId="0" borderId="6" xfId="0" applyBorder="1" applyAlignment="1">
      <alignment horizontal="left" vertical="center" wrapText="1"/>
    </xf>
    <xf numFmtId="0" fontId="0" fillId="7" borderId="13" xfId="0" applyFill="1" applyBorder="1" applyAlignment="1">
      <alignment horizontal="center" vertical="center" wrapText="1"/>
    </xf>
    <xf numFmtId="0" fontId="2" fillId="9" borderId="51" xfId="0" applyFont="1" applyFill="1" applyBorder="1" applyAlignment="1">
      <alignment horizontal="left"/>
    </xf>
    <xf numFmtId="0" fontId="2" fillId="9" borderId="28" xfId="0" applyFont="1" applyFill="1" applyBorder="1" applyAlignment="1">
      <alignment horizontal="left"/>
    </xf>
    <xf numFmtId="0" fontId="2" fillId="9" borderId="29" xfId="0" applyFont="1" applyFill="1" applyBorder="1" applyAlignment="1">
      <alignment horizontal="left"/>
    </xf>
    <xf numFmtId="0" fontId="2" fillId="8" borderId="46" xfId="0" applyFont="1" applyFill="1" applyBorder="1" applyAlignment="1">
      <alignment horizontal="center"/>
    </xf>
    <xf numFmtId="0" fontId="2" fillId="8" borderId="47" xfId="0" applyFont="1" applyFill="1" applyBorder="1" applyAlignment="1">
      <alignment horizontal="center"/>
    </xf>
    <xf numFmtId="0" fontId="6" fillId="0" borderId="9" xfId="0" applyFont="1" applyBorder="1" applyAlignment="1">
      <alignment horizontal="center" vertical="center"/>
    </xf>
    <xf numFmtId="0" fontId="6" fillId="0" borderId="39" xfId="0" applyFont="1" applyBorder="1" applyAlignment="1">
      <alignment horizontal="center" vertical="center"/>
    </xf>
    <xf numFmtId="0" fontId="6" fillId="0" borderId="40" xfId="0" applyFont="1" applyBorder="1" applyAlignment="1">
      <alignment horizontal="center" vertical="center"/>
    </xf>
    <xf numFmtId="0" fontId="6" fillId="0" borderId="2" xfId="0" applyFont="1" applyBorder="1" applyAlignment="1">
      <alignment horizontal="center" vertical="center"/>
    </xf>
    <xf numFmtId="0" fontId="2" fillId="8" borderId="5" xfId="0" applyFont="1" applyFill="1" applyBorder="1" applyAlignment="1">
      <alignment horizontal="center"/>
    </xf>
    <xf numFmtId="0" fontId="2" fillId="8" borderId="6" xfId="0" applyFont="1" applyFill="1" applyBorder="1" applyAlignment="1">
      <alignment horizontal="center"/>
    </xf>
    <xf numFmtId="0" fontId="2" fillId="8" borderId="44" xfId="0" applyFont="1" applyFill="1" applyBorder="1" applyAlignment="1">
      <alignment horizontal="center"/>
    </xf>
    <xf numFmtId="0" fontId="2" fillId="8" borderId="42" xfId="0" applyFont="1" applyFill="1" applyBorder="1" applyAlignment="1">
      <alignment horizontal="center"/>
    </xf>
    <xf numFmtId="0" fontId="2" fillId="8" borderId="7" xfId="0" applyFont="1" applyFill="1" applyBorder="1" applyAlignment="1">
      <alignment horizontal="center"/>
    </xf>
    <xf numFmtId="0" fontId="2" fillId="9" borderId="40" xfId="0" applyFont="1" applyFill="1" applyBorder="1" applyAlignment="1">
      <alignment horizontal="left"/>
    </xf>
    <xf numFmtId="0" fontId="2" fillId="9" borderId="0" xfId="0" applyFont="1" applyFill="1" applyAlignment="1">
      <alignment horizontal="left"/>
    </xf>
    <xf numFmtId="0" fontId="2" fillId="9" borderId="41" xfId="0" applyFont="1" applyFill="1" applyBorder="1" applyAlignment="1">
      <alignment horizontal="center" vertical="center"/>
    </xf>
    <xf numFmtId="0" fontId="2" fillId="9" borderId="32" xfId="0" applyFont="1" applyFill="1" applyBorder="1" applyAlignment="1">
      <alignment horizontal="center" vertical="center"/>
    </xf>
    <xf numFmtId="0" fontId="0" fillId="0" borderId="5" xfId="0" applyBorder="1" applyAlignment="1">
      <alignment horizontal="left" vertical="center" wrapText="1"/>
    </xf>
    <xf numFmtId="0" fontId="0" fillId="0" borderId="7" xfId="0" applyBorder="1" applyAlignment="1">
      <alignment horizontal="left" vertical="center" wrapText="1"/>
    </xf>
    <xf numFmtId="42" fontId="2" fillId="3" borderId="34" xfId="1" applyFont="1" applyFill="1" applyBorder="1" applyAlignment="1" applyProtection="1">
      <alignment horizontal="center"/>
      <protection hidden="1"/>
    </xf>
    <xf numFmtId="0" fontId="0" fillId="10" borderId="8" xfId="0" applyFill="1" applyBorder="1" applyAlignment="1">
      <alignment horizontal="left" vertical="center" wrapText="1"/>
    </xf>
    <xf numFmtId="0" fontId="0" fillId="10" borderId="6" xfId="0" applyFill="1" applyBorder="1" applyAlignment="1">
      <alignment horizontal="left" vertical="center" wrapText="1"/>
    </xf>
    <xf numFmtId="0" fontId="0" fillId="14" borderId="34" xfId="0" applyFill="1" applyBorder="1" applyAlignment="1">
      <alignment horizontal="center"/>
    </xf>
    <xf numFmtId="0" fontId="0" fillId="14" borderId="35" xfId="0" applyFill="1" applyBorder="1" applyAlignment="1">
      <alignment horizontal="center"/>
    </xf>
    <xf numFmtId="0" fontId="0" fillId="0" borderId="9" xfId="0" applyBorder="1" applyAlignment="1">
      <alignment horizontal="left" vertical="center" wrapText="1"/>
    </xf>
    <xf numFmtId="0" fontId="2" fillId="12" borderId="5"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8" xfId="0" applyFont="1" applyFill="1" applyBorder="1" applyAlignment="1">
      <alignment horizontal="left" vertical="center" wrapText="1"/>
    </xf>
    <xf numFmtId="0" fontId="2" fillId="12" borderId="78" xfId="0" applyFont="1" applyFill="1" applyBorder="1" applyAlignment="1">
      <alignment horizontal="left" vertical="center" wrapText="1"/>
    </xf>
    <xf numFmtId="0" fontId="2" fillId="12" borderId="79" xfId="0" applyFont="1" applyFill="1" applyBorder="1" applyAlignment="1">
      <alignment horizontal="left" vertical="center" wrapText="1"/>
    </xf>
    <xf numFmtId="0" fontId="2" fillId="12" borderId="80" xfId="0" applyFont="1" applyFill="1" applyBorder="1" applyAlignment="1">
      <alignment horizontal="left" vertical="center" wrapText="1"/>
    </xf>
    <xf numFmtId="0" fontId="2" fillId="9" borderId="9" xfId="0" applyFont="1" applyFill="1" applyBorder="1" applyAlignment="1">
      <alignment horizontal="left" wrapText="1"/>
    </xf>
    <xf numFmtId="0" fontId="2" fillId="9" borderId="77" xfId="0" applyFont="1" applyFill="1" applyBorder="1" applyAlignment="1">
      <alignment horizontal="left" wrapText="1"/>
    </xf>
    <xf numFmtId="0" fontId="2" fillId="9" borderId="74" xfId="0" applyFont="1" applyFill="1" applyBorder="1" applyAlignment="1">
      <alignment horizontal="left" wrapText="1"/>
    </xf>
    <xf numFmtId="0" fontId="2" fillId="9" borderId="75" xfId="0" applyFont="1" applyFill="1" applyBorder="1" applyAlignment="1">
      <alignment horizontal="left" wrapText="1"/>
    </xf>
    <xf numFmtId="0" fontId="0" fillId="9" borderId="71" xfId="0" applyFill="1" applyBorder="1" applyAlignment="1">
      <alignment horizontal="center"/>
    </xf>
    <xf numFmtId="0" fontId="22" fillId="2" borderId="65" xfId="109" applyFont="1" applyFill="1" applyBorder="1" applyAlignment="1">
      <alignment horizontal="left" wrapText="1"/>
    </xf>
    <xf numFmtId="0" fontId="22" fillId="2" borderId="65" xfId="109" applyFont="1" applyFill="1" applyBorder="1" applyAlignment="1">
      <alignment vertical="center" wrapText="1"/>
    </xf>
    <xf numFmtId="0" fontId="2" fillId="9" borderId="68" xfId="0" applyFont="1" applyFill="1" applyBorder="1" applyAlignment="1">
      <alignment horizontal="left"/>
    </xf>
    <xf numFmtId="0" fontId="2" fillId="9" borderId="69" xfId="0" applyFont="1" applyFill="1" applyBorder="1" applyAlignment="1">
      <alignment horizontal="left"/>
    </xf>
    <xf numFmtId="0" fontId="23" fillId="0" borderId="65" xfId="109" applyFont="1" applyFill="1" applyBorder="1" applyAlignment="1">
      <alignment wrapText="1"/>
    </xf>
    <xf numFmtId="0" fontId="17" fillId="15" borderId="0" xfId="0" applyFont="1" applyFill="1" applyAlignment="1">
      <alignment horizontal="center" vertical="center" wrapText="1"/>
    </xf>
    <xf numFmtId="0" fontId="22" fillId="0" borderId="65" xfId="109" applyFont="1" applyFill="1" applyBorder="1" applyAlignment="1">
      <alignment horizontal="left" wrapText="1"/>
    </xf>
    <xf numFmtId="0" fontId="22" fillId="0" borderId="65" xfId="109" applyFont="1" applyFill="1" applyBorder="1" applyAlignment="1">
      <alignment vertical="center" wrapText="1"/>
    </xf>
    <xf numFmtId="0" fontId="23" fillId="0" borderId="65" xfId="109" applyFont="1" applyFill="1" applyBorder="1" applyAlignment="1">
      <alignment horizontal="left" wrapText="1"/>
    </xf>
    <xf numFmtId="0" fontId="23" fillId="0" borderId="65" xfId="109" applyFont="1" applyFill="1" applyBorder="1" applyAlignment="1">
      <alignment vertical="center" wrapText="1"/>
    </xf>
    <xf numFmtId="0" fontId="22" fillId="0" borderId="63" xfId="109" applyFont="1" applyFill="1" applyBorder="1" applyAlignment="1">
      <alignment vertical="center" wrapText="1"/>
    </xf>
    <xf numFmtId="0" fontId="22" fillId="0" borderId="0" xfId="109" applyFont="1" applyFill="1" applyBorder="1" applyAlignment="1">
      <alignment vertical="center" wrapText="1"/>
    </xf>
    <xf numFmtId="0" fontId="22" fillId="0" borderId="67" xfId="109" applyFont="1" applyFill="1" applyBorder="1" applyAlignment="1">
      <alignment vertical="center" wrapText="1"/>
    </xf>
    <xf numFmtId="0" fontId="23" fillId="0" borderId="59" xfId="109" applyFont="1" applyFill="1" applyBorder="1" applyAlignment="1">
      <alignment vertical="center" wrapText="1"/>
    </xf>
    <xf numFmtId="0" fontId="2" fillId="6" borderId="33" xfId="0" applyFont="1" applyFill="1" applyBorder="1" applyAlignment="1" applyProtection="1">
      <alignment horizontal="center"/>
      <protection hidden="1"/>
    </xf>
    <xf numFmtId="0" fontId="2" fillId="6" borderId="34" xfId="0" applyFont="1" applyFill="1" applyBorder="1" applyAlignment="1" applyProtection="1">
      <alignment horizontal="center"/>
      <protection hidden="1"/>
    </xf>
    <xf numFmtId="0" fontId="2" fillId="6" borderId="35" xfId="0" applyFont="1" applyFill="1" applyBorder="1" applyAlignment="1" applyProtection="1">
      <alignment horizontal="center"/>
      <protection hidden="1"/>
    </xf>
    <xf numFmtId="0" fontId="6" fillId="0" borderId="0" xfId="0" applyFont="1" applyAlignment="1" applyProtection="1">
      <alignment horizontal="center" vertical="center"/>
      <protection hidden="1"/>
    </xf>
    <xf numFmtId="0" fontId="2" fillId="0" borderId="19" xfId="0" applyFont="1" applyBorder="1" applyAlignment="1">
      <alignment horizontal="left" indent="1"/>
    </xf>
    <xf numFmtId="0" fontId="2" fillId="0" borderId="4" xfId="0" applyFont="1" applyBorder="1" applyAlignment="1">
      <alignment horizontal="left" indent="1"/>
    </xf>
    <xf numFmtId="14" fontId="4" fillId="10" borderId="20" xfId="0" applyNumberFormat="1" applyFont="1" applyFill="1" applyBorder="1" applyAlignment="1" applyProtection="1">
      <alignment horizontal="center" vertical="center" wrapText="1"/>
      <protection locked="0"/>
    </xf>
    <xf numFmtId="165" fontId="0" fillId="0" borderId="0" xfId="0" applyNumberFormat="1" applyAlignment="1">
      <alignment horizontal="center"/>
    </xf>
    <xf numFmtId="0" fontId="6" fillId="0" borderId="40" xfId="0" applyFont="1" applyBorder="1" applyAlignment="1" applyProtection="1">
      <alignment horizontal="center" vertical="center"/>
      <protection hidden="1"/>
    </xf>
    <xf numFmtId="0" fontId="6" fillId="0" borderId="2" xfId="0" applyFont="1" applyBorder="1" applyAlignment="1" applyProtection="1">
      <alignment horizontal="center" vertical="center"/>
      <protection hidden="1"/>
    </xf>
    <xf numFmtId="0" fontId="6" fillId="0" borderId="0" xfId="0" applyFont="1" applyAlignment="1" applyProtection="1">
      <alignment horizontal="center" vertical="center" wrapText="1"/>
      <protection hidden="1"/>
    </xf>
    <xf numFmtId="0" fontId="0" fillId="10" borderId="33" xfId="0" applyFill="1" applyBorder="1" applyAlignment="1" applyProtection="1">
      <alignment horizontal="center"/>
      <protection locked="0"/>
    </xf>
    <xf numFmtId="0" fontId="0" fillId="10" borderId="34" xfId="0" applyFill="1" applyBorder="1" applyAlignment="1" applyProtection="1">
      <alignment horizontal="center"/>
      <protection locked="0"/>
    </xf>
    <xf numFmtId="0" fontId="0" fillId="10" borderId="35" xfId="0" applyFill="1" applyBorder="1" applyAlignment="1" applyProtection="1">
      <alignment horizontal="center"/>
      <protection locked="0"/>
    </xf>
    <xf numFmtId="42" fontId="2" fillId="3" borderId="33" xfId="0" applyNumberFormat="1" applyFont="1" applyFill="1" applyBorder="1" applyAlignment="1" applyProtection="1">
      <alignment horizontal="center"/>
      <protection hidden="1"/>
    </xf>
    <xf numFmtId="0" fontId="2" fillId="3" borderId="35" xfId="0" applyFont="1" applyFill="1" applyBorder="1" applyAlignment="1" applyProtection="1">
      <alignment horizontal="center"/>
      <protection hidden="1"/>
    </xf>
  </cellXfs>
  <cellStyles count="111">
    <cellStyle name="Hipervínculo" xfId="2" builtinId="8"/>
    <cellStyle name="Hipervínculo 2" xfId="7" xr:uid="{943CD99E-534F-4A60-AAA8-C5C06ECF5A66}"/>
    <cellStyle name="Hipervínculo 3" xfId="6" xr:uid="{4E346881-2C70-4DD8-9344-23BCA01097BB}"/>
    <cellStyle name="Millares 2" xfId="9" xr:uid="{77A40E66-6530-4CD5-A2BF-66A95E810649}"/>
    <cellStyle name="Millares 3" xfId="8" xr:uid="{0CA0D9F3-2B23-454E-888A-565E02776C7D}"/>
    <cellStyle name="Moneda [0]" xfId="1" builtinId="7"/>
    <cellStyle name="Moneda [0] 2" xfId="4" xr:uid="{29C74A4D-CB12-4068-90EE-1E27776F1EE4}"/>
    <cellStyle name="Moneda [0] 3" xfId="5" xr:uid="{9C45B9A2-E956-408D-B812-78B65F331280}"/>
    <cellStyle name="Normal" xfId="0" builtinId="0"/>
    <cellStyle name="Normal 10" xfId="10" xr:uid="{D896A865-C845-4382-854C-B93A3431AE0F}"/>
    <cellStyle name="Normal 11" xfId="11" xr:uid="{6801B73A-2F3D-49D1-A8A2-03135D61E616}"/>
    <cellStyle name="Normal 12" xfId="12" xr:uid="{1ECE65E6-BD0B-4229-A6AF-090AF997BBA5}"/>
    <cellStyle name="Normal 13" xfId="13" xr:uid="{7924A2D0-5CF2-4E4B-A5B2-1511BC838CF4}"/>
    <cellStyle name="Normal 14" xfId="14" xr:uid="{8166F128-1C36-4062-ABC4-BB3DFCCDC9CE}"/>
    <cellStyle name="Normal 15" xfId="15" xr:uid="{6A9228FF-CB7F-4FEE-BB74-14403F8E5A86}"/>
    <cellStyle name="Normal 16" xfId="16" xr:uid="{9D803222-B4AA-409E-BB0B-CFEC97135FA2}"/>
    <cellStyle name="Normal 17" xfId="17" xr:uid="{592C8294-C962-4CBD-8FE9-B9DE1F09559E}"/>
    <cellStyle name="Normal 18" xfId="18" xr:uid="{1F13DB2F-2E15-4D91-BAAE-4AA77274EAB1}"/>
    <cellStyle name="Normal 19" xfId="19" xr:uid="{8BC3DC8E-D5E1-4700-8977-A895FFF2CA5D}"/>
    <cellStyle name="Normal 2" xfId="20" xr:uid="{5CC9E21D-CDED-42CC-9213-5B02C3E61FBC}"/>
    <cellStyle name="Normal 2 2" xfId="21" xr:uid="{E48BC732-A150-45E5-8C41-61362F882EDA}"/>
    <cellStyle name="Normal 2 3" xfId="22" xr:uid="{654B90DD-1D06-4702-A980-5017697F1BE1}"/>
    <cellStyle name="Normal 20" xfId="23" xr:uid="{A652184C-7B62-4ED9-9807-A6AA99598F47}"/>
    <cellStyle name="Normal 21" xfId="24" xr:uid="{2A4EA4F5-395A-404A-956A-F945CB765A33}"/>
    <cellStyle name="Normal 22" xfId="25" xr:uid="{286236B2-C8F5-452E-98BE-C79E70A248E9}"/>
    <cellStyle name="Normal 23" xfId="26" xr:uid="{4E2B0FEB-7F4B-4654-88E5-029D76DB441A}"/>
    <cellStyle name="Normal 24" xfId="27" xr:uid="{4B784FBF-2BAE-4BF1-825F-B90A285A95F2}"/>
    <cellStyle name="Normal 25" xfId="28" xr:uid="{766FBFA7-4CAA-41A0-9AD6-B8F8421CCBA9}"/>
    <cellStyle name="Normal 26" xfId="29" xr:uid="{FC81AFBE-5303-40FB-884E-A327AE064B05}"/>
    <cellStyle name="Normal 27" xfId="30" xr:uid="{A6B94553-54D5-43E0-BC53-96B873C49468}"/>
    <cellStyle name="Normal 28" xfId="31" xr:uid="{84A04873-BF1B-447C-BCE0-2C0832CF7804}"/>
    <cellStyle name="Normal 29" xfId="32" xr:uid="{305571E8-D961-4448-BAA8-00CD491FBE9C}"/>
    <cellStyle name="Normal 3" xfId="33" xr:uid="{AC057AF6-D6E0-4875-807D-08058145B7C8}"/>
    <cellStyle name="Normal 30" xfId="34" xr:uid="{D7343761-FF63-44E1-BA94-1B5B6AA36164}"/>
    <cellStyle name="Normal 31" xfId="35" xr:uid="{DC5630E1-3E23-41C0-A9FE-34396E599F65}"/>
    <cellStyle name="Normal 32" xfId="36" xr:uid="{A16ED798-EA01-4996-9231-C417F0521783}"/>
    <cellStyle name="Normal 33" xfId="37" xr:uid="{06437C57-A4AF-4EC5-BA76-196925D5291D}"/>
    <cellStyle name="Normal 34" xfId="38" xr:uid="{49D2D297-CDB6-4DCC-AC70-E6F7C6E6B813}"/>
    <cellStyle name="Normal 35" xfId="39" xr:uid="{A0D1E9D7-BA71-4AB9-BEFA-1E9D6A37B89C}"/>
    <cellStyle name="Normal 36" xfId="40" xr:uid="{28919356-47DD-4E3F-937D-E6DEC4426F79}"/>
    <cellStyle name="Normal 37" xfId="41" xr:uid="{2A43765E-1E9C-4C26-96C1-AFB4C348AD64}"/>
    <cellStyle name="Normal 38" xfId="42" xr:uid="{7AAEF294-F38F-4BD1-98A2-7CF824FDA647}"/>
    <cellStyle name="Normal 39" xfId="43" xr:uid="{0EF3B928-2CCD-4753-9667-66C2E186A465}"/>
    <cellStyle name="Normal 4" xfId="44" xr:uid="{226D2F9B-8700-457E-90BF-A4782121F7BE}"/>
    <cellStyle name="Normal 40" xfId="45" xr:uid="{933B3AB6-177E-4A54-AB4F-5097D975AE28}"/>
    <cellStyle name="Normal 41" xfId="46" xr:uid="{FBFFE389-D8A8-4AFA-8E3F-BA143677D2F4}"/>
    <cellStyle name="Normal 42" xfId="47" xr:uid="{BE64450E-2252-4F47-AC97-CDEA8ADCB040}"/>
    <cellStyle name="Normal 43" xfId="48" xr:uid="{B1959DCB-218B-46F6-9C4D-2C85C036CBF1}"/>
    <cellStyle name="Normal 44" xfId="49" xr:uid="{CC44CBEA-FE09-4A13-9C06-CD2A15605D2C}"/>
    <cellStyle name="Normal 45" xfId="50" xr:uid="{420475C5-39D8-4966-BD50-72B3FA0FCE2D}"/>
    <cellStyle name="Normal 46" xfId="51" xr:uid="{C46DB660-BDED-4C53-8733-68F2DFF57A6C}"/>
    <cellStyle name="Normal 47" xfId="52" xr:uid="{FE4C5236-F675-4B42-99E5-0F24D649F6B2}"/>
    <cellStyle name="Normal 48" xfId="53" xr:uid="{35FCA751-B651-4243-BABE-35C3E15D50BF}"/>
    <cellStyle name="Normal 49" xfId="54" xr:uid="{09949A2F-785F-499C-8DAC-F9CE265A681D}"/>
    <cellStyle name="Normal 5" xfId="55" xr:uid="{0E1DE251-DDF0-4477-8140-9D45432561C4}"/>
    <cellStyle name="Normal 50" xfId="56" xr:uid="{E679551A-11DE-496A-87DA-BB04C98466DB}"/>
    <cellStyle name="Normal 51" xfId="57" xr:uid="{2B067DA4-4B78-4200-804D-A2BD6C7C2D44}"/>
    <cellStyle name="Normal 52" xfId="58" xr:uid="{5EA9A8E5-25F9-41A1-8501-00DD4E37DC27}"/>
    <cellStyle name="Normal 53" xfId="59" xr:uid="{88BF7C9D-FC67-474D-9467-FB97BA38C9AB}"/>
    <cellStyle name="Normal 54" xfId="60" xr:uid="{0B00E669-7378-4B49-BEC5-81B168D0EC11}"/>
    <cellStyle name="Normal 55" xfId="61" xr:uid="{81D6751D-AEDC-4983-9E7B-5B34BD995026}"/>
    <cellStyle name="Normal 56" xfId="62" xr:uid="{4F780668-78E1-4EDC-B6B8-A61DE445B0BD}"/>
    <cellStyle name="Normal 57" xfId="63" xr:uid="{672F6525-5AD6-4AC8-9E5E-49E5D961CD16}"/>
    <cellStyle name="Normal 58" xfId="64" xr:uid="{D7B08292-AE22-4BCC-8EF3-FC81FC83D9B2}"/>
    <cellStyle name="Normal 59" xfId="65" xr:uid="{56071C89-FE48-4CD0-B1C0-ABE843226EDA}"/>
    <cellStyle name="Normal 6" xfId="66" xr:uid="{AE3B354C-F54E-4467-A213-0286F0C6D593}"/>
    <cellStyle name="Normal 60" xfId="67" xr:uid="{366D9BC6-7F0F-4218-9AA1-8B3C8252E4EB}"/>
    <cellStyle name="Normal 61" xfId="68" xr:uid="{2F409601-812F-4E7F-8EA3-EC437489F051}"/>
    <cellStyle name="Normal 62" xfId="69" xr:uid="{67E8EAF3-6D1D-400D-97F4-43726D3D115E}"/>
    <cellStyle name="Normal 63" xfId="70" xr:uid="{F4B73378-157C-4A9C-B478-4722CBF56D60}"/>
    <cellStyle name="Normal 64" xfId="71" xr:uid="{6EF2D38B-780A-4EBA-9C90-C52F797023E9}"/>
    <cellStyle name="Normal 65" xfId="72" xr:uid="{CDDBB958-3DE8-43F8-A506-42573E164D2E}"/>
    <cellStyle name="Normal 66" xfId="73" xr:uid="{0BDD5C66-4A5C-41F4-ADEB-5550DB8D6535}"/>
    <cellStyle name="Normal 67" xfId="74" xr:uid="{6B75C4ED-4EA9-4FB8-AEC9-CD3C254744E0}"/>
    <cellStyle name="Normal 68" xfId="75" xr:uid="{807A06C4-8020-4B7D-B0A0-3C38AE3062CB}"/>
    <cellStyle name="Normal 69" xfId="76" xr:uid="{95FE86C9-8776-4C58-8AE0-4C56A66B5454}"/>
    <cellStyle name="Normal 7" xfId="77" xr:uid="{F130A0E5-F390-42E9-A90E-207D4A92D35A}"/>
    <cellStyle name="Normal 70" xfId="78" xr:uid="{F28C2B5A-B637-45F9-84F8-7F8D4A049082}"/>
    <cellStyle name="Normal 71" xfId="79" xr:uid="{80C91464-4A24-4DBE-97F4-5F3EDA9AA266}"/>
    <cellStyle name="Normal 72" xfId="80" xr:uid="{792C5FD5-BC1D-4018-AA1D-BF75A6688C0E}"/>
    <cellStyle name="Normal 73" xfId="81" xr:uid="{4D11B7AD-DEFC-494C-8A7D-A474B9D882C1}"/>
    <cellStyle name="Normal 74" xfId="82" xr:uid="{A29E05F5-BBA6-4489-934C-B33873052732}"/>
    <cellStyle name="Normal 75" xfId="83" xr:uid="{3B6BDD24-A721-4E78-BD3F-736D267AF11E}"/>
    <cellStyle name="Normal 76" xfId="84" xr:uid="{290472A5-0226-49CA-AB12-993299414CF0}"/>
    <cellStyle name="Normal 77" xfId="85" xr:uid="{D73DEE29-EAE3-4D23-937A-9D6C08288CCC}"/>
    <cellStyle name="Normal 78" xfId="86" xr:uid="{FEB09418-E35E-4115-9907-D62299F92E45}"/>
    <cellStyle name="Normal 79" xfId="87" xr:uid="{65A64E9A-C64B-4DFA-8DC7-8DF46E9C335C}"/>
    <cellStyle name="Normal 8" xfId="88" xr:uid="{7E91C698-FE87-4C0D-9D0B-953FFDE733CB}"/>
    <cellStyle name="Normal 80" xfId="89" xr:uid="{CFB20724-A67D-45DF-ADAB-0F76975FE5CF}"/>
    <cellStyle name="Normal 81" xfId="90" xr:uid="{836A36DE-ABB7-4372-9F1C-03FC28B6C4A8}"/>
    <cellStyle name="Normal 82" xfId="91" xr:uid="{07E6E82F-863B-416B-9445-CCB4E14CAC29}"/>
    <cellStyle name="Normal 83" xfId="92" xr:uid="{9D5438C6-95D4-44EE-8500-32F0DA2C6612}"/>
    <cellStyle name="Normal 84" xfId="93" xr:uid="{299D6196-1275-4A92-9531-9CE30ABE794E}"/>
    <cellStyle name="Normal 85" xfId="94" xr:uid="{0BE4A8E1-8757-419D-9CFD-C2E29BCFC400}"/>
    <cellStyle name="Normal 86" xfId="95" xr:uid="{386165B5-1A25-4EFA-B8DD-AD1888BADB90}"/>
    <cellStyle name="Normal 87" xfId="96" xr:uid="{74852F7D-8934-472B-A327-D2498033459F}"/>
    <cellStyle name="Normal 88" xfId="97" xr:uid="{515FA354-477B-48B5-8D83-93B66F32FEC4}"/>
    <cellStyle name="Normal 89" xfId="98" xr:uid="{3E13A283-2D58-496E-A4E5-AC6FDDD43571}"/>
    <cellStyle name="Normal 9" xfId="99" xr:uid="{256641A7-193E-4878-A601-AFA252AD48D7}"/>
    <cellStyle name="Normal 90" xfId="100" xr:uid="{2F7DAC80-9A54-48FC-9716-9EAA3D10A353}"/>
    <cellStyle name="Normal 91" xfId="101" xr:uid="{058A26B9-30B3-4EFA-AD1F-8170FDC3B4D3}"/>
    <cellStyle name="Normal 92" xfId="102" xr:uid="{AE7F2E22-3DF0-445E-85B1-D14C5B2725C1}"/>
    <cellStyle name="Normal 93" xfId="103" xr:uid="{124121D8-A5DF-4192-B4C8-A174E33CCCF4}"/>
    <cellStyle name="Normal 94" xfId="104" xr:uid="{A4CC7839-A1FF-4487-9394-995A760A25DE}"/>
    <cellStyle name="Normal 95" xfId="105" xr:uid="{A6383597-EC42-42A9-B023-CB86654A1528}"/>
    <cellStyle name="Normal 96" xfId="106" xr:uid="{DE8C977B-D134-49A7-A7E4-DE74F9307DFF}"/>
    <cellStyle name="Normal 97" xfId="107" xr:uid="{F2F62471-46C0-43E7-AC1B-435C3B0F1CD9}"/>
    <cellStyle name="Normal 98" xfId="108" xr:uid="{8A8FC2B9-5776-4535-95FC-C8E5873E5EF9}"/>
    <cellStyle name="Normal 99" xfId="3" xr:uid="{875D8FCB-AE0E-48FF-AC83-D92A56E2DF44}"/>
    <cellStyle name="Normal_Modelo de Información  2010 Final al 05.02.2010" xfId="109" xr:uid="{7009972F-80DE-4A2A-9D8F-79C4B230A97E}"/>
    <cellStyle name="Normal_SVS_Taxonomy_Notas_IAS-16_2008-05-14" xfId="110" xr:uid="{69570A5C-5EF2-4FD8-94D6-F6BAB01B4F54}"/>
  </cellStyles>
  <dxfs count="11">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Identificaci&#243;n del Vigilado'!A1"/></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752475</xdr:colOff>
      <xdr:row>7</xdr:row>
      <xdr:rowOff>0</xdr:rowOff>
    </xdr:from>
    <xdr:to>
      <xdr:col>8</xdr:col>
      <xdr:colOff>19050</xdr:colOff>
      <xdr:row>9</xdr:row>
      <xdr:rowOff>19050</xdr:rowOff>
    </xdr:to>
    <xdr:sp macro="" textlink="">
      <xdr:nvSpPr>
        <xdr:cNvPr id="2" name="Rectángulo: esquinas redondeadas 1">
          <a:extLst>
            <a:ext uri="{FF2B5EF4-FFF2-40B4-BE49-F238E27FC236}">
              <a16:creationId xmlns:a16="http://schemas.microsoft.com/office/drawing/2014/main" id="{E0FB99D3-3346-DC8A-CC1F-89966B0E88A6}"/>
            </a:ext>
          </a:extLst>
        </xdr:cNvPr>
        <xdr:cNvSpPr/>
      </xdr:nvSpPr>
      <xdr:spPr>
        <a:xfrm>
          <a:off x="3800475" y="600075"/>
          <a:ext cx="2314575" cy="41910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0</xdr:colOff>
      <xdr:row>10</xdr:row>
      <xdr:rowOff>0</xdr:rowOff>
    </xdr:from>
    <xdr:to>
      <xdr:col>8</xdr:col>
      <xdr:colOff>28575</xdr:colOff>
      <xdr:row>13</xdr:row>
      <xdr:rowOff>85725</xdr:rowOff>
    </xdr:to>
    <xdr:sp macro="" textlink="">
      <xdr:nvSpPr>
        <xdr:cNvPr id="3" name="Rectángulo: esquinas redondeadas 2">
          <a:extLst>
            <a:ext uri="{FF2B5EF4-FFF2-40B4-BE49-F238E27FC236}">
              <a16:creationId xmlns:a16="http://schemas.microsoft.com/office/drawing/2014/main" id="{3B858134-A3D1-4839-B9F8-4789F45D8B89}"/>
            </a:ext>
          </a:extLst>
        </xdr:cNvPr>
        <xdr:cNvSpPr/>
      </xdr:nvSpPr>
      <xdr:spPr>
        <a:xfrm>
          <a:off x="3810000" y="1200150"/>
          <a:ext cx="2314575" cy="66675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0</xdr:colOff>
      <xdr:row>14</xdr:row>
      <xdr:rowOff>0</xdr:rowOff>
    </xdr:from>
    <xdr:to>
      <xdr:col>8</xdr:col>
      <xdr:colOff>28575</xdr:colOff>
      <xdr:row>17</xdr:row>
      <xdr:rowOff>47625</xdr:rowOff>
    </xdr:to>
    <xdr:sp macro="" textlink="">
      <xdr:nvSpPr>
        <xdr:cNvPr id="4" name="Rectángulo: esquinas redondeadas 3">
          <a:extLst>
            <a:ext uri="{FF2B5EF4-FFF2-40B4-BE49-F238E27FC236}">
              <a16:creationId xmlns:a16="http://schemas.microsoft.com/office/drawing/2014/main" id="{21E090EF-FCE0-4398-B0E3-FAAAD55F2EBD}"/>
            </a:ext>
          </a:extLst>
        </xdr:cNvPr>
        <xdr:cNvSpPr/>
      </xdr:nvSpPr>
      <xdr:spPr>
        <a:xfrm>
          <a:off x="3810000" y="1981200"/>
          <a:ext cx="2314575" cy="619125"/>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0</xdr:colOff>
      <xdr:row>18</xdr:row>
      <xdr:rowOff>0</xdr:rowOff>
    </xdr:from>
    <xdr:to>
      <xdr:col>8</xdr:col>
      <xdr:colOff>28575</xdr:colOff>
      <xdr:row>21</xdr:row>
      <xdr:rowOff>38100</xdr:rowOff>
    </xdr:to>
    <xdr:sp macro="" textlink="">
      <xdr:nvSpPr>
        <xdr:cNvPr id="5" name="Rectángulo: esquinas redondeadas 4">
          <a:extLst>
            <a:ext uri="{FF2B5EF4-FFF2-40B4-BE49-F238E27FC236}">
              <a16:creationId xmlns:a16="http://schemas.microsoft.com/office/drawing/2014/main" id="{97FF7D1C-ABB9-4555-ABDF-AB644659E810}"/>
            </a:ext>
          </a:extLst>
        </xdr:cNvPr>
        <xdr:cNvSpPr/>
      </xdr:nvSpPr>
      <xdr:spPr>
        <a:xfrm>
          <a:off x="3810000" y="2743200"/>
          <a:ext cx="2314575" cy="41910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0</xdr:colOff>
      <xdr:row>22</xdr:row>
      <xdr:rowOff>0</xdr:rowOff>
    </xdr:from>
    <xdr:to>
      <xdr:col>8</xdr:col>
      <xdr:colOff>28575</xdr:colOff>
      <xdr:row>23</xdr:row>
      <xdr:rowOff>104775</xdr:rowOff>
    </xdr:to>
    <xdr:sp macro="" textlink="">
      <xdr:nvSpPr>
        <xdr:cNvPr id="6" name="Rectángulo: esquinas redondeadas 5">
          <a:extLst>
            <a:ext uri="{FF2B5EF4-FFF2-40B4-BE49-F238E27FC236}">
              <a16:creationId xmlns:a16="http://schemas.microsoft.com/office/drawing/2014/main" id="{76C61BFD-4ACF-4ECC-BC15-D2DB8BCC4C54}"/>
            </a:ext>
          </a:extLst>
        </xdr:cNvPr>
        <xdr:cNvSpPr/>
      </xdr:nvSpPr>
      <xdr:spPr>
        <a:xfrm>
          <a:off x="3810000" y="3314700"/>
          <a:ext cx="2314575" cy="295275"/>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0</xdr:colOff>
      <xdr:row>6</xdr:row>
      <xdr:rowOff>171450</xdr:rowOff>
    </xdr:from>
    <xdr:to>
      <xdr:col>4</xdr:col>
      <xdr:colOff>28575</xdr:colOff>
      <xdr:row>8</xdr:row>
      <xdr:rowOff>76200</xdr:rowOff>
    </xdr:to>
    <xdr:sp macro="" textlink="">
      <xdr:nvSpPr>
        <xdr:cNvPr id="7" name="Rectángulo: esquinas redondeadas 6">
          <a:extLst>
            <a:ext uri="{FF2B5EF4-FFF2-40B4-BE49-F238E27FC236}">
              <a16:creationId xmlns:a16="http://schemas.microsoft.com/office/drawing/2014/main" id="{EB774F37-C3B5-4250-8E52-0BB33D36015E}"/>
            </a:ext>
          </a:extLst>
        </xdr:cNvPr>
        <xdr:cNvSpPr/>
      </xdr:nvSpPr>
      <xdr:spPr>
        <a:xfrm>
          <a:off x="762000" y="552450"/>
          <a:ext cx="2314575" cy="295275"/>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0</xdr:colOff>
      <xdr:row>4</xdr:row>
      <xdr:rowOff>152400</xdr:rowOff>
    </xdr:from>
    <xdr:to>
      <xdr:col>4</xdr:col>
      <xdr:colOff>28575</xdr:colOff>
      <xdr:row>6</xdr:row>
      <xdr:rowOff>66675</xdr:rowOff>
    </xdr:to>
    <xdr:sp macro="" textlink="">
      <xdr:nvSpPr>
        <xdr:cNvPr id="10" name="Rectángulo: esquinas redondeadas 9">
          <a:extLst>
            <a:ext uri="{FF2B5EF4-FFF2-40B4-BE49-F238E27FC236}">
              <a16:creationId xmlns:a16="http://schemas.microsoft.com/office/drawing/2014/main" id="{873AEDF1-F778-4933-B94B-C65C6C4014CA}"/>
            </a:ext>
          </a:extLst>
        </xdr:cNvPr>
        <xdr:cNvSpPr/>
      </xdr:nvSpPr>
      <xdr:spPr>
        <a:xfrm>
          <a:off x="762000" y="152400"/>
          <a:ext cx="2314575" cy="295275"/>
        </a:xfrm>
        <a:prstGeom prst="round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0</xdr:colOff>
      <xdr:row>4</xdr:row>
      <xdr:rowOff>171450</xdr:rowOff>
    </xdr:from>
    <xdr:to>
      <xdr:col>8</xdr:col>
      <xdr:colOff>28575</xdr:colOff>
      <xdr:row>6</xdr:row>
      <xdr:rowOff>85725</xdr:rowOff>
    </xdr:to>
    <xdr:sp macro="" textlink="">
      <xdr:nvSpPr>
        <xdr:cNvPr id="11" name="Rectángulo: esquinas redondeadas 10">
          <a:extLst>
            <a:ext uri="{FF2B5EF4-FFF2-40B4-BE49-F238E27FC236}">
              <a16:creationId xmlns:a16="http://schemas.microsoft.com/office/drawing/2014/main" id="{1A79CC2B-8371-4FA5-9B10-7EA002522046}"/>
            </a:ext>
          </a:extLst>
        </xdr:cNvPr>
        <xdr:cNvSpPr/>
      </xdr:nvSpPr>
      <xdr:spPr>
        <a:xfrm>
          <a:off x="3810000" y="171450"/>
          <a:ext cx="2314575" cy="295275"/>
        </a:xfrm>
        <a:prstGeom prst="round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clientData/>
  </xdr:twoCellAnchor>
  <xdr:twoCellAnchor>
    <xdr:from>
      <xdr:col>9</xdr:col>
      <xdr:colOff>0</xdr:colOff>
      <xdr:row>4</xdr:row>
      <xdr:rowOff>152400</xdr:rowOff>
    </xdr:from>
    <xdr:to>
      <xdr:col>11</xdr:col>
      <xdr:colOff>685800</xdr:colOff>
      <xdr:row>6</xdr:row>
      <xdr:rowOff>66675</xdr:rowOff>
    </xdr:to>
    <xdr:sp macro="" textlink="">
      <xdr:nvSpPr>
        <xdr:cNvPr id="12" name="Rectángulo: esquinas redondeadas 11">
          <a:extLst>
            <a:ext uri="{FF2B5EF4-FFF2-40B4-BE49-F238E27FC236}">
              <a16:creationId xmlns:a16="http://schemas.microsoft.com/office/drawing/2014/main" id="{ACCC0649-FBFF-49F5-A60D-0191A33F24B0}"/>
            </a:ext>
          </a:extLst>
        </xdr:cNvPr>
        <xdr:cNvSpPr/>
      </xdr:nvSpPr>
      <xdr:spPr>
        <a:xfrm>
          <a:off x="6858000" y="152400"/>
          <a:ext cx="2971800" cy="295275"/>
        </a:xfrm>
        <a:prstGeom prst="round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clientData/>
  </xdr:twoCellAnchor>
  <xdr:twoCellAnchor>
    <xdr:from>
      <xdr:col>3</xdr:col>
      <xdr:colOff>219075</xdr:colOff>
      <xdr:row>27</xdr:row>
      <xdr:rowOff>180975</xdr:rowOff>
    </xdr:from>
    <xdr:to>
      <xdr:col>4</xdr:col>
      <xdr:colOff>542925</xdr:colOff>
      <xdr:row>29</xdr:row>
      <xdr:rowOff>114300</xdr:rowOff>
    </xdr:to>
    <xdr:sp macro="" textlink="">
      <xdr:nvSpPr>
        <xdr:cNvPr id="13" name="Flecha: a la derecha 12">
          <a:hlinkClick xmlns:r="http://schemas.openxmlformats.org/officeDocument/2006/relationships" r:id="rId1"/>
          <a:extLst>
            <a:ext uri="{FF2B5EF4-FFF2-40B4-BE49-F238E27FC236}">
              <a16:creationId xmlns:a16="http://schemas.microsoft.com/office/drawing/2014/main" id="{118BE0D8-3CCB-7E24-8288-63D94298D79E}"/>
            </a:ext>
          </a:extLst>
        </xdr:cNvPr>
        <xdr:cNvSpPr/>
      </xdr:nvSpPr>
      <xdr:spPr>
        <a:xfrm>
          <a:off x="2505075" y="4410075"/>
          <a:ext cx="1085850" cy="314325"/>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9</xdr:col>
      <xdr:colOff>19050</xdr:colOff>
      <xdr:row>7</xdr:row>
      <xdr:rowOff>19050</xdr:rowOff>
    </xdr:from>
    <xdr:to>
      <xdr:col>11</xdr:col>
      <xdr:colOff>706650</xdr:colOff>
      <xdr:row>12</xdr:row>
      <xdr:rowOff>81975</xdr:rowOff>
    </xdr:to>
    <xdr:sp macro="" textlink="">
      <xdr:nvSpPr>
        <xdr:cNvPr id="18" name="Rectángulo: esquinas redondeadas 17">
          <a:extLst>
            <a:ext uri="{FF2B5EF4-FFF2-40B4-BE49-F238E27FC236}">
              <a16:creationId xmlns:a16="http://schemas.microsoft.com/office/drawing/2014/main" id="{7326256A-973F-48B5-A000-DE6B7CD7690F}"/>
            </a:ext>
          </a:extLst>
        </xdr:cNvPr>
        <xdr:cNvSpPr/>
      </xdr:nvSpPr>
      <xdr:spPr>
        <a:xfrm>
          <a:off x="6877050" y="590550"/>
          <a:ext cx="2973600" cy="104400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editAs="oneCell">
    <xdr:from>
      <xdr:col>10</xdr:col>
      <xdr:colOff>247650</xdr:colOff>
      <xdr:row>0</xdr:row>
      <xdr:rowOff>9525</xdr:rowOff>
    </xdr:from>
    <xdr:to>
      <xdr:col>11</xdr:col>
      <xdr:colOff>438150</xdr:colOff>
      <xdr:row>3</xdr:row>
      <xdr:rowOff>189497</xdr:rowOff>
    </xdr:to>
    <xdr:pic>
      <xdr:nvPicPr>
        <xdr:cNvPr id="14" name="Imagen 13">
          <a:extLst>
            <a:ext uri="{FF2B5EF4-FFF2-40B4-BE49-F238E27FC236}">
              <a16:creationId xmlns:a16="http://schemas.microsoft.com/office/drawing/2014/main" id="{88196B04-0BBB-47AC-AAA7-0B534A4FB5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29650" y="9525"/>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390525</xdr:colOff>
      <xdr:row>4</xdr:row>
      <xdr:rowOff>85725</xdr:rowOff>
    </xdr:from>
    <xdr:to>
      <xdr:col>10</xdr:col>
      <xdr:colOff>581025</xdr:colOff>
      <xdr:row>7</xdr:row>
      <xdr:rowOff>1896</xdr:rowOff>
    </xdr:to>
    <xdr:pic>
      <xdr:nvPicPr>
        <xdr:cNvPr id="2" name="Imagen 1">
          <a:extLst>
            <a:ext uri="{FF2B5EF4-FFF2-40B4-BE49-F238E27FC236}">
              <a16:creationId xmlns:a16="http://schemas.microsoft.com/office/drawing/2014/main" id="{94992FF7-3315-50FA-7362-0997D2B69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10525" y="847725"/>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285750</xdr:colOff>
      <xdr:row>4</xdr:row>
      <xdr:rowOff>209550</xdr:rowOff>
    </xdr:from>
    <xdr:to>
      <xdr:col>10</xdr:col>
      <xdr:colOff>476250</xdr:colOff>
      <xdr:row>7</xdr:row>
      <xdr:rowOff>57804</xdr:rowOff>
    </xdr:to>
    <xdr:pic>
      <xdr:nvPicPr>
        <xdr:cNvPr id="2" name="Imagen 1">
          <a:extLst>
            <a:ext uri="{FF2B5EF4-FFF2-40B4-BE49-F238E27FC236}">
              <a16:creationId xmlns:a16="http://schemas.microsoft.com/office/drawing/2014/main" id="{334E49F4-9397-4381-B857-2CD5DE6C7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43750" y="981075"/>
          <a:ext cx="952500" cy="6483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390525</xdr:colOff>
      <xdr:row>4</xdr:row>
      <xdr:rowOff>114300</xdr:rowOff>
    </xdr:from>
    <xdr:to>
      <xdr:col>10</xdr:col>
      <xdr:colOff>581025</xdr:colOff>
      <xdr:row>6</xdr:row>
      <xdr:rowOff>227597</xdr:rowOff>
    </xdr:to>
    <xdr:pic>
      <xdr:nvPicPr>
        <xdr:cNvPr id="2" name="Imagen 1">
          <a:extLst>
            <a:ext uri="{FF2B5EF4-FFF2-40B4-BE49-F238E27FC236}">
              <a16:creationId xmlns:a16="http://schemas.microsoft.com/office/drawing/2014/main" id="{1790CD0B-B38E-490E-B025-727273F29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10525" y="885825"/>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514350</xdr:colOff>
      <xdr:row>4</xdr:row>
      <xdr:rowOff>219075</xdr:rowOff>
    </xdr:from>
    <xdr:to>
      <xdr:col>12</xdr:col>
      <xdr:colOff>704850</xdr:colOff>
      <xdr:row>7</xdr:row>
      <xdr:rowOff>65672</xdr:rowOff>
    </xdr:to>
    <xdr:pic>
      <xdr:nvPicPr>
        <xdr:cNvPr id="2" name="Imagen 1">
          <a:extLst>
            <a:ext uri="{FF2B5EF4-FFF2-40B4-BE49-F238E27FC236}">
              <a16:creationId xmlns:a16="http://schemas.microsoft.com/office/drawing/2014/main" id="{7606B09D-C6C8-401A-B74C-4E0BCC19A5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77200" y="1066800"/>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342900</xdr:colOff>
      <xdr:row>3</xdr:row>
      <xdr:rowOff>180975</xdr:rowOff>
    </xdr:from>
    <xdr:to>
      <xdr:col>10</xdr:col>
      <xdr:colOff>533400</xdr:colOff>
      <xdr:row>6</xdr:row>
      <xdr:rowOff>27572</xdr:rowOff>
    </xdr:to>
    <xdr:pic>
      <xdr:nvPicPr>
        <xdr:cNvPr id="2" name="Imagen 1">
          <a:extLst>
            <a:ext uri="{FF2B5EF4-FFF2-40B4-BE49-F238E27FC236}">
              <a16:creationId xmlns:a16="http://schemas.microsoft.com/office/drawing/2014/main" id="{8833A9DB-F371-45DF-8C9F-3C88730796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00900" y="762000"/>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419100</xdr:colOff>
      <xdr:row>3</xdr:row>
      <xdr:rowOff>200025</xdr:rowOff>
    </xdr:from>
    <xdr:to>
      <xdr:col>8</xdr:col>
      <xdr:colOff>609600</xdr:colOff>
      <xdr:row>6</xdr:row>
      <xdr:rowOff>46622</xdr:rowOff>
    </xdr:to>
    <xdr:pic>
      <xdr:nvPicPr>
        <xdr:cNvPr id="2" name="Imagen 1">
          <a:extLst>
            <a:ext uri="{FF2B5EF4-FFF2-40B4-BE49-F238E27FC236}">
              <a16:creationId xmlns:a16="http://schemas.microsoft.com/office/drawing/2014/main" id="{99B269D9-6386-4F83-B1A6-5D73BD9E1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53100" y="1562100"/>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FFF06-3F34-41FC-A5F6-F0C9283B984B}">
  <sheetPr codeName="Hoja1"/>
  <dimension ref="A2:M25"/>
  <sheetViews>
    <sheetView showGridLines="0" tabSelected="1" topLeftCell="A2" workbookViewId="0">
      <selection activeCell="B2" sqref="B2:J2"/>
    </sheetView>
  </sheetViews>
  <sheetFormatPr baseColWidth="10" defaultColWidth="0" defaultRowHeight="15" zeroHeight="1"/>
  <cols>
    <col min="1" max="13" width="11.42578125" customWidth="1"/>
    <col min="14" max="16384" width="11.42578125" hidden="1"/>
  </cols>
  <sheetData>
    <row r="2" spans="2:12" ht="21">
      <c r="B2" s="319" t="str">
        <f>+_xlfn.CONCAT("ÍNDICE PARA EL REPORTE DE INFORMACION SUBJETIVA ",'Identificación del Vigilado'!F35)</f>
        <v>ÍNDICE PARA EL REPORTE DE INFORMACION SUBJETIVA 1900</v>
      </c>
      <c r="C2" s="319"/>
      <c r="D2" s="319"/>
      <c r="E2" s="319"/>
      <c r="F2" s="319"/>
      <c r="G2" s="319"/>
      <c r="H2" s="319"/>
      <c r="I2" s="319"/>
      <c r="J2" s="319"/>
    </row>
    <row r="3" spans="2:12"/>
    <row r="4" spans="2:12"/>
    <row r="5" spans="2:12"/>
    <row r="6" spans="2:12">
      <c r="B6" s="135" t="s">
        <v>2336</v>
      </c>
      <c r="C6" s="135"/>
      <c r="D6" s="135"/>
      <c r="E6" s="1"/>
      <c r="F6" s="131" t="s">
        <v>1245</v>
      </c>
      <c r="G6" s="131"/>
      <c r="H6" s="131"/>
      <c r="J6" s="134" t="s">
        <v>1246</v>
      </c>
      <c r="K6" s="134"/>
      <c r="L6" s="134"/>
    </row>
    <row r="7" spans="2:12"/>
    <row r="8" spans="2:12" s="22" customFormat="1" ht="15.75" customHeight="1">
      <c r="B8" s="136" t="s">
        <v>1247</v>
      </c>
      <c r="C8" s="136"/>
      <c r="D8" s="136"/>
      <c r="F8" s="129" t="s">
        <v>2337</v>
      </c>
      <c r="G8" s="129"/>
      <c r="H8" s="129"/>
      <c r="J8" s="132" t="s">
        <v>1263</v>
      </c>
      <c r="K8" s="132"/>
      <c r="L8" s="132"/>
    </row>
    <row r="9" spans="2:12" s="22" customFormat="1">
      <c r="B9" s="34"/>
      <c r="C9" s="34"/>
      <c r="D9" s="34"/>
      <c r="F9" s="129"/>
      <c r="G9" s="129"/>
      <c r="H9" s="129"/>
      <c r="J9" s="132" t="s">
        <v>1264</v>
      </c>
      <c r="K9" s="132"/>
      <c r="L9" s="132"/>
    </row>
    <row r="10" spans="2:12" s="22" customFormat="1" ht="15.75" customHeight="1">
      <c r="B10" s="136"/>
      <c r="C10" s="136"/>
      <c r="D10" s="136"/>
      <c r="F10" s="32"/>
      <c r="G10" s="32"/>
      <c r="H10" s="32"/>
      <c r="J10" s="132" t="s">
        <v>1265</v>
      </c>
      <c r="K10" s="132"/>
      <c r="L10" s="132"/>
    </row>
    <row r="11" spans="2:12" ht="15.75" customHeight="1">
      <c r="B11" s="34"/>
      <c r="C11" s="34"/>
      <c r="D11" s="34"/>
      <c r="F11" s="129" t="s">
        <v>2338</v>
      </c>
      <c r="G11" s="129"/>
      <c r="H11" s="129"/>
      <c r="J11" s="132" t="s">
        <v>1266</v>
      </c>
      <c r="K11" s="132"/>
      <c r="L11" s="132"/>
    </row>
    <row r="12" spans="2:12">
      <c r="B12" s="136"/>
      <c r="C12" s="136"/>
      <c r="D12" s="136"/>
      <c r="F12" s="129"/>
      <c r="G12" s="129"/>
      <c r="H12" s="129"/>
      <c r="J12" s="132" t="s">
        <v>1262</v>
      </c>
      <c r="K12" s="132"/>
      <c r="L12" s="132"/>
    </row>
    <row r="13" spans="2:12">
      <c r="F13" s="129"/>
      <c r="G13" s="129"/>
      <c r="H13" s="129"/>
      <c r="J13" s="132"/>
      <c r="K13" s="132"/>
      <c r="L13" s="132"/>
    </row>
    <row r="14" spans="2:12" ht="15.75" customHeight="1">
      <c r="B14" s="133"/>
      <c r="C14" s="133"/>
      <c r="D14" s="133"/>
      <c r="F14" s="32"/>
      <c r="G14" s="32"/>
      <c r="H14" s="32"/>
      <c r="J14" s="35"/>
      <c r="K14" s="35"/>
      <c r="L14" s="35"/>
    </row>
    <row r="15" spans="2:12">
      <c r="F15" s="129" t="s">
        <v>2339</v>
      </c>
      <c r="G15" s="129"/>
      <c r="H15" s="129"/>
      <c r="J15" s="132"/>
      <c r="K15" s="132"/>
      <c r="L15" s="132"/>
    </row>
    <row r="16" spans="2:12">
      <c r="B16" s="133"/>
      <c r="C16" s="133"/>
      <c r="D16" s="133"/>
      <c r="F16" s="129"/>
      <c r="G16" s="129"/>
      <c r="H16" s="129"/>
      <c r="J16" s="132"/>
      <c r="K16" s="132"/>
      <c r="L16" s="132"/>
    </row>
    <row r="17" spans="6:12">
      <c r="F17" s="129"/>
      <c r="G17" s="129"/>
      <c r="H17" s="129"/>
      <c r="J17" s="35"/>
      <c r="K17" s="35"/>
      <c r="L17" s="35"/>
    </row>
    <row r="18" spans="6:12" ht="15" customHeight="1">
      <c r="F18" s="33"/>
      <c r="G18" s="33"/>
      <c r="H18" s="33"/>
      <c r="J18" s="132"/>
      <c r="K18" s="132"/>
      <c r="L18" s="132"/>
    </row>
    <row r="19" spans="6:12" ht="15" customHeight="1">
      <c r="F19" s="129" t="s">
        <v>2341</v>
      </c>
      <c r="G19" s="129"/>
      <c r="H19" s="129"/>
      <c r="J19" s="132"/>
      <c r="K19" s="132"/>
      <c r="L19" s="132"/>
    </row>
    <row r="20" spans="6:12" ht="15" customHeight="1">
      <c r="F20" s="129"/>
      <c r="G20" s="129"/>
      <c r="H20" s="129"/>
      <c r="J20" s="35"/>
      <c r="K20" s="35"/>
      <c r="L20" s="35"/>
    </row>
    <row r="21" spans="6:12" ht="15" customHeight="1">
      <c r="F21" s="129" t="s">
        <v>2340</v>
      </c>
      <c r="G21" s="129"/>
      <c r="H21" s="129"/>
      <c r="J21" s="35"/>
      <c r="K21" s="35"/>
      <c r="L21" s="35"/>
    </row>
    <row r="22" spans="6:12" ht="15" customHeight="1">
      <c r="F22" s="32"/>
      <c r="G22" s="32"/>
      <c r="H22" s="32"/>
    </row>
    <row r="23" spans="6:12">
      <c r="F23" s="129" t="s">
        <v>1249</v>
      </c>
      <c r="G23" s="129"/>
      <c r="H23" s="129"/>
    </row>
    <row r="24" spans="6:12"/>
    <row r="25" spans="6:12"/>
  </sheetData>
  <sheetProtection algorithmName="SHA-512" hashValue="BKlUitJUO+qqnMIIWceWKBfo7RW54rrSBqs1iSUkhepvD58VSssgcCxXyxi9rL3sg9NyYvmKKsP4vVTTpB5A4Q==" saltValue="s8K06zvD0+K6S0IUaUDPRQ==" spinCount="100000" sheet="1" objects="1" scenarios="1"/>
  <mergeCells count="25">
    <mergeCell ref="B6:D6"/>
    <mergeCell ref="B12:D12"/>
    <mergeCell ref="B10:D10"/>
    <mergeCell ref="B8:D8"/>
    <mergeCell ref="J6:L6"/>
    <mergeCell ref="J12:L12"/>
    <mergeCell ref="J11:L11"/>
    <mergeCell ref="J10:L10"/>
    <mergeCell ref="J9:L9"/>
    <mergeCell ref="F21:H21"/>
    <mergeCell ref="B2:J2"/>
    <mergeCell ref="F23:H23"/>
    <mergeCell ref="F8:H9"/>
    <mergeCell ref="F11:H13"/>
    <mergeCell ref="F15:H17"/>
    <mergeCell ref="F6:H6"/>
    <mergeCell ref="J19:L19"/>
    <mergeCell ref="J8:L8"/>
    <mergeCell ref="F19:H20"/>
    <mergeCell ref="J13:L13"/>
    <mergeCell ref="J15:L15"/>
    <mergeCell ref="J16:L16"/>
    <mergeCell ref="J18:L18"/>
    <mergeCell ref="B16:D16"/>
    <mergeCell ref="B14:D14"/>
  </mergeCells>
  <hyperlinks>
    <hyperlink ref="B6:D6" location="'Identificación del Vigilado'!A1" display="Información Básica" xr:uid="{6E576E77-0495-4830-93E2-7CA2056CEF6C}"/>
    <hyperlink ref="F8:H9" location="ESF!A1" display="ESF!A1" xr:uid="{0165031C-5BA9-4A92-A4A3-0B9C13BE0AAA}"/>
    <hyperlink ref="F11:H13" location="ER!A1" display="ER!A1" xr:uid="{0DA0B5B6-F71A-4543-AEF3-A5B82CE4FB1C}"/>
    <hyperlink ref="F15:H17" location="ORI!A1" display="ORI!A1" xr:uid="{868D9663-DFE7-4611-9755-73BABB1190CE}"/>
    <hyperlink ref="F19:H20" location="'EFE-directo'!A1" display="'EFE-directo'!A1" xr:uid="{75A303C6-F029-4289-A489-BDCD75103145}"/>
    <hyperlink ref="F21:H21" location="'EFE-indirecto'!A1" display="Método Indirecto" xr:uid="{87EAB91E-3950-4EEF-A6DB-80BCD2B3CBF1}"/>
    <hyperlink ref="F23:H23" location="ECP!A1" display="Estado de Cambios en el Patrimonio" xr:uid="{26C48D47-270D-45B5-8E00-CC0CCDF60362}"/>
    <hyperlink ref="J6:L6" location="Dictamen!A1" display="Información Adicional" xr:uid="{6A029408-23BB-48B6-802E-56EF0826C6EA}"/>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4E42B-C1B1-4606-B8B0-E75A232CBDB7}">
  <sheetPr codeName="Hoja2"/>
  <dimension ref="A3:T46"/>
  <sheetViews>
    <sheetView showGridLines="0" topLeftCell="A22" zoomScaleNormal="100" zoomScaleSheetLayoutView="100" workbookViewId="0">
      <selection activeCell="J38" sqref="J38:K40"/>
    </sheetView>
  </sheetViews>
  <sheetFormatPr baseColWidth="10" defaultColWidth="0" defaultRowHeight="15" zeroHeight="1"/>
  <cols>
    <col min="1" max="13" width="11.42578125" customWidth="1"/>
    <col min="14" max="14" width="15.42578125" hidden="1" customWidth="1"/>
    <col min="15" max="15" width="19.140625" hidden="1" customWidth="1"/>
    <col min="16" max="17" width="32.5703125" hidden="1" customWidth="1"/>
    <col min="18" max="18" width="16.7109375" hidden="1" customWidth="1"/>
    <col min="19" max="20" width="16.85546875" hidden="1" customWidth="1"/>
    <col min="21" max="16384" width="11.42578125" hidden="1"/>
  </cols>
  <sheetData>
    <row r="3" spans="2:19">
      <c r="C3" s="81"/>
      <c r="D3" t="s">
        <v>1404</v>
      </c>
      <c r="F3" s="82"/>
      <c r="G3" t="s">
        <v>1405</v>
      </c>
      <c r="I3" s="83"/>
      <c r="J3" t="s">
        <v>1406</v>
      </c>
    </row>
    <row r="4" spans="2:19" ht="15.75" thickBot="1"/>
    <row r="5" spans="2:19">
      <c r="B5" s="84"/>
      <c r="C5" s="85"/>
      <c r="D5" s="85"/>
      <c r="E5" s="85"/>
      <c r="F5" s="85"/>
      <c r="G5" s="85"/>
      <c r="H5" s="85"/>
      <c r="I5" s="85"/>
      <c r="J5" s="85"/>
      <c r="K5" s="86"/>
    </row>
    <row r="6" spans="2:19" ht="21">
      <c r="B6" s="17"/>
      <c r="C6" s="130" t="s">
        <v>1218</v>
      </c>
      <c r="D6" s="130"/>
      <c r="E6" s="130"/>
      <c r="F6" s="130"/>
      <c r="G6" s="130"/>
      <c r="H6" s="130"/>
      <c r="I6" s="130"/>
      <c r="J6" s="130"/>
      <c r="K6" s="14"/>
    </row>
    <row r="7" spans="2:19" ht="21.75" thickBot="1">
      <c r="B7" s="19"/>
      <c r="C7" s="20"/>
      <c r="D7" s="20"/>
      <c r="E7" s="20"/>
      <c r="F7" s="20"/>
      <c r="G7" s="20"/>
      <c r="H7" s="20"/>
      <c r="I7" s="20"/>
      <c r="J7" s="20"/>
      <c r="K7" s="21"/>
    </row>
    <row r="8" spans="2:19" ht="15.75" thickBot="1">
      <c r="B8" s="13"/>
      <c r="K8" s="14"/>
    </row>
    <row r="9" spans="2:19" ht="15.75" thickBot="1">
      <c r="B9" s="156" t="s">
        <v>1223</v>
      </c>
      <c r="C9" s="157"/>
      <c r="D9" s="157"/>
      <c r="E9" s="157"/>
      <c r="F9" s="157"/>
      <c r="G9" s="157"/>
      <c r="H9" s="157"/>
      <c r="I9" s="157"/>
      <c r="J9" s="157"/>
      <c r="K9" s="158"/>
      <c r="N9" s="2" t="s">
        <v>10</v>
      </c>
      <c r="O9" s="2" t="s">
        <v>11</v>
      </c>
      <c r="P9" s="2" t="s">
        <v>15</v>
      </c>
      <c r="Q9" s="2" t="s">
        <v>34</v>
      </c>
      <c r="R9" s="2" t="s">
        <v>12</v>
      </c>
      <c r="S9" s="2" t="s">
        <v>13</v>
      </c>
    </row>
    <row r="10" spans="2:19" ht="15" customHeight="1" thickBot="1">
      <c r="B10" s="159" t="s">
        <v>1234</v>
      </c>
      <c r="C10" s="160"/>
      <c r="D10" s="160"/>
      <c r="E10" s="160"/>
      <c r="F10" s="166"/>
      <c r="G10" s="166"/>
      <c r="H10" s="166"/>
      <c r="I10" s="166"/>
      <c r="J10" s="166"/>
      <c r="K10" s="167"/>
      <c r="N10" s="3" t="s">
        <v>14</v>
      </c>
      <c r="O10" s="3" t="s">
        <v>16</v>
      </c>
      <c r="P10" s="7" t="s">
        <v>1231</v>
      </c>
      <c r="Q10" s="3"/>
      <c r="R10" s="3" t="s">
        <v>17</v>
      </c>
      <c r="S10" s="138"/>
    </row>
    <row r="11" spans="2:19" ht="15" customHeight="1" thickBot="1">
      <c r="B11" s="159" t="s">
        <v>20</v>
      </c>
      <c r="C11" s="160"/>
      <c r="D11" s="160"/>
      <c r="E11" s="160"/>
      <c r="F11" s="166"/>
      <c r="G11" s="166"/>
      <c r="H11" s="166"/>
      <c r="I11" s="166"/>
      <c r="J11" s="166"/>
      <c r="K11" s="167"/>
      <c r="N11" s="3" t="s">
        <v>14</v>
      </c>
      <c r="O11" s="3" t="s">
        <v>16</v>
      </c>
      <c r="P11" s="3" t="s">
        <v>21</v>
      </c>
      <c r="Q11" s="3"/>
      <c r="R11" s="3" t="s">
        <v>17</v>
      </c>
      <c r="S11" s="139"/>
    </row>
    <row r="12" spans="2:19" ht="15" customHeight="1" thickBot="1">
      <c r="B12" s="159" t="s">
        <v>1</v>
      </c>
      <c r="C12" s="160"/>
      <c r="D12" s="160"/>
      <c r="E12" s="160"/>
      <c r="F12" s="166"/>
      <c r="G12" s="166"/>
      <c r="H12" s="166"/>
      <c r="I12" s="166"/>
      <c r="J12" s="166"/>
      <c r="K12" s="167"/>
      <c r="N12" s="3" t="s">
        <v>14</v>
      </c>
      <c r="O12" s="3" t="s">
        <v>16</v>
      </c>
      <c r="P12" s="3" t="s">
        <v>19</v>
      </c>
      <c r="Q12" s="3"/>
      <c r="R12" s="3" t="s">
        <v>17</v>
      </c>
      <c r="S12" s="139"/>
    </row>
    <row r="13" spans="2:19" ht="15" customHeight="1" thickBot="1">
      <c r="B13" s="159" t="s">
        <v>9</v>
      </c>
      <c r="C13" s="160"/>
      <c r="D13" s="160"/>
      <c r="E13" s="160"/>
      <c r="F13" s="166"/>
      <c r="G13" s="166"/>
      <c r="H13" s="166"/>
      <c r="I13" s="166"/>
      <c r="J13" s="166"/>
      <c r="K13" s="167"/>
      <c r="N13" s="3" t="s">
        <v>14</v>
      </c>
      <c r="O13" s="3" t="s">
        <v>16</v>
      </c>
      <c r="P13" s="7" t="s">
        <v>1231</v>
      </c>
      <c r="Q13" s="3"/>
      <c r="R13" s="3" t="s">
        <v>17</v>
      </c>
      <c r="S13" s="139"/>
    </row>
    <row r="14" spans="2:19" ht="15.75" customHeight="1" thickBot="1">
      <c r="B14" s="159" t="s">
        <v>1372</v>
      </c>
      <c r="C14" s="160"/>
      <c r="D14" s="160"/>
      <c r="E14" s="160"/>
      <c r="F14" s="166"/>
      <c r="G14" s="166"/>
      <c r="H14" s="166"/>
      <c r="I14" s="166"/>
      <c r="J14" s="166"/>
      <c r="K14" s="167"/>
      <c r="N14" s="3" t="s">
        <v>14</v>
      </c>
      <c r="O14" s="4" t="s">
        <v>18</v>
      </c>
      <c r="P14" s="3" t="s">
        <v>22</v>
      </c>
      <c r="Q14" s="3"/>
      <c r="R14" s="3" t="s">
        <v>17</v>
      </c>
      <c r="S14" s="139"/>
    </row>
    <row r="15" spans="2:19" ht="15.75" customHeight="1" thickBot="1">
      <c r="B15" s="159" t="s">
        <v>1373</v>
      </c>
      <c r="C15" s="160"/>
      <c r="D15" s="160"/>
      <c r="E15" s="160"/>
      <c r="F15" s="168"/>
      <c r="G15" s="169"/>
      <c r="H15" s="169"/>
      <c r="I15" s="169"/>
      <c r="J15" s="169"/>
      <c r="K15" s="170"/>
      <c r="N15" s="3" t="s">
        <v>14</v>
      </c>
      <c r="O15" s="4" t="s">
        <v>18</v>
      </c>
      <c r="P15" s="3" t="s">
        <v>22</v>
      </c>
      <c r="Q15" s="3"/>
      <c r="R15" s="3" t="s">
        <v>17</v>
      </c>
      <c r="S15" s="139"/>
    </row>
    <row r="16" spans="2:19" ht="15.75" customHeight="1" thickBot="1">
      <c r="B16" s="159" t="s">
        <v>2271</v>
      </c>
      <c r="C16" s="160"/>
      <c r="D16" s="160"/>
      <c r="E16" s="160"/>
      <c r="F16" s="168"/>
      <c r="G16" s="169"/>
      <c r="H16" s="169"/>
      <c r="I16" s="169"/>
      <c r="J16" s="169"/>
      <c r="K16" s="170"/>
      <c r="N16" s="3"/>
      <c r="O16" s="4"/>
      <c r="P16" s="3"/>
      <c r="Q16" s="3"/>
      <c r="R16" s="3"/>
      <c r="S16" s="139"/>
    </row>
    <row r="17" spans="2:19" ht="16.5" thickBot="1">
      <c r="B17" s="161" t="s">
        <v>1219</v>
      </c>
      <c r="C17" s="162"/>
      <c r="D17" s="162"/>
      <c r="E17" s="162"/>
      <c r="F17" s="168"/>
      <c r="G17" s="169"/>
      <c r="H17" s="169"/>
      <c r="I17" s="169"/>
      <c r="J17" s="169"/>
      <c r="K17" s="170"/>
      <c r="N17" s="3" t="s">
        <v>14</v>
      </c>
      <c r="O17" s="3" t="s">
        <v>16</v>
      </c>
      <c r="P17" s="3" t="s">
        <v>19</v>
      </c>
      <c r="Q17" s="3"/>
      <c r="R17" s="3" t="s">
        <v>17</v>
      </c>
      <c r="S17" s="139"/>
    </row>
    <row r="18" spans="2:19" ht="16.5" thickBot="1">
      <c r="B18" s="175" t="s">
        <v>1376</v>
      </c>
      <c r="C18" s="176"/>
      <c r="D18" s="176"/>
      <c r="E18" s="176"/>
      <c r="F18" s="168"/>
      <c r="G18" s="169"/>
      <c r="H18" s="169"/>
      <c r="I18" s="169"/>
      <c r="J18" s="169"/>
      <c r="K18" s="170"/>
      <c r="N18" s="3"/>
      <c r="O18" s="3"/>
      <c r="P18" s="3"/>
      <c r="Q18" s="3"/>
      <c r="R18" s="3"/>
      <c r="S18" s="139"/>
    </row>
    <row r="19" spans="2:19" ht="16.5" thickBot="1">
      <c r="B19" s="175" t="s">
        <v>1377</v>
      </c>
      <c r="C19" s="176"/>
      <c r="D19" s="176"/>
      <c r="E19" s="176"/>
      <c r="F19" s="168"/>
      <c r="G19" s="169"/>
      <c r="H19" s="169"/>
      <c r="I19" s="169"/>
      <c r="J19" s="169"/>
      <c r="K19" s="170"/>
      <c r="N19" s="3"/>
      <c r="O19" s="3"/>
      <c r="P19" s="3"/>
      <c r="Q19" s="3"/>
      <c r="R19" s="3"/>
      <c r="S19" s="139"/>
    </row>
    <row r="20" spans="2:19" ht="16.5" thickBot="1">
      <c r="B20" s="320" t="s">
        <v>2346</v>
      </c>
      <c r="C20" s="321"/>
      <c r="D20" s="321"/>
      <c r="E20" s="321"/>
      <c r="F20" s="168"/>
      <c r="G20" s="169"/>
      <c r="H20" s="169"/>
      <c r="I20" s="169"/>
      <c r="J20" s="169"/>
      <c r="K20" s="170"/>
      <c r="N20" s="3"/>
      <c r="O20" s="3"/>
      <c r="P20" s="3"/>
      <c r="Q20" s="3"/>
      <c r="R20" s="3"/>
      <c r="S20" s="139"/>
    </row>
    <row r="21" spans="2:19" ht="16.5" thickBot="1">
      <c r="B21" s="320" t="s">
        <v>2347</v>
      </c>
      <c r="C21" s="321"/>
      <c r="D21" s="321"/>
      <c r="E21" s="321"/>
      <c r="F21" s="168"/>
      <c r="G21" s="169"/>
      <c r="H21" s="169"/>
      <c r="I21" s="169"/>
      <c r="J21" s="169"/>
      <c r="K21" s="170"/>
      <c r="N21" s="3"/>
      <c r="O21" s="3"/>
      <c r="P21" s="3"/>
      <c r="Q21" s="3"/>
      <c r="R21" s="3"/>
      <c r="S21" s="139"/>
    </row>
    <row r="22" spans="2:19" ht="16.5" thickBot="1">
      <c r="B22" s="320" t="s">
        <v>2348</v>
      </c>
      <c r="C22" s="321"/>
      <c r="D22" s="321"/>
      <c r="E22" s="321"/>
      <c r="F22" s="168"/>
      <c r="G22" s="169"/>
      <c r="H22" s="169"/>
      <c r="I22" s="169"/>
      <c r="J22" s="169"/>
      <c r="K22" s="170"/>
      <c r="N22" s="3"/>
      <c r="O22" s="3"/>
      <c r="P22" s="3"/>
      <c r="Q22" s="3"/>
      <c r="R22" s="3"/>
      <c r="S22" s="139"/>
    </row>
    <row r="23" spans="2:19" ht="16.5" thickBot="1">
      <c r="B23" s="320" t="s">
        <v>2349</v>
      </c>
      <c r="C23" s="321"/>
      <c r="D23" s="321"/>
      <c r="E23" s="321"/>
      <c r="F23" s="168"/>
      <c r="G23" s="169"/>
      <c r="H23" s="169"/>
      <c r="I23" s="169"/>
      <c r="J23" s="169"/>
      <c r="K23" s="170"/>
      <c r="N23" s="3"/>
      <c r="O23" s="3"/>
      <c r="P23" s="3"/>
      <c r="Q23" s="3"/>
      <c r="R23" s="3"/>
      <c r="S23" s="139"/>
    </row>
    <row r="24" spans="2:19" ht="16.5" thickBot="1">
      <c r="B24" s="320" t="s">
        <v>2350</v>
      </c>
      <c r="C24" s="321"/>
      <c r="D24" s="321"/>
      <c r="E24" s="321"/>
      <c r="F24" s="168"/>
      <c r="G24" s="169"/>
      <c r="H24" s="169"/>
      <c r="I24" s="169"/>
      <c r="J24" s="169"/>
      <c r="K24" s="170"/>
      <c r="N24" s="3"/>
      <c r="O24" s="3"/>
      <c r="P24" s="3"/>
      <c r="Q24" s="3"/>
      <c r="R24" s="3"/>
      <c r="S24" s="139"/>
    </row>
    <row r="25" spans="2:19" ht="16.5" thickBot="1">
      <c r="B25" s="320" t="s">
        <v>2351</v>
      </c>
      <c r="C25" s="321"/>
      <c r="D25" s="321"/>
      <c r="E25" s="321"/>
      <c r="F25" s="168"/>
      <c r="G25" s="169"/>
      <c r="H25" s="169"/>
      <c r="I25" s="169"/>
      <c r="J25" s="169"/>
      <c r="K25" s="170"/>
      <c r="N25" s="3"/>
      <c r="O25" s="3"/>
      <c r="P25" s="3"/>
      <c r="Q25" s="3"/>
      <c r="R25" s="3"/>
      <c r="S25" s="139"/>
    </row>
    <row r="26" spans="2:19" ht="16.5" thickBot="1">
      <c r="B26" s="320" t="s">
        <v>2352</v>
      </c>
      <c r="C26" s="321"/>
      <c r="D26" s="321"/>
      <c r="E26" s="321"/>
      <c r="F26" s="168"/>
      <c r="G26" s="169"/>
      <c r="H26" s="169"/>
      <c r="I26" s="169"/>
      <c r="J26" s="169"/>
      <c r="K26" s="170"/>
      <c r="N26" s="3"/>
      <c r="O26" s="3"/>
      <c r="P26" s="3"/>
      <c r="Q26" s="3"/>
      <c r="R26" s="3"/>
      <c r="S26" s="139"/>
    </row>
    <row r="27" spans="2:19" ht="16.5" thickBot="1">
      <c r="B27" s="320" t="s">
        <v>2353</v>
      </c>
      <c r="C27" s="321"/>
      <c r="D27" s="321"/>
      <c r="E27" s="321"/>
      <c r="F27" s="168"/>
      <c r="G27" s="169"/>
      <c r="H27" s="169"/>
      <c r="I27" s="169"/>
      <c r="J27" s="169"/>
      <c r="K27" s="170"/>
      <c r="N27" s="3"/>
      <c r="O27" s="3"/>
      <c r="P27" s="3"/>
      <c r="Q27" s="3"/>
      <c r="R27" s="3"/>
      <c r="S27" s="139"/>
    </row>
    <row r="28" spans="2:19" ht="16.5" thickBot="1">
      <c r="B28" s="320" t="s">
        <v>2354</v>
      </c>
      <c r="C28" s="321"/>
      <c r="D28" s="321"/>
      <c r="E28" s="321"/>
      <c r="F28" s="168"/>
      <c r="G28" s="169"/>
      <c r="H28" s="169"/>
      <c r="I28" s="169"/>
      <c r="J28" s="169"/>
      <c r="K28" s="170"/>
      <c r="N28" s="3"/>
      <c r="O28" s="3"/>
      <c r="P28" s="3"/>
      <c r="Q28" s="3"/>
      <c r="R28" s="3"/>
      <c r="S28" s="139"/>
    </row>
    <row r="29" spans="2:19" ht="16.5" thickBot="1">
      <c r="B29" s="320" t="s">
        <v>2355</v>
      </c>
      <c r="C29" s="321"/>
      <c r="D29" s="321"/>
      <c r="E29" s="321"/>
      <c r="F29" s="168"/>
      <c r="G29" s="169"/>
      <c r="H29" s="169"/>
      <c r="I29" s="169"/>
      <c r="J29" s="169"/>
      <c r="K29" s="170"/>
      <c r="N29" s="3"/>
      <c r="O29" s="3"/>
      <c r="P29" s="3"/>
      <c r="Q29" s="3"/>
      <c r="R29" s="3"/>
      <c r="S29" s="139"/>
    </row>
    <row r="30" spans="2:19" ht="16.5" thickBot="1">
      <c r="B30" s="159" t="s">
        <v>2356</v>
      </c>
      <c r="C30" s="160"/>
      <c r="D30" s="160"/>
      <c r="E30" s="160"/>
      <c r="F30" s="171"/>
      <c r="G30" s="171"/>
      <c r="H30" s="171"/>
      <c r="I30" s="171"/>
      <c r="J30" s="171"/>
      <c r="K30" s="322"/>
      <c r="N30" s="3"/>
      <c r="O30" s="3"/>
      <c r="P30" s="3"/>
      <c r="Q30" s="3"/>
      <c r="R30" s="3"/>
      <c r="S30" s="139"/>
    </row>
    <row r="31" spans="2:19" ht="16.5" thickBot="1">
      <c r="B31" s="159" t="s">
        <v>1220</v>
      </c>
      <c r="C31" s="160"/>
      <c r="D31" s="160"/>
      <c r="E31" s="160"/>
      <c r="F31" s="171"/>
      <c r="G31" s="171"/>
      <c r="H31" s="171"/>
      <c r="I31" s="171"/>
      <c r="J31" s="171"/>
      <c r="K31" s="322"/>
      <c r="N31" s="3" t="s">
        <v>14</v>
      </c>
      <c r="O31" s="3" t="s">
        <v>16</v>
      </c>
      <c r="P31" s="3" t="s">
        <v>1195</v>
      </c>
      <c r="Q31" s="3"/>
      <c r="R31" s="3" t="s">
        <v>17</v>
      </c>
      <c r="S31" s="139"/>
    </row>
    <row r="32" spans="2:19" ht="16.5" customHeight="1" thickBot="1">
      <c r="B32" s="159" t="s">
        <v>1221</v>
      </c>
      <c r="C32" s="160"/>
      <c r="D32" s="160"/>
      <c r="E32" s="160"/>
      <c r="F32" s="166"/>
      <c r="G32" s="166"/>
      <c r="H32" s="166"/>
      <c r="I32" s="166"/>
      <c r="J32" s="166"/>
      <c r="K32" s="167"/>
      <c r="N32" s="3" t="s">
        <v>14</v>
      </c>
      <c r="O32" s="4" t="s">
        <v>18</v>
      </c>
      <c r="P32" s="3" t="s">
        <v>22</v>
      </c>
      <c r="Q32" s="3"/>
      <c r="R32" s="3" t="s">
        <v>17</v>
      </c>
      <c r="S32" s="139"/>
    </row>
    <row r="33" spans="2:19" ht="16.5" thickBot="1">
      <c r="B33" s="159" t="s">
        <v>6</v>
      </c>
      <c r="C33" s="160"/>
      <c r="D33" s="160"/>
      <c r="E33" s="160"/>
      <c r="F33" s="172">
        <f ca="1">TODAY()</f>
        <v>45552</v>
      </c>
      <c r="G33" s="173"/>
      <c r="H33" s="173"/>
      <c r="I33" s="173"/>
      <c r="J33" s="173"/>
      <c r="K33" s="174"/>
      <c r="N33" s="3" t="s">
        <v>1209</v>
      </c>
      <c r="O33" s="3" t="s">
        <v>1209</v>
      </c>
      <c r="P33" s="3" t="s">
        <v>1195</v>
      </c>
      <c r="Q33" s="6"/>
      <c r="R33" s="3" t="str">
        <f ca="1">+_xlfn.FORMULATEXT(F33)</f>
        <v>=HOY()</v>
      </c>
      <c r="S33" s="139"/>
    </row>
    <row r="34" spans="2:19" ht="16.5" thickBot="1">
      <c r="B34" s="159" t="s">
        <v>1235</v>
      </c>
      <c r="C34" s="160"/>
      <c r="D34" s="160"/>
      <c r="E34" s="160"/>
      <c r="F34" s="163" t="str">
        <f>VLOOKUP('Listas desplegables(ocultar)'!D15,'Listas desplegables(ocultar)'!E10:F14,2,FALSE)</f>
        <v>MENSUAL</v>
      </c>
      <c r="G34" s="164"/>
      <c r="H34" s="164"/>
      <c r="I34" s="164"/>
      <c r="J34" s="164"/>
      <c r="K34" s="165"/>
      <c r="N34" s="3" t="s">
        <v>14</v>
      </c>
      <c r="O34" s="4" t="s">
        <v>18</v>
      </c>
      <c r="P34" s="3" t="s">
        <v>22</v>
      </c>
      <c r="Q34" s="3"/>
      <c r="R34" s="3" t="s">
        <v>17</v>
      </c>
      <c r="S34" s="139"/>
    </row>
    <row r="35" spans="2:19" ht="16.5" thickBot="1">
      <c r="B35" s="159" t="s">
        <v>23</v>
      </c>
      <c r="C35" s="160"/>
      <c r="D35" s="160"/>
      <c r="E35" s="160"/>
      <c r="F35" s="163">
        <f>YEAR(F31)</f>
        <v>1900</v>
      </c>
      <c r="G35" s="164"/>
      <c r="H35" s="164"/>
      <c r="I35" s="164"/>
      <c r="J35" s="164"/>
      <c r="K35" s="165"/>
      <c r="N35" s="3" t="s">
        <v>14</v>
      </c>
      <c r="O35" s="3" t="s">
        <v>16</v>
      </c>
      <c r="P35" s="3" t="s">
        <v>1196</v>
      </c>
      <c r="Q35" s="3"/>
      <c r="R35" s="3" t="s">
        <v>17</v>
      </c>
      <c r="S35" s="139"/>
    </row>
    <row r="36" spans="2:19" ht="16.5" thickBot="1">
      <c r="B36" s="159" t="s">
        <v>8</v>
      </c>
      <c r="C36" s="160"/>
      <c r="D36" s="160"/>
      <c r="E36" s="160"/>
      <c r="F36" s="163">
        <f>AÑO_ACTUAL_REPORTE-1</f>
        <v>1899</v>
      </c>
      <c r="G36" s="164"/>
      <c r="H36" s="164"/>
      <c r="I36" s="164"/>
      <c r="J36" s="164"/>
      <c r="K36" s="165"/>
      <c r="N36" s="3" t="s">
        <v>1209</v>
      </c>
      <c r="O36" s="3" t="s">
        <v>1209</v>
      </c>
      <c r="P36" s="3" t="s">
        <v>1196</v>
      </c>
      <c r="Q36" s="3"/>
      <c r="R36" s="3" t="str">
        <f ca="1">+_xlfn.FORMULATEXT(F36)</f>
        <v>=AÑO_ACTUAL_REPORTE-1</v>
      </c>
      <c r="S36" s="140"/>
    </row>
    <row r="37" spans="2:19" ht="16.5" thickBot="1">
      <c r="B37" s="73"/>
      <c r="C37" s="74"/>
      <c r="D37" s="74"/>
      <c r="E37" s="74"/>
      <c r="F37" s="75"/>
      <c r="G37" s="75"/>
      <c r="H37" s="75"/>
      <c r="I37" s="75"/>
      <c r="J37" s="75"/>
      <c r="K37" s="76"/>
      <c r="N37" s="25"/>
      <c r="O37" s="26"/>
      <c r="P37" s="25"/>
      <c r="Q37" s="25"/>
      <c r="R37" s="25"/>
      <c r="S37" s="69"/>
    </row>
    <row r="38" spans="2:19" ht="15" customHeight="1">
      <c r="B38" s="141" t="s">
        <v>1393</v>
      </c>
      <c r="C38" s="142"/>
      <c r="D38" s="142"/>
      <c r="E38" s="142"/>
      <c r="F38" s="142"/>
      <c r="G38" s="142"/>
      <c r="H38" s="142"/>
      <c r="I38" s="143"/>
      <c r="J38" s="150"/>
      <c r="K38" s="151"/>
    </row>
    <row r="39" spans="2:19" ht="15" customHeight="1">
      <c r="B39" s="144"/>
      <c r="C39" s="145"/>
      <c r="D39" s="145"/>
      <c r="E39" s="145"/>
      <c r="F39" s="145"/>
      <c r="G39" s="145"/>
      <c r="H39" s="145"/>
      <c r="I39" s="146"/>
      <c r="J39" s="152"/>
      <c r="K39" s="153"/>
    </row>
    <row r="40" spans="2:19" ht="15.75" thickBot="1">
      <c r="B40" s="147"/>
      <c r="C40" s="148"/>
      <c r="D40" s="148"/>
      <c r="E40" s="148"/>
      <c r="F40" s="148"/>
      <c r="G40" s="148"/>
      <c r="H40" s="148"/>
      <c r="I40" s="149"/>
      <c r="J40" s="154"/>
      <c r="K40" s="155"/>
    </row>
    <row r="41" spans="2:19" ht="15.75">
      <c r="B41" s="77"/>
      <c r="C41" s="77"/>
      <c r="D41" s="77"/>
      <c r="E41" s="77"/>
      <c r="F41" s="78"/>
      <c r="G41" s="78"/>
      <c r="H41" s="78"/>
      <c r="I41" s="78"/>
      <c r="J41" s="78"/>
      <c r="K41" s="78"/>
    </row>
    <row r="42" spans="2:19">
      <c r="B42" s="137" t="s">
        <v>1403</v>
      </c>
      <c r="C42" s="137"/>
      <c r="D42" s="137"/>
      <c r="E42" s="137"/>
      <c r="F42" s="137"/>
      <c r="G42" s="137"/>
      <c r="H42" s="137"/>
      <c r="I42" s="137"/>
      <c r="J42" s="137"/>
      <c r="K42" s="137"/>
    </row>
    <row r="43" spans="2:19">
      <c r="B43" s="137"/>
      <c r="C43" s="137"/>
      <c r="D43" s="137"/>
      <c r="E43" s="137"/>
      <c r="F43" s="137"/>
      <c r="G43" s="137"/>
      <c r="H43" s="137"/>
      <c r="I43" s="137"/>
      <c r="J43" s="137"/>
      <c r="K43" s="137"/>
    </row>
    <row r="44" spans="2:19">
      <c r="B44" s="137"/>
      <c r="C44" s="137"/>
      <c r="D44" s="137"/>
      <c r="E44" s="137"/>
      <c r="F44" s="137"/>
      <c r="G44" s="137"/>
      <c r="H44" s="137"/>
      <c r="I44" s="137"/>
      <c r="J44" s="137"/>
      <c r="K44" s="137"/>
    </row>
    <row r="45" spans="2:19" ht="15.75">
      <c r="B45" s="77"/>
      <c r="C45" s="77"/>
      <c r="D45" s="77"/>
      <c r="E45" s="77"/>
      <c r="F45" s="78"/>
      <c r="G45" s="78"/>
      <c r="H45" s="78"/>
      <c r="I45" s="78"/>
      <c r="J45" s="78"/>
      <c r="K45" s="78"/>
    </row>
    <row r="46" spans="2:19" ht="15" customHeight="1">
      <c r="E46" s="31" t="s">
        <v>1232</v>
      </c>
      <c r="F46" s="134" t="s">
        <v>1222</v>
      </c>
      <c r="G46" s="134"/>
      <c r="H46" s="134"/>
    </row>
  </sheetData>
  <mergeCells count="61">
    <mergeCell ref="B30:E30"/>
    <mergeCell ref="F30:K30"/>
    <mergeCell ref="B29:E29"/>
    <mergeCell ref="F20:K20"/>
    <mergeCell ref="F21:K21"/>
    <mergeCell ref="F22:K22"/>
    <mergeCell ref="F23:K23"/>
    <mergeCell ref="F24:K24"/>
    <mergeCell ref="F25:K25"/>
    <mergeCell ref="F26:K26"/>
    <mergeCell ref="F27:K27"/>
    <mergeCell ref="F28:K28"/>
    <mergeCell ref="F29:K29"/>
    <mergeCell ref="B10:E10"/>
    <mergeCell ref="F33:K33"/>
    <mergeCell ref="B16:E16"/>
    <mergeCell ref="F16:K16"/>
    <mergeCell ref="B18:E18"/>
    <mergeCell ref="B19:E19"/>
    <mergeCell ref="F18:K18"/>
    <mergeCell ref="F19:K19"/>
    <mergeCell ref="F10:K10"/>
    <mergeCell ref="F12:K12"/>
    <mergeCell ref="F13:K13"/>
    <mergeCell ref="F14:K14"/>
    <mergeCell ref="B13:E13"/>
    <mergeCell ref="B12:E12"/>
    <mergeCell ref="B20:E20"/>
    <mergeCell ref="B21:E21"/>
    <mergeCell ref="F36:K36"/>
    <mergeCell ref="B11:E11"/>
    <mergeCell ref="F11:K11"/>
    <mergeCell ref="F15:K15"/>
    <mergeCell ref="F17:K17"/>
    <mergeCell ref="F31:K31"/>
    <mergeCell ref="F35:K35"/>
    <mergeCell ref="F34:K34"/>
    <mergeCell ref="F32:K32"/>
    <mergeCell ref="B22:E22"/>
    <mergeCell ref="B23:E23"/>
    <mergeCell ref="B24:E24"/>
    <mergeCell ref="B25:E25"/>
    <mergeCell ref="B26:E26"/>
    <mergeCell ref="B27:E27"/>
    <mergeCell ref="B28:E28"/>
    <mergeCell ref="B42:K44"/>
    <mergeCell ref="F46:H46"/>
    <mergeCell ref="C6:J6"/>
    <mergeCell ref="S10:S36"/>
    <mergeCell ref="B38:I40"/>
    <mergeCell ref="J38:K40"/>
    <mergeCell ref="B9:K9"/>
    <mergeCell ref="B36:E36"/>
    <mergeCell ref="B35:E35"/>
    <mergeCell ref="B34:E34"/>
    <mergeCell ref="B33:E33"/>
    <mergeCell ref="B32:E32"/>
    <mergeCell ref="B31:E31"/>
    <mergeCell ref="B17:E17"/>
    <mergeCell ref="B15:E15"/>
    <mergeCell ref="B14:E14"/>
  </mergeCells>
  <phoneticPr fontId="5" type="noConversion"/>
  <dataValidations count="5">
    <dataValidation allowBlank="1" showInputMessage="1" showErrorMessage="1" prompt="Diligencie la siguiente información solo en el caso de que tenga vinculados económicos, de lo contrario no aplica." sqref="F18:K29" xr:uid="{1C39699D-D8C3-4F24-92B9-71DCA3BBE803}"/>
    <dataValidation type="date" allowBlank="1" showInputMessage="1" showErrorMessage="1" sqref="F33:K33" xr:uid="{066C28C4-FD00-4862-80ED-AB47CCB80957}">
      <formula1>45292</formula1>
      <formula2>45657</formula2>
    </dataValidation>
    <dataValidation type="custom" operator="equal" allowBlank="1" showInputMessage="1" showErrorMessage="1" sqref="F11:K11" xr:uid="{F529AEE3-5FE9-49B2-8BE0-8B313E410862}">
      <formula1>IF(AND(ISNUMBER(F11),LEN(F11)=1),TRUE,FALSE)</formula1>
    </dataValidation>
    <dataValidation type="custom" allowBlank="1" showInputMessage="1" showErrorMessage="1" sqref="F10:K10" xr:uid="{58E7F614-45B4-4BEE-AF8F-4EE5ED573E4A}">
      <formula1>IF(AND(ISNUMBER(F10),LEN(F10)&gt;=5,LEN(F10)&lt;=10),TRUE,FALSE)</formula1>
    </dataValidation>
    <dataValidation type="date" allowBlank="1" showInputMessage="1" showErrorMessage="1" sqref="F30:K31" xr:uid="{4E31BC1F-F734-40B7-89AB-9276845F725A}">
      <formula1>36161</formula1>
      <formula2>45291</formula2>
    </dataValidation>
  </dataValidations>
  <hyperlinks>
    <hyperlink ref="E46" location="ESF!A1" display="Siguiente -&gt;" xr:uid="{2F69E80B-215E-4459-87F7-E49B7157EAEF}"/>
    <hyperlink ref="F46:H46" location="ESF!A1" display="Estado de Situación Financiera" xr:uid="{114347B2-44B0-449C-A38E-C91E86F14741}"/>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7">
        <x14:dataValidation type="list" allowBlank="1" showInputMessage="1" showErrorMessage="1" xr:uid="{BA08907A-10B6-42DE-86FB-2EDEB077418B}">
          <x14:formula1>
            <xm:f>'Listas desplegables(ocultar)'!$N$2:$N$3</xm:f>
          </x14:formula1>
          <xm:sqref>F37:K37 J38:K40</xm:sqref>
        </x14:dataValidation>
        <x14:dataValidation type="list" allowBlank="1" showInputMessage="1" showErrorMessage="1" xr:uid="{167A01B8-E778-4AC4-B9C0-2E2144F9BDCA}">
          <x14:formula1>
            <xm:f>'Listas desplegables(ocultar)'!$L$2:$L$6</xm:f>
          </x14:formula1>
          <xm:sqref>F13:K13</xm:sqref>
        </x14:dataValidation>
        <x14:dataValidation type="list" allowBlank="1" showInputMessage="1" showErrorMessage="1" xr:uid="{C7483683-7196-45B3-A4F7-3E51AD082693}">
          <x14:formula1>
            <xm:f>'Listas desplegables(ocultar)'!$C$2:$C$4</xm:f>
          </x14:formula1>
          <xm:sqref>F14:K14</xm:sqref>
        </x14:dataValidation>
        <x14:dataValidation type="list" allowBlank="1" showInputMessage="1" showErrorMessage="1" xr:uid="{6A4A928D-BEAC-4BFD-9259-3A377DCDB348}">
          <x14:formula1>
            <xm:f>'Listas desplegables(ocultar)'!$D$2:$D$4</xm:f>
          </x14:formula1>
          <xm:sqref>F15:K15</xm:sqref>
        </x14:dataValidation>
        <x14:dataValidation type="list" allowBlank="1" showInputMessage="1" showErrorMessage="1" xr:uid="{F5B3CA8F-C301-4356-8B6F-E8ABB9F2190E}">
          <x14:formula1>
            <xm:f>'Listas desplegables(ocultar)'!$E$2:$E$3</xm:f>
          </x14:formula1>
          <xm:sqref>F16:K16</xm:sqref>
        </x14:dataValidation>
        <x14:dataValidation type="list" allowBlank="1" showInputMessage="1" showErrorMessage="1" xr:uid="{33B9832D-120E-4670-B633-3B61F550EF6A}">
          <x14:formula1>
            <xm:f>'Listas desplegables(ocultar)'!$B$2:$B$7</xm:f>
          </x14:formula1>
          <xm:sqref>F17:K17</xm:sqref>
        </x14:dataValidation>
        <x14:dataValidation type="list" allowBlank="1" showInputMessage="1" showErrorMessage="1" xr:uid="{657C0F5C-F617-4D27-B242-8BD59D3EEF7C}">
          <x14:formula1>
            <xm:f>'Listas desplegables(ocultar)'!$F$2</xm:f>
          </x14:formula1>
          <xm:sqref>F32:K32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A7A2D-24DF-4160-9E20-575989962266}">
  <sheetPr codeName="Hoja3"/>
  <dimension ref="A3:N99"/>
  <sheetViews>
    <sheetView showGridLines="0" topLeftCell="A86" zoomScaleNormal="100" workbookViewId="0">
      <selection activeCell="H84" sqref="H84:K85"/>
    </sheetView>
  </sheetViews>
  <sheetFormatPr baseColWidth="10" defaultColWidth="0" defaultRowHeight="15" zeroHeight="1"/>
  <cols>
    <col min="1" max="12" width="11.42578125" customWidth="1"/>
    <col min="13" max="14" width="0" hidden="1" customWidth="1"/>
    <col min="15" max="16384" width="11.42578125" hidden="1"/>
  </cols>
  <sheetData>
    <row r="3" spans="2:11">
      <c r="C3" s="81"/>
      <c r="D3" t="s">
        <v>1404</v>
      </c>
      <c r="F3" s="82"/>
      <c r="G3" t="s">
        <v>1405</v>
      </c>
      <c r="I3" s="83"/>
      <c r="J3" t="s">
        <v>1406</v>
      </c>
    </row>
    <row r="4" spans="2:11" ht="15.75" thickBot="1"/>
    <row r="5" spans="2:11" ht="21">
      <c r="B5" s="15"/>
      <c r="C5" s="177"/>
      <c r="D5" s="177"/>
      <c r="E5" s="177"/>
      <c r="F5" s="177"/>
      <c r="G5" s="177"/>
      <c r="H5" s="177"/>
      <c r="I5" s="177"/>
      <c r="J5" s="177"/>
      <c r="K5" s="16"/>
    </row>
    <row r="6" spans="2:11" ht="21">
      <c r="B6" s="17"/>
      <c r="C6" s="178" t="s">
        <v>1407</v>
      </c>
      <c r="D6" s="130"/>
      <c r="E6" s="130"/>
      <c r="F6" s="130"/>
      <c r="G6" s="130"/>
      <c r="H6" s="130"/>
      <c r="I6" s="130"/>
      <c r="J6" s="130"/>
      <c r="K6" s="14"/>
    </row>
    <row r="7" spans="2:11" ht="21">
      <c r="B7" s="17"/>
      <c r="C7" s="23"/>
      <c r="D7" s="12"/>
      <c r="E7" s="130" t="s">
        <v>1408</v>
      </c>
      <c r="F7" s="130"/>
      <c r="G7" s="130"/>
      <c r="H7" s="130"/>
      <c r="I7" s="12"/>
      <c r="J7" s="12"/>
      <c r="K7" s="14"/>
    </row>
    <row r="8" spans="2:11" ht="21">
      <c r="B8" s="17"/>
      <c r="C8" s="23"/>
      <c r="D8" s="12"/>
      <c r="E8" s="319" t="str">
        <f>+_xlfn.CONCAT("con corte al ", TEXT( 'Identificación del Vigilado'!F31,"dd"), " de ", TEXT( 'Identificación del Vigilado'!F31,"MMMM") )</f>
        <v>con corte al 00 de enero</v>
      </c>
      <c r="F8" s="319"/>
      <c r="G8" s="319"/>
      <c r="H8" s="319"/>
      <c r="I8" s="12"/>
      <c r="J8" s="12"/>
      <c r="K8" s="14"/>
    </row>
    <row r="9" spans="2:11" ht="21.75" thickBot="1">
      <c r="B9" s="19"/>
      <c r="C9" s="20"/>
      <c r="D9" s="20"/>
      <c r="E9" s="20"/>
      <c r="F9" s="20"/>
      <c r="G9" s="20"/>
      <c r="H9" s="20"/>
      <c r="I9" s="20"/>
      <c r="J9" s="20"/>
      <c r="K9" s="21"/>
    </row>
    <row r="10" spans="2:11" ht="15.75" thickBot="1">
      <c r="B10" s="179" t="s">
        <v>1237</v>
      </c>
      <c r="C10" s="180"/>
      <c r="D10" s="180"/>
      <c r="E10" s="180"/>
      <c r="F10" s="180"/>
      <c r="G10" s="181"/>
      <c r="H10" s="179">
        <f>'Identificación del Vigilado'!$F$35</f>
        <v>1900</v>
      </c>
      <c r="I10" s="181"/>
      <c r="J10" s="179">
        <f>'Identificación del Vigilado'!$F$36</f>
        <v>1899</v>
      </c>
      <c r="K10" s="181"/>
    </row>
    <row r="11" spans="2:11" ht="15.75" thickBot="1">
      <c r="B11" s="185" t="s">
        <v>1233</v>
      </c>
      <c r="C11" s="186"/>
      <c r="D11" s="186"/>
      <c r="E11" s="186"/>
      <c r="F11" s="186"/>
      <c r="G11" s="187"/>
      <c r="H11" s="330">
        <f>+H12+H25</f>
        <v>0</v>
      </c>
      <c r="I11" s="331"/>
      <c r="J11" s="330">
        <f>+J12+J25</f>
        <v>0</v>
      </c>
      <c r="K11" s="331"/>
    </row>
    <row r="12" spans="2:11" ht="15.75" thickBot="1">
      <c r="B12" s="190" t="s">
        <v>1394</v>
      </c>
      <c r="C12" s="191"/>
      <c r="D12" s="191"/>
      <c r="E12" s="191"/>
      <c r="F12" s="191"/>
      <c r="G12" s="192"/>
      <c r="H12" s="193"/>
      <c r="I12" s="194"/>
      <c r="J12" s="193"/>
      <c r="K12" s="194"/>
    </row>
    <row r="13" spans="2:11" ht="15.75" customHeight="1" thickBot="1">
      <c r="B13" s="182" t="s">
        <v>1458</v>
      </c>
      <c r="C13" s="182"/>
      <c r="D13" s="182"/>
      <c r="E13" s="182"/>
      <c r="F13" s="182"/>
      <c r="G13" s="182"/>
      <c r="H13" s="183"/>
      <c r="I13" s="184"/>
      <c r="J13" s="183"/>
      <c r="K13" s="184"/>
    </row>
    <row r="14" spans="2:11" ht="15.75" customHeight="1" thickBot="1">
      <c r="B14" s="182" t="s">
        <v>1459</v>
      </c>
      <c r="C14" s="182"/>
      <c r="D14" s="182"/>
      <c r="E14" s="182"/>
      <c r="F14" s="182"/>
      <c r="G14" s="182"/>
      <c r="H14" s="183"/>
      <c r="I14" s="184"/>
      <c r="J14" s="183"/>
      <c r="K14" s="184"/>
    </row>
    <row r="15" spans="2:11" ht="15.75" customHeight="1" thickBot="1">
      <c r="B15" s="182" t="s">
        <v>1460</v>
      </c>
      <c r="C15" s="182"/>
      <c r="D15" s="182"/>
      <c r="E15" s="182"/>
      <c r="F15" s="182"/>
      <c r="G15" s="182"/>
      <c r="H15" s="183"/>
      <c r="I15" s="184"/>
      <c r="J15" s="183"/>
      <c r="K15" s="184"/>
    </row>
    <row r="16" spans="2:11" ht="15.75" customHeight="1" thickBot="1">
      <c r="B16" s="182" t="s">
        <v>1461</v>
      </c>
      <c r="C16" s="182"/>
      <c r="D16" s="182"/>
      <c r="E16" s="182"/>
      <c r="F16" s="182"/>
      <c r="G16" s="182"/>
      <c r="H16" s="183"/>
      <c r="I16" s="184"/>
      <c r="J16" s="183"/>
      <c r="K16" s="184"/>
    </row>
    <row r="17" spans="2:11" ht="15.75" customHeight="1" thickBot="1">
      <c r="B17" s="182" t="s">
        <v>1462</v>
      </c>
      <c r="C17" s="182"/>
      <c r="D17" s="182"/>
      <c r="E17" s="182"/>
      <c r="F17" s="182"/>
      <c r="G17" s="182"/>
      <c r="H17" s="183"/>
      <c r="I17" s="184"/>
      <c r="J17" s="183"/>
      <c r="K17" s="184"/>
    </row>
    <row r="18" spans="2:11" ht="15.75" customHeight="1" thickBot="1">
      <c r="B18" s="182" t="s">
        <v>1463</v>
      </c>
      <c r="C18" s="182"/>
      <c r="D18" s="182"/>
      <c r="E18" s="182"/>
      <c r="F18" s="182"/>
      <c r="G18" s="182"/>
      <c r="H18" s="183"/>
      <c r="I18" s="184"/>
      <c r="J18" s="183"/>
      <c r="K18" s="184"/>
    </row>
    <row r="19" spans="2:11" ht="15.75" customHeight="1" thickBot="1">
      <c r="B19" s="182" t="s">
        <v>1464</v>
      </c>
      <c r="C19" s="182"/>
      <c r="D19" s="182"/>
      <c r="E19" s="182"/>
      <c r="F19" s="182"/>
      <c r="G19" s="182"/>
      <c r="H19" s="183"/>
      <c r="I19" s="184"/>
      <c r="J19" s="183"/>
      <c r="K19" s="184"/>
    </row>
    <row r="20" spans="2:11" ht="15.75" customHeight="1" thickBot="1">
      <c r="B20" s="182" t="s">
        <v>1465</v>
      </c>
      <c r="C20" s="182"/>
      <c r="D20" s="182"/>
      <c r="E20" s="182"/>
      <c r="F20" s="182"/>
      <c r="G20" s="182"/>
      <c r="H20" s="183"/>
      <c r="I20" s="184"/>
      <c r="J20" s="183"/>
      <c r="K20" s="184"/>
    </row>
    <row r="21" spans="2:11" ht="15.75" customHeight="1" thickBot="1">
      <c r="B21" s="182" t="s">
        <v>1466</v>
      </c>
      <c r="C21" s="182"/>
      <c r="D21" s="182"/>
      <c r="E21" s="182"/>
      <c r="F21" s="182"/>
      <c r="G21" s="182"/>
      <c r="H21" s="183"/>
      <c r="I21" s="184"/>
      <c r="J21" s="183"/>
      <c r="K21" s="184"/>
    </row>
    <row r="22" spans="2:11" ht="15.75" customHeight="1" thickBot="1">
      <c r="B22" s="182" t="s">
        <v>1252</v>
      </c>
      <c r="C22" s="182"/>
      <c r="D22" s="182"/>
      <c r="E22" s="182"/>
      <c r="F22" s="182"/>
      <c r="G22" s="182"/>
      <c r="H22" s="183"/>
      <c r="I22" s="184"/>
      <c r="J22" s="183"/>
      <c r="K22" s="184"/>
    </row>
    <row r="23" spans="2:11" ht="15.75" customHeight="1" thickBot="1">
      <c r="B23" s="190" t="s">
        <v>1397</v>
      </c>
      <c r="C23" s="191"/>
      <c r="D23" s="191"/>
      <c r="E23" s="191"/>
      <c r="F23" s="191"/>
      <c r="G23" s="192"/>
      <c r="H23" s="198" t="str">
        <f>+IF(SUM(H13:I22)-H12=0,"CORRECTO","INCORRECTO")</f>
        <v>CORRECTO</v>
      </c>
      <c r="I23" s="199"/>
      <c r="J23" s="198" t="str">
        <f>+IF(SUM(J13:K22)-J12=0,"CORRECTO","INCORRECTO")</f>
        <v>CORRECTO</v>
      </c>
      <c r="K23" s="199"/>
    </row>
    <row r="24" spans="2:11" ht="15.75" customHeight="1" thickBot="1">
      <c r="B24" s="79"/>
      <c r="C24" s="79"/>
      <c r="D24" s="79"/>
      <c r="E24" s="79"/>
      <c r="F24" s="79"/>
      <c r="G24" s="79"/>
      <c r="H24" s="80"/>
      <c r="I24" s="80"/>
      <c r="J24" s="80"/>
      <c r="K24" s="80"/>
    </row>
    <row r="25" spans="2:11" ht="15.75" customHeight="1" thickBot="1">
      <c r="B25" s="190" t="s">
        <v>1395</v>
      </c>
      <c r="C25" s="191"/>
      <c r="D25" s="191"/>
      <c r="E25" s="191"/>
      <c r="F25" s="191"/>
      <c r="G25" s="192"/>
      <c r="H25" s="193"/>
      <c r="I25" s="194"/>
      <c r="J25" s="193"/>
      <c r="K25" s="194"/>
    </row>
    <row r="26" spans="2:11" ht="15.75" thickBot="1">
      <c r="B26" s="195" t="s">
        <v>1467</v>
      </c>
      <c r="C26" s="196"/>
      <c r="D26" s="196"/>
      <c r="E26" s="196"/>
      <c r="F26" s="196"/>
      <c r="G26" s="197"/>
      <c r="H26" s="183"/>
      <c r="I26" s="184"/>
      <c r="J26" s="183"/>
      <c r="K26" s="184"/>
    </row>
    <row r="27" spans="2:11" ht="33.75" customHeight="1" thickBot="1">
      <c r="B27" s="195" t="s">
        <v>1468</v>
      </c>
      <c r="C27" s="196"/>
      <c r="D27" s="196"/>
      <c r="E27" s="196"/>
      <c r="F27" s="196"/>
      <c r="G27" s="197"/>
      <c r="H27" s="183"/>
      <c r="I27" s="184"/>
      <c r="J27" s="183"/>
      <c r="K27" s="184"/>
    </row>
    <row r="28" spans="2:11" ht="15.75" thickBot="1">
      <c r="B28" s="195" t="s">
        <v>1469</v>
      </c>
      <c r="C28" s="196"/>
      <c r="D28" s="196"/>
      <c r="E28" s="196"/>
      <c r="F28" s="196"/>
      <c r="G28" s="197"/>
      <c r="H28" s="183"/>
      <c r="I28" s="184"/>
      <c r="J28" s="183"/>
      <c r="K28" s="184"/>
    </row>
    <row r="29" spans="2:11" ht="15.75" customHeight="1" thickBot="1">
      <c r="B29" s="195" t="s">
        <v>1253</v>
      </c>
      <c r="C29" s="196"/>
      <c r="D29" s="196"/>
      <c r="E29" s="196"/>
      <c r="F29" s="196"/>
      <c r="G29" s="197"/>
      <c r="H29" s="183"/>
      <c r="I29" s="184"/>
      <c r="J29" s="183"/>
      <c r="K29" s="184"/>
    </row>
    <row r="30" spans="2:11" ht="15.75" customHeight="1" thickBot="1">
      <c r="B30" s="195" t="s">
        <v>1470</v>
      </c>
      <c r="C30" s="196"/>
      <c r="D30" s="196"/>
      <c r="E30" s="196"/>
      <c r="F30" s="196"/>
      <c r="G30" s="197"/>
      <c r="H30" s="183"/>
      <c r="I30" s="184"/>
      <c r="J30" s="183"/>
      <c r="K30" s="184"/>
    </row>
    <row r="31" spans="2:11" ht="15.75" customHeight="1" thickBot="1">
      <c r="B31" s="195" t="s">
        <v>1471</v>
      </c>
      <c r="C31" s="196"/>
      <c r="D31" s="196"/>
      <c r="E31" s="196"/>
      <c r="F31" s="196"/>
      <c r="G31" s="197"/>
      <c r="H31" s="183"/>
      <c r="I31" s="184"/>
      <c r="J31" s="183"/>
      <c r="K31" s="184"/>
    </row>
    <row r="32" spans="2:11" ht="15.75" customHeight="1" thickBot="1">
      <c r="B32" s="195" t="s">
        <v>1472</v>
      </c>
      <c r="C32" s="196"/>
      <c r="D32" s="196"/>
      <c r="E32" s="196"/>
      <c r="F32" s="196"/>
      <c r="G32" s="197"/>
      <c r="H32" s="183"/>
      <c r="I32" s="184"/>
      <c r="J32" s="183"/>
      <c r="K32" s="184"/>
    </row>
    <row r="33" spans="2:11" ht="29.25" customHeight="1" thickBot="1">
      <c r="B33" s="195" t="s">
        <v>1473</v>
      </c>
      <c r="C33" s="196"/>
      <c r="D33" s="196"/>
      <c r="E33" s="196"/>
      <c r="F33" s="196"/>
      <c r="G33" s="197"/>
      <c r="H33" s="183"/>
      <c r="I33" s="184"/>
      <c r="J33" s="183"/>
      <c r="K33" s="184"/>
    </row>
    <row r="34" spans="2:11" ht="15.75" customHeight="1" thickBot="1">
      <c r="B34" s="195" t="s">
        <v>1474</v>
      </c>
      <c r="C34" s="196"/>
      <c r="D34" s="196"/>
      <c r="E34" s="196"/>
      <c r="F34" s="196"/>
      <c r="G34" s="197"/>
      <c r="H34" s="183"/>
      <c r="I34" s="184"/>
      <c r="J34" s="183"/>
      <c r="K34" s="184"/>
    </row>
    <row r="35" spans="2:11" ht="15.75" customHeight="1" thickBot="1">
      <c r="B35" s="195" t="s">
        <v>1475</v>
      </c>
      <c r="C35" s="196"/>
      <c r="D35" s="196"/>
      <c r="E35" s="196"/>
      <c r="F35" s="196"/>
      <c r="G35" s="197"/>
      <c r="H35" s="183"/>
      <c r="I35" s="184"/>
      <c r="J35" s="183"/>
      <c r="K35" s="184"/>
    </row>
    <row r="36" spans="2:11" ht="15.75" customHeight="1" thickBot="1">
      <c r="B36" s="195" t="s">
        <v>1476</v>
      </c>
      <c r="C36" s="196"/>
      <c r="D36" s="196"/>
      <c r="E36" s="196"/>
      <c r="F36" s="196"/>
      <c r="G36" s="197"/>
      <c r="H36" s="183"/>
      <c r="I36" s="184"/>
      <c r="J36" s="183"/>
      <c r="K36" s="184"/>
    </row>
    <row r="37" spans="2:11" ht="15.75" thickBot="1">
      <c r="B37" s="195" t="s">
        <v>1477</v>
      </c>
      <c r="C37" s="196"/>
      <c r="D37" s="196"/>
      <c r="E37" s="196"/>
      <c r="F37" s="196"/>
      <c r="G37" s="197"/>
      <c r="H37" s="183"/>
      <c r="I37" s="184"/>
      <c r="J37" s="183"/>
      <c r="K37" s="184"/>
    </row>
    <row r="38" spans="2:11" ht="15.75" customHeight="1" thickBot="1">
      <c r="B38" s="195" t="s">
        <v>1478</v>
      </c>
      <c r="C38" s="196"/>
      <c r="D38" s="196"/>
      <c r="E38" s="196"/>
      <c r="F38" s="196"/>
      <c r="G38" s="197"/>
      <c r="H38" s="183"/>
      <c r="I38" s="184"/>
      <c r="J38" s="183"/>
      <c r="K38" s="184"/>
    </row>
    <row r="39" spans="2:11" ht="15.75" customHeight="1" thickBot="1">
      <c r="B39" s="195" t="s">
        <v>1479</v>
      </c>
      <c r="C39" s="196"/>
      <c r="D39" s="196"/>
      <c r="E39" s="196"/>
      <c r="F39" s="196"/>
      <c r="G39" s="197"/>
      <c r="H39" s="183"/>
      <c r="I39" s="184"/>
      <c r="J39" s="183"/>
      <c r="K39" s="184"/>
    </row>
    <row r="40" spans="2:11" ht="15.75" customHeight="1" thickBot="1">
      <c r="B40" s="195" t="s">
        <v>1480</v>
      </c>
      <c r="C40" s="196"/>
      <c r="D40" s="196"/>
      <c r="E40" s="196"/>
      <c r="F40" s="196"/>
      <c r="G40" s="197"/>
      <c r="H40" s="183"/>
      <c r="I40" s="184"/>
      <c r="J40" s="183"/>
      <c r="K40" s="184"/>
    </row>
    <row r="41" spans="2:11" ht="15.75" customHeight="1" thickBot="1">
      <c r="B41" s="195" t="s">
        <v>1252</v>
      </c>
      <c r="C41" s="196"/>
      <c r="D41" s="196"/>
      <c r="E41" s="196"/>
      <c r="F41" s="196"/>
      <c r="G41" s="197"/>
      <c r="H41" s="183"/>
      <c r="I41" s="184"/>
      <c r="J41" s="183"/>
      <c r="K41" s="184"/>
    </row>
    <row r="42" spans="2:11" ht="15.75" thickBot="1">
      <c r="B42" s="190" t="s">
        <v>1396</v>
      </c>
      <c r="C42" s="191"/>
      <c r="D42" s="191"/>
      <c r="E42" s="191"/>
      <c r="F42" s="191"/>
      <c r="G42" s="192"/>
      <c r="H42" s="198" t="str">
        <f>+IF(SUM(H26:I41)-H25=0,"CORRECTO","INCORRECTO")</f>
        <v>CORRECTO</v>
      </c>
      <c r="I42" s="199"/>
      <c r="J42" s="198" t="str">
        <f>+IF(SUM(J26:K41)-J25=0,"CORRECTO","INCORRECTO")</f>
        <v>CORRECTO</v>
      </c>
      <c r="K42" s="199"/>
    </row>
    <row r="43" spans="2:11" ht="15.75" customHeight="1" thickBot="1">
      <c r="B43" s="79"/>
      <c r="C43" s="79"/>
      <c r="D43" s="79"/>
      <c r="E43" s="79"/>
      <c r="F43" s="79"/>
      <c r="G43" s="79"/>
      <c r="H43" s="80"/>
      <c r="I43" s="80"/>
      <c r="J43" s="80"/>
      <c r="K43" s="80"/>
    </row>
    <row r="44" spans="2:11" ht="15.75" thickBot="1">
      <c r="B44" s="190" t="s">
        <v>1398</v>
      </c>
      <c r="C44" s="191"/>
      <c r="D44" s="191"/>
      <c r="E44" s="191"/>
      <c r="F44" s="191"/>
      <c r="G44" s="192"/>
      <c r="H44" s="198" t="str">
        <f>IF((SUM(H13:I22)+SUM(H26:I41)-H11=0),"CORRECTO","INCORRECTO")</f>
        <v>CORRECTO</v>
      </c>
      <c r="I44" s="199"/>
      <c r="J44" s="198" t="str">
        <f>IF((SUM(J13:K22)+SUM(J26:K41)-J11=0),"CORRECTO","INCORRECTO")</f>
        <v>CORRECTO</v>
      </c>
      <c r="K44" s="199"/>
    </row>
    <row r="45" spans="2:11" ht="15.75" customHeight="1" thickBot="1">
      <c r="B45" s="79"/>
      <c r="C45" s="79"/>
      <c r="D45" s="79"/>
      <c r="E45" s="79"/>
      <c r="F45" s="79"/>
      <c r="G45" s="79"/>
      <c r="H45" s="80"/>
      <c r="I45" s="80"/>
      <c r="J45" s="80"/>
      <c r="K45" s="80"/>
    </row>
    <row r="46" spans="2:11" ht="15.75" thickBot="1">
      <c r="B46" s="185" t="s">
        <v>1236</v>
      </c>
      <c r="C46" s="186"/>
      <c r="D46" s="186"/>
      <c r="E46" s="186"/>
      <c r="F46" s="186"/>
      <c r="G46" s="187"/>
      <c r="H46" s="188">
        <f>+H48+H61</f>
        <v>0</v>
      </c>
      <c r="I46" s="189"/>
      <c r="J46" s="188">
        <f>+J48+J61</f>
        <v>0</v>
      </c>
      <c r="K46" s="189"/>
    </row>
    <row r="47" spans="2:11" ht="15.75" customHeight="1" thickBot="1">
      <c r="B47" s="79"/>
      <c r="C47" s="79"/>
      <c r="D47" s="79"/>
      <c r="E47" s="79"/>
      <c r="F47" s="79"/>
      <c r="G47" s="79"/>
      <c r="H47" s="80"/>
      <c r="I47" s="80"/>
      <c r="J47" s="80"/>
      <c r="K47" s="80"/>
    </row>
    <row r="48" spans="2:11" ht="15.75" thickBot="1">
      <c r="B48" s="190" t="s">
        <v>1250</v>
      </c>
      <c r="C48" s="191"/>
      <c r="D48" s="191"/>
      <c r="E48" s="191"/>
      <c r="F48" s="191"/>
      <c r="G48" s="192"/>
      <c r="H48" s="193"/>
      <c r="I48" s="194"/>
      <c r="J48" s="193"/>
      <c r="K48" s="194"/>
    </row>
    <row r="49" spans="2:11" ht="15.75" thickBot="1">
      <c r="B49" s="195" t="s">
        <v>1481</v>
      </c>
      <c r="C49" s="196"/>
      <c r="D49" s="196"/>
      <c r="E49" s="196"/>
      <c r="F49" s="196"/>
      <c r="G49" s="197"/>
      <c r="H49" s="183"/>
      <c r="I49" s="184"/>
      <c r="J49" s="183"/>
      <c r="K49" s="184"/>
    </row>
    <row r="50" spans="2:11" ht="15.75" customHeight="1" thickBot="1">
      <c r="B50" s="195" t="s">
        <v>1482</v>
      </c>
      <c r="C50" s="196"/>
      <c r="D50" s="196"/>
      <c r="E50" s="196"/>
      <c r="F50" s="196"/>
      <c r="G50" s="197"/>
      <c r="H50" s="183"/>
      <c r="I50" s="184"/>
      <c r="J50" s="183"/>
      <c r="K50" s="184"/>
    </row>
    <row r="51" spans="2:11" ht="15.75" customHeight="1" thickBot="1">
      <c r="B51" s="195" t="s">
        <v>1350</v>
      </c>
      <c r="C51" s="196"/>
      <c r="D51" s="196"/>
      <c r="E51" s="196"/>
      <c r="F51" s="196"/>
      <c r="G51" s="197"/>
      <c r="H51" s="183"/>
      <c r="I51" s="184"/>
      <c r="J51" s="183"/>
      <c r="K51" s="184"/>
    </row>
    <row r="52" spans="2:11" ht="15.75" customHeight="1" thickBot="1">
      <c r="B52" s="195" t="s">
        <v>1483</v>
      </c>
      <c r="C52" s="196"/>
      <c r="D52" s="196"/>
      <c r="E52" s="196"/>
      <c r="F52" s="196"/>
      <c r="G52" s="197"/>
      <c r="H52" s="183"/>
      <c r="I52" s="184"/>
      <c r="J52" s="183"/>
      <c r="K52" s="184"/>
    </row>
    <row r="53" spans="2:11" ht="15.75" customHeight="1" thickBot="1">
      <c r="B53" s="195" t="s">
        <v>1484</v>
      </c>
      <c r="C53" s="196"/>
      <c r="D53" s="196"/>
      <c r="E53" s="196"/>
      <c r="F53" s="196"/>
      <c r="G53" s="197"/>
      <c r="H53" s="183"/>
      <c r="I53" s="184"/>
      <c r="J53" s="183"/>
      <c r="K53" s="184"/>
    </row>
    <row r="54" spans="2:11" ht="15.75" customHeight="1" thickBot="1">
      <c r="B54" s="195" t="s">
        <v>1485</v>
      </c>
      <c r="C54" s="196"/>
      <c r="D54" s="196"/>
      <c r="E54" s="196"/>
      <c r="F54" s="196"/>
      <c r="G54" s="197"/>
      <c r="H54" s="183"/>
      <c r="I54" s="184"/>
      <c r="J54" s="183"/>
      <c r="K54" s="184"/>
    </row>
    <row r="55" spans="2:11" ht="15.75" customHeight="1" thickBot="1">
      <c r="B55" s="195" t="s">
        <v>1261</v>
      </c>
      <c r="C55" s="196"/>
      <c r="D55" s="196"/>
      <c r="E55" s="196"/>
      <c r="F55" s="196"/>
      <c r="G55" s="197"/>
      <c r="H55" s="183"/>
      <c r="I55" s="184"/>
      <c r="J55" s="183"/>
      <c r="K55" s="184"/>
    </row>
    <row r="56" spans="2:11" ht="15.75" customHeight="1" thickBot="1">
      <c r="B56" s="195" t="s">
        <v>1486</v>
      </c>
      <c r="C56" s="196"/>
      <c r="D56" s="196"/>
      <c r="E56" s="196"/>
      <c r="F56" s="196"/>
      <c r="G56" s="197"/>
      <c r="H56" s="183"/>
      <c r="I56" s="184"/>
      <c r="J56" s="183"/>
      <c r="K56" s="184"/>
    </row>
    <row r="57" spans="2:11" ht="15.75" customHeight="1" thickBot="1">
      <c r="B57" s="195" t="s">
        <v>1487</v>
      </c>
      <c r="C57" s="196"/>
      <c r="D57" s="196"/>
      <c r="E57" s="196"/>
      <c r="F57" s="196"/>
      <c r="G57" s="197"/>
      <c r="H57" s="183"/>
      <c r="I57" s="184"/>
      <c r="J57" s="183"/>
      <c r="K57" s="184"/>
    </row>
    <row r="58" spans="2:11" ht="35.25" customHeight="1" thickBot="1">
      <c r="B58" s="195" t="s">
        <v>1488</v>
      </c>
      <c r="C58" s="196"/>
      <c r="D58" s="196"/>
      <c r="E58" s="196"/>
      <c r="F58" s="196"/>
      <c r="G58" s="197"/>
      <c r="H58" s="183"/>
      <c r="I58" s="184"/>
      <c r="J58" s="183"/>
      <c r="K58" s="184"/>
    </row>
    <row r="59" spans="2:11" ht="15.75" customHeight="1" thickBot="1">
      <c r="B59" s="190" t="s">
        <v>1397</v>
      </c>
      <c r="C59" s="191"/>
      <c r="D59" s="191"/>
      <c r="E59" s="191"/>
      <c r="F59" s="191"/>
      <c r="G59" s="192"/>
      <c r="H59" s="198" t="str">
        <f>+IF(SUM(H49:I58)-H48=0,"CORRECTO","INCORRECTO")</f>
        <v>CORRECTO</v>
      </c>
      <c r="I59" s="199"/>
      <c r="J59" s="198" t="str">
        <f>+IF(SUM(J49:K58)-J48=0,"CORRECTO","INCORRECTO")</f>
        <v>CORRECTO</v>
      </c>
      <c r="K59" s="199"/>
    </row>
    <row r="60" spans="2:11" ht="15.75" customHeight="1" thickBot="1">
      <c r="B60" s="79"/>
      <c r="C60" s="79"/>
      <c r="D60" s="79"/>
      <c r="E60" s="79"/>
      <c r="F60" s="79"/>
      <c r="G60" s="79"/>
      <c r="H60" s="80"/>
      <c r="I60" s="80"/>
      <c r="J60" s="80"/>
      <c r="K60" s="80"/>
    </row>
    <row r="61" spans="2:11" ht="15.75" thickBot="1">
      <c r="B61" s="190" t="s">
        <v>1238</v>
      </c>
      <c r="C61" s="191"/>
      <c r="D61" s="191"/>
      <c r="E61" s="191"/>
      <c r="F61" s="191"/>
      <c r="G61" s="192"/>
      <c r="H61" s="193"/>
      <c r="I61" s="194"/>
      <c r="J61" s="193"/>
      <c r="K61" s="194"/>
    </row>
    <row r="62" spans="2:11" ht="15.75" thickBot="1">
      <c r="B62" s="195" t="s">
        <v>1489</v>
      </c>
      <c r="C62" s="196"/>
      <c r="D62" s="196"/>
      <c r="E62" s="196"/>
      <c r="F62" s="196"/>
      <c r="G62" s="197"/>
      <c r="H62" s="183"/>
      <c r="I62" s="184"/>
      <c r="J62" s="183"/>
      <c r="K62" s="184"/>
    </row>
    <row r="63" spans="2:11" ht="15.75" customHeight="1" thickBot="1">
      <c r="B63" s="195" t="s">
        <v>1490</v>
      </c>
      <c r="C63" s="196"/>
      <c r="D63" s="196"/>
      <c r="E63" s="196"/>
      <c r="F63" s="196"/>
      <c r="G63" s="197"/>
      <c r="H63" s="183"/>
      <c r="I63" s="184"/>
      <c r="J63" s="183"/>
      <c r="K63" s="184"/>
    </row>
    <row r="64" spans="2:11" ht="15.75" customHeight="1" thickBot="1">
      <c r="B64" s="195" t="s">
        <v>1491</v>
      </c>
      <c r="C64" s="196"/>
      <c r="D64" s="196"/>
      <c r="E64" s="196"/>
      <c r="F64" s="196"/>
      <c r="G64" s="197"/>
      <c r="H64" s="183"/>
      <c r="I64" s="184"/>
      <c r="J64" s="183"/>
      <c r="K64" s="184"/>
    </row>
    <row r="65" spans="2:11" ht="15.75" customHeight="1" thickBot="1">
      <c r="B65" s="195" t="s">
        <v>1492</v>
      </c>
      <c r="C65" s="196"/>
      <c r="D65" s="196"/>
      <c r="E65" s="196"/>
      <c r="F65" s="196"/>
      <c r="G65" s="197"/>
      <c r="H65" s="183"/>
      <c r="I65" s="184"/>
      <c r="J65" s="183"/>
      <c r="K65" s="184"/>
    </row>
    <row r="66" spans="2:11" ht="15.75" customHeight="1" thickBot="1">
      <c r="B66" s="195" t="s">
        <v>1493</v>
      </c>
      <c r="C66" s="196"/>
      <c r="D66" s="196"/>
      <c r="E66" s="196"/>
      <c r="F66" s="196"/>
      <c r="G66" s="197"/>
      <c r="H66" s="183"/>
      <c r="I66" s="184"/>
      <c r="J66" s="183"/>
      <c r="K66" s="184"/>
    </row>
    <row r="67" spans="2:11" ht="15.75" customHeight="1" thickBot="1">
      <c r="B67" s="195" t="s">
        <v>1494</v>
      </c>
      <c r="C67" s="196"/>
      <c r="D67" s="196"/>
      <c r="E67" s="196"/>
      <c r="F67" s="196"/>
      <c r="G67" s="197"/>
      <c r="H67" s="183"/>
      <c r="I67" s="184"/>
      <c r="J67" s="183"/>
      <c r="K67" s="184"/>
    </row>
    <row r="68" spans="2:11" ht="15.75" customHeight="1" thickBot="1">
      <c r="B68" s="195" t="s">
        <v>1495</v>
      </c>
      <c r="C68" s="196"/>
      <c r="D68" s="196"/>
      <c r="E68" s="196"/>
      <c r="F68" s="196"/>
      <c r="G68" s="197"/>
      <c r="H68" s="183"/>
      <c r="I68" s="184"/>
      <c r="J68" s="183"/>
      <c r="K68" s="184"/>
    </row>
    <row r="69" spans="2:11" ht="15.75" customHeight="1" thickBot="1">
      <c r="B69" s="190" t="s">
        <v>1397</v>
      </c>
      <c r="C69" s="191"/>
      <c r="D69" s="191"/>
      <c r="E69" s="191"/>
      <c r="F69" s="191"/>
      <c r="G69" s="192"/>
      <c r="H69" s="198" t="str">
        <f>+IF(SUM(H62:I68)-H61=0,"CORRECTO","INCORRECTO")</f>
        <v>CORRECTO</v>
      </c>
      <c r="I69" s="199"/>
      <c r="J69" s="198" t="str">
        <f>+IF(SUM(J62:K68)-J61=0,"CORRECTO","INCORRECTO")</f>
        <v>CORRECTO</v>
      </c>
      <c r="K69" s="199"/>
    </row>
    <row r="70" spans="2:11" ht="15.75" customHeight="1" thickBot="1">
      <c r="B70" s="79"/>
      <c r="C70" s="79"/>
      <c r="D70" s="79"/>
      <c r="E70" s="79"/>
      <c r="F70" s="79"/>
      <c r="G70" s="79"/>
      <c r="H70" s="80"/>
      <c r="I70" s="80"/>
      <c r="J70" s="80"/>
      <c r="K70" s="80"/>
    </row>
    <row r="71" spans="2:11" ht="15.75" thickBot="1">
      <c r="B71" s="190" t="s">
        <v>1399</v>
      </c>
      <c r="C71" s="191"/>
      <c r="D71" s="191"/>
      <c r="E71" s="191"/>
      <c r="F71" s="191"/>
      <c r="G71" s="192"/>
      <c r="H71" s="198" t="str">
        <f>IF((SUM(H49:I58)+SUM(H62:I68)-H46=0),"CORRECTO","INCORRECTO")</f>
        <v>CORRECTO</v>
      </c>
      <c r="I71" s="199"/>
      <c r="J71" s="198" t="str">
        <f>IF((SUM(J49:K58)+SUM(J62:K68)-J46=0),"CORRECTO","INCORRECTO")</f>
        <v>CORRECTO</v>
      </c>
      <c r="K71" s="199"/>
    </row>
    <row r="72" spans="2:11" ht="15.75" customHeight="1" thickBot="1">
      <c r="B72" s="79"/>
      <c r="C72" s="79"/>
      <c r="D72" s="79"/>
      <c r="E72" s="79"/>
      <c r="F72" s="79"/>
      <c r="G72" s="79"/>
      <c r="H72" s="80"/>
      <c r="I72" s="80"/>
      <c r="J72" s="80"/>
      <c r="K72" s="80"/>
    </row>
    <row r="73" spans="2:11" ht="15.75" thickBot="1">
      <c r="B73" s="185" t="s">
        <v>1239</v>
      </c>
      <c r="C73" s="186"/>
      <c r="D73" s="186"/>
      <c r="E73" s="186"/>
      <c r="F73" s="186"/>
      <c r="G73" s="187"/>
      <c r="H73" s="193"/>
      <c r="I73" s="194"/>
      <c r="J73" s="193"/>
      <c r="K73" s="194"/>
    </row>
    <row r="74" spans="2:11" ht="15.75" thickBot="1">
      <c r="B74" s="195" t="s">
        <v>1386</v>
      </c>
      <c r="C74" s="196"/>
      <c r="D74" s="196"/>
      <c r="E74" s="196"/>
      <c r="F74" s="196"/>
      <c r="G74" s="197"/>
      <c r="H74" s="183"/>
      <c r="I74" s="184"/>
      <c r="J74" s="183"/>
      <c r="K74" s="184"/>
    </row>
    <row r="75" spans="2:11" ht="15.75" customHeight="1" thickBot="1">
      <c r="B75" s="195" t="s">
        <v>1254</v>
      </c>
      <c r="C75" s="196"/>
      <c r="D75" s="196"/>
      <c r="E75" s="196"/>
      <c r="F75" s="196"/>
      <c r="G75" s="197"/>
      <c r="H75" s="183"/>
      <c r="I75" s="184"/>
      <c r="J75" s="183"/>
      <c r="K75" s="184"/>
    </row>
    <row r="76" spans="2:11" ht="15.75" customHeight="1" thickBot="1">
      <c r="B76" s="195" t="s">
        <v>1387</v>
      </c>
      <c r="C76" s="196"/>
      <c r="D76" s="196"/>
      <c r="E76" s="196"/>
      <c r="F76" s="196"/>
      <c r="G76" s="197"/>
      <c r="H76" s="183"/>
      <c r="I76" s="184"/>
      <c r="J76" s="183"/>
      <c r="K76" s="184"/>
    </row>
    <row r="77" spans="2:11" ht="15.75" customHeight="1" thickBot="1">
      <c r="B77" s="195" t="s">
        <v>1255</v>
      </c>
      <c r="C77" s="196"/>
      <c r="D77" s="196"/>
      <c r="E77" s="196"/>
      <c r="F77" s="196"/>
      <c r="G77" s="197"/>
      <c r="H77" s="183"/>
      <c r="I77" s="184"/>
      <c r="J77" s="183"/>
      <c r="K77" s="184"/>
    </row>
    <row r="78" spans="2:11" ht="15.75" customHeight="1" thickBot="1">
      <c r="B78" s="195" t="s">
        <v>1256</v>
      </c>
      <c r="C78" s="196"/>
      <c r="D78" s="196"/>
      <c r="E78" s="196"/>
      <c r="F78" s="196"/>
      <c r="G78" s="197"/>
      <c r="H78" s="183"/>
      <c r="I78" s="184"/>
      <c r="J78" s="183"/>
      <c r="K78" s="184"/>
    </row>
    <row r="79" spans="2:11" ht="15.75" customHeight="1" thickBot="1">
      <c r="B79" s="195" t="s">
        <v>1257</v>
      </c>
      <c r="C79" s="196"/>
      <c r="D79" s="196"/>
      <c r="E79" s="196"/>
      <c r="F79" s="196"/>
      <c r="G79" s="197"/>
      <c r="H79" s="183"/>
      <c r="I79" s="184"/>
      <c r="J79" s="183"/>
      <c r="K79" s="184"/>
    </row>
    <row r="80" spans="2:11" ht="15.75" customHeight="1" thickBot="1">
      <c r="B80" s="195" t="s">
        <v>1388</v>
      </c>
      <c r="C80" s="196"/>
      <c r="D80" s="196"/>
      <c r="E80" s="196"/>
      <c r="F80" s="196"/>
      <c r="G80" s="197"/>
      <c r="H80" s="183"/>
      <c r="I80" s="184"/>
      <c r="J80" s="183"/>
      <c r="K80" s="184"/>
    </row>
    <row r="81" spans="2:11" ht="15.75" customHeight="1" thickBot="1">
      <c r="B81" s="195" t="s">
        <v>1258</v>
      </c>
      <c r="C81" s="196"/>
      <c r="D81" s="196"/>
      <c r="E81" s="196"/>
      <c r="F81" s="196"/>
      <c r="G81" s="197"/>
      <c r="H81" s="183"/>
      <c r="I81" s="184"/>
      <c r="J81" s="183"/>
      <c r="K81" s="184"/>
    </row>
    <row r="82" spans="2:11" ht="15.75" customHeight="1" thickBot="1">
      <c r="B82" s="195" t="s">
        <v>1389</v>
      </c>
      <c r="C82" s="196"/>
      <c r="D82" s="196"/>
      <c r="E82" s="196"/>
      <c r="F82" s="196"/>
      <c r="G82" s="197"/>
      <c r="H82" s="183"/>
      <c r="I82" s="184"/>
      <c r="J82" s="183"/>
      <c r="K82" s="184"/>
    </row>
    <row r="83" spans="2:11" ht="15.75" customHeight="1" thickBot="1">
      <c r="B83" s="195" t="s">
        <v>1390</v>
      </c>
      <c r="C83" s="196"/>
      <c r="D83" s="196"/>
      <c r="E83" s="196"/>
      <c r="F83" s="196"/>
      <c r="G83" s="197"/>
      <c r="H83" s="203">
        <f>+H84+H85</f>
        <v>0</v>
      </c>
      <c r="I83" s="204"/>
      <c r="J83" s="203">
        <f>+J84+J85</f>
        <v>0</v>
      </c>
      <c r="K83" s="204"/>
    </row>
    <row r="84" spans="2:11" ht="15.75" customHeight="1" thickBot="1">
      <c r="B84" s="200" t="s">
        <v>1391</v>
      </c>
      <c r="C84" s="201"/>
      <c r="D84" s="201"/>
      <c r="E84" s="201"/>
      <c r="F84" s="201"/>
      <c r="G84" s="202"/>
      <c r="H84" s="183"/>
      <c r="I84" s="184"/>
      <c r="J84" s="183"/>
      <c r="K84" s="184"/>
    </row>
    <row r="85" spans="2:11" ht="33" customHeight="1" thickBot="1">
      <c r="B85" s="200" t="s">
        <v>1392</v>
      </c>
      <c r="C85" s="201"/>
      <c r="D85" s="201"/>
      <c r="E85" s="201"/>
      <c r="F85" s="201"/>
      <c r="G85" s="202"/>
      <c r="H85" s="183"/>
      <c r="I85" s="184"/>
      <c r="J85" s="183"/>
      <c r="K85" s="184"/>
    </row>
    <row r="86" spans="2:11" ht="15.75" thickBot="1">
      <c r="B86" s="190" t="s">
        <v>1400</v>
      </c>
      <c r="C86" s="191"/>
      <c r="D86" s="191"/>
      <c r="E86" s="191"/>
      <c r="F86" s="191"/>
      <c r="G86" s="192"/>
      <c r="H86" s="198" t="str">
        <f>IF(SUM(H74:I83)-H73=0,"CORRECTO","INCORRECTO")</f>
        <v>CORRECTO</v>
      </c>
      <c r="I86" s="199"/>
      <c r="J86" s="198" t="str">
        <f>IF(SUM(J74:K83)-J73=0,"CORRECTO","INCORRECTO")</f>
        <v>CORRECTO</v>
      </c>
      <c r="K86" s="199"/>
    </row>
    <row r="87" spans="2:11" ht="15.75" thickBot="1"/>
    <row r="88" spans="2:11" ht="15.75" thickBot="1">
      <c r="B88" s="205" t="s">
        <v>2275</v>
      </c>
      <c r="C88" s="206"/>
      <c r="D88" s="206"/>
      <c r="E88" s="206"/>
      <c r="F88" s="206"/>
      <c r="G88" s="207"/>
      <c r="H88" s="198" t="str">
        <f>IF(H82=ER!H48,"CORRECTO","INCORRECTO")</f>
        <v>CORRECTO</v>
      </c>
      <c r="I88" s="199"/>
      <c r="J88" s="198" t="str">
        <f>IF(J82=ER!J43,"CORRECTO","INCORRECTO")</f>
        <v>CORRECTO</v>
      </c>
      <c r="K88" s="199"/>
    </row>
    <row r="89" spans="2:11" ht="15.75" thickBot="1"/>
    <row r="90" spans="2:11" ht="15.75" thickBot="1">
      <c r="B90" s="205" t="s">
        <v>1240</v>
      </c>
      <c r="C90" s="206"/>
      <c r="D90" s="206"/>
      <c r="E90" s="206"/>
      <c r="F90" s="206"/>
      <c r="G90" s="207"/>
      <c r="H90" s="203">
        <f>+H73+H46</f>
        <v>0</v>
      </c>
      <c r="I90" s="204"/>
      <c r="J90" s="203">
        <f>+J73+J46</f>
        <v>0</v>
      </c>
      <c r="K90" s="204"/>
    </row>
    <row r="91" spans="2:11" ht="15.75" thickBot="1"/>
    <row r="92" spans="2:11" ht="15.75" thickBot="1">
      <c r="B92" s="205" t="s">
        <v>1401</v>
      </c>
      <c r="C92" s="206"/>
      <c r="D92" s="206"/>
      <c r="E92" s="206"/>
      <c r="F92" s="206"/>
      <c r="G92" s="207"/>
      <c r="H92" s="198" t="str">
        <f>IF(H90-H11=0,"CORRECTO","INCORRECTO")</f>
        <v>CORRECTO</v>
      </c>
      <c r="I92" s="199"/>
      <c r="J92" s="198" t="str">
        <f>IF(J90-J11=0,"CORRECTO","INCORRECTO")</f>
        <v>CORRECTO</v>
      </c>
      <c r="K92" s="199"/>
    </row>
    <row r="93" spans="2:11"/>
    <row r="94" spans="2:11"/>
    <row r="95" spans="2:11" ht="15" customHeight="1">
      <c r="B95" s="137" t="s">
        <v>1402</v>
      </c>
      <c r="C95" s="137"/>
      <c r="D95" s="137"/>
      <c r="E95" s="137"/>
      <c r="F95" s="137"/>
      <c r="G95" s="137"/>
      <c r="H95" s="137"/>
      <c r="I95" s="137"/>
      <c r="J95" s="137"/>
      <c r="K95" s="137"/>
    </row>
    <row r="96" spans="2:11">
      <c r="B96" s="137"/>
      <c r="C96" s="137"/>
      <c r="D96" s="137"/>
      <c r="E96" s="137"/>
      <c r="F96" s="137"/>
      <c r="G96" s="137"/>
      <c r="H96" s="137"/>
      <c r="I96" s="137"/>
      <c r="J96" s="137"/>
      <c r="K96" s="137"/>
    </row>
    <row r="97" spans="2:11">
      <c r="B97" s="137"/>
      <c r="C97" s="137"/>
      <c r="D97" s="137"/>
      <c r="E97" s="137"/>
      <c r="F97" s="137"/>
      <c r="G97" s="137"/>
      <c r="H97" s="137"/>
      <c r="I97" s="137"/>
      <c r="J97" s="137"/>
      <c r="K97" s="137"/>
    </row>
    <row r="98" spans="2:11"/>
    <row r="99" spans="2:11">
      <c r="E99" s="31" t="s">
        <v>1232</v>
      </c>
      <c r="F99" s="134" t="s">
        <v>1241</v>
      </c>
      <c r="G99" s="134"/>
      <c r="H99" s="134"/>
    </row>
  </sheetData>
  <sheetProtection algorithmName="SHA-512" hashValue="K6XEWA09+D6VNHxC68IFCm+dxDszCrj230mWK5uppHWM5GhIJrlra6tpIxGktpLAMQBB7/57Lsc+stgE9pT//A==" saltValue="sps+zJTlFWltN81V2E3ftA==" spinCount="100000" sheet="1" objects="1" scenarios="1"/>
  <mergeCells count="225">
    <mergeCell ref="B92:G92"/>
    <mergeCell ref="H92:I92"/>
    <mergeCell ref="J92:K92"/>
    <mergeCell ref="B95:K97"/>
    <mergeCell ref="F99:H99"/>
    <mergeCell ref="B86:G86"/>
    <mergeCell ref="H86:I86"/>
    <mergeCell ref="J86:K86"/>
    <mergeCell ref="B90:G90"/>
    <mergeCell ref="H90:I90"/>
    <mergeCell ref="J90:K90"/>
    <mergeCell ref="B88:G88"/>
    <mergeCell ref="H88:I88"/>
    <mergeCell ref="J88:K88"/>
    <mergeCell ref="B84:G84"/>
    <mergeCell ref="H84:I84"/>
    <mergeCell ref="J84:K84"/>
    <mergeCell ref="B85:G85"/>
    <mergeCell ref="H85:I85"/>
    <mergeCell ref="J85:K85"/>
    <mergeCell ref="B82:G82"/>
    <mergeCell ref="H82:I82"/>
    <mergeCell ref="J82:K82"/>
    <mergeCell ref="B83:G83"/>
    <mergeCell ref="H83:I83"/>
    <mergeCell ref="J83:K83"/>
    <mergeCell ref="B80:G80"/>
    <mergeCell ref="H80:I80"/>
    <mergeCell ref="J80:K80"/>
    <mergeCell ref="B81:G81"/>
    <mergeCell ref="H81:I81"/>
    <mergeCell ref="J81:K81"/>
    <mergeCell ref="B78:G78"/>
    <mergeCell ref="H78:I78"/>
    <mergeCell ref="J78:K78"/>
    <mergeCell ref="B79:G79"/>
    <mergeCell ref="H79:I79"/>
    <mergeCell ref="J79:K79"/>
    <mergeCell ref="B76:G76"/>
    <mergeCell ref="H76:I76"/>
    <mergeCell ref="J76:K76"/>
    <mergeCell ref="B77:G77"/>
    <mergeCell ref="H77:I77"/>
    <mergeCell ref="J77:K77"/>
    <mergeCell ref="B74:G74"/>
    <mergeCell ref="H74:I74"/>
    <mergeCell ref="J74:K74"/>
    <mergeCell ref="B75:G75"/>
    <mergeCell ref="H75:I75"/>
    <mergeCell ref="J75:K75"/>
    <mergeCell ref="B71:G71"/>
    <mergeCell ref="H71:I71"/>
    <mergeCell ref="J71:K71"/>
    <mergeCell ref="B73:G73"/>
    <mergeCell ref="H73:I73"/>
    <mergeCell ref="J73:K73"/>
    <mergeCell ref="B68:G68"/>
    <mergeCell ref="H68:I68"/>
    <mergeCell ref="J68:K68"/>
    <mergeCell ref="B69:G69"/>
    <mergeCell ref="H69:I69"/>
    <mergeCell ref="J69:K69"/>
    <mergeCell ref="B66:G66"/>
    <mergeCell ref="H66:I66"/>
    <mergeCell ref="J66:K66"/>
    <mergeCell ref="B67:G67"/>
    <mergeCell ref="H67:I67"/>
    <mergeCell ref="J67:K67"/>
    <mergeCell ref="B64:G64"/>
    <mergeCell ref="H64:I64"/>
    <mergeCell ref="J64:K64"/>
    <mergeCell ref="B65:G65"/>
    <mergeCell ref="H65:I65"/>
    <mergeCell ref="J65:K65"/>
    <mergeCell ref="B62:G62"/>
    <mergeCell ref="H62:I62"/>
    <mergeCell ref="J62:K62"/>
    <mergeCell ref="B63:G63"/>
    <mergeCell ref="H63:I63"/>
    <mergeCell ref="J63:K63"/>
    <mergeCell ref="B59:G59"/>
    <mergeCell ref="H59:I59"/>
    <mergeCell ref="J59:K59"/>
    <mergeCell ref="B61:G61"/>
    <mergeCell ref="H61:I61"/>
    <mergeCell ref="J61:K61"/>
    <mergeCell ref="B57:G57"/>
    <mergeCell ref="H57:I57"/>
    <mergeCell ref="J57:K57"/>
    <mergeCell ref="B58:G58"/>
    <mergeCell ref="H58:I58"/>
    <mergeCell ref="J58:K58"/>
    <mergeCell ref="B55:G55"/>
    <mergeCell ref="H55:I55"/>
    <mergeCell ref="J55:K55"/>
    <mergeCell ref="B56:G56"/>
    <mergeCell ref="H56:I56"/>
    <mergeCell ref="J56:K56"/>
    <mergeCell ref="B53:G53"/>
    <mergeCell ref="H53:I53"/>
    <mergeCell ref="J53:K53"/>
    <mergeCell ref="B54:G54"/>
    <mergeCell ref="H54:I54"/>
    <mergeCell ref="J54:K54"/>
    <mergeCell ref="B51:G51"/>
    <mergeCell ref="H51:I51"/>
    <mergeCell ref="J51:K51"/>
    <mergeCell ref="B52:G52"/>
    <mergeCell ref="H52:I52"/>
    <mergeCell ref="J52:K52"/>
    <mergeCell ref="B49:G49"/>
    <mergeCell ref="H49:I49"/>
    <mergeCell ref="J49:K49"/>
    <mergeCell ref="B50:G50"/>
    <mergeCell ref="H50:I50"/>
    <mergeCell ref="J50:K50"/>
    <mergeCell ref="B46:G46"/>
    <mergeCell ref="H46:I46"/>
    <mergeCell ref="J46:K46"/>
    <mergeCell ref="B48:G48"/>
    <mergeCell ref="H48:I48"/>
    <mergeCell ref="J48:K48"/>
    <mergeCell ref="B42:G42"/>
    <mergeCell ref="H42:I42"/>
    <mergeCell ref="J42:K42"/>
    <mergeCell ref="B44:G44"/>
    <mergeCell ref="H44:I44"/>
    <mergeCell ref="J44:K44"/>
    <mergeCell ref="B40:G40"/>
    <mergeCell ref="H40:I40"/>
    <mergeCell ref="J40:K40"/>
    <mergeCell ref="B41:G41"/>
    <mergeCell ref="H41:I41"/>
    <mergeCell ref="J41:K41"/>
    <mergeCell ref="B38:G38"/>
    <mergeCell ref="H38:I38"/>
    <mergeCell ref="J38:K38"/>
    <mergeCell ref="B39:G39"/>
    <mergeCell ref="H39:I39"/>
    <mergeCell ref="J39:K39"/>
    <mergeCell ref="B36:G36"/>
    <mergeCell ref="H36:I36"/>
    <mergeCell ref="J36:K36"/>
    <mergeCell ref="B37:G37"/>
    <mergeCell ref="H37:I37"/>
    <mergeCell ref="J37:K37"/>
    <mergeCell ref="B34:G34"/>
    <mergeCell ref="H34:I34"/>
    <mergeCell ref="J34:K34"/>
    <mergeCell ref="B35:G35"/>
    <mergeCell ref="H35:I35"/>
    <mergeCell ref="J35:K35"/>
    <mergeCell ref="B32:G32"/>
    <mergeCell ref="H32:I32"/>
    <mergeCell ref="J32:K32"/>
    <mergeCell ref="B33:G33"/>
    <mergeCell ref="H33:I33"/>
    <mergeCell ref="J33:K33"/>
    <mergeCell ref="B30:G30"/>
    <mergeCell ref="H30:I30"/>
    <mergeCell ref="J30:K30"/>
    <mergeCell ref="B31:G31"/>
    <mergeCell ref="H31:I31"/>
    <mergeCell ref="J31:K31"/>
    <mergeCell ref="B28:G28"/>
    <mergeCell ref="H28:I28"/>
    <mergeCell ref="J28:K28"/>
    <mergeCell ref="B29:G29"/>
    <mergeCell ref="H29:I29"/>
    <mergeCell ref="J29:K29"/>
    <mergeCell ref="B26:G26"/>
    <mergeCell ref="H26:I26"/>
    <mergeCell ref="J26:K26"/>
    <mergeCell ref="B27:G27"/>
    <mergeCell ref="H27:I27"/>
    <mergeCell ref="J27:K27"/>
    <mergeCell ref="B23:G23"/>
    <mergeCell ref="H23:I23"/>
    <mergeCell ref="J23:K23"/>
    <mergeCell ref="B25:G25"/>
    <mergeCell ref="H25:I25"/>
    <mergeCell ref="J25:K25"/>
    <mergeCell ref="B21:G21"/>
    <mergeCell ref="H21:I21"/>
    <mergeCell ref="J21:K21"/>
    <mergeCell ref="B22:G22"/>
    <mergeCell ref="H22:I22"/>
    <mergeCell ref="J22:K22"/>
    <mergeCell ref="B19:G19"/>
    <mergeCell ref="H19:I19"/>
    <mergeCell ref="J19:K19"/>
    <mergeCell ref="B20:G20"/>
    <mergeCell ref="H20:I20"/>
    <mergeCell ref="J20:K20"/>
    <mergeCell ref="B17:G17"/>
    <mergeCell ref="H17:I17"/>
    <mergeCell ref="J17:K17"/>
    <mergeCell ref="B18:G18"/>
    <mergeCell ref="H18:I18"/>
    <mergeCell ref="J18:K18"/>
    <mergeCell ref="B15:G15"/>
    <mergeCell ref="H15:I15"/>
    <mergeCell ref="J15:K15"/>
    <mergeCell ref="B16:G16"/>
    <mergeCell ref="H16:I16"/>
    <mergeCell ref="J16:K16"/>
    <mergeCell ref="B14:G14"/>
    <mergeCell ref="H14:I14"/>
    <mergeCell ref="J14:K14"/>
    <mergeCell ref="B11:G11"/>
    <mergeCell ref="H11:I11"/>
    <mergeCell ref="J11:K11"/>
    <mergeCell ref="B12:G12"/>
    <mergeCell ref="H12:I12"/>
    <mergeCell ref="J12:K12"/>
    <mergeCell ref="C5:J5"/>
    <mergeCell ref="C6:J6"/>
    <mergeCell ref="E7:H7"/>
    <mergeCell ref="E8:H8"/>
    <mergeCell ref="B10:G10"/>
    <mergeCell ref="H10:I10"/>
    <mergeCell ref="J10:K10"/>
    <mergeCell ref="B13:G13"/>
    <mergeCell ref="H13:I13"/>
    <mergeCell ref="J13:K13"/>
  </mergeCells>
  <conditionalFormatting sqref="H23:K23 H42:K42 H44:K44 H59:K59 H69:K69 H71:K71 H86:K86 H88:K88 H92:K92">
    <cfRule type="containsText" dxfId="10" priority="1" operator="containsText" text="INCORRECTO">
      <formula>NOT(ISERROR(SEARCH("INCORRECTO",H23)))</formula>
    </cfRule>
  </conditionalFormatting>
  <dataValidations count="7">
    <dataValidation allowBlank="1" showInputMessage="1" showErrorMessage="1" prompt="Celda calculada: Sumatoria ganancias acumuladas." sqref="H83:K83" xr:uid="{AA6653DF-EA7B-4B18-A597-3036658E1ED6}"/>
    <dataValidation type="whole" operator="greaterThanOrEqual" allowBlank="1" showInputMessage="1" showErrorMessage="1" prompt="Diligencie el valor correspondiente al total de activos corrientes." sqref="H74:K81 H25:K41 H48:K58 H61:K68 H12:K22" xr:uid="{C1C6BD1D-6C25-486E-B361-DC46729B3558}">
      <formula1>0</formula1>
    </dataValidation>
    <dataValidation allowBlank="1" showInputMessage="1" showErrorMessage="1" error="Para terminar el reporte de manera correcta, las celdas de validación deben estar en modo CORRECTO." prompt="Recuerde que para realizar un reporte de la información correcto todas las celdas de validación deben indicar: CORRECTO" sqref="H23:K23" xr:uid="{08A189C6-70A5-4E45-A3A9-09EE38972268}"/>
    <dataValidation allowBlank="1" showInputMessage="1" showErrorMessage="1" prompt="Recuerde que para realizar un reporte de la información correcto todas las celdas de validación deben indicar: CORRECTO_x000a_" sqref="H42:K42 H44:K44" xr:uid="{6B9ACE7C-7389-40BA-8609-0BCEC0A30D63}"/>
    <dataValidation allowBlank="1" showInputMessage="1" showErrorMessage="1" prompt="Recuerde que es muy importante que el diligenciamiento de la presente información DEBE ser reportado en pesos colombianos, segun la normatividad vigente de esta entidad." sqref="E7:H7" xr:uid="{A5F25003-C625-46CC-85DF-E74309D75D37}"/>
    <dataValidation type="whole" allowBlank="1" showInputMessage="1" showErrorMessage="1" prompt="Diligencie el valor correspondiente al total de activos corrientes." sqref="H73:K73 H82:K82 H84:K85" xr:uid="{ECAE3380-D538-471A-B178-FB2CDAA29722}">
      <formula1>-9.99999999999999E+34</formula1>
      <formula2>9.99999999999999E+35</formula2>
    </dataValidation>
    <dataValidation allowBlank="1" showInputMessage="1" showErrorMessage="1" prompt="Diligencie en esta celda el valor correspondiente a la ganancia o pérdida neta, de conformidad al estado financiero certificado y aprobado." sqref="B88:G88" xr:uid="{0BD7A43E-0066-468D-841D-52605781273D}"/>
  </dataValidations>
  <hyperlinks>
    <hyperlink ref="E99" location="ER!A1" display="Siguiente -&gt;" xr:uid="{37A71BD9-C857-4DC7-9A98-2EE5179154B9}"/>
    <hyperlink ref="F99:H99" location="ER!A1" display="Estado de Resultados" xr:uid="{CDD4E21F-1C95-4F7B-9930-B7C91D2448E5}"/>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B2D55-CBE7-42DC-A79C-BD0256F34648}">
  <sheetPr codeName="Hoja4"/>
  <dimension ref="A3:T56"/>
  <sheetViews>
    <sheetView showGridLines="0" topLeftCell="A12" workbookViewId="0">
      <selection activeCell="H48" sqref="H48:K48"/>
    </sheetView>
  </sheetViews>
  <sheetFormatPr baseColWidth="10" defaultColWidth="0" defaultRowHeight="15" zeroHeight="1"/>
  <cols>
    <col min="1" max="12" width="11.42578125" customWidth="1"/>
    <col min="13" max="14" width="15.42578125" hidden="1" customWidth="1"/>
    <col min="15" max="15" width="47.42578125" hidden="1" customWidth="1"/>
    <col min="16" max="16" width="23.28515625" hidden="1" customWidth="1"/>
    <col min="17" max="17" width="15.42578125" hidden="1" customWidth="1"/>
    <col min="18" max="20" width="16.85546875" hidden="1" customWidth="1"/>
    <col min="21" max="16384" width="11.42578125" hidden="1"/>
  </cols>
  <sheetData>
    <row r="3" spans="2:18">
      <c r="C3" s="81"/>
      <c r="D3" t="s">
        <v>1404</v>
      </c>
      <c r="F3" s="82"/>
      <c r="G3" t="s">
        <v>1405</v>
      </c>
      <c r="I3" s="83"/>
      <c r="J3" t="s">
        <v>1406</v>
      </c>
    </row>
    <row r="4" spans="2:18" ht="15.75" thickBot="1"/>
    <row r="5" spans="2:18" ht="21">
      <c r="B5" s="15"/>
      <c r="C5" s="177"/>
      <c r="D5" s="177"/>
      <c r="E5" s="177"/>
      <c r="F5" s="177"/>
      <c r="G5" s="177"/>
      <c r="H5" s="177"/>
      <c r="I5" s="177"/>
      <c r="J5" s="177"/>
      <c r="K5" s="16"/>
    </row>
    <row r="6" spans="2:18" ht="21">
      <c r="B6" s="17"/>
      <c r="C6" s="130" t="s">
        <v>1244</v>
      </c>
      <c r="D6" s="130"/>
      <c r="E6" s="130"/>
      <c r="F6" s="130"/>
      <c r="G6" s="130"/>
      <c r="H6" s="130"/>
      <c r="I6" s="130"/>
      <c r="J6" s="130"/>
      <c r="K6" s="14"/>
    </row>
    <row r="7" spans="2:18" ht="21">
      <c r="B7" s="17"/>
      <c r="C7" s="12"/>
      <c r="D7" s="12"/>
      <c r="E7" s="130" t="s">
        <v>1408</v>
      </c>
      <c r="F7" s="130"/>
      <c r="G7" s="130"/>
      <c r="H7" s="130"/>
      <c r="I7" s="12"/>
      <c r="J7" s="12"/>
      <c r="K7" s="14"/>
    </row>
    <row r="8" spans="2:18" ht="21">
      <c r="B8" s="17"/>
      <c r="C8" s="12"/>
      <c r="D8" s="12"/>
      <c r="E8" s="319" t="str">
        <f>+_xlfn.CONCAT("del ", TEXT('Identificación del Vigilado'!F30,"dd")," de ",TEXT('Identificación del Vigilado'!F30,"MMMM"), " al  ", TEXT('Identificación del Vigilado'!F31,"dd")," de ",TEXT('Identificación del Vigilado'!F31,"MMMM"))</f>
        <v>del 00 de enero al  00 de enero</v>
      </c>
      <c r="F8" s="319"/>
      <c r="G8" s="319"/>
      <c r="H8" s="319"/>
      <c r="I8" s="12"/>
      <c r="J8" s="12"/>
      <c r="K8" s="14"/>
    </row>
    <row r="9" spans="2:18" ht="21.75" thickBot="1">
      <c r="B9" s="17"/>
      <c r="C9" s="18"/>
      <c r="D9" s="18"/>
      <c r="E9" s="18"/>
      <c r="F9" s="18"/>
      <c r="G9" s="18"/>
      <c r="H9" s="20"/>
      <c r="I9" s="20"/>
      <c r="J9" s="20"/>
      <c r="K9" s="21"/>
    </row>
    <row r="10" spans="2:18" ht="15.75" thickBot="1">
      <c r="B10" s="179" t="s">
        <v>1237</v>
      </c>
      <c r="C10" s="180"/>
      <c r="D10" s="180"/>
      <c r="E10" s="180"/>
      <c r="F10" s="180"/>
      <c r="G10" s="181"/>
      <c r="H10" s="179">
        <f>'Identificación del Vigilado'!$F$35</f>
        <v>1900</v>
      </c>
      <c r="I10" s="181"/>
      <c r="J10" s="179">
        <f>'Identificación del Vigilado'!$F$36</f>
        <v>1899</v>
      </c>
      <c r="K10" s="181"/>
    </row>
    <row r="11" spans="2:18" ht="15.75" thickBot="1">
      <c r="B11" s="190" t="s">
        <v>1251</v>
      </c>
      <c r="C11" s="191"/>
      <c r="D11" s="191"/>
      <c r="E11" s="191"/>
      <c r="F11" s="191"/>
      <c r="G11" s="192"/>
      <c r="H11" s="215">
        <f>+H12+H13</f>
        <v>0</v>
      </c>
      <c r="I11" s="216"/>
      <c r="J11" s="215">
        <f>+J12+J13</f>
        <v>0</v>
      </c>
      <c r="K11" s="216"/>
      <c r="M11" s="27" t="s">
        <v>10</v>
      </c>
      <c r="N11" s="27" t="s">
        <v>11</v>
      </c>
      <c r="O11" s="27" t="s">
        <v>15</v>
      </c>
      <c r="P11" s="27" t="s">
        <v>34</v>
      </c>
      <c r="Q11" s="27" t="s">
        <v>12</v>
      </c>
      <c r="R11" s="27" t="s">
        <v>13</v>
      </c>
    </row>
    <row r="12" spans="2:18" ht="30.75" customHeight="1" thickBot="1">
      <c r="B12" s="220" t="s">
        <v>1269</v>
      </c>
      <c r="C12" s="220"/>
      <c r="D12" s="220"/>
      <c r="E12" s="220"/>
      <c r="F12" s="220"/>
      <c r="G12" s="220"/>
      <c r="H12" s="222"/>
      <c r="I12" s="223"/>
      <c r="J12" s="222"/>
      <c r="K12" s="223"/>
      <c r="M12" s="36" t="s">
        <v>14</v>
      </c>
      <c r="N12" s="36" t="s">
        <v>1209</v>
      </c>
      <c r="O12" s="37" t="s">
        <v>1243</v>
      </c>
      <c r="P12" s="39"/>
      <c r="Q12" s="37" t="e">
        <f ca="1">+_xlfn.FORMULATEXT(H11)</f>
        <v>#N/A</v>
      </c>
      <c r="R12" s="228" t="s">
        <v>1279</v>
      </c>
    </row>
    <row r="13" spans="2:18" ht="15.75" customHeight="1" thickBot="1">
      <c r="B13" s="220" t="s">
        <v>1270</v>
      </c>
      <c r="C13" s="220"/>
      <c r="D13" s="220"/>
      <c r="E13" s="220"/>
      <c r="F13" s="220"/>
      <c r="G13" s="220"/>
      <c r="H13" s="222"/>
      <c r="I13" s="223"/>
      <c r="J13" s="222"/>
      <c r="K13" s="223"/>
      <c r="M13" s="36" t="s">
        <v>14</v>
      </c>
      <c r="N13" s="37" t="s">
        <v>16</v>
      </c>
      <c r="O13" s="36" t="s">
        <v>1242</v>
      </c>
      <c r="P13" s="36"/>
      <c r="Q13" s="38" t="s">
        <v>17</v>
      </c>
      <c r="R13" s="229"/>
    </row>
    <row r="14" spans="2:18" ht="15.75" thickBot="1">
      <c r="B14" s="182" t="s">
        <v>1271</v>
      </c>
      <c r="C14" s="182"/>
      <c r="D14" s="182"/>
      <c r="E14" s="182"/>
      <c r="F14" s="182"/>
      <c r="G14" s="182"/>
      <c r="H14" s="222"/>
      <c r="I14" s="223"/>
      <c r="J14" s="222"/>
      <c r="K14" s="223"/>
      <c r="M14" s="36" t="s">
        <v>14</v>
      </c>
      <c r="N14" s="37" t="s">
        <v>16</v>
      </c>
      <c r="O14" s="36" t="s">
        <v>1242</v>
      </c>
      <c r="P14" s="36"/>
      <c r="Q14" s="39" t="s">
        <v>17</v>
      </c>
      <c r="R14" s="229"/>
    </row>
    <row r="15" spans="2:18" ht="15.75" thickBot="1">
      <c r="B15" s="220" t="s">
        <v>1332</v>
      </c>
      <c r="C15" s="220"/>
      <c r="D15" s="220"/>
      <c r="E15" s="220"/>
      <c r="F15" s="220"/>
      <c r="G15" s="220"/>
      <c r="H15" s="222"/>
      <c r="I15" s="223"/>
      <c r="J15" s="222"/>
      <c r="K15" s="223"/>
      <c r="M15" s="36" t="s">
        <v>14</v>
      </c>
      <c r="N15" s="37" t="s">
        <v>16</v>
      </c>
      <c r="O15" s="36" t="s">
        <v>1242</v>
      </c>
      <c r="P15" s="36"/>
      <c r="Q15" s="39" t="s">
        <v>17</v>
      </c>
      <c r="R15" s="229"/>
    </row>
    <row r="16" spans="2:18" ht="15.75" thickBot="1">
      <c r="B16" s="220" t="s">
        <v>1333</v>
      </c>
      <c r="C16" s="220"/>
      <c r="D16" s="220"/>
      <c r="E16" s="220"/>
      <c r="F16" s="220"/>
      <c r="G16" s="220"/>
      <c r="H16" s="222"/>
      <c r="I16" s="223"/>
      <c r="J16" s="222"/>
      <c r="K16" s="223"/>
      <c r="M16" s="36" t="s">
        <v>14</v>
      </c>
      <c r="N16" s="37" t="s">
        <v>16</v>
      </c>
      <c r="O16" s="36" t="s">
        <v>1242</v>
      </c>
      <c r="P16" s="36"/>
      <c r="Q16" s="39" t="s">
        <v>17</v>
      </c>
      <c r="R16" s="229"/>
    </row>
    <row r="17" spans="2:18" ht="15.75" thickBot="1">
      <c r="B17" s="190" t="s">
        <v>1259</v>
      </c>
      <c r="C17" s="191"/>
      <c r="D17" s="191"/>
      <c r="E17" s="191"/>
      <c r="F17" s="191"/>
      <c r="G17" s="192"/>
      <c r="H17" s="215">
        <f>+H11-H14</f>
        <v>0</v>
      </c>
      <c r="I17" s="216"/>
      <c r="J17" s="215">
        <f>+J11-J14</f>
        <v>0</v>
      </c>
      <c r="K17" s="216"/>
      <c r="M17" s="36" t="s">
        <v>14</v>
      </c>
      <c r="N17" s="37" t="s">
        <v>16</v>
      </c>
      <c r="O17" s="36" t="s">
        <v>1242</v>
      </c>
      <c r="P17" s="36"/>
      <c r="Q17" s="39" t="s">
        <v>17</v>
      </c>
      <c r="R17" s="229"/>
    </row>
    <row r="18" spans="2:18" ht="15.75" customHeight="1" thickBot="1">
      <c r="B18" s="220" t="s">
        <v>1272</v>
      </c>
      <c r="C18" s="220"/>
      <c r="D18" s="220"/>
      <c r="E18" s="220"/>
      <c r="F18" s="220"/>
      <c r="G18" s="220"/>
      <c r="H18" s="222"/>
      <c r="I18" s="223"/>
      <c r="J18" s="222"/>
      <c r="K18" s="223"/>
      <c r="M18" s="36" t="s">
        <v>14</v>
      </c>
      <c r="N18" s="36" t="s">
        <v>1209</v>
      </c>
      <c r="O18" s="37" t="s">
        <v>1243</v>
      </c>
      <c r="P18" s="39"/>
      <c r="Q18" s="37" t="e">
        <f ca="1">+_xlfn.FORMULATEXT(H17)</f>
        <v>#N/A</v>
      </c>
      <c r="R18" s="229"/>
    </row>
    <row r="19" spans="2:18" ht="15.75" customHeight="1" thickBot="1">
      <c r="B19" s="220" t="s">
        <v>1273</v>
      </c>
      <c r="C19" s="220"/>
      <c r="D19" s="220"/>
      <c r="E19" s="220"/>
      <c r="F19" s="220"/>
      <c r="G19" s="220"/>
      <c r="H19" s="222"/>
      <c r="I19" s="223"/>
      <c r="J19" s="222"/>
      <c r="K19" s="223"/>
      <c r="M19" s="36" t="s">
        <v>14</v>
      </c>
      <c r="N19" s="37" t="s">
        <v>16</v>
      </c>
      <c r="O19" s="36" t="s">
        <v>1242</v>
      </c>
      <c r="P19" s="36"/>
      <c r="Q19" s="39" t="s">
        <v>17</v>
      </c>
      <c r="R19" s="229"/>
    </row>
    <row r="20" spans="2:18" ht="15.75" customHeight="1" thickBot="1">
      <c r="B20" s="221" t="s">
        <v>1332</v>
      </c>
      <c r="C20" s="221"/>
      <c r="D20" s="221"/>
      <c r="E20" s="221"/>
      <c r="F20" s="221"/>
      <c r="G20" s="221"/>
      <c r="H20" s="222"/>
      <c r="I20" s="223"/>
      <c r="J20" s="222"/>
      <c r="K20" s="223"/>
      <c r="M20" s="36" t="s">
        <v>14</v>
      </c>
      <c r="N20" s="37" t="s">
        <v>16</v>
      </c>
      <c r="O20" s="36" t="s">
        <v>1242</v>
      </c>
      <c r="P20" s="36"/>
      <c r="Q20" s="39" t="s">
        <v>17</v>
      </c>
      <c r="R20" s="229"/>
    </row>
    <row r="21" spans="2:18" ht="15.75" customHeight="1" thickBot="1">
      <c r="B21" s="221" t="s">
        <v>1333</v>
      </c>
      <c r="C21" s="221"/>
      <c r="D21" s="221"/>
      <c r="E21" s="221"/>
      <c r="F21" s="221"/>
      <c r="G21" s="221"/>
      <c r="H21" s="222"/>
      <c r="I21" s="223"/>
      <c r="J21" s="222"/>
      <c r="K21" s="223"/>
      <c r="M21" s="36" t="s">
        <v>14</v>
      </c>
      <c r="N21" s="37" t="s">
        <v>16</v>
      </c>
      <c r="O21" s="36" t="s">
        <v>1242</v>
      </c>
      <c r="P21" s="36"/>
      <c r="Q21" s="39" t="s">
        <v>17</v>
      </c>
      <c r="R21" s="229"/>
    </row>
    <row r="22" spans="2:18" ht="15.75" customHeight="1" thickBot="1">
      <c r="B22" s="220" t="s">
        <v>1418</v>
      </c>
      <c r="C22" s="220"/>
      <c r="D22" s="220"/>
      <c r="E22" s="220"/>
      <c r="F22" s="220"/>
      <c r="G22" s="220"/>
      <c r="H22" s="222"/>
      <c r="I22" s="223"/>
      <c r="J22" s="222"/>
      <c r="K22" s="223"/>
      <c r="M22" s="36" t="s">
        <v>14</v>
      </c>
      <c r="N22" s="37" t="s">
        <v>16</v>
      </c>
      <c r="O22" s="36" t="s">
        <v>1242</v>
      </c>
      <c r="P22" s="36"/>
      <c r="Q22" s="39" t="s">
        <v>17</v>
      </c>
      <c r="R22" s="229"/>
    </row>
    <row r="23" spans="2:18" ht="15.75" thickBot="1">
      <c r="B23" s="220" t="s">
        <v>1419</v>
      </c>
      <c r="C23" s="220"/>
      <c r="D23" s="220"/>
      <c r="E23" s="220"/>
      <c r="F23" s="220"/>
      <c r="G23" s="220"/>
      <c r="H23" s="222"/>
      <c r="I23" s="223"/>
      <c r="J23" s="222"/>
      <c r="K23" s="223"/>
      <c r="M23" s="36" t="s">
        <v>14</v>
      </c>
      <c r="N23" s="37" t="s">
        <v>16</v>
      </c>
      <c r="O23" s="36" t="s">
        <v>1242</v>
      </c>
      <c r="P23" s="36"/>
      <c r="Q23" s="39" t="s">
        <v>17</v>
      </c>
      <c r="R23" s="229"/>
    </row>
    <row r="24" spans="2:18" ht="15.75" thickBot="1">
      <c r="B24" s="227" t="s">
        <v>1420</v>
      </c>
      <c r="C24" s="227"/>
      <c r="D24" s="227"/>
      <c r="E24" s="227"/>
      <c r="F24" s="227"/>
      <c r="G24" s="227"/>
      <c r="H24" s="222"/>
      <c r="I24" s="223"/>
      <c r="J24" s="222"/>
      <c r="K24" s="223"/>
      <c r="M24" s="36" t="s">
        <v>14</v>
      </c>
      <c r="N24" s="37" t="s">
        <v>16</v>
      </c>
      <c r="O24" s="36" t="s">
        <v>1242</v>
      </c>
      <c r="P24" s="36"/>
      <c r="Q24" s="39" t="s">
        <v>17</v>
      </c>
      <c r="R24" s="229"/>
    </row>
    <row r="25" spans="2:18" ht="15.75" thickBot="1">
      <c r="B25" s="190" t="s">
        <v>1421</v>
      </c>
      <c r="C25" s="191"/>
      <c r="D25" s="191"/>
      <c r="E25" s="191"/>
      <c r="F25" s="191"/>
      <c r="G25" s="192"/>
      <c r="H25" s="215">
        <f>+H17-H18-H19-H22+H23+H24</f>
        <v>0</v>
      </c>
      <c r="I25" s="216"/>
      <c r="J25" s="215">
        <f>+J17-J18-J19-J22+J23+J24</f>
        <v>0</v>
      </c>
      <c r="K25" s="216"/>
      <c r="M25" s="36" t="s">
        <v>14</v>
      </c>
      <c r="N25" s="36" t="s">
        <v>1209</v>
      </c>
      <c r="O25" s="37" t="s">
        <v>1243</v>
      </c>
      <c r="P25" s="39"/>
      <c r="Q25" s="37" t="e">
        <f ca="1">+_xlfn.FORMULATEXT(H25)</f>
        <v>#N/A</v>
      </c>
      <c r="R25" s="229"/>
    </row>
    <row r="26" spans="2:18" ht="30" customHeight="1" thickBot="1">
      <c r="B26" s="227" t="s">
        <v>1274</v>
      </c>
      <c r="C26" s="227"/>
      <c r="D26" s="227"/>
      <c r="E26" s="227"/>
      <c r="F26" s="227"/>
      <c r="G26" s="227"/>
      <c r="H26" s="222"/>
      <c r="I26" s="223"/>
      <c r="J26" s="222"/>
      <c r="K26" s="223"/>
      <c r="M26" s="36" t="s">
        <v>14</v>
      </c>
      <c r="N26" s="37" t="s">
        <v>16</v>
      </c>
      <c r="O26" s="36" t="s">
        <v>1242</v>
      </c>
      <c r="P26" s="36"/>
      <c r="Q26" s="39" t="s">
        <v>17</v>
      </c>
      <c r="R26" s="229"/>
    </row>
    <row r="27" spans="2:18" ht="15.75" thickBot="1">
      <c r="B27" s="190" t="s">
        <v>1260</v>
      </c>
      <c r="C27" s="191"/>
      <c r="D27" s="191"/>
      <c r="E27" s="191"/>
      <c r="F27" s="191"/>
      <c r="G27" s="192"/>
      <c r="H27" s="215">
        <f>+H25-H26</f>
        <v>0</v>
      </c>
      <c r="I27" s="216"/>
      <c r="J27" s="215">
        <f>+J25-J26</f>
        <v>0</v>
      </c>
      <c r="K27" s="216"/>
      <c r="M27" s="36" t="s">
        <v>14</v>
      </c>
      <c r="N27" s="36" t="s">
        <v>1209</v>
      </c>
      <c r="O27" s="37" t="s">
        <v>1243</v>
      </c>
      <c r="P27" s="39"/>
      <c r="Q27" s="37" t="e">
        <f ca="1">+_xlfn.FORMULATEXT(H27)</f>
        <v>#N/A</v>
      </c>
      <c r="R27" s="229"/>
    </row>
    <row r="28" spans="2:18" ht="30" customHeight="1" thickBot="1">
      <c r="B28" s="227" t="s">
        <v>1415</v>
      </c>
      <c r="C28" s="227"/>
      <c r="D28" s="227"/>
      <c r="E28" s="227"/>
      <c r="F28" s="227"/>
      <c r="G28" s="227"/>
      <c r="H28" s="222"/>
      <c r="I28" s="223"/>
      <c r="J28" s="222"/>
      <c r="K28" s="223"/>
      <c r="M28" s="36" t="s">
        <v>14</v>
      </c>
      <c r="N28" s="37" t="s">
        <v>16</v>
      </c>
      <c r="O28" s="36" t="s">
        <v>1242</v>
      </c>
      <c r="P28" s="36"/>
      <c r="Q28" s="39" t="s">
        <v>17</v>
      </c>
      <c r="R28" s="229"/>
    </row>
    <row r="29" spans="2:18" ht="15.75" customHeight="1" thickBot="1">
      <c r="B29" s="224" t="s">
        <v>1326</v>
      </c>
      <c r="C29" s="225"/>
      <c r="D29" s="225"/>
      <c r="E29" s="225"/>
      <c r="F29" s="225"/>
      <c r="G29" s="226"/>
      <c r="H29" s="215">
        <f>+H30+H31</f>
        <v>0</v>
      </c>
      <c r="I29" s="216"/>
      <c r="J29" s="215">
        <f>+J30+J31</f>
        <v>0</v>
      </c>
      <c r="K29" s="216"/>
      <c r="M29" s="36" t="s">
        <v>14</v>
      </c>
      <c r="N29" s="36" t="s">
        <v>1209</v>
      </c>
      <c r="O29" s="37" t="s">
        <v>1243</v>
      </c>
      <c r="P29" s="39"/>
      <c r="Q29" s="37" t="e">
        <f ca="1">+_xlfn.FORMULATEXT(H29)</f>
        <v>#N/A</v>
      </c>
      <c r="R29" s="229"/>
    </row>
    <row r="30" spans="2:18" ht="15.75" thickBot="1">
      <c r="B30" s="221" t="s">
        <v>1275</v>
      </c>
      <c r="C30" s="221"/>
      <c r="D30" s="221"/>
      <c r="E30" s="221"/>
      <c r="F30" s="221"/>
      <c r="G30" s="221"/>
      <c r="H30" s="217"/>
      <c r="I30" s="218"/>
      <c r="J30" s="217"/>
      <c r="K30" s="218"/>
      <c r="M30" s="36" t="s">
        <v>14</v>
      </c>
      <c r="N30" s="37" t="s">
        <v>16</v>
      </c>
      <c r="O30" s="36" t="s">
        <v>1242</v>
      </c>
      <c r="P30" s="36"/>
      <c r="Q30" s="39" t="s">
        <v>17</v>
      </c>
      <c r="R30" s="229"/>
    </row>
    <row r="31" spans="2:18" ht="15.75" thickBot="1">
      <c r="B31" s="221" t="s">
        <v>1327</v>
      </c>
      <c r="C31" s="221"/>
      <c r="D31" s="221"/>
      <c r="E31" s="221"/>
      <c r="F31" s="221"/>
      <c r="G31" s="221"/>
      <c r="H31" s="217"/>
      <c r="I31" s="218"/>
      <c r="J31" s="217"/>
      <c r="K31" s="218"/>
      <c r="M31" s="36" t="s">
        <v>14</v>
      </c>
      <c r="N31" s="37" t="s">
        <v>16</v>
      </c>
      <c r="O31" s="36" t="s">
        <v>1242</v>
      </c>
      <c r="P31" s="36"/>
      <c r="Q31" s="39" t="s">
        <v>17</v>
      </c>
      <c r="R31" s="229"/>
    </row>
    <row r="32" spans="2:18" ht="15.75" customHeight="1" thickBot="1">
      <c r="B32" s="224" t="s">
        <v>1331</v>
      </c>
      <c r="C32" s="225"/>
      <c r="D32" s="225"/>
      <c r="E32" s="225"/>
      <c r="F32" s="225"/>
      <c r="G32" s="226"/>
      <c r="H32" s="215">
        <f>+H33+H36</f>
        <v>0</v>
      </c>
      <c r="I32" s="216"/>
      <c r="J32" s="215">
        <f>+J33+J36</f>
        <v>0</v>
      </c>
      <c r="K32" s="216"/>
      <c r="M32" s="36" t="s">
        <v>14</v>
      </c>
      <c r="N32" s="36" t="s">
        <v>1209</v>
      </c>
      <c r="O32" s="37" t="s">
        <v>1243</v>
      </c>
      <c r="P32" s="39"/>
      <c r="Q32" s="37" t="e">
        <f t="shared" ref="Q32:Q33" ca="1" si="0">+_xlfn.FORMULATEXT(H32)</f>
        <v>#N/A</v>
      </c>
      <c r="R32" s="229"/>
    </row>
    <row r="33" spans="2:18" ht="15.75" customHeight="1" thickBot="1">
      <c r="B33" s="220" t="s">
        <v>1276</v>
      </c>
      <c r="C33" s="220"/>
      <c r="D33" s="220"/>
      <c r="E33" s="220"/>
      <c r="F33" s="220"/>
      <c r="G33" s="220"/>
      <c r="H33" s="215">
        <f>+H34+H35</f>
        <v>0</v>
      </c>
      <c r="I33" s="216"/>
      <c r="J33" s="215">
        <f>+J34+J35</f>
        <v>0</v>
      </c>
      <c r="K33" s="216"/>
      <c r="M33" s="36" t="s">
        <v>14</v>
      </c>
      <c r="N33" s="36" t="s">
        <v>1209</v>
      </c>
      <c r="O33" s="37" t="s">
        <v>1243</v>
      </c>
      <c r="P33" s="39"/>
      <c r="Q33" s="37" t="e">
        <f t="shared" ca="1" si="0"/>
        <v>#N/A</v>
      </c>
      <c r="R33" s="229"/>
    </row>
    <row r="34" spans="2:18" ht="15.75" customHeight="1" thickBot="1">
      <c r="B34" s="231" t="s">
        <v>1330</v>
      </c>
      <c r="C34" s="231"/>
      <c r="D34" s="231"/>
      <c r="E34" s="231"/>
      <c r="F34" s="231"/>
      <c r="G34" s="231"/>
      <c r="H34" s="217"/>
      <c r="I34" s="218"/>
      <c r="J34" s="217"/>
      <c r="K34" s="218"/>
      <c r="M34" s="36" t="s">
        <v>14</v>
      </c>
      <c r="N34" s="37" t="s">
        <v>16</v>
      </c>
      <c r="O34" s="36" t="s">
        <v>1242</v>
      </c>
      <c r="P34" s="36"/>
      <c r="Q34" s="39" t="s">
        <v>17</v>
      </c>
      <c r="R34" s="229"/>
    </row>
    <row r="35" spans="2:18" ht="15.75" customHeight="1" thickBot="1">
      <c r="B35" s="231" t="s">
        <v>1329</v>
      </c>
      <c r="C35" s="231"/>
      <c r="D35" s="231"/>
      <c r="E35" s="231"/>
      <c r="F35" s="231"/>
      <c r="G35" s="231"/>
      <c r="H35" s="217"/>
      <c r="I35" s="218"/>
      <c r="J35" s="217"/>
      <c r="K35" s="218"/>
      <c r="M35" s="36" t="s">
        <v>14</v>
      </c>
      <c r="N35" s="37" t="s">
        <v>16</v>
      </c>
      <c r="O35" s="36" t="s">
        <v>1242</v>
      </c>
      <c r="P35" s="36"/>
      <c r="Q35" s="39" t="s">
        <v>17</v>
      </c>
      <c r="R35" s="229"/>
    </row>
    <row r="36" spans="2:18" ht="15.75" customHeight="1" thickBot="1">
      <c r="B36" s="221" t="s">
        <v>1328</v>
      </c>
      <c r="C36" s="221"/>
      <c r="D36" s="221"/>
      <c r="E36" s="221"/>
      <c r="F36" s="221"/>
      <c r="G36" s="221"/>
      <c r="H36" s="217"/>
      <c r="I36" s="218"/>
      <c r="J36" s="217"/>
      <c r="K36" s="218"/>
      <c r="M36" s="36" t="s">
        <v>14</v>
      </c>
      <c r="N36" s="37" t="s">
        <v>16</v>
      </c>
      <c r="O36" s="36" t="s">
        <v>1242</v>
      </c>
      <c r="P36" s="36"/>
      <c r="Q36" s="39" t="s">
        <v>17</v>
      </c>
      <c r="R36" s="229"/>
    </row>
    <row r="37" spans="2:18" ht="33.75" customHeight="1" thickBot="1">
      <c r="B37" s="227" t="s">
        <v>1370</v>
      </c>
      <c r="C37" s="227"/>
      <c r="D37" s="227"/>
      <c r="E37" s="227"/>
      <c r="F37" s="227"/>
      <c r="G37" s="227"/>
      <c r="H37" s="222"/>
      <c r="I37" s="223"/>
      <c r="J37" s="222"/>
      <c r="K37" s="223"/>
      <c r="M37" s="36" t="s">
        <v>14</v>
      </c>
      <c r="N37" s="37" t="s">
        <v>16</v>
      </c>
      <c r="O37" s="36" t="s">
        <v>1242</v>
      </c>
      <c r="P37" s="36"/>
      <c r="Q37" s="39" t="s">
        <v>17</v>
      </c>
      <c r="R37" s="229"/>
    </row>
    <row r="38" spans="2:18" ht="15.75" thickBot="1">
      <c r="B38" s="190" t="s">
        <v>1267</v>
      </c>
      <c r="C38" s="191"/>
      <c r="D38" s="191"/>
      <c r="E38" s="191"/>
      <c r="F38" s="191"/>
      <c r="G38" s="192"/>
      <c r="H38" s="215">
        <f>H27+H28+H29-H32</f>
        <v>0</v>
      </c>
      <c r="I38" s="216"/>
      <c r="J38" s="215">
        <f>J27+J28+J29-J32</f>
        <v>0</v>
      </c>
      <c r="K38" s="216"/>
      <c r="M38" s="36" t="s">
        <v>14</v>
      </c>
      <c r="N38" s="36" t="s">
        <v>1209</v>
      </c>
      <c r="O38" s="37" t="s">
        <v>1243</v>
      </c>
      <c r="P38" s="39"/>
      <c r="Q38" s="37" t="e">
        <f ca="1">+_xlfn.FORMULATEXT(H38)</f>
        <v>#N/A</v>
      </c>
      <c r="R38" s="229"/>
    </row>
    <row r="39" spans="2:18" ht="15.75" thickBot="1">
      <c r="B39" s="230" t="s">
        <v>1416</v>
      </c>
      <c r="C39" s="230"/>
      <c r="D39" s="230"/>
      <c r="E39" s="230"/>
      <c r="F39" s="230"/>
      <c r="G39" s="230"/>
      <c r="H39" s="217"/>
      <c r="I39" s="218"/>
      <c r="J39" s="217"/>
      <c r="K39" s="218"/>
      <c r="M39" s="36" t="s">
        <v>14</v>
      </c>
      <c r="N39" s="37" t="s">
        <v>16</v>
      </c>
      <c r="O39" s="36" t="s">
        <v>1242</v>
      </c>
      <c r="P39" s="36"/>
      <c r="Q39" s="39" t="s">
        <v>17</v>
      </c>
      <c r="R39" s="229"/>
    </row>
    <row r="40" spans="2:18" ht="15.75" thickBot="1">
      <c r="B40" s="219" t="s">
        <v>1417</v>
      </c>
      <c r="C40" s="219"/>
      <c r="D40" s="219"/>
      <c r="E40" s="219"/>
      <c r="F40" s="219"/>
      <c r="G40" s="219"/>
      <c r="H40" s="217"/>
      <c r="I40" s="218"/>
      <c r="J40" s="217"/>
      <c r="K40" s="218"/>
      <c r="M40" s="36" t="s">
        <v>14</v>
      </c>
      <c r="N40" s="37" t="s">
        <v>16</v>
      </c>
      <c r="O40" s="36" t="s">
        <v>1242</v>
      </c>
      <c r="P40" s="36"/>
      <c r="Q40" s="39" t="s">
        <v>17</v>
      </c>
      <c r="R40" s="229"/>
    </row>
    <row r="41" spans="2:18" ht="15.75" thickBot="1">
      <c r="B41" s="190" t="s">
        <v>1268</v>
      </c>
      <c r="C41" s="191"/>
      <c r="D41" s="191"/>
      <c r="E41" s="191"/>
      <c r="F41" s="191"/>
      <c r="G41" s="192"/>
      <c r="H41" s="215">
        <f>H38+H39-H40</f>
        <v>0</v>
      </c>
      <c r="I41" s="216"/>
      <c r="J41" s="215">
        <f>J38+J39-J40</f>
        <v>0</v>
      </c>
      <c r="K41" s="216"/>
      <c r="M41" s="36" t="s">
        <v>14</v>
      </c>
      <c r="N41" s="36" t="s">
        <v>1209</v>
      </c>
      <c r="O41" s="37" t="s">
        <v>1243</v>
      </c>
      <c r="P41" s="39"/>
      <c r="Q41" s="37" t="e">
        <f ca="1">+_xlfn.FORMULATEXT(H41)</f>
        <v>#N/A</v>
      </c>
      <c r="R41" s="229"/>
    </row>
    <row r="42" spans="2:18" ht="51" customHeight="1" thickBot="1">
      <c r="B42" s="227" t="s">
        <v>1277</v>
      </c>
      <c r="C42" s="227"/>
      <c r="D42" s="227"/>
      <c r="E42" s="227"/>
      <c r="F42" s="227"/>
      <c r="G42" s="227"/>
      <c r="H42" s="222"/>
      <c r="I42" s="223"/>
      <c r="J42" s="222"/>
      <c r="K42" s="223"/>
      <c r="M42" s="36" t="s">
        <v>14</v>
      </c>
      <c r="N42" s="37" t="s">
        <v>16</v>
      </c>
      <c r="O42" s="36" t="s">
        <v>1242</v>
      </c>
      <c r="P42" s="36"/>
      <c r="Q42" s="39" t="s">
        <v>17</v>
      </c>
      <c r="R42" s="229"/>
    </row>
    <row r="43" spans="2:18" ht="15.75" thickBot="1">
      <c r="B43" s="208" t="s">
        <v>1278</v>
      </c>
      <c r="C43" s="209"/>
      <c r="D43" s="209"/>
      <c r="E43" s="209"/>
      <c r="F43" s="209"/>
      <c r="G43" s="210"/>
      <c r="H43" s="215">
        <f>+H41-H42</f>
        <v>0</v>
      </c>
      <c r="I43" s="216"/>
      <c r="J43" s="215">
        <f>+J41-J42</f>
        <v>0</v>
      </c>
      <c r="K43" s="216"/>
      <c r="M43" s="36" t="s">
        <v>14</v>
      </c>
      <c r="N43" s="36" t="s">
        <v>1209</v>
      </c>
      <c r="O43" s="37" t="s">
        <v>1243</v>
      </c>
      <c r="P43" s="39"/>
      <c r="Q43" s="37" t="e">
        <f ca="1">+_xlfn.FORMULATEXT(H43)</f>
        <v>#N/A</v>
      </c>
      <c r="R43" s="229"/>
    </row>
    <row r="44" spans="2:18" ht="15.75" customHeight="1" thickBot="1">
      <c r="B44" s="211" t="s">
        <v>1283</v>
      </c>
      <c r="C44" s="211"/>
      <c r="D44" s="211"/>
      <c r="E44" s="211"/>
      <c r="F44" s="211"/>
      <c r="G44" s="211"/>
      <c r="H44" s="217"/>
      <c r="I44" s="218"/>
      <c r="J44" s="217"/>
      <c r="K44" s="218"/>
      <c r="M44" s="55" t="s">
        <v>1242</v>
      </c>
      <c r="N44" s="55"/>
      <c r="O44" s="38" t="s">
        <v>17</v>
      </c>
      <c r="P44" s="89"/>
    </row>
    <row r="45" spans="2:18" ht="15.75" thickBot="1">
      <c r="B45" s="212" t="s">
        <v>1284</v>
      </c>
      <c r="C45" s="213"/>
      <c r="D45" s="213"/>
      <c r="E45" s="213"/>
      <c r="F45" s="213"/>
      <c r="G45" s="214"/>
      <c r="H45" s="217"/>
      <c r="I45" s="218"/>
      <c r="J45" s="217"/>
      <c r="K45" s="218"/>
      <c r="M45" s="36" t="s">
        <v>1242</v>
      </c>
      <c r="N45" s="36"/>
      <c r="O45" s="38" t="s">
        <v>17</v>
      </c>
      <c r="P45" s="89"/>
    </row>
    <row r="46" spans="2:18" ht="15.75" customHeight="1" thickBot="1">
      <c r="B46" s="208" t="s">
        <v>1282</v>
      </c>
      <c r="C46" s="209"/>
      <c r="D46" s="209"/>
      <c r="E46" s="209"/>
      <c r="F46" s="209"/>
      <c r="G46" s="210"/>
      <c r="H46" s="215">
        <f>+H44+H45+H43</f>
        <v>0</v>
      </c>
      <c r="I46" s="216"/>
      <c r="J46" s="215">
        <f>+J44+J45+J43</f>
        <v>0</v>
      </c>
      <c r="K46" s="216"/>
      <c r="M46" s="37" t="s">
        <v>1243</v>
      </c>
      <c r="N46" s="39"/>
      <c r="O46" s="37" t="s">
        <v>1355</v>
      </c>
      <c r="P46" s="89"/>
    </row>
    <row r="47" spans="2:18" ht="15.75" customHeight="1" thickBot="1">
      <c r="B47" s="90"/>
      <c r="C47" s="90"/>
      <c r="D47" s="90"/>
      <c r="E47" s="90"/>
      <c r="F47" s="90"/>
      <c r="G47" s="90"/>
      <c r="H47" s="91"/>
      <c r="I47" s="91"/>
      <c r="J47" s="91"/>
      <c r="K47" s="91"/>
      <c r="M47" s="89"/>
      <c r="N47" s="89"/>
      <c r="O47" s="89"/>
      <c r="P47" s="89"/>
    </row>
    <row r="48" spans="2:18" ht="15.75" customHeight="1" thickBot="1">
      <c r="B48" s="208" t="s">
        <v>1278</v>
      </c>
      <c r="C48" s="209"/>
      <c r="D48" s="209"/>
      <c r="E48" s="209"/>
      <c r="F48" s="209"/>
      <c r="G48" s="210"/>
      <c r="H48" s="193"/>
      <c r="I48" s="194"/>
      <c r="J48" s="193"/>
      <c r="K48" s="194"/>
      <c r="M48" s="89"/>
      <c r="N48" s="89"/>
      <c r="O48" s="89"/>
      <c r="P48" s="89"/>
    </row>
    <row r="49" spans="2:11" ht="15.75" customHeight="1" thickBot="1">
      <c r="B49" s="190" t="s">
        <v>1422</v>
      </c>
      <c r="C49" s="191"/>
      <c r="D49" s="191"/>
      <c r="E49" s="191"/>
      <c r="F49" s="191"/>
      <c r="G49" s="192"/>
      <c r="H49" s="198" t="str">
        <f>+IF(H48=H43,"CORRECTO","INCORRECTO")</f>
        <v>CORRECTO</v>
      </c>
      <c r="I49" s="199"/>
      <c r="J49" s="198" t="str">
        <f>+IF(J48=J43,"CORRECTO","INCORRECTO")</f>
        <v>CORRECTO</v>
      </c>
      <c r="K49" s="199"/>
    </row>
    <row r="50" spans="2:11"/>
    <row r="51" spans="2:11">
      <c r="B51" s="137" t="s">
        <v>1423</v>
      </c>
      <c r="C51" s="137"/>
      <c r="D51" s="137"/>
      <c r="E51" s="137"/>
      <c r="F51" s="137"/>
      <c r="G51" s="137"/>
      <c r="H51" s="137"/>
      <c r="I51" s="137"/>
      <c r="J51" s="137"/>
      <c r="K51" s="137"/>
    </row>
    <row r="52" spans="2:11" ht="15" customHeight="1">
      <c r="B52" s="137"/>
      <c r="C52" s="137"/>
      <c r="D52" s="137"/>
      <c r="E52" s="137"/>
      <c r="F52" s="137"/>
      <c r="G52" s="137"/>
      <c r="H52" s="137"/>
      <c r="I52" s="137"/>
      <c r="J52" s="137"/>
      <c r="K52" s="137"/>
    </row>
    <row r="53" spans="2:11">
      <c r="B53" s="137"/>
      <c r="C53" s="137"/>
      <c r="D53" s="137"/>
      <c r="E53" s="137"/>
      <c r="F53" s="137"/>
      <c r="G53" s="137"/>
      <c r="H53" s="137"/>
      <c r="I53" s="137"/>
      <c r="J53" s="137"/>
      <c r="K53" s="137"/>
    </row>
    <row r="54" spans="2:11">
      <c r="B54" s="137"/>
      <c r="C54" s="137"/>
      <c r="D54" s="137"/>
      <c r="E54" s="137"/>
      <c r="F54" s="137"/>
      <c r="G54" s="137"/>
      <c r="H54" s="137"/>
      <c r="I54" s="137"/>
      <c r="J54" s="137"/>
      <c r="K54" s="137"/>
    </row>
    <row r="55" spans="2:11"/>
    <row r="56" spans="2:11">
      <c r="E56" s="31" t="s">
        <v>1232</v>
      </c>
      <c r="F56" s="134" t="s">
        <v>1248</v>
      </c>
      <c r="G56" s="134"/>
      <c r="H56" s="134"/>
    </row>
  </sheetData>
  <sheetProtection algorithmName="SHA-512" hashValue="5AdrS98gQNI9vIrCNfujq3avRwT8FRG8IhFIOCIVqTrFt7xIasvnTHO9cJ82FJZ+MaEFeRaPJxRqQ69ALQAofQ==" saltValue="G3/NRQO0hZCY2fP06KUeJw==" spinCount="100000" sheet="1" objects="1" scenarios="1"/>
  <mergeCells count="124">
    <mergeCell ref="J38:K38"/>
    <mergeCell ref="H28:I28"/>
    <mergeCell ref="J28:K28"/>
    <mergeCell ref="B29:G29"/>
    <mergeCell ref="J22:K22"/>
    <mergeCell ref="B27:G27"/>
    <mergeCell ref="H27:I27"/>
    <mergeCell ref="J27:K27"/>
    <mergeCell ref="B28:G28"/>
    <mergeCell ref="B23:G23"/>
    <mergeCell ref="H23:I23"/>
    <mergeCell ref="J23:K23"/>
    <mergeCell ref="B24:G24"/>
    <mergeCell ref="H24:I24"/>
    <mergeCell ref="J24:K24"/>
    <mergeCell ref="R12:R43"/>
    <mergeCell ref="B42:G42"/>
    <mergeCell ref="H42:I42"/>
    <mergeCell ref="J42:K42"/>
    <mergeCell ref="B39:G39"/>
    <mergeCell ref="H39:I39"/>
    <mergeCell ref="J39:K39"/>
    <mergeCell ref="B41:G41"/>
    <mergeCell ref="H41:I41"/>
    <mergeCell ref="J34:K34"/>
    <mergeCell ref="B35:G35"/>
    <mergeCell ref="H35:I35"/>
    <mergeCell ref="J35:K35"/>
    <mergeCell ref="B34:G34"/>
    <mergeCell ref="H34:I34"/>
    <mergeCell ref="J32:K32"/>
    <mergeCell ref="J33:K33"/>
    <mergeCell ref="J30:K30"/>
    <mergeCell ref="J31:K31"/>
    <mergeCell ref="H19:I19"/>
    <mergeCell ref="J19:K19"/>
    <mergeCell ref="B22:G22"/>
    <mergeCell ref="H22:I22"/>
    <mergeCell ref="B43:G43"/>
    <mergeCell ref="B51:K54"/>
    <mergeCell ref="F56:H56"/>
    <mergeCell ref="J11:K11"/>
    <mergeCell ref="H11:I11"/>
    <mergeCell ref="B11:G11"/>
    <mergeCell ref="B26:G26"/>
    <mergeCell ref="H26:I26"/>
    <mergeCell ref="J26:K26"/>
    <mergeCell ref="B25:G25"/>
    <mergeCell ref="H25:I25"/>
    <mergeCell ref="J25:K25"/>
    <mergeCell ref="J41:K41"/>
    <mergeCell ref="H29:I29"/>
    <mergeCell ref="J29:K29"/>
    <mergeCell ref="B36:G36"/>
    <mergeCell ref="H36:I36"/>
    <mergeCell ref="J36:K36"/>
    <mergeCell ref="H43:I43"/>
    <mergeCell ref="J43:K43"/>
    <mergeCell ref="B37:G37"/>
    <mergeCell ref="H37:I37"/>
    <mergeCell ref="J37:K37"/>
    <mergeCell ref="B38:G38"/>
    <mergeCell ref="H38:I38"/>
    <mergeCell ref="J14:K14"/>
    <mergeCell ref="B17:G17"/>
    <mergeCell ref="H17:I17"/>
    <mergeCell ref="J17:K17"/>
    <mergeCell ref="B18:G18"/>
    <mergeCell ref="H18:I18"/>
    <mergeCell ref="J18:K18"/>
    <mergeCell ref="B14:G14"/>
    <mergeCell ref="H14:I14"/>
    <mergeCell ref="C5:J5"/>
    <mergeCell ref="C6:J6"/>
    <mergeCell ref="B10:G10"/>
    <mergeCell ref="H10:I10"/>
    <mergeCell ref="J10:K10"/>
    <mergeCell ref="B12:G12"/>
    <mergeCell ref="H12:I12"/>
    <mergeCell ref="J12:K12"/>
    <mergeCell ref="B13:G13"/>
    <mergeCell ref="H13:I13"/>
    <mergeCell ref="J13:K13"/>
    <mergeCell ref="E7:H7"/>
    <mergeCell ref="E8:H8"/>
    <mergeCell ref="B40:G40"/>
    <mergeCell ref="H40:I40"/>
    <mergeCell ref="J40:K40"/>
    <mergeCell ref="B15:G15"/>
    <mergeCell ref="B16:G16"/>
    <mergeCell ref="B20:G20"/>
    <mergeCell ref="B21:G21"/>
    <mergeCell ref="H20:I20"/>
    <mergeCell ref="H21:I21"/>
    <mergeCell ref="H15:I15"/>
    <mergeCell ref="H16:I16"/>
    <mergeCell ref="J15:K15"/>
    <mergeCell ref="J16:K16"/>
    <mergeCell ref="J20:K20"/>
    <mergeCell ref="J21:K21"/>
    <mergeCell ref="B31:G31"/>
    <mergeCell ref="B30:G30"/>
    <mergeCell ref="B33:G33"/>
    <mergeCell ref="H33:I33"/>
    <mergeCell ref="H30:I30"/>
    <mergeCell ref="H31:I31"/>
    <mergeCell ref="B32:G32"/>
    <mergeCell ref="H32:I32"/>
    <mergeCell ref="B19:G19"/>
    <mergeCell ref="H49:I49"/>
    <mergeCell ref="J49:K49"/>
    <mergeCell ref="B48:G48"/>
    <mergeCell ref="H48:I48"/>
    <mergeCell ref="J48:K48"/>
    <mergeCell ref="B44:G44"/>
    <mergeCell ref="B45:G45"/>
    <mergeCell ref="B46:G46"/>
    <mergeCell ref="H46:I46"/>
    <mergeCell ref="J46:K46"/>
    <mergeCell ref="H44:I44"/>
    <mergeCell ref="H45:I45"/>
    <mergeCell ref="J44:K44"/>
    <mergeCell ref="J45:K45"/>
    <mergeCell ref="B49:G49"/>
  </mergeCells>
  <conditionalFormatting sqref="H49:K49">
    <cfRule type="containsText" dxfId="9" priority="1" operator="containsText" text="INCORRECTO">
      <formula>NOT(ISERROR(SEARCH("INCORRECTO",H49)))</formula>
    </cfRule>
  </conditionalFormatting>
  <dataValidations count="12">
    <dataValidation allowBlank="1" showInputMessage="1" showErrorMessage="1" prompt="Los valores correspondientes a amortización y depreciación no afectan el calculo del estado de resultados. Teniendo en cuenta lo anterior, estos valores deben estar incluidos dentro del costo de ventas y los gastos operacionales. " sqref="B15:G15" xr:uid="{70A4D0A1-0832-41CC-A66F-4BD4D13E3C15}"/>
    <dataValidation allowBlank="1" showInputMessage="1" showErrorMessage="1" prompt="En el diligenciamiento de la información no se deben registrar los valores con signo negativo, salvo en los casos en los que la naturaleza lo requiera ( campos con texto en rojo)_x000a__x000a_" sqref="B11:G14" xr:uid="{68C84388-06AC-46A1-9978-458C6017231C}"/>
    <dataValidation allowBlank="1" showInputMessage="1" showErrorMessage="1" prompt="En el diligenciamiento de la información no se deben registrar los valores con signo negativo, salvo en los casos en los que la naturaleza lo requiera ( campos con texto en rojo)_x000a_" sqref="B18:G24 B28:G37 B39:G40" xr:uid="{2E8B3E58-F2A1-4B4B-8AA8-6998CD6A0C6F}"/>
    <dataValidation allowBlank="1" showInputMessage="1" showErrorMessage="1" prompt="En el diligenciamiento de la información no se deben registrar los valores con signo negativo, salvo en los casos en los que la naturaleza lo requiera ( campos con texto en rojo)" sqref="B42:G42" xr:uid="{C8AC7868-3B54-4D9C-8605-B6832B8BC5BA}"/>
    <dataValidation allowBlank="1" showInputMessage="1" showErrorMessage="1" prompt="Corresponde a la suma de otros gastos financieros y los correspondientes a gastos de intereses de deuda financiera." sqref="H33:K33" xr:uid="{0D8AF0E4-A70D-4587-9682-789E35A2886A}"/>
    <dataValidation allowBlank="1" showInputMessage="1" showErrorMessage="1" prompt="Corresponde a la suma de costos financieros y otros gastos no operacionales._x000a_" sqref="H32:K32" xr:uid="{2C7D85EC-24CD-464E-A924-C9916391EF04}"/>
    <dataValidation allowBlank="1" showInputMessage="1" showErrorMessage="1" error="Para terminar el reporte de manera correcta, las celdas de validación deben estar en modo CORRECTO." prompt="Recuerde que para realizar un reporte de la información correcto todas las celdas de validación deben indicar: CORRECTO" sqref="H49:K49" xr:uid="{0A2A8AB6-9B04-483C-A2D6-3358795B9921}"/>
    <dataValidation allowBlank="1" showInputMessage="1" showErrorMessage="1" prompt="Diligencie en esta celda el valor correspondiente a la ganancia o pérdida neta, de conformidad al estado financiero certificado y aprobado." sqref="B48:G48" xr:uid="{62EF836F-8201-404D-BA0D-D3C4BC059DA3}"/>
    <dataValidation type="whole" operator="greaterThanOrEqual" allowBlank="1" showInputMessage="1" showErrorMessage="1" error="En el diligenciamiento de la información no se debe registrar la información con signo negativo, salvo para los conceptos marcados en color morado." sqref="H12:K16 H30:K31 H34:K36" xr:uid="{E44FF311-D5A3-44DB-BAEB-273449AA6232}">
      <formula1>0</formula1>
    </dataValidation>
    <dataValidation type="whole" allowBlank="1" showInputMessage="1" showErrorMessage="1" sqref="H24:K24 H26:K26 H28:K28 H37:K37 H42:K42 H48:K48" xr:uid="{ACA059F3-3705-426F-B362-974E1D8452AA}">
      <formula1>-999999999999999</formula1>
      <formula2>9999999999999990</formula2>
    </dataValidation>
    <dataValidation type="whole" operator="greaterThanOrEqual" allowBlank="1" showInputMessage="1" showErrorMessage="1" error="En el diligenciamiento de la información no se debe registrar la información con signo negativo, salvo para los conceptos marcados en color morado._x000a_" sqref="H18:K23" xr:uid="{E10AB323-15DB-4192-A468-5897591DECED}">
      <formula1>0</formula1>
    </dataValidation>
    <dataValidation type="whole" operator="greaterThanOrEqual" allowBlank="1" showInputMessage="1" showErrorMessage="1" sqref="H39:K40" xr:uid="{DEFFC4DB-0FA3-429D-8CAC-66FCB3106DBE}">
      <formula1>0</formula1>
    </dataValidation>
  </dataValidations>
  <hyperlinks>
    <hyperlink ref="E56" location="ORI!A1" display="Siguiente -&gt;" xr:uid="{8E76E63A-5612-49B9-B77D-95F1D72197D2}"/>
    <hyperlink ref="F56:H56" location="ORI!A1" display="Estado de Resultados Integral" xr:uid="{CD801183-38CE-4F5E-A2AC-FDE331C9A054}"/>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99511-793F-40DB-A107-756A6CE17DE5}">
  <sheetPr codeName="Hoja5"/>
  <dimension ref="A2:XFD33"/>
  <sheetViews>
    <sheetView showGridLines="0" topLeftCell="A16" workbookViewId="0">
      <selection activeCell="J25" sqref="J25:M25"/>
    </sheetView>
  </sheetViews>
  <sheetFormatPr baseColWidth="10" defaultColWidth="0" defaultRowHeight="15" zeroHeight="1"/>
  <cols>
    <col min="1" max="1" width="11.42578125" customWidth="1"/>
    <col min="2" max="2" width="5.5703125" customWidth="1"/>
    <col min="3" max="3" width="5" customWidth="1"/>
    <col min="4" max="14" width="11.42578125" customWidth="1"/>
    <col min="15" max="16" width="15.42578125" hidden="1" customWidth="1"/>
    <col min="17" max="17" width="47.42578125" hidden="1" customWidth="1"/>
    <col min="18" max="18" width="23.28515625" hidden="1" customWidth="1"/>
    <col min="19" max="19" width="26.5703125" hidden="1" customWidth="1"/>
    <col min="20" max="20" width="109.5703125" hidden="1" customWidth="1"/>
    <col min="21" max="16384" width="11.42578125" hidden="1"/>
  </cols>
  <sheetData>
    <row r="2" spans="2:16384">
      <c r="C2" s="81"/>
      <c r="D2" t="s">
        <v>1404</v>
      </c>
      <c r="G2" s="82"/>
      <c r="H2" t="s">
        <v>1405</v>
      </c>
      <c r="K2" s="83"/>
      <c r="L2" t="s">
        <v>1406</v>
      </c>
    </row>
    <row r="3" spans="2:16384" ht="15.75" thickBot="1"/>
    <row r="4" spans="2:16384" ht="21">
      <c r="B4" s="15"/>
      <c r="C4" s="177"/>
      <c r="D4" s="177"/>
      <c r="E4" s="177"/>
      <c r="F4" s="177"/>
      <c r="G4" s="177"/>
      <c r="H4" s="177"/>
      <c r="I4" s="177"/>
      <c r="J4" s="177"/>
      <c r="K4" s="177"/>
      <c r="L4" s="177"/>
      <c r="M4" s="16"/>
    </row>
    <row r="5" spans="2:16384" ht="21" customHeight="1">
      <c r="B5" s="17"/>
      <c r="C5" s="178" t="s">
        <v>1424</v>
      </c>
      <c r="D5" s="178"/>
      <c r="E5" s="178"/>
      <c r="F5" s="178"/>
      <c r="G5" s="178"/>
      <c r="H5" s="178"/>
      <c r="I5" s="178"/>
      <c r="J5" s="178"/>
      <c r="K5" s="178"/>
      <c r="L5" s="178"/>
      <c r="M5" s="14"/>
    </row>
    <row r="6" spans="2:16384" ht="21" customHeight="1">
      <c r="B6" s="17"/>
      <c r="C6" s="18"/>
      <c r="D6" s="18"/>
      <c r="E6" s="130" t="s">
        <v>1425</v>
      </c>
      <c r="F6" s="130"/>
      <c r="G6" s="130"/>
      <c r="H6" s="130"/>
      <c r="I6" s="130"/>
      <c r="J6" s="130"/>
      <c r="K6" s="18"/>
      <c r="L6" s="18"/>
      <c r="M6" s="40"/>
      <c r="N6" s="18"/>
      <c r="O6" s="18"/>
      <c r="P6" s="18"/>
      <c r="Q6" s="130"/>
      <c r="R6" s="130"/>
      <c r="S6" s="130"/>
      <c r="T6" s="130"/>
      <c r="U6" s="130"/>
      <c r="V6" s="130"/>
      <c r="W6" s="130"/>
      <c r="X6" s="130"/>
      <c r="Y6" s="130"/>
      <c r="Z6" s="130"/>
      <c r="AA6" s="130"/>
      <c r="AB6" s="130"/>
      <c r="AC6" s="130"/>
      <c r="AD6" s="130"/>
      <c r="AE6" s="130"/>
      <c r="AF6" s="130"/>
      <c r="AG6" s="130"/>
      <c r="AH6" s="130"/>
      <c r="AI6" s="130"/>
      <c r="AJ6" s="130"/>
      <c r="AK6" s="130"/>
      <c r="AL6" s="130"/>
      <c r="AM6" s="130"/>
      <c r="AN6" s="130"/>
      <c r="AO6" s="130"/>
      <c r="AP6" s="130"/>
      <c r="AQ6" s="130"/>
      <c r="AR6" s="130"/>
      <c r="AS6" s="130"/>
      <c r="AT6" s="130"/>
      <c r="AU6" s="130"/>
      <c r="AV6" s="130"/>
      <c r="AW6" s="130"/>
      <c r="AX6" s="130"/>
      <c r="AY6" s="130"/>
      <c r="AZ6" s="130"/>
      <c r="BA6" s="130"/>
      <c r="BB6" s="130"/>
      <c r="BC6" s="130"/>
      <c r="BD6" s="130"/>
      <c r="BE6" s="130"/>
      <c r="BF6" s="130"/>
      <c r="BG6" s="130"/>
      <c r="BH6" s="130"/>
      <c r="BI6" s="130"/>
      <c r="BJ6" s="130"/>
      <c r="BK6" s="130"/>
      <c r="BL6" s="130"/>
      <c r="BM6" s="130"/>
      <c r="BN6" s="130"/>
      <c r="BO6" s="130"/>
      <c r="BP6" s="130"/>
      <c r="BQ6" s="130"/>
      <c r="BR6" s="130"/>
      <c r="BS6" s="130"/>
      <c r="BT6" s="130"/>
      <c r="BU6" s="130"/>
      <c r="BV6" s="130"/>
      <c r="BW6" s="130"/>
      <c r="BX6" s="130"/>
      <c r="BY6" s="130"/>
      <c r="BZ6" s="130"/>
      <c r="CA6" s="130"/>
      <c r="CB6" s="130"/>
      <c r="CC6" s="130"/>
      <c r="CD6" s="130"/>
      <c r="CE6" s="130"/>
      <c r="CF6" s="130"/>
      <c r="CG6" s="130"/>
      <c r="CH6" s="130"/>
      <c r="CI6" s="130"/>
      <c r="CJ6" s="130"/>
      <c r="CK6" s="130"/>
      <c r="CL6" s="130"/>
      <c r="CM6" s="130"/>
      <c r="CN6" s="130"/>
      <c r="CO6" s="130"/>
      <c r="CP6" s="130"/>
      <c r="CQ6" s="130"/>
      <c r="CR6" s="130"/>
      <c r="CS6" s="130"/>
      <c r="CT6" s="130"/>
      <c r="CU6" s="130"/>
      <c r="CV6" s="130"/>
      <c r="CW6" s="130"/>
      <c r="CX6" s="130"/>
      <c r="CY6" s="130"/>
      <c r="CZ6" s="130"/>
      <c r="DA6" s="130"/>
      <c r="DB6" s="130"/>
      <c r="DC6" s="130"/>
      <c r="DD6" s="130"/>
      <c r="DE6" s="130"/>
      <c r="DF6" s="130"/>
      <c r="DG6" s="130"/>
      <c r="DH6" s="130"/>
      <c r="DI6" s="130"/>
      <c r="DJ6" s="130"/>
      <c r="DK6" s="130"/>
      <c r="DL6" s="130"/>
      <c r="DM6" s="130"/>
      <c r="DN6" s="130"/>
      <c r="DO6" s="130"/>
      <c r="DP6" s="130"/>
      <c r="DQ6" s="130"/>
      <c r="DR6" s="130"/>
      <c r="DS6" s="130"/>
      <c r="DT6" s="130"/>
      <c r="DU6" s="130"/>
      <c r="DV6" s="130"/>
      <c r="DW6" s="130"/>
      <c r="DX6" s="130"/>
      <c r="DY6" s="130"/>
      <c r="DZ6" s="130"/>
      <c r="EA6" s="130"/>
      <c r="EB6" s="130"/>
      <c r="EC6" s="130"/>
      <c r="ED6" s="130"/>
      <c r="EE6" s="130"/>
      <c r="EF6" s="130"/>
      <c r="EG6" s="130"/>
      <c r="EH6" s="130"/>
      <c r="EI6" s="130"/>
      <c r="EJ6" s="130"/>
      <c r="EK6" s="130"/>
      <c r="EL6" s="130"/>
      <c r="EM6" s="130"/>
      <c r="EN6" s="130"/>
      <c r="EO6" s="130"/>
      <c r="EP6" s="130"/>
      <c r="EQ6" s="130"/>
      <c r="ER6" s="130"/>
      <c r="ES6" s="130"/>
      <c r="ET6" s="130"/>
      <c r="EU6" s="130"/>
      <c r="EV6" s="130"/>
      <c r="EW6" s="130"/>
      <c r="EX6" s="130"/>
      <c r="EY6" s="130"/>
      <c r="EZ6" s="130"/>
      <c r="FA6" s="130"/>
      <c r="FB6" s="130"/>
      <c r="FC6" s="130"/>
      <c r="FD6" s="130"/>
      <c r="FE6" s="130"/>
      <c r="FF6" s="130"/>
      <c r="FG6" s="130"/>
      <c r="FH6" s="130"/>
      <c r="FI6" s="130"/>
      <c r="FJ6" s="130"/>
      <c r="FK6" s="130"/>
      <c r="FL6" s="130"/>
      <c r="FM6" s="130"/>
      <c r="FN6" s="130"/>
      <c r="FO6" s="130"/>
      <c r="FP6" s="130"/>
      <c r="FQ6" s="130"/>
      <c r="FR6" s="130"/>
      <c r="FS6" s="130"/>
      <c r="FT6" s="130"/>
      <c r="FU6" s="130"/>
      <c r="FV6" s="130"/>
      <c r="FW6" s="130"/>
      <c r="FX6" s="130"/>
      <c r="FY6" s="130"/>
      <c r="FZ6" s="130"/>
      <c r="GA6" s="130"/>
      <c r="GB6" s="130"/>
      <c r="GC6" s="130"/>
      <c r="GD6" s="130"/>
      <c r="GE6" s="130"/>
      <c r="GF6" s="130"/>
      <c r="GG6" s="130"/>
      <c r="GH6" s="130"/>
      <c r="GI6" s="130"/>
      <c r="GJ6" s="130"/>
      <c r="GK6" s="130"/>
      <c r="GL6" s="130"/>
      <c r="GM6" s="130"/>
      <c r="GN6" s="130"/>
      <c r="GO6" s="130"/>
      <c r="GP6" s="130"/>
      <c r="GQ6" s="130"/>
      <c r="GR6" s="130"/>
      <c r="GS6" s="130"/>
      <c r="GT6" s="130"/>
      <c r="GU6" s="130"/>
      <c r="GV6" s="130"/>
      <c r="GW6" s="130"/>
      <c r="GX6" s="130"/>
      <c r="GY6" s="130"/>
      <c r="GZ6" s="130"/>
      <c r="HA6" s="130"/>
      <c r="HB6" s="130"/>
      <c r="HC6" s="130"/>
      <c r="HD6" s="130"/>
      <c r="HE6" s="130"/>
      <c r="HF6" s="130"/>
      <c r="HG6" s="130"/>
      <c r="HH6" s="130"/>
      <c r="HI6" s="130"/>
      <c r="HJ6" s="130"/>
      <c r="HK6" s="130"/>
      <c r="HL6" s="130"/>
      <c r="HM6" s="130"/>
      <c r="HN6" s="130"/>
      <c r="HO6" s="130"/>
      <c r="HP6" s="130"/>
      <c r="HQ6" s="130"/>
      <c r="HR6" s="130"/>
      <c r="HS6" s="130"/>
      <c r="HT6" s="130"/>
      <c r="HU6" s="130"/>
      <c r="HV6" s="130"/>
      <c r="HW6" s="130"/>
      <c r="HX6" s="130"/>
      <c r="HY6" s="130"/>
      <c r="HZ6" s="130"/>
      <c r="IA6" s="130"/>
      <c r="IB6" s="130"/>
      <c r="IC6" s="130"/>
      <c r="ID6" s="130"/>
      <c r="IE6" s="130"/>
      <c r="IF6" s="130"/>
      <c r="IG6" s="130"/>
      <c r="IH6" s="130"/>
      <c r="II6" s="130"/>
      <c r="IJ6" s="130"/>
      <c r="IK6" s="130"/>
      <c r="IL6" s="130"/>
      <c r="IM6" s="130"/>
      <c r="IN6" s="130"/>
      <c r="IO6" s="130"/>
      <c r="IP6" s="130"/>
      <c r="IQ6" s="130"/>
      <c r="IR6" s="130"/>
      <c r="IS6" s="130"/>
      <c r="IT6" s="130"/>
      <c r="IU6" s="130"/>
      <c r="IV6" s="130"/>
      <c r="IW6" s="130"/>
      <c r="IX6" s="130"/>
      <c r="IY6" s="130"/>
      <c r="IZ6" s="130"/>
      <c r="JA6" s="130"/>
      <c r="JB6" s="130"/>
      <c r="JC6" s="130"/>
      <c r="JD6" s="130"/>
      <c r="JE6" s="130"/>
      <c r="JF6" s="130"/>
      <c r="JG6" s="130"/>
      <c r="JH6" s="130"/>
      <c r="JI6" s="130"/>
      <c r="JJ6" s="130"/>
      <c r="JK6" s="130"/>
      <c r="JL6" s="130"/>
      <c r="JM6" s="130"/>
      <c r="JN6" s="130"/>
      <c r="JO6" s="130"/>
      <c r="JP6" s="130"/>
      <c r="JQ6" s="130"/>
      <c r="JR6" s="130"/>
      <c r="JS6" s="130"/>
      <c r="JT6" s="130"/>
      <c r="JU6" s="130"/>
      <c r="JV6" s="130"/>
      <c r="JW6" s="130"/>
      <c r="JX6" s="130"/>
      <c r="JY6" s="130"/>
      <c r="JZ6" s="130"/>
      <c r="KA6" s="130"/>
      <c r="KB6" s="130"/>
      <c r="KC6" s="130"/>
      <c r="KD6" s="130"/>
      <c r="KE6" s="130"/>
      <c r="KF6" s="130"/>
      <c r="KG6" s="130"/>
      <c r="KH6" s="130"/>
      <c r="KI6" s="130"/>
      <c r="KJ6" s="130"/>
      <c r="KK6" s="130"/>
      <c r="KL6" s="130"/>
      <c r="KM6" s="130"/>
      <c r="KN6" s="130"/>
      <c r="KO6" s="130"/>
      <c r="KP6" s="130"/>
      <c r="KQ6" s="130"/>
      <c r="KR6" s="130"/>
      <c r="KS6" s="130"/>
      <c r="KT6" s="130"/>
      <c r="KU6" s="130"/>
      <c r="KV6" s="130"/>
      <c r="KW6" s="130"/>
      <c r="KX6" s="130"/>
      <c r="KY6" s="130"/>
      <c r="KZ6" s="130"/>
      <c r="LA6" s="130"/>
      <c r="LB6" s="130"/>
      <c r="LC6" s="130"/>
      <c r="LD6" s="130"/>
      <c r="LE6" s="130"/>
      <c r="LF6" s="130"/>
      <c r="LG6" s="130"/>
      <c r="LH6" s="130"/>
      <c r="LI6" s="130"/>
      <c r="LJ6" s="130"/>
      <c r="LK6" s="130"/>
      <c r="LL6" s="130"/>
      <c r="LM6" s="130"/>
      <c r="LN6" s="130"/>
      <c r="LO6" s="130"/>
      <c r="LP6" s="130"/>
      <c r="LQ6" s="130"/>
      <c r="LR6" s="130"/>
      <c r="LS6" s="130"/>
      <c r="LT6" s="130"/>
      <c r="LU6" s="130"/>
      <c r="LV6" s="130"/>
      <c r="LW6" s="130"/>
      <c r="LX6" s="130"/>
      <c r="LY6" s="130"/>
      <c r="LZ6" s="130"/>
      <c r="MA6" s="130"/>
      <c r="MB6" s="130"/>
      <c r="MC6" s="130"/>
      <c r="MD6" s="130"/>
      <c r="ME6" s="130"/>
      <c r="MF6" s="130"/>
      <c r="MG6" s="130"/>
      <c r="MH6" s="130"/>
      <c r="MI6" s="130"/>
      <c r="MJ6" s="130"/>
      <c r="MK6" s="130"/>
      <c r="ML6" s="130"/>
      <c r="MM6" s="130"/>
      <c r="MN6" s="130"/>
      <c r="MO6" s="130"/>
      <c r="MP6" s="130"/>
      <c r="MQ6" s="130"/>
      <c r="MR6" s="130"/>
      <c r="MS6" s="130"/>
      <c r="MT6" s="130"/>
      <c r="MU6" s="130"/>
      <c r="MV6" s="130"/>
      <c r="MW6" s="130"/>
      <c r="MX6" s="130"/>
      <c r="MY6" s="130"/>
      <c r="MZ6" s="130"/>
      <c r="NA6" s="130"/>
      <c r="NB6" s="130"/>
      <c r="NC6" s="130"/>
      <c r="ND6" s="130"/>
      <c r="NE6" s="130"/>
      <c r="NF6" s="130"/>
      <c r="NG6" s="130"/>
      <c r="NH6" s="130"/>
      <c r="NI6" s="130"/>
      <c r="NJ6" s="130"/>
      <c r="NK6" s="130"/>
      <c r="NL6" s="130"/>
      <c r="NM6" s="130"/>
      <c r="NN6" s="130"/>
      <c r="NO6" s="130"/>
      <c r="NP6" s="130"/>
      <c r="NQ6" s="130"/>
      <c r="NR6" s="130"/>
      <c r="NS6" s="130"/>
      <c r="NT6" s="130"/>
      <c r="NU6" s="130"/>
      <c r="NV6" s="130"/>
      <c r="NW6" s="130"/>
      <c r="NX6" s="130"/>
      <c r="NY6" s="130"/>
      <c r="NZ6" s="130"/>
      <c r="OA6" s="130"/>
      <c r="OB6" s="130"/>
      <c r="OC6" s="130"/>
      <c r="OD6" s="130"/>
      <c r="OE6" s="130"/>
      <c r="OF6" s="130"/>
      <c r="OG6" s="130"/>
      <c r="OH6" s="130"/>
      <c r="OI6" s="130"/>
      <c r="OJ6" s="130"/>
      <c r="OK6" s="130"/>
      <c r="OL6" s="130"/>
      <c r="OM6" s="130"/>
      <c r="ON6" s="130"/>
      <c r="OO6" s="130"/>
      <c r="OP6" s="130"/>
      <c r="OQ6" s="130"/>
      <c r="OR6" s="130"/>
      <c r="OS6" s="130"/>
      <c r="OT6" s="130"/>
      <c r="OU6" s="130"/>
      <c r="OV6" s="130"/>
      <c r="OW6" s="130"/>
      <c r="OX6" s="130"/>
      <c r="OY6" s="130"/>
      <c r="OZ6" s="130"/>
      <c r="PA6" s="130"/>
      <c r="PB6" s="130"/>
      <c r="PC6" s="130"/>
      <c r="PD6" s="130"/>
      <c r="PE6" s="130"/>
      <c r="PF6" s="130"/>
      <c r="PG6" s="130"/>
      <c r="PH6" s="130"/>
      <c r="PI6" s="130"/>
      <c r="PJ6" s="130"/>
      <c r="PK6" s="130"/>
      <c r="PL6" s="130"/>
      <c r="PM6" s="130"/>
      <c r="PN6" s="130"/>
      <c r="PO6" s="130"/>
      <c r="PP6" s="130"/>
      <c r="PQ6" s="130"/>
      <c r="PR6" s="130"/>
      <c r="PS6" s="130"/>
      <c r="PT6" s="130"/>
      <c r="PU6" s="130"/>
      <c r="PV6" s="130"/>
      <c r="PW6" s="130"/>
      <c r="PX6" s="130"/>
      <c r="PY6" s="130"/>
      <c r="PZ6" s="130"/>
      <c r="QA6" s="130"/>
      <c r="QB6" s="130"/>
      <c r="QC6" s="130"/>
      <c r="QD6" s="130"/>
      <c r="QE6" s="130"/>
      <c r="QF6" s="130"/>
      <c r="QG6" s="130"/>
      <c r="QH6" s="130"/>
      <c r="QI6" s="130"/>
      <c r="QJ6" s="130"/>
      <c r="QK6" s="130"/>
      <c r="QL6" s="130"/>
      <c r="QM6" s="130"/>
      <c r="QN6" s="130"/>
      <c r="QO6" s="130"/>
      <c r="QP6" s="130"/>
      <c r="QQ6" s="130"/>
      <c r="QR6" s="130"/>
      <c r="QS6" s="130"/>
      <c r="QT6" s="130"/>
      <c r="QU6" s="130"/>
      <c r="QV6" s="130"/>
      <c r="QW6" s="130"/>
      <c r="QX6" s="130"/>
      <c r="QY6" s="130"/>
      <c r="QZ6" s="130"/>
      <c r="RA6" s="130"/>
      <c r="RB6" s="130"/>
      <c r="RC6" s="130"/>
      <c r="RD6" s="130"/>
      <c r="RE6" s="130"/>
      <c r="RF6" s="130"/>
      <c r="RG6" s="130"/>
      <c r="RH6" s="130"/>
      <c r="RI6" s="130"/>
      <c r="RJ6" s="130"/>
      <c r="RK6" s="130"/>
      <c r="RL6" s="130"/>
      <c r="RM6" s="130"/>
      <c r="RN6" s="130"/>
      <c r="RO6" s="130"/>
      <c r="RP6" s="130"/>
      <c r="RQ6" s="130"/>
      <c r="RR6" s="130"/>
      <c r="RS6" s="130"/>
      <c r="RT6" s="130"/>
      <c r="RU6" s="130"/>
      <c r="RV6" s="130"/>
      <c r="RW6" s="130"/>
      <c r="RX6" s="130"/>
      <c r="RY6" s="130"/>
      <c r="RZ6" s="130"/>
      <c r="SA6" s="130"/>
      <c r="SB6" s="130"/>
      <c r="SC6" s="130"/>
      <c r="SD6" s="130"/>
      <c r="SE6" s="130"/>
      <c r="SF6" s="130"/>
      <c r="SG6" s="130"/>
      <c r="SH6" s="130"/>
      <c r="SI6" s="130"/>
      <c r="SJ6" s="130"/>
      <c r="SK6" s="130"/>
      <c r="SL6" s="130"/>
      <c r="SM6" s="130"/>
      <c r="SN6" s="130"/>
      <c r="SO6" s="130"/>
      <c r="SP6" s="130"/>
      <c r="SQ6" s="130"/>
      <c r="SR6" s="130"/>
      <c r="SS6" s="130"/>
      <c r="ST6" s="130"/>
      <c r="SU6" s="130"/>
      <c r="SV6" s="130"/>
      <c r="SW6" s="130"/>
      <c r="SX6" s="130"/>
      <c r="SY6" s="130"/>
      <c r="SZ6" s="130"/>
      <c r="TA6" s="130"/>
      <c r="TB6" s="130"/>
      <c r="TC6" s="130"/>
      <c r="TD6" s="130"/>
      <c r="TE6" s="130"/>
      <c r="TF6" s="130"/>
      <c r="TG6" s="130"/>
      <c r="TH6" s="130"/>
      <c r="TI6" s="130"/>
      <c r="TJ6" s="130"/>
      <c r="TK6" s="130"/>
      <c r="TL6" s="130"/>
      <c r="TM6" s="130"/>
      <c r="TN6" s="130"/>
      <c r="TO6" s="130"/>
      <c r="TP6" s="130"/>
      <c r="TQ6" s="130"/>
      <c r="TR6" s="130"/>
      <c r="TS6" s="130"/>
      <c r="TT6" s="130"/>
      <c r="TU6" s="130"/>
      <c r="TV6" s="130"/>
      <c r="TW6" s="130"/>
      <c r="TX6" s="130"/>
      <c r="TY6" s="130"/>
      <c r="TZ6" s="130"/>
      <c r="UA6" s="130"/>
      <c r="UB6" s="130"/>
      <c r="UC6" s="130"/>
      <c r="UD6" s="130"/>
      <c r="UE6" s="130"/>
      <c r="UF6" s="130"/>
      <c r="UG6" s="130"/>
      <c r="UH6" s="130"/>
      <c r="UI6" s="130"/>
      <c r="UJ6" s="130"/>
      <c r="UK6" s="130"/>
      <c r="UL6" s="130"/>
      <c r="UM6" s="130"/>
      <c r="UN6" s="130"/>
      <c r="UO6" s="130"/>
      <c r="UP6" s="130"/>
      <c r="UQ6" s="130"/>
      <c r="UR6" s="130"/>
      <c r="US6" s="130"/>
      <c r="UT6" s="130"/>
      <c r="UU6" s="130"/>
      <c r="UV6" s="130"/>
      <c r="UW6" s="130"/>
      <c r="UX6" s="130"/>
      <c r="UY6" s="130"/>
      <c r="UZ6" s="130"/>
      <c r="VA6" s="130"/>
      <c r="VB6" s="130"/>
      <c r="VC6" s="130"/>
      <c r="VD6" s="130"/>
      <c r="VE6" s="130"/>
      <c r="VF6" s="130"/>
      <c r="VG6" s="130"/>
      <c r="VH6" s="130"/>
      <c r="VI6" s="130"/>
      <c r="VJ6" s="130"/>
      <c r="VK6" s="130"/>
      <c r="VL6" s="130"/>
      <c r="VM6" s="130"/>
      <c r="VN6" s="130"/>
      <c r="VO6" s="130"/>
      <c r="VP6" s="130"/>
      <c r="VQ6" s="130"/>
      <c r="VR6" s="130"/>
      <c r="VS6" s="130"/>
      <c r="VT6" s="130"/>
      <c r="VU6" s="130"/>
      <c r="VV6" s="130"/>
      <c r="VW6" s="130"/>
      <c r="VX6" s="130"/>
      <c r="VY6" s="130"/>
      <c r="VZ6" s="130"/>
      <c r="WA6" s="130"/>
      <c r="WB6" s="130"/>
      <c r="WC6" s="130"/>
      <c r="WD6" s="130"/>
      <c r="WE6" s="130"/>
      <c r="WF6" s="130"/>
      <c r="WG6" s="130"/>
      <c r="WH6" s="130"/>
      <c r="WI6" s="130"/>
      <c r="WJ6" s="130"/>
      <c r="WK6" s="130"/>
      <c r="WL6" s="130"/>
      <c r="WM6" s="130"/>
      <c r="WN6" s="130"/>
      <c r="WO6" s="130"/>
      <c r="WP6" s="130"/>
      <c r="WQ6" s="130"/>
      <c r="WR6" s="130"/>
      <c r="WS6" s="130"/>
      <c r="WT6" s="130"/>
      <c r="WU6" s="130"/>
      <c r="WV6" s="130"/>
      <c r="WW6" s="130"/>
      <c r="WX6" s="130"/>
      <c r="WY6" s="130"/>
      <c r="WZ6" s="130"/>
      <c r="XA6" s="130"/>
      <c r="XB6" s="130"/>
      <c r="XC6" s="130"/>
      <c r="XD6" s="130"/>
      <c r="XE6" s="130"/>
      <c r="XF6" s="130"/>
      <c r="XG6" s="130"/>
      <c r="XH6" s="130"/>
      <c r="XI6" s="130"/>
      <c r="XJ6" s="130"/>
      <c r="XK6" s="130"/>
      <c r="XL6" s="130"/>
      <c r="XM6" s="130"/>
      <c r="XN6" s="130"/>
      <c r="XO6" s="130"/>
      <c r="XP6" s="130"/>
      <c r="XQ6" s="130"/>
      <c r="XR6" s="130"/>
      <c r="XS6" s="130"/>
      <c r="XT6" s="130"/>
      <c r="XU6" s="130"/>
      <c r="XV6" s="130"/>
      <c r="XW6" s="130"/>
      <c r="XX6" s="130"/>
      <c r="XY6" s="130"/>
      <c r="XZ6" s="130"/>
      <c r="YA6" s="130"/>
      <c r="YB6" s="130"/>
      <c r="YC6" s="130"/>
      <c r="YD6" s="130"/>
      <c r="YE6" s="130"/>
      <c r="YF6" s="130"/>
      <c r="YG6" s="130"/>
      <c r="YH6" s="130"/>
      <c r="YI6" s="130"/>
      <c r="YJ6" s="130"/>
      <c r="YK6" s="130"/>
      <c r="YL6" s="130"/>
      <c r="YM6" s="130"/>
      <c r="YN6" s="130"/>
      <c r="YO6" s="130"/>
      <c r="YP6" s="130"/>
      <c r="YQ6" s="130"/>
      <c r="YR6" s="130"/>
      <c r="YS6" s="130"/>
      <c r="YT6" s="130"/>
      <c r="YU6" s="130"/>
      <c r="YV6" s="130"/>
      <c r="YW6" s="130"/>
      <c r="YX6" s="130"/>
      <c r="YY6" s="130"/>
      <c r="YZ6" s="130"/>
      <c r="ZA6" s="130"/>
      <c r="ZB6" s="130"/>
      <c r="ZC6" s="130"/>
      <c r="ZD6" s="130"/>
      <c r="ZE6" s="130"/>
      <c r="ZF6" s="130"/>
      <c r="ZG6" s="130"/>
      <c r="ZH6" s="130"/>
      <c r="ZI6" s="130"/>
      <c r="ZJ6" s="130"/>
      <c r="ZK6" s="130"/>
      <c r="ZL6" s="130"/>
      <c r="ZM6" s="130"/>
      <c r="ZN6" s="130"/>
      <c r="ZO6" s="130"/>
      <c r="ZP6" s="130"/>
      <c r="ZQ6" s="130"/>
      <c r="ZR6" s="130"/>
      <c r="ZS6" s="130"/>
      <c r="ZT6" s="130"/>
      <c r="ZU6" s="130"/>
      <c r="ZV6" s="130"/>
      <c r="ZW6" s="130"/>
      <c r="ZX6" s="130"/>
      <c r="ZY6" s="130"/>
      <c r="ZZ6" s="130"/>
      <c r="AAA6" s="130"/>
      <c r="AAB6" s="130"/>
      <c r="AAC6" s="130"/>
      <c r="AAD6" s="130"/>
      <c r="AAE6" s="130"/>
      <c r="AAF6" s="130"/>
      <c r="AAG6" s="130"/>
      <c r="AAH6" s="130"/>
      <c r="AAI6" s="130"/>
      <c r="AAJ6" s="130"/>
      <c r="AAK6" s="130"/>
      <c r="AAL6" s="130"/>
      <c r="AAM6" s="130"/>
      <c r="AAN6" s="130"/>
      <c r="AAO6" s="130"/>
      <c r="AAP6" s="130"/>
      <c r="AAQ6" s="130"/>
      <c r="AAR6" s="130"/>
      <c r="AAS6" s="130"/>
      <c r="AAT6" s="130"/>
      <c r="AAU6" s="130"/>
      <c r="AAV6" s="130"/>
      <c r="AAW6" s="130"/>
      <c r="AAX6" s="130"/>
      <c r="AAY6" s="130"/>
      <c r="AAZ6" s="130"/>
      <c r="ABA6" s="130"/>
      <c r="ABB6" s="130"/>
      <c r="ABC6" s="130"/>
      <c r="ABD6" s="130"/>
      <c r="ABE6" s="130"/>
      <c r="ABF6" s="130"/>
      <c r="ABG6" s="130"/>
      <c r="ABH6" s="130"/>
      <c r="ABI6" s="130"/>
      <c r="ABJ6" s="130"/>
      <c r="ABK6" s="130"/>
      <c r="ABL6" s="130"/>
      <c r="ABM6" s="130"/>
      <c r="ABN6" s="130"/>
      <c r="ABO6" s="130"/>
      <c r="ABP6" s="130"/>
      <c r="ABQ6" s="130"/>
      <c r="ABR6" s="130"/>
      <c r="ABS6" s="130"/>
      <c r="ABT6" s="130"/>
      <c r="ABU6" s="130"/>
      <c r="ABV6" s="130"/>
      <c r="ABW6" s="130"/>
      <c r="ABX6" s="130"/>
      <c r="ABY6" s="130"/>
      <c r="ABZ6" s="130"/>
      <c r="ACA6" s="130"/>
      <c r="ACB6" s="130"/>
      <c r="ACC6" s="130"/>
      <c r="ACD6" s="130"/>
      <c r="ACE6" s="130"/>
      <c r="ACF6" s="130"/>
      <c r="ACG6" s="130"/>
      <c r="ACH6" s="130"/>
      <c r="ACI6" s="130"/>
      <c r="ACJ6" s="130"/>
      <c r="ACK6" s="130"/>
      <c r="ACL6" s="130"/>
      <c r="ACM6" s="130"/>
      <c r="ACN6" s="130"/>
      <c r="ACO6" s="130"/>
      <c r="ACP6" s="130"/>
      <c r="ACQ6" s="130"/>
      <c r="ACR6" s="130"/>
      <c r="ACS6" s="130"/>
      <c r="ACT6" s="130"/>
      <c r="ACU6" s="130"/>
      <c r="ACV6" s="130"/>
      <c r="ACW6" s="130"/>
      <c r="ACX6" s="130"/>
      <c r="ACY6" s="130"/>
      <c r="ACZ6" s="130"/>
      <c r="ADA6" s="130"/>
      <c r="ADB6" s="130"/>
      <c r="ADC6" s="130"/>
      <c r="ADD6" s="130"/>
      <c r="ADE6" s="130"/>
      <c r="ADF6" s="130"/>
      <c r="ADG6" s="130"/>
      <c r="ADH6" s="130"/>
      <c r="ADI6" s="130"/>
      <c r="ADJ6" s="130"/>
      <c r="ADK6" s="130"/>
      <c r="ADL6" s="130"/>
      <c r="ADM6" s="130"/>
      <c r="ADN6" s="130"/>
      <c r="ADO6" s="130"/>
      <c r="ADP6" s="130"/>
      <c r="ADQ6" s="130"/>
      <c r="ADR6" s="130"/>
      <c r="ADS6" s="130"/>
      <c r="ADT6" s="130"/>
      <c r="ADU6" s="130"/>
      <c r="ADV6" s="130"/>
      <c r="ADW6" s="130"/>
      <c r="ADX6" s="130"/>
      <c r="ADY6" s="130"/>
      <c r="ADZ6" s="130"/>
      <c r="AEA6" s="130"/>
      <c r="AEB6" s="130"/>
      <c r="AEC6" s="130"/>
      <c r="AED6" s="130"/>
      <c r="AEE6" s="130"/>
      <c r="AEF6" s="130"/>
      <c r="AEG6" s="130"/>
      <c r="AEH6" s="130"/>
      <c r="AEI6" s="130"/>
      <c r="AEJ6" s="130"/>
      <c r="AEK6" s="130"/>
      <c r="AEL6" s="130"/>
      <c r="AEM6" s="130"/>
      <c r="AEN6" s="130"/>
      <c r="AEO6" s="130"/>
      <c r="AEP6" s="130"/>
      <c r="AEQ6" s="130"/>
      <c r="AER6" s="130"/>
      <c r="AES6" s="130"/>
      <c r="AET6" s="130"/>
      <c r="AEU6" s="130"/>
      <c r="AEV6" s="130"/>
      <c r="AEW6" s="130"/>
      <c r="AEX6" s="130"/>
      <c r="AEY6" s="130"/>
      <c r="AEZ6" s="130"/>
      <c r="AFA6" s="130"/>
      <c r="AFB6" s="130"/>
      <c r="AFC6" s="130"/>
      <c r="AFD6" s="130"/>
      <c r="AFE6" s="130"/>
      <c r="AFF6" s="130"/>
      <c r="AFG6" s="130"/>
      <c r="AFH6" s="130"/>
      <c r="AFI6" s="130"/>
      <c r="AFJ6" s="130"/>
      <c r="AFK6" s="130"/>
      <c r="AFL6" s="130"/>
      <c r="AFM6" s="130"/>
      <c r="AFN6" s="130"/>
      <c r="AFO6" s="130"/>
      <c r="AFP6" s="130"/>
      <c r="AFQ6" s="130"/>
      <c r="AFR6" s="130"/>
      <c r="AFS6" s="130"/>
      <c r="AFT6" s="130"/>
      <c r="AFU6" s="130"/>
      <c r="AFV6" s="130"/>
      <c r="AFW6" s="130"/>
      <c r="AFX6" s="130"/>
      <c r="AFY6" s="130"/>
      <c r="AFZ6" s="130"/>
      <c r="AGA6" s="130"/>
      <c r="AGB6" s="130"/>
      <c r="AGC6" s="130"/>
      <c r="AGD6" s="130"/>
      <c r="AGE6" s="130"/>
      <c r="AGF6" s="130"/>
      <c r="AGG6" s="130"/>
      <c r="AGH6" s="130"/>
      <c r="AGI6" s="130"/>
      <c r="AGJ6" s="130"/>
      <c r="AGK6" s="130"/>
      <c r="AGL6" s="130"/>
      <c r="AGM6" s="130"/>
      <c r="AGN6" s="130"/>
      <c r="AGO6" s="130"/>
      <c r="AGP6" s="130"/>
      <c r="AGQ6" s="130"/>
      <c r="AGR6" s="130"/>
      <c r="AGS6" s="130"/>
      <c r="AGT6" s="130"/>
      <c r="AGU6" s="130"/>
      <c r="AGV6" s="130"/>
      <c r="AGW6" s="130"/>
      <c r="AGX6" s="130"/>
      <c r="AGY6" s="130"/>
      <c r="AGZ6" s="130"/>
      <c r="AHA6" s="130"/>
      <c r="AHB6" s="130"/>
      <c r="AHC6" s="130"/>
      <c r="AHD6" s="130"/>
      <c r="AHE6" s="130"/>
      <c r="AHF6" s="130"/>
      <c r="AHG6" s="130"/>
      <c r="AHH6" s="130"/>
      <c r="AHI6" s="130"/>
      <c r="AHJ6" s="130"/>
      <c r="AHK6" s="130"/>
      <c r="AHL6" s="130"/>
      <c r="AHM6" s="130"/>
      <c r="AHN6" s="130"/>
      <c r="AHO6" s="130"/>
      <c r="AHP6" s="130"/>
      <c r="AHQ6" s="130"/>
      <c r="AHR6" s="130"/>
      <c r="AHS6" s="130"/>
      <c r="AHT6" s="130"/>
      <c r="AHU6" s="130"/>
      <c r="AHV6" s="130"/>
      <c r="AHW6" s="130"/>
      <c r="AHX6" s="130"/>
      <c r="AHY6" s="130"/>
      <c r="AHZ6" s="130"/>
      <c r="AIA6" s="130"/>
      <c r="AIB6" s="130"/>
      <c r="AIC6" s="130"/>
      <c r="AID6" s="130"/>
      <c r="AIE6" s="130"/>
      <c r="AIF6" s="130"/>
      <c r="AIG6" s="130"/>
      <c r="AIH6" s="130"/>
      <c r="AII6" s="130"/>
      <c r="AIJ6" s="130"/>
      <c r="AIK6" s="130"/>
      <c r="AIL6" s="130"/>
      <c r="AIM6" s="130"/>
      <c r="AIN6" s="130"/>
      <c r="AIO6" s="130"/>
      <c r="AIP6" s="130"/>
      <c r="AIQ6" s="130"/>
      <c r="AIR6" s="130"/>
      <c r="AIS6" s="130"/>
      <c r="AIT6" s="130"/>
      <c r="AIU6" s="130"/>
      <c r="AIV6" s="130"/>
      <c r="AIW6" s="130"/>
      <c r="AIX6" s="130"/>
      <c r="AIY6" s="130"/>
      <c r="AIZ6" s="130"/>
      <c r="AJA6" s="130"/>
      <c r="AJB6" s="130"/>
      <c r="AJC6" s="130"/>
      <c r="AJD6" s="130"/>
      <c r="AJE6" s="130"/>
      <c r="AJF6" s="130"/>
      <c r="AJG6" s="130"/>
      <c r="AJH6" s="130"/>
      <c r="AJI6" s="130"/>
      <c r="AJJ6" s="130"/>
      <c r="AJK6" s="130"/>
      <c r="AJL6" s="130"/>
      <c r="AJM6" s="130"/>
      <c r="AJN6" s="130"/>
      <c r="AJO6" s="130"/>
      <c r="AJP6" s="130"/>
      <c r="AJQ6" s="130"/>
      <c r="AJR6" s="130"/>
      <c r="AJS6" s="130"/>
      <c r="AJT6" s="130"/>
      <c r="AJU6" s="130"/>
      <c r="AJV6" s="130"/>
      <c r="AJW6" s="130"/>
      <c r="AJX6" s="130"/>
      <c r="AJY6" s="130"/>
      <c r="AJZ6" s="130"/>
      <c r="AKA6" s="130"/>
      <c r="AKB6" s="130"/>
      <c r="AKC6" s="130"/>
      <c r="AKD6" s="130"/>
      <c r="AKE6" s="130"/>
      <c r="AKF6" s="130"/>
      <c r="AKG6" s="130"/>
      <c r="AKH6" s="130"/>
      <c r="AKI6" s="130"/>
      <c r="AKJ6" s="130"/>
      <c r="AKK6" s="130"/>
      <c r="AKL6" s="130"/>
      <c r="AKM6" s="130"/>
      <c r="AKN6" s="130"/>
      <c r="AKO6" s="130"/>
      <c r="AKP6" s="130"/>
      <c r="AKQ6" s="130"/>
      <c r="AKR6" s="130"/>
      <c r="AKS6" s="130"/>
      <c r="AKT6" s="130"/>
      <c r="AKU6" s="130"/>
      <c r="AKV6" s="130"/>
      <c r="AKW6" s="130"/>
      <c r="AKX6" s="130"/>
      <c r="AKY6" s="130"/>
      <c r="AKZ6" s="130"/>
      <c r="ALA6" s="130"/>
      <c r="ALB6" s="130"/>
      <c r="ALC6" s="130"/>
      <c r="ALD6" s="130"/>
      <c r="ALE6" s="130"/>
      <c r="ALF6" s="130"/>
      <c r="ALG6" s="130"/>
      <c r="ALH6" s="130"/>
      <c r="ALI6" s="130"/>
      <c r="ALJ6" s="130"/>
      <c r="ALK6" s="130"/>
      <c r="ALL6" s="130"/>
      <c r="ALM6" s="130"/>
      <c r="ALN6" s="130"/>
      <c r="ALO6" s="130"/>
      <c r="ALP6" s="130"/>
      <c r="ALQ6" s="130"/>
      <c r="ALR6" s="130"/>
      <c r="ALS6" s="130"/>
      <c r="ALT6" s="130"/>
      <c r="ALU6" s="130"/>
      <c r="ALV6" s="130"/>
      <c r="ALW6" s="130"/>
      <c r="ALX6" s="130"/>
      <c r="ALY6" s="130"/>
      <c r="ALZ6" s="130"/>
      <c r="AMA6" s="130"/>
      <c r="AMB6" s="130"/>
      <c r="AMC6" s="130"/>
      <c r="AMD6" s="130"/>
      <c r="AME6" s="130"/>
      <c r="AMF6" s="130"/>
      <c r="AMG6" s="130"/>
      <c r="AMH6" s="130"/>
      <c r="AMI6" s="130"/>
      <c r="AMJ6" s="130"/>
      <c r="AMK6" s="130"/>
      <c r="AML6" s="130"/>
      <c r="AMM6" s="130"/>
      <c r="AMN6" s="130"/>
      <c r="AMO6" s="130"/>
      <c r="AMP6" s="130"/>
      <c r="AMQ6" s="130"/>
      <c r="AMR6" s="130"/>
      <c r="AMS6" s="130"/>
      <c r="AMT6" s="130"/>
      <c r="AMU6" s="130"/>
      <c r="AMV6" s="130"/>
      <c r="AMW6" s="130"/>
      <c r="AMX6" s="130"/>
      <c r="AMY6" s="130"/>
      <c r="AMZ6" s="130"/>
      <c r="ANA6" s="130"/>
      <c r="ANB6" s="130"/>
      <c r="ANC6" s="130"/>
      <c r="AND6" s="130"/>
      <c r="ANE6" s="130"/>
      <c r="ANF6" s="130"/>
      <c r="ANG6" s="130"/>
      <c r="ANH6" s="130"/>
      <c r="ANI6" s="130"/>
      <c r="ANJ6" s="130"/>
      <c r="ANK6" s="130"/>
      <c r="ANL6" s="130"/>
      <c r="ANM6" s="130"/>
      <c r="ANN6" s="130"/>
      <c r="ANO6" s="130"/>
      <c r="ANP6" s="130"/>
      <c r="ANQ6" s="130"/>
      <c r="ANR6" s="130"/>
      <c r="ANS6" s="130"/>
      <c r="ANT6" s="130"/>
      <c r="ANU6" s="130"/>
      <c r="ANV6" s="130"/>
      <c r="ANW6" s="130"/>
      <c r="ANX6" s="130"/>
      <c r="ANY6" s="130"/>
      <c r="ANZ6" s="130"/>
      <c r="AOA6" s="130"/>
      <c r="AOB6" s="130"/>
      <c r="AOC6" s="130"/>
      <c r="AOD6" s="130"/>
      <c r="AOE6" s="130"/>
      <c r="AOF6" s="130"/>
      <c r="AOG6" s="130"/>
      <c r="AOH6" s="130"/>
      <c r="AOI6" s="130"/>
      <c r="AOJ6" s="130"/>
      <c r="AOK6" s="130"/>
      <c r="AOL6" s="130"/>
      <c r="AOM6" s="130"/>
      <c r="AON6" s="130"/>
      <c r="AOO6" s="130"/>
      <c r="AOP6" s="130"/>
      <c r="AOQ6" s="130"/>
      <c r="AOR6" s="130"/>
      <c r="AOS6" s="130"/>
      <c r="AOT6" s="130"/>
      <c r="AOU6" s="130"/>
      <c r="AOV6" s="130"/>
      <c r="AOW6" s="130"/>
      <c r="AOX6" s="130"/>
      <c r="AOY6" s="130"/>
      <c r="AOZ6" s="130"/>
      <c r="APA6" s="130"/>
      <c r="APB6" s="130"/>
      <c r="APC6" s="130"/>
      <c r="APD6" s="130"/>
      <c r="APE6" s="130"/>
      <c r="APF6" s="130"/>
      <c r="APG6" s="130"/>
      <c r="APH6" s="130"/>
      <c r="API6" s="130"/>
      <c r="APJ6" s="130"/>
      <c r="APK6" s="130"/>
      <c r="APL6" s="130"/>
      <c r="APM6" s="130"/>
      <c r="APN6" s="130"/>
      <c r="APO6" s="130"/>
      <c r="APP6" s="130"/>
      <c r="APQ6" s="130"/>
      <c r="APR6" s="130"/>
      <c r="APS6" s="130"/>
      <c r="APT6" s="130"/>
      <c r="APU6" s="130"/>
      <c r="APV6" s="130"/>
      <c r="APW6" s="130"/>
      <c r="APX6" s="130"/>
      <c r="APY6" s="130"/>
      <c r="APZ6" s="130"/>
      <c r="AQA6" s="130"/>
      <c r="AQB6" s="130"/>
      <c r="AQC6" s="130"/>
      <c r="AQD6" s="130"/>
      <c r="AQE6" s="130"/>
      <c r="AQF6" s="130"/>
      <c r="AQG6" s="130"/>
      <c r="AQH6" s="130"/>
      <c r="AQI6" s="130"/>
      <c r="AQJ6" s="130"/>
      <c r="AQK6" s="130"/>
      <c r="AQL6" s="130"/>
      <c r="AQM6" s="130"/>
      <c r="AQN6" s="130"/>
      <c r="AQO6" s="130"/>
      <c r="AQP6" s="130"/>
      <c r="AQQ6" s="130"/>
      <c r="AQR6" s="130"/>
      <c r="AQS6" s="130"/>
      <c r="AQT6" s="130"/>
      <c r="AQU6" s="130"/>
      <c r="AQV6" s="130"/>
      <c r="AQW6" s="130"/>
      <c r="AQX6" s="130"/>
      <c r="AQY6" s="130"/>
      <c r="AQZ6" s="130"/>
      <c r="ARA6" s="130"/>
      <c r="ARB6" s="130"/>
      <c r="ARC6" s="130"/>
      <c r="ARD6" s="130"/>
      <c r="ARE6" s="130"/>
      <c r="ARF6" s="130"/>
      <c r="ARG6" s="130"/>
      <c r="ARH6" s="130"/>
      <c r="ARI6" s="130"/>
      <c r="ARJ6" s="130"/>
      <c r="ARK6" s="130"/>
      <c r="ARL6" s="130"/>
      <c r="ARM6" s="130"/>
      <c r="ARN6" s="130"/>
      <c r="ARO6" s="130"/>
      <c r="ARP6" s="130"/>
      <c r="ARQ6" s="130"/>
      <c r="ARR6" s="130"/>
      <c r="ARS6" s="130"/>
      <c r="ART6" s="130"/>
      <c r="ARU6" s="130"/>
      <c r="ARV6" s="130"/>
      <c r="ARW6" s="130"/>
      <c r="ARX6" s="130"/>
      <c r="ARY6" s="130"/>
      <c r="ARZ6" s="130"/>
      <c r="ASA6" s="130"/>
      <c r="ASB6" s="130"/>
      <c r="ASC6" s="130"/>
      <c r="ASD6" s="130"/>
      <c r="ASE6" s="130"/>
      <c r="ASF6" s="130"/>
      <c r="ASG6" s="130"/>
      <c r="ASH6" s="130"/>
      <c r="ASI6" s="130"/>
      <c r="ASJ6" s="130"/>
      <c r="ASK6" s="130"/>
      <c r="ASL6" s="130"/>
      <c r="ASM6" s="130"/>
      <c r="ASN6" s="130"/>
      <c r="ASO6" s="130"/>
      <c r="ASP6" s="130"/>
      <c r="ASQ6" s="130"/>
      <c r="ASR6" s="130"/>
      <c r="ASS6" s="130"/>
      <c r="AST6" s="130"/>
      <c r="ASU6" s="130"/>
      <c r="ASV6" s="130"/>
      <c r="ASW6" s="130"/>
      <c r="ASX6" s="130"/>
      <c r="ASY6" s="130"/>
      <c r="ASZ6" s="130"/>
      <c r="ATA6" s="130"/>
      <c r="ATB6" s="130"/>
      <c r="ATC6" s="130"/>
      <c r="ATD6" s="130"/>
      <c r="ATE6" s="130"/>
      <c r="ATF6" s="130"/>
      <c r="ATG6" s="130"/>
      <c r="ATH6" s="130"/>
      <c r="ATI6" s="130"/>
      <c r="ATJ6" s="130"/>
      <c r="ATK6" s="130"/>
      <c r="ATL6" s="130"/>
      <c r="ATM6" s="130"/>
      <c r="ATN6" s="130"/>
      <c r="ATO6" s="130"/>
      <c r="ATP6" s="130"/>
      <c r="ATQ6" s="130"/>
      <c r="ATR6" s="130"/>
      <c r="ATS6" s="130"/>
      <c r="ATT6" s="130"/>
      <c r="ATU6" s="130"/>
      <c r="ATV6" s="130"/>
      <c r="ATW6" s="130"/>
      <c r="ATX6" s="130"/>
      <c r="ATY6" s="130"/>
      <c r="ATZ6" s="130"/>
      <c r="AUA6" s="130"/>
      <c r="AUB6" s="130"/>
      <c r="AUC6" s="130"/>
      <c r="AUD6" s="130"/>
      <c r="AUE6" s="130"/>
      <c r="AUF6" s="130"/>
      <c r="AUG6" s="130"/>
      <c r="AUH6" s="130"/>
      <c r="AUI6" s="130"/>
      <c r="AUJ6" s="130"/>
      <c r="AUK6" s="130"/>
      <c r="AUL6" s="130"/>
      <c r="AUM6" s="130"/>
      <c r="AUN6" s="130"/>
      <c r="AUO6" s="130"/>
      <c r="AUP6" s="130"/>
      <c r="AUQ6" s="130"/>
      <c r="AUR6" s="130"/>
      <c r="AUS6" s="130"/>
      <c r="AUT6" s="130"/>
      <c r="AUU6" s="130"/>
      <c r="AUV6" s="130"/>
      <c r="AUW6" s="130"/>
      <c r="AUX6" s="130"/>
      <c r="AUY6" s="130"/>
      <c r="AUZ6" s="130"/>
      <c r="AVA6" s="130"/>
      <c r="AVB6" s="130"/>
      <c r="AVC6" s="130"/>
      <c r="AVD6" s="130"/>
      <c r="AVE6" s="130"/>
      <c r="AVF6" s="130"/>
      <c r="AVG6" s="130"/>
      <c r="AVH6" s="130"/>
      <c r="AVI6" s="130"/>
      <c r="AVJ6" s="130"/>
      <c r="AVK6" s="130"/>
      <c r="AVL6" s="130"/>
      <c r="AVM6" s="130"/>
      <c r="AVN6" s="130"/>
      <c r="AVO6" s="130"/>
      <c r="AVP6" s="130"/>
      <c r="AVQ6" s="130"/>
      <c r="AVR6" s="130"/>
      <c r="AVS6" s="130"/>
      <c r="AVT6" s="130"/>
      <c r="AVU6" s="130"/>
      <c r="AVV6" s="130"/>
      <c r="AVW6" s="130"/>
      <c r="AVX6" s="130"/>
      <c r="AVY6" s="130"/>
      <c r="AVZ6" s="130"/>
      <c r="AWA6" s="130"/>
      <c r="AWB6" s="130"/>
      <c r="AWC6" s="130"/>
      <c r="AWD6" s="130"/>
      <c r="AWE6" s="130"/>
      <c r="AWF6" s="130"/>
      <c r="AWG6" s="130"/>
      <c r="AWH6" s="130"/>
      <c r="AWI6" s="130"/>
      <c r="AWJ6" s="130"/>
      <c r="AWK6" s="130"/>
      <c r="AWL6" s="130"/>
      <c r="AWM6" s="130"/>
      <c r="AWN6" s="130"/>
      <c r="AWO6" s="130"/>
      <c r="AWP6" s="130"/>
      <c r="AWQ6" s="130"/>
      <c r="AWR6" s="130"/>
      <c r="AWS6" s="130"/>
      <c r="AWT6" s="130"/>
      <c r="AWU6" s="130"/>
      <c r="AWV6" s="130"/>
      <c r="AWW6" s="130"/>
      <c r="AWX6" s="130"/>
      <c r="AWY6" s="130"/>
      <c r="AWZ6" s="130"/>
      <c r="AXA6" s="130"/>
      <c r="AXB6" s="130"/>
      <c r="AXC6" s="130"/>
      <c r="AXD6" s="130"/>
      <c r="AXE6" s="130"/>
      <c r="AXF6" s="130"/>
      <c r="AXG6" s="130"/>
      <c r="AXH6" s="130"/>
      <c r="AXI6" s="130"/>
      <c r="AXJ6" s="130"/>
      <c r="AXK6" s="130"/>
      <c r="AXL6" s="130"/>
      <c r="AXM6" s="130"/>
      <c r="AXN6" s="130"/>
      <c r="AXO6" s="130"/>
      <c r="AXP6" s="130"/>
      <c r="AXQ6" s="130"/>
      <c r="AXR6" s="130"/>
      <c r="AXS6" s="130"/>
      <c r="AXT6" s="130"/>
      <c r="AXU6" s="130"/>
      <c r="AXV6" s="130"/>
      <c r="AXW6" s="130"/>
      <c r="AXX6" s="130"/>
      <c r="AXY6" s="130"/>
      <c r="AXZ6" s="130"/>
      <c r="AYA6" s="130"/>
      <c r="AYB6" s="130"/>
      <c r="AYC6" s="130"/>
      <c r="AYD6" s="130"/>
      <c r="AYE6" s="130"/>
      <c r="AYF6" s="130"/>
      <c r="AYG6" s="130"/>
      <c r="AYH6" s="130"/>
      <c r="AYI6" s="130"/>
      <c r="AYJ6" s="130"/>
      <c r="AYK6" s="130"/>
      <c r="AYL6" s="130"/>
      <c r="AYM6" s="130"/>
      <c r="AYN6" s="130"/>
      <c r="AYO6" s="130"/>
      <c r="AYP6" s="130"/>
      <c r="AYQ6" s="130"/>
      <c r="AYR6" s="130"/>
      <c r="AYS6" s="130"/>
      <c r="AYT6" s="130"/>
      <c r="AYU6" s="130"/>
      <c r="AYV6" s="130"/>
      <c r="AYW6" s="130"/>
      <c r="AYX6" s="130"/>
      <c r="AYY6" s="130"/>
      <c r="AYZ6" s="130"/>
      <c r="AZA6" s="130"/>
      <c r="AZB6" s="130"/>
      <c r="AZC6" s="130"/>
      <c r="AZD6" s="130"/>
      <c r="AZE6" s="130"/>
      <c r="AZF6" s="130"/>
      <c r="AZG6" s="130"/>
      <c r="AZH6" s="130"/>
      <c r="AZI6" s="130"/>
      <c r="AZJ6" s="130"/>
      <c r="AZK6" s="130"/>
      <c r="AZL6" s="130"/>
      <c r="AZM6" s="130"/>
      <c r="AZN6" s="130"/>
      <c r="AZO6" s="130"/>
      <c r="AZP6" s="130"/>
      <c r="AZQ6" s="130"/>
      <c r="AZR6" s="130"/>
      <c r="AZS6" s="130"/>
      <c r="AZT6" s="130"/>
      <c r="AZU6" s="130"/>
      <c r="AZV6" s="130"/>
      <c r="AZW6" s="130"/>
      <c r="AZX6" s="130"/>
      <c r="AZY6" s="130"/>
      <c r="AZZ6" s="130"/>
      <c r="BAA6" s="130"/>
      <c r="BAB6" s="130"/>
      <c r="BAC6" s="130"/>
      <c r="BAD6" s="130"/>
      <c r="BAE6" s="130"/>
      <c r="BAF6" s="130"/>
      <c r="BAG6" s="130"/>
      <c r="BAH6" s="130"/>
      <c r="BAI6" s="130"/>
      <c r="BAJ6" s="130"/>
      <c r="BAK6" s="130"/>
      <c r="BAL6" s="130"/>
      <c r="BAM6" s="130"/>
      <c r="BAN6" s="130"/>
      <c r="BAO6" s="130"/>
      <c r="BAP6" s="130"/>
      <c r="BAQ6" s="130"/>
      <c r="BAR6" s="130"/>
      <c r="BAS6" s="130"/>
      <c r="BAT6" s="130"/>
      <c r="BAU6" s="130"/>
      <c r="BAV6" s="130"/>
      <c r="BAW6" s="130"/>
      <c r="BAX6" s="130"/>
      <c r="BAY6" s="130"/>
      <c r="BAZ6" s="130"/>
      <c r="BBA6" s="130"/>
      <c r="BBB6" s="130"/>
      <c r="BBC6" s="130"/>
      <c r="BBD6" s="130"/>
      <c r="BBE6" s="130"/>
      <c r="BBF6" s="130"/>
      <c r="BBG6" s="130"/>
      <c r="BBH6" s="130"/>
      <c r="BBI6" s="130"/>
      <c r="BBJ6" s="130"/>
      <c r="BBK6" s="130"/>
      <c r="BBL6" s="130"/>
      <c r="BBM6" s="130"/>
      <c r="BBN6" s="130"/>
      <c r="BBO6" s="130"/>
      <c r="BBP6" s="130"/>
      <c r="BBQ6" s="130"/>
      <c r="BBR6" s="130"/>
      <c r="BBS6" s="130"/>
      <c r="BBT6" s="130"/>
      <c r="BBU6" s="130"/>
      <c r="BBV6" s="130"/>
      <c r="BBW6" s="130"/>
      <c r="BBX6" s="130"/>
      <c r="BBY6" s="130"/>
      <c r="BBZ6" s="130"/>
      <c r="BCA6" s="130"/>
      <c r="BCB6" s="130"/>
      <c r="BCC6" s="130"/>
      <c r="BCD6" s="130"/>
      <c r="BCE6" s="130"/>
      <c r="BCF6" s="130"/>
      <c r="BCG6" s="130"/>
      <c r="BCH6" s="130"/>
      <c r="BCI6" s="130"/>
      <c r="BCJ6" s="130"/>
      <c r="BCK6" s="130"/>
      <c r="BCL6" s="130"/>
      <c r="BCM6" s="130"/>
      <c r="BCN6" s="130"/>
      <c r="BCO6" s="130"/>
      <c r="BCP6" s="130"/>
      <c r="BCQ6" s="130"/>
      <c r="BCR6" s="130"/>
      <c r="BCS6" s="130"/>
      <c r="BCT6" s="130"/>
      <c r="BCU6" s="130"/>
      <c r="BCV6" s="130"/>
      <c r="BCW6" s="130"/>
      <c r="BCX6" s="130"/>
      <c r="BCY6" s="130"/>
      <c r="BCZ6" s="130"/>
      <c r="BDA6" s="130"/>
      <c r="BDB6" s="130"/>
      <c r="BDC6" s="130"/>
      <c r="BDD6" s="130"/>
      <c r="BDE6" s="130"/>
      <c r="BDF6" s="130"/>
      <c r="BDG6" s="130"/>
      <c r="BDH6" s="130"/>
      <c r="BDI6" s="130"/>
      <c r="BDJ6" s="130"/>
      <c r="BDK6" s="130"/>
      <c r="BDL6" s="130"/>
      <c r="BDM6" s="130"/>
      <c r="BDN6" s="130"/>
      <c r="BDO6" s="130"/>
      <c r="BDP6" s="130"/>
      <c r="BDQ6" s="130"/>
      <c r="BDR6" s="130"/>
      <c r="BDS6" s="130"/>
      <c r="BDT6" s="130"/>
      <c r="BDU6" s="130"/>
      <c r="BDV6" s="130"/>
      <c r="BDW6" s="130"/>
      <c r="BDX6" s="130"/>
      <c r="BDY6" s="130"/>
      <c r="BDZ6" s="130"/>
      <c r="BEA6" s="130"/>
      <c r="BEB6" s="130"/>
      <c r="BEC6" s="130"/>
      <c r="BED6" s="130"/>
      <c r="BEE6" s="130"/>
      <c r="BEF6" s="130"/>
      <c r="BEG6" s="130"/>
      <c r="BEH6" s="130"/>
      <c r="BEI6" s="130"/>
      <c r="BEJ6" s="130"/>
      <c r="BEK6" s="130"/>
      <c r="BEL6" s="130"/>
      <c r="BEM6" s="130"/>
      <c r="BEN6" s="130"/>
      <c r="BEO6" s="130"/>
      <c r="BEP6" s="130"/>
      <c r="BEQ6" s="130"/>
      <c r="BER6" s="130"/>
      <c r="BES6" s="130"/>
      <c r="BET6" s="130"/>
      <c r="BEU6" s="130"/>
      <c r="BEV6" s="130"/>
      <c r="BEW6" s="130"/>
      <c r="BEX6" s="130"/>
      <c r="BEY6" s="130"/>
      <c r="BEZ6" s="130"/>
      <c r="BFA6" s="130"/>
      <c r="BFB6" s="130"/>
      <c r="BFC6" s="130"/>
      <c r="BFD6" s="130"/>
      <c r="BFE6" s="130"/>
      <c r="BFF6" s="130"/>
      <c r="BFG6" s="130"/>
      <c r="BFH6" s="130"/>
      <c r="BFI6" s="130"/>
      <c r="BFJ6" s="130"/>
      <c r="BFK6" s="130"/>
      <c r="BFL6" s="130"/>
      <c r="BFM6" s="130"/>
      <c r="BFN6" s="130"/>
      <c r="BFO6" s="130"/>
      <c r="BFP6" s="130"/>
      <c r="BFQ6" s="130"/>
      <c r="BFR6" s="130"/>
      <c r="BFS6" s="130"/>
      <c r="BFT6" s="130"/>
      <c r="BFU6" s="130"/>
      <c r="BFV6" s="130"/>
      <c r="BFW6" s="130"/>
      <c r="BFX6" s="130"/>
      <c r="BFY6" s="130"/>
      <c r="BFZ6" s="130"/>
      <c r="BGA6" s="130"/>
      <c r="BGB6" s="130"/>
      <c r="BGC6" s="130"/>
      <c r="BGD6" s="130"/>
      <c r="BGE6" s="130"/>
      <c r="BGF6" s="130"/>
      <c r="BGG6" s="130"/>
      <c r="BGH6" s="130"/>
      <c r="BGI6" s="130"/>
      <c r="BGJ6" s="130"/>
      <c r="BGK6" s="130"/>
      <c r="BGL6" s="130"/>
      <c r="BGM6" s="130"/>
      <c r="BGN6" s="130"/>
      <c r="BGO6" s="130"/>
      <c r="BGP6" s="130"/>
      <c r="BGQ6" s="130"/>
      <c r="BGR6" s="130"/>
      <c r="BGS6" s="130"/>
      <c r="BGT6" s="130"/>
      <c r="BGU6" s="130"/>
      <c r="BGV6" s="130"/>
      <c r="BGW6" s="130"/>
      <c r="BGX6" s="130"/>
      <c r="BGY6" s="130"/>
      <c r="BGZ6" s="130"/>
      <c r="BHA6" s="130"/>
      <c r="BHB6" s="130"/>
      <c r="BHC6" s="130"/>
      <c r="BHD6" s="130"/>
      <c r="BHE6" s="130"/>
      <c r="BHF6" s="130"/>
      <c r="BHG6" s="130"/>
      <c r="BHH6" s="130"/>
      <c r="BHI6" s="130"/>
      <c r="BHJ6" s="130"/>
      <c r="BHK6" s="130"/>
      <c r="BHL6" s="130"/>
      <c r="BHM6" s="130"/>
      <c r="BHN6" s="130"/>
      <c r="BHO6" s="130"/>
      <c r="BHP6" s="130"/>
      <c r="BHQ6" s="130"/>
      <c r="BHR6" s="130"/>
      <c r="BHS6" s="130"/>
      <c r="BHT6" s="130"/>
      <c r="BHU6" s="130"/>
      <c r="BHV6" s="130"/>
      <c r="BHW6" s="130"/>
      <c r="BHX6" s="130"/>
      <c r="BHY6" s="130"/>
      <c r="BHZ6" s="130"/>
      <c r="BIA6" s="130"/>
      <c r="BIB6" s="130"/>
      <c r="BIC6" s="130"/>
      <c r="BID6" s="130"/>
      <c r="BIE6" s="130"/>
      <c r="BIF6" s="130"/>
      <c r="BIG6" s="130"/>
      <c r="BIH6" s="130"/>
      <c r="BII6" s="130"/>
      <c r="BIJ6" s="130"/>
      <c r="BIK6" s="130"/>
      <c r="BIL6" s="130"/>
      <c r="BIM6" s="130"/>
      <c r="BIN6" s="130"/>
      <c r="BIO6" s="130"/>
      <c r="BIP6" s="130"/>
      <c r="BIQ6" s="130"/>
      <c r="BIR6" s="130"/>
      <c r="BIS6" s="130"/>
      <c r="BIT6" s="130"/>
      <c r="BIU6" s="130"/>
      <c r="BIV6" s="130"/>
      <c r="BIW6" s="130"/>
      <c r="BIX6" s="130"/>
      <c r="BIY6" s="130"/>
      <c r="BIZ6" s="130"/>
      <c r="BJA6" s="130"/>
      <c r="BJB6" s="130"/>
      <c r="BJC6" s="130"/>
      <c r="BJD6" s="130"/>
      <c r="BJE6" s="130"/>
      <c r="BJF6" s="130"/>
      <c r="BJG6" s="130"/>
      <c r="BJH6" s="130"/>
      <c r="BJI6" s="130"/>
      <c r="BJJ6" s="130"/>
      <c r="BJK6" s="130"/>
      <c r="BJL6" s="130"/>
      <c r="BJM6" s="130"/>
      <c r="BJN6" s="130"/>
      <c r="BJO6" s="130"/>
      <c r="BJP6" s="130"/>
      <c r="BJQ6" s="130"/>
      <c r="BJR6" s="130"/>
      <c r="BJS6" s="130"/>
      <c r="BJT6" s="130"/>
      <c r="BJU6" s="130"/>
      <c r="BJV6" s="130"/>
      <c r="BJW6" s="130"/>
      <c r="BJX6" s="130"/>
      <c r="BJY6" s="130"/>
      <c r="BJZ6" s="130"/>
      <c r="BKA6" s="130"/>
      <c r="BKB6" s="130"/>
      <c r="BKC6" s="130"/>
      <c r="BKD6" s="130"/>
      <c r="BKE6" s="130"/>
      <c r="BKF6" s="130"/>
      <c r="BKG6" s="130"/>
      <c r="BKH6" s="130"/>
      <c r="BKI6" s="130"/>
      <c r="BKJ6" s="130"/>
      <c r="BKK6" s="130"/>
      <c r="BKL6" s="130"/>
      <c r="BKM6" s="130"/>
      <c r="BKN6" s="130"/>
      <c r="BKO6" s="130"/>
      <c r="BKP6" s="130"/>
      <c r="BKQ6" s="130"/>
      <c r="BKR6" s="130"/>
      <c r="BKS6" s="130"/>
      <c r="BKT6" s="130"/>
      <c r="BKU6" s="130"/>
      <c r="BKV6" s="130"/>
      <c r="BKW6" s="130"/>
      <c r="BKX6" s="130"/>
      <c r="BKY6" s="130"/>
      <c r="BKZ6" s="130"/>
      <c r="BLA6" s="130"/>
      <c r="BLB6" s="130"/>
      <c r="BLC6" s="130"/>
      <c r="BLD6" s="130"/>
      <c r="BLE6" s="130"/>
      <c r="BLF6" s="130"/>
      <c r="BLG6" s="130"/>
      <c r="BLH6" s="130"/>
      <c r="BLI6" s="130"/>
      <c r="BLJ6" s="130"/>
      <c r="BLK6" s="130"/>
      <c r="BLL6" s="130"/>
      <c r="BLM6" s="130"/>
      <c r="BLN6" s="130"/>
      <c r="BLO6" s="130"/>
      <c r="BLP6" s="130"/>
      <c r="BLQ6" s="130"/>
      <c r="BLR6" s="130"/>
      <c r="BLS6" s="130"/>
      <c r="BLT6" s="130"/>
      <c r="BLU6" s="130"/>
      <c r="BLV6" s="130"/>
      <c r="BLW6" s="130"/>
      <c r="BLX6" s="130"/>
      <c r="BLY6" s="130"/>
      <c r="BLZ6" s="130"/>
      <c r="BMA6" s="130"/>
      <c r="BMB6" s="130"/>
      <c r="BMC6" s="130"/>
      <c r="BMD6" s="130"/>
      <c r="BME6" s="130"/>
      <c r="BMF6" s="130"/>
      <c r="BMG6" s="130"/>
      <c r="BMH6" s="130"/>
      <c r="BMI6" s="130"/>
      <c r="BMJ6" s="130"/>
      <c r="BMK6" s="130"/>
      <c r="BML6" s="130"/>
      <c r="BMM6" s="130"/>
      <c r="BMN6" s="130"/>
      <c r="BMO6" s="130"/>
      <c r="BMP6" s="130"/>
      <c r="BMQ6" s="130"/>
      <c r="BMR6" s="130"/>
      <c r="BMS6" s="130"/>
      <c r="BMT6" s="130"/>
      <c r="BMU6" s="130"/>
      <c r="BMV6" s="130"/>
      <c r="BMW6" s="130"/>
      <c r="BMX6" s="130"/>
      <c r="BMY6" s="130"/>
      <c r="BMZ6" s="130"/>
      <c r="BNA6" s="130"/>
      <c r="BNB6" s="130"/>
      <c r="BNC6" s="130"/>
      <c r="BND6" s="130"/>
      <c r="BNE6" s="130"/>
      <c r="BNF6" s="130"/>
      <c r="BNG6" s="130"/>
      <c r="BNH6" s="130"/>
      <c r="BNI6" s="130"/>
      <c r="BNJ6" s="130"/>
      <c r="BNK6" s="130"/>
      <c r="BNL6" s="130"/>
      <c r="BNM6" s="130"/>
      <c r="BNN6" s="130"/>
      <c r="BNO6" s="130"/>
      <c r="BNP6" s="130"/>
      <c r="BNQ6" s="130"/>
      <c r="BNR6" s="130"/>
      <c r="BNS6" s="130"/>
      <c r="BNT6" s="130"/>
      <c r="BNU6" s="130"/>
      <c r="BNV6" s="130"/>
      <c r="BNW6" s="130"/>
      <c r="BNX6" s="130"/>
      <c r="BNY6" s="130"/>
      <c r="BNZ6" s="130"/>
      <c r="BOA6" s="130"/>
      <c r="BOB6" s="130"/>
      <c r="BOC6" s="130"/>
      <c r="BOD6" s="130"/>
      <c r="BOE6" s="130"/>
      <c r="BOF6" s="130"/>
      <c r="BOG6" s="130"/>
      <c r="BOH6" s="130"/>
      <c r="BOI6" s="130"/>
      <c r="BOJ6" s="130"/>
      <c r="BOK6" s="130"/>
      <c r="BOL6" s="130"/>
      <c r="BOM6" s="130"/>
      <c r="BON6" s="130"/>
      <c r="BOO6" s="130"/>
      <c r="BOP6" s="130"/>
      <c r="BOQ6" s="130"/>
      <c r="BOR6" s="130"/>
      <c r="BOS6" s="130"/>
      <c r="BOT6" s="130"/>
      <c r="BOU6" s="130"/>
      <c r="BOV6" s="130"/>
      <c r="BOW6" s="130"/>
      <c r="BOX6" s="130"/>
      <c r="BOY6" s="130"/>
      <c r="BOZ6" s="130"/>
      <c r="BPA6" s="130"/>
      <c r="BPB6" s="130"/>
      <c r="BPC6" s="130"/>
      <c r="BPD6" s="130"/>
      <c r="BPE6" s="130"/>
      <c r="BPF6" s="130"/>
      <c r="BPG6" s="130"/>
      <c r="BPH6" s="130"/>
      <c r="BPI6" s="130"/>
      <c r="BPJ6" s="130"/>
      <c r="BPK6" s="130"/>
      <c r="BPL6" s="130"/>
      <c r="BPM6" s="130"/>
      <c r="BPN6" s="130"/>
      <c r="BPO6" s="130"/>
      <c r="BPP6" s="130"/>
      <c r="BPQ6" s="130"/>
      <c r="BPR6" s="130"/>
      <c r="BPS6" s="130"/>
      <c r="BPT6" s="130"/>
      <c r="BPU6" s="130"/>
      <c r="BPV6" s="130"/>
      <c r="BPW6" s="130"/>
      <c r="BPX6" s="130"/>
      <c r="BPY6" s="130"/>
      <c r="BPZ6" s="130"/>
      <c r="BQA6" s="130"/>
      <c r="BQB6" s="130"/>
      <c r="BQC6" s="130"/>
      <c r="BQD6" s="130"/>
      <c r="BQE6" s="130"/>
      <c r="BQF6" s="130"/>
      <c r="BQG6" s="130"/>
      <c r="BQH6" s="130"/>
      <c r="BQI6" s="130"/>
      <c r="BQJ6" s="130"/>
      <c r="BQK6" s="130"/>
      <c r="BQL6" s="130"/>
      <c r="BQM6" s="130"/>
      <c r="BQN6" s="130"/>
      <c r="BQO6" s="130"/>
      <c r="BQP6" s="130"/>
      <c r="BQQ6" s="130"/>
      <c r="BQR6" s="130"/>
      <c r="BQS6" s="130"/>
      <c r="BQT6" s="130"/>
      <c r="BQU6" s="130"/>
      <c r="BQV6" s="130"/>
      <c r="BQW6" s="130"/>
      <c r="BQX6" s="130"/>
      <c r="BQY6" s="130"/>
      <c r="BQZ6" s="130"/>
      <c r="BRA6" s="130"/>
      <c r="BRB6" s="130"/>
      <c r="BRC6" s="130"/>
      <c r="BRD6" s="130"/>
      <c r="BRE6" s="130"/>
      <c r="BRF6" s="130"/>
      <c r="BRG6" s="130"/>
      <c r="BRH6" s="130"/>
      <c r="BRI6" s="130"/>
      <c r="BRJ6" s="130"/>
      <c r="BRK6" s="130"/>
      <c r="BRL6" s="130"/>
      <c r="BRM6" s="130"/>
      <c r="BRN6" s="130"/>
      <c r="BRO6" s="130"/>
      <c r="BRP6" s="130"/>
      <c r="BRQ6" s="130"/>
      <c r="BRR6" s="130"/>
      <c r="BRS6" s="130"/>
      <c r="BRT6" s="130"/>
      <c r="BRU6" s="130"/>
      <c r="BRV6" s="130"/>
      <c r="BRW6" s="130"/>
      <c r="BRX6" s="130"/>
      <c r="BRY6" s="130"/>
      <c r="BRZ6" s="130"/>
      <c r="BSA6" s="130"/>
      <c r="BSB6" s="130"/>
      <c r="BSC6" s="130"/>
      <c r="BSD6" s="130"/>
      <c r="BSE6" s="130"/>
      <c r="BSF6" s="130"/>
      <c r="BSG6" s="130"/>
      <c r="BSH6" s="130"/>
      <c r="BSI6" s="130"/>
      <c r="BSJ6" s="130"/>
      <c r="BSK6" s="130"/>
      <c r="BSL6" s="130"/>
      <c r="BSM6" s="130"/>
      <c r="BSN6" s="130"/>
      <c r="BSO6" s="130"/>
      <c r="BSP6" s="130"/>
      <c r="BSQ6" s="130"/>
      <c r="BSR6" s="130"/>
      <c r="BSS6" s="130"/>
      <c r="BST6" s="130"/>
      <c r="BSU6" s="130"/>
      <c r="BSV6" s="130"/>
      <c r="BSW6" s="130"/>
      <c r="BSX6" s="130"/>
      <c r="BSY6" s="130"/>
      <c r="BSZ6" s="130"/>
      <c r="BTA6" s="130"/>
      <c r="BTB6" s="130"/>
      <c r="BTC6" s="130"/>
      <c r="BTD6" s="130"/>
      <c r="BTE6" s="130"/>
      <c r="BTF6" s="130"/>
      <c r="BTG6" s="130"/>
      <c r="BTH6" s="130"/>
      <c r="BTI6" s="130"/>
      <c r="BTJ6" s="130"/>
      <c r="BTK6" s="130"/>
      <c r="BTL6" s="130"/>
      <c r="BTM6" s="130"/>
      <c r="BTN6" s="130"/>
      <c r="BTO6" s="130"/>
      <c r="BTP6" s="130"/>
      <c r="BTQ6" s="130"/>
      <c r="BTR6" s="130"/>
      <c r="BTS6" s="130"/>
      <c r="BTT6" s="130"/>
      <c r="BTU6" s="130"/>
      <c r="BTV6" s="130"/>
      <c r="BTW6" s="130"/>
      <c r="BTX6" s="130"/>
      <c r="BTY6" s="130"/>
      <c r="BTZ6" s="130"/>
      <c r="BUA6" s="130"/>
      <c r="BUB6" s="130"/>
      <c r="BUC6" s="130"/>
      <c r="BUD6" s="130"/>
      <c r="BUE6" s="130"/>
      <c r="BUF6" s="130"/>
      <c r="BUG6" s="130"/>
      <c r="BUH6" s="130"/>
      <c r="BUI6" s="130"/>
      <c r="BUJ6" s="130"/>
      <c r="BUK6" s="130"/>
      <c r="BUL6" s="130"/>
      <c r="BUM6" s="130"/>
      <c r="BUN6" s="130"/>
      <c r="BUO6" s="130"/>
      <c r="BUP6" s="130"/>
      <c r="BUQ6" s="130"/>
      <c r="BUR6" s="130"/>
      <c r="BUS6" s="130"/>
      <c r="BUT6" s="130"/>
      <c r="BUU6" s="130"/>
      <c r="BUV6" s="130"/>
      <c r="BUW6" s="130"/>
      <c r="BUX6" s="130"/>
      <c r="BUY6" s="130"/>
      <c r="BUZ6" s="130"/>
      <c r="BVA6" s="130"/>
      <c r="BVB6" s="130"/>
      <c r="BVC6" s="130"/>
      <c r="BVD6" s="130"/>
      <c r="BVE6" s="130"/>
      <c r="BVF6" s="130"/>
      <c r="BVG6" s="130"/>
      <c r="BVH6" s="130"/>
      <c r="BVI6" s="130"/>
      <c r="BVJ6" s="130"/>
      <c r="BVK6" s="130"/>
      <c r="BVL6" s="130"/>
      <c r="BVM6" s="130"/>
      <c r="BVN6" s="130"/>
      <c r="BVO6" s="130"/>
      <c r="BVP6" s="130"/>
      <c r="BVQ6" s="130"/>
      <c r="BVR6" s="130"/>
      <c r="BVS6" s="130"/>
      <c r="BVT6" s="130"/>
      <c r="BVU6" s="130"/>
      <c r="BVV6" s="130"/>
      <c r="BVW6" s="130"/>
      <c r="BVX6" s="130"/>
      <c r="BVY6" s="130"/>
      <c r="BVZ6" s="130"/>
      <c r="BWA6" s="130"/>
      <c r="BWB6" s="130"/>
      <c r="BWC6" s="130"/>
      <c r="BWD6" s="130"/>
      <c r="BWE6" s="130"/>
      <c r="BWF6" s="130"/>
      <c r="BWG6" s="130"/>
      <c r="BWH6" s="130"/>
      <c r="BWI6" s="130"/>
      <c r="BWJ6" s="130"/>
      <c r="BWK6" s="130"/>
      <c r="BWL6" s="130"/>
      <c r="BWM6" s="130"/>
      <c r="BWN6" s="130"/>
      <c r="BWO6" s="130"/>
      <c r="BWP6" s="130"/>
      <c r="BWQ6" s="130"/>
      <c r="BWR6" s="130"/>
      <c r="BWS6" s="130"/>
      <c r="BWT6" s="130"/>
      <c r="BWU6" s="130"/>
      <c r="BWV6" s="130"/>
      <c r="BWW6" s="130"/>
      <c r="BWX6" s="130"/>
      <c r="BWY6" s="130"/>
      <c r="BWZ6" s="130"/>
      <c r="BXA6" s="130"/>
      <c r="BXB6" s="130"/>
      <c r="BXC6" s="130"/>
      <c r="BXD6" s="130"/>
      <c r="BXE6" s="130"/>
      <c r="BXF6" s="130"/>
      <c r="BXG6" s="130"/>
      <c r="BXH6" s="130"/>
      <c r="BXI6" s="130"/>
      <c r="BXJ6" s="130"/>
      <c r="BXK6" s="130"/>
      <c r="BXL6" s="130"/>
      <c r="BXM6" s="130"/>
      <c r="BXN6" s="130"/>
      <c r="BXO6" s="130"/>
      <c r="BXP6" s="130"/>
      <c r="BXQ6" s="130"/>
      <c r="BXR6" s="130"/>
      <c r="BXS6" s="130"/>
      <c r="BXT6" s="130"/>
      <c r="BXU6" s="130"/>
      <c r="BXV6" s="130"/>
      <c r="BXW6" s="130"/>
      <c r="BXX6" s="130"/>
      <c r="BXY6" s="130"/>
      <c r="BXZ6" s="130"/>
      <c r="BYA6" s="130"/>
      <c r="BYB6" s="130"/>
      <c r="BYC6" s="130"/>
      <c r="BYD6" s="130"/>
      <c r="BYE6" s="130"/>
      <c r="BYF6" s="130"/>
      <c r="BYG6" s="130"/>
      <c r="BYH6" s="130"/>
      <c r="BYI6" s="130"/>
      <c r="BYJ6" s="130"/>
      <c r="BYK6" s="130"/>
      <c r="BYL6" s="130"/>
      <c r="BYM6" s="130"/>
      <c r="BYN6" s="130"/>
      <c r="BYO6" s="130"/>
      <c r="BYP6" s="130"/>
      <c r="BYQ6" s="130"/>
      <c r="BYR6" s="130"/>
      <c r="BYS6" s="130"/>
      <c r="BYT6" s="130"/>
      <c r="BYU6" s="130"/>
      <c r="BYV6" s="130"/>
      <c r="BYW6" s="130"/>
      <c r="BYX6" s="130"/>
      <c r="BYY6" s="130"/>
      <c r="BYZ6" s="130"/>
      <c r="BZA6" s="130"/>
      <c r="BZB6" s="130"/>
      <c r="BZC6" s="130"/>
      <c r="BZD6" s="130"/>
      <c r="BZE6" s="130"/>
      <c r="BZF6" s="130"/>
      <c r="BZG6" s="130"/>
      <c r="BZH6" s="130"/>
      <c r="BZI6" s="130"/>
      <c r="BZJ6" s="130"/>
      <c r="BZK6" s="130"/>
      <c r="BZL6" s="130"/>
      <c r="BZM6" s="130"/>
      <c r="BZN6" s="130"/>
      <c r="BZO6" s="130"/>
      <c r="BZP6" s="130"/>
      <c r="BZQ6" s="130"/>
      <c r="BZR6" s="130"/>
      <c r="BZS6" s="130"/>
      <c r="BZT6" s="130"/>
      <c r="BZU6" s="130"/>
      <c r="BZV6" s="130"/>
      <c r="BZW6" s="130"/>
      <c r="BZX6" s="130"/>
      <c r="BZY6" s="130"/>
      <c r="BZZ6" s="130"/>
      <c r="CAA6" s="130"/>
      <c r="CAB6" s="130"/>
      <c r="CAC6" s="130"/>
      <c r="CAD6" s="130"/>
      <c r="CAE6" s="130"/>
      <c r="CAF6" s="130"/>
      <c r="CAG6" s="130"/>
      <c r="CAH6" s="130"/>
      <c r="CAI6" s="130"/>
      <c r="CAJ6" s="130"/>
      <c r="CAK6" s="130"/>
      <c r="CAL6" s="130"/>
      <c r="CAM6" s="130"/>
      <c r="CAN6" s="130"/>
      <c r="CAO6" s="130"/>
      <c r="CAP6" s="130"/>
      <c r="CAQ6" s="130"/>
      <c r="CAR6" s="130"/>
      <c r="CAS6" s="130"/>
      <c r="CAT6" s="130"/>
      <c r="CAU6" s="130"/>
      <c r="CAV6" s="130"/>
      <c r="CAW6" s="130"/>
      <c r="CAX6" s="130"/>
      <c r="CAY6" s="130"/>
      <c r="CAZ6" s="130"/>
      <c r="CBA6" s="130"/>
      <c r="CBB6" s="130"/>
      <c r="CBC6" s="130"/>
      <c r="CBD6" s="130"/>
      <c r="CBE6" s="130"/>
      <c r="CBF6" s="130"/>
      <c r="CBG6" s="130"/>
      <c r="CBH6" s="130"/>
      <c r="CBI6" s="130"/>
      <c r="CBJ6" s="130"/>
      <c r="CBK6" s="130"/>
      <c r="CBL6" s="130"/>
      <c r="CBM6" s="130"/>
      <c r="CBN6" s="130"/>
      <c r="CBO6" s="130"/>
      <c r="CBP6" s="130"/>
      <c r="CBQ6" s="130"/>
      <c r="CBR6" s="130"/>
      <c r="CBS6" s="130"/>
      <c r="CBT6" s="130"/>
      <c r="CBU6" s="130"/>
      <c r="CBV6" s="130"/>
      <c r="CBW6" s="130"/>
      <c r="CBX6" s="130"/>
      <c r="CBY6" s="130"/>
      <c r="CBZ6" s="130"/>
      <c r="CCA6" s="130"/>
      <c r="CCB6" s="130"/>
      <c r="CCC6" s="130"/>
      <c r="CCD6" s="130"/>
      <c r="CCE6" s="130"/>
      <c r="CCF6" s="130"/>
      <c r="CCG6" s="130"/>
      <c r="CCH6" s="130"/>
      <c r="CCI6" s="130"/>
      <c r="CCJ6" s="130"/>
      <c r="CCK6" s="130"/>
      <c r="CCL6" s="130"/>
      <c r="CCM6" s="130"/>
      <c r="CCN6" s="130"/>
      <c r="CCO6" s="130"/>
      <c r="CCP6" s="130"/>
      <c r="CCQ6" s="130"/>
      <c r="CCR6" s="130"/>
      <c r="CCS6" s="130"/>
      <c r="CCT6" s="130"/>
      <c r="CCU6" s="130"/>
      <c r="CCV6" s="130"/>
      <c r="CCW6" s="130"/>
      <c r="CCX6" s="130"/>
      <c r="CCY6" s="130"/>
      <c r="CCZ6" s="130"/>
      <c r="CDA6" s="130"/>
      <c r="CDB6" s="130"/>
      <c r="CDC6" s="130"/>
      <c r="CDD6" s="130"/>
      <c r="CDE6" s="130"/>
      <c r="CDF6" s="130"/>
      <c r="CDG6" s="130"/>
      <c r="CDH6" s="130"/>
      <c r="CDI6" s="130"/>
      <c r="CDJ6" s="130"/>
      <c r="CDK6" s="130"/>
      <c r="CDL6" s="130"/>
      <c r="CDM6" s="130"/>
      <c r="CDN6" s="130"/>
      <c r="CDO6" s="130"/>
      <c r="CDP6" s="130"/>
      <c r="CDQ6" s="130"/>
      <c r="CDR6" s="130"/>
      <c r="CDS6" s="130"/>
      <c r="CDT6" s="130"/>
      <c r="CDU6" s="130"/>
      <c r="CDV6" s="130"/>
      <c r="CDW6" s="130"/>
      <c r="CDX6" s="130"/>
      <c r="CDY6" s="130"/>
      <c r="CDZ6" s="130"/>
      <c r="CEA6" s="130"/>
      <c r="CEB6" s="130"/>
      <c r="CEC6" s="130"/>
      <c r="CED6" s="130"/>
      <c r="CEE6" s="130"/>
      <c r="CEF6" s="130"/>
      <c r="CEG6" s="130"/>
      <c r="CEH6" s="130"/>
      <c r="CEI6" s="130"/>
      <c r="CEJ6" s="130"/>
      <c r="CEK6" s="130"/>
      <c r="CEL6" s="130"/>
      <c r="CEM6" s="130"/>
      <c r="CEN6" s="130"/>
      <c r="CEO6" s="130"/>
      <c r="CEP6" s="130"/>
      <c r="CEQ6" s="130"/>
      <c r="CER6" s="130"/>
      <c r="CES6" s="130"/>
      <c r="CET6" s="130"/>
      <c r="CEU6" s="130"/>
      <c r="CEV6" s="130"/>
      <c r="CEW6" s="130"/>
      <c r="CEX6" s="130"/>
      <c r="CEY6" s="130"/>
      <c r="CEZ6" s="130"/>
      <c r="CFA6" s="130"/>
      <c r="CFB6" s="130"/>
      <c r="CFC6" s="130"/>
      <c r="CFD6" s="130"/>
      <c r="CFE6" s="130"/>
      <c r="CFF6" s="130"/>
      <c r="CFG6" s="130"/>
      <c r="CFH6" s="130"/>
      <c r="CFI6" s="130"/>
      <c r="CFJ6" s="130"/>
      <c r="CFK6" s="130"/>
      <c r="CFL6" s="130"/>
      <c r="CFM6" s="130"/>
      <c r="CFN6" s="130"/>
      <c r="CFO6" s="130"/>
      <c r="CFP6" s="130"/>
      <c r="CFQ6" s="130"/>
      <c r="CFR6" s="130"/>
      <c r="CFS6" s="130"/>
      <c r="CFT6" s="130"/>
      <c r="CFU6" s="130"/>
      <c r="CFV6" s="130"/>
      <c r="CFW6" s="130"/>
      <c r="CFX6" s="130"/>
      <c r="CFY6" s="130"/>
      <c r="CFZ6" s="130"/>
      <c r="CGA6" s="130"/>
      <c r="CGB6" s="130"/>
      <c r="CGC6" s="130"/>
      <c r="CGD6" s="130"/>
      <c r="CGE6" s="130"/>
      <c r="CGF6" s="130"/>
      <c r="CGG6" s="130"/>
      <c r="CGH6" s="130"/>
      <c r="CGI6" s="130"/>
      <c r="CGJ6" s="130"/>
      <c r="CGK6" s="130"/>
      <c r="CGL6" s="130"/>
      <c r="CGM6" s="130"/>
      <c r="CGN6" s="130"/>
      <c r="CGO6" s="130"/>
      <c r="CGP6" s="130"/>
      <c r="CGQ6" s="130"/>
      <c r="CGR6" s="130"/>
      <c r="CGS6" s="130"/>
      <c r="CGT6" s="130"/>
      <c r="CGU6" s="130"/>
      <c r="CGV6" s="130"/>
      <c r="CGW6" s="130"/>
      <c r="CGX6" s="130"/>
      <c r="CGY6" s="130"/>
      <c r="CGZ6" s="130"/>
      <c r="CHA6" s="130"/>
      <c r="CHB6" s="130"/>
      <c r="CHC6" s="130"/>
      <c r="CHD6" s="130"/>
      <c r="CHE6" s="130"/>
      <c r="CHF6" s="130"/>
      <c r="CHG6" s="130"/>
      <c r="CHH6" s="130"/>
      <c r="CHI6" s="130"/>
      <c r="CHJ6" s="130"/>
      <c r="CHK6" s="130"/>
      <c r="CHL6" s="130"/>
      <c r="CHM6" s="130"/>
      <c r="CHN6" s="130"/>
      <c r="CHO6" s="130"/>
      <c r="CHP6" s="130"/>
      <c r="CHQ6" s="130"/>
      <c r="CHR6" s="130"/>
      <c r="CHS6" s="130"/>
      <c r="CHT6" s="130"/>
      <c r="CHU6" s="130"/>
      <c r="CHV6" s="130"/>
      <c r="CHW6" s="130"/>
      <c r="CHX6" s="130"/>
      <c r="CHY6" s="130"/>
      <c r="CHZ6" s="130"/>
      <c r="CIA6" s="130"/>
      <c r="CIB6" s="130"/>
      <c r="CIC6" s="130"/>
      <c r="CID6" s="130"/>
      <c r="CIE6" s="130"/>
      <c r="CIF6" s="130"/>
      <c r="CIG6" s="130"/>
      <c r="CIH6" s="130"/>
      <c r="CII6" s="130"/>
      <c r="CIJ6" s="130"/>
      <c r="CIK6" s="130"/>
      <c r="CIL6" s="130"/>
      <c r="CIM6" s="130"/>
      <c r="CIN6" s="130"/>
      <c r="CIO6" s="130"/>
      <c r="CIP6" s="130"/>
      <c r="CIQ6" s="130"/>
      <c r="CIR6" s="130"/>
      <c r="CIS6" s="130"/>
      <c r="CIT6" s="130"/>
      <c r="CIU6" s="130"/>
      <c r="CIV6" s="130"/>
      <c r="CIW6" s="130"/>
      <c r="CIX6" s="130"/>
      <c r="CIY6" s="130"/>
      <c r="CIZ6" s="130"/>
      <c r="CJA6" s="130"/>
      <c r="CJB6" s="130"/>
      <c r="CJC6" s="130"/>
      <c r="CJD6" s="130"/>
      <c r="CJE6" s="130"/>
      <c r="CJF6" s="130"/>
      <c r="CJG6" s="130"/>
      <c r="CJH6" s="130"/>
      <c r="CJI6" s="130"/>
      <c r="CJJ6" s="130"/>
      <c r="CJK6" s="130"/>
      <c r="CJL6" s="130"/>
      <c r="CJM6" s="130"/>
      <c r="CJN6" s="130"/>
      <c r="CJO6" s="130"/>
      <c r="CJP6" s="130"/>
      <c r="CJQ6" s="130"/>
      <c r="CJR6" s="130"/>
      <c r="CJS6" s="130"/>
      <c r="CJT6" s="130"/>
      <c r="CJU6" s="130"/>
      <c r="CJV6" s="130"/>
      <c r="CJW6" s="130"/>
      <c r="CJX6" s="130"/>
      <c r="CJY6" s="130"/>
      <c r="CJZ6" s="130"/>
      <c r="CKA6" s="130"/>
      <c r="CKB6" s="130"/>
      <c r="CKC6" s="130"/>
      <c r="CKD6" s="130"/>
      <c r="CKE6" s="130"/>
      <c r="CKF6" s="130"/>
      <c r="CKG6" s="130"/>
      <c r="CKH6" s="130"/>
      <c r="CKI6" s="130"/>
      <c r="CKJ6" s="130"/>
      <c r="CKK6" s="130"/>
      <c r="CKL6" s="130"/>
      <c r="CKM6" s="130"/>
      <c r="CKN6" s="130"/>
      <c r="CKO6" s="130"/>
      <c r="CKP6" s="130"/>
      <c r="CKQ6" s="130"/>
      <c r="CKR6" s="130"/>
      <c r="CKS6" s="130"/>
      <c r="CKT6" s="130"/>
      <c r="CKU6" s="130"/>
      <c r="CKV6" s="130"/>
      <c r="CKW6" s="130"/>
      <c r="CKX6" s="130"/>
      <c r="CKY6" s="130"/>
      <c r="CKZ6" s="130"/>
      <c r="CLA6" s="130"/>
      <c r="CLB6" s="130"/>
      <c r="CLC6" s="130"/>
      <c r="CLD6" s="130"/>
      <c r="CLE6" s="130"/>
      <c r="CLF6" s="130"/>
      <c r="CLG6" s="130"/>
      <c r="CLH6" s="130"/>
      <c r="CLI6" s="130"/>
      <c r="CLJ6" s="130"/>
      <c r="CLK6" s="130"/>
      <c r="CLL6" s="130"/>
      <c r="CLM6" s="130"/>
      <c r="CLN6" s="130"/>
      <c r="CLO6" s="130"/>
      <c r="CLP6" s="130"/>
      <c r="CLQ6" s="130"/>
      <c r="CLR6" s="130"/>
      <c r="CLS6" s="130"/>
      <c r="CLT6" s="130"/>
      <c r="CLU6" s="130"/>
      <c r="CLV6" s="130"/>
      <c r="CLW6" s="130"/>
      <c r="CLX6" s="130"/>
      <c r="CLY6" s="130"/>
      <c r="CLZ6" s="130"/>
      <c r="CMA6" s="130"/>
      <c r="CMB6" s="130"/>
      <c r="CMC6" s="130"/>
      <c r="CMD6" s="130"/>
      <c r="CME6" s="130"/>
      <c r="CMF6" s="130"/>
      <c r="CMG6" s="130"/>
      <c r="CMH6" s="130"/>
      <c r="CMI6" s="130"/>
      <c r="CMJ6" s="130"/>
      <c r="CMK6" s="130"/>
      <c r="CML6" s="130"/>
      <c r="CMM6" s="130"/>
      <c r="CMN6" s="130"/>
      <c r="CMO6" s="130"/>
      <c r="CMP6" s="130"/>
      <c r="CMQ6" s="130"/>
      <c r="CMR6" s="130"/>
      <c r="CMS6" s="130"/>
      <c r="CMT6" s="130"/>
      <c r="CMU6" s="130"/>
      <c r="CMV6" s="130"/>
      <c r="CMW6" s="130"/>
      <c r="CMX6" s="130"/>
      <c r="CMY6" s="130"/>
      <c r="CMZ6" s="130"/>
      <c r="CNA6" s="130"/>
      <c r="CNB6" s="130"/>
      <c r="CNC6" s="130"/>
      <c r="CND6" s="130"/>
      <c r="CNE6" s="130"/>
      <c r="CNF6" s="130"/>
      <c r="CNG6" s="130"/>
      <c r="CNH6" s="130"/>
      <c r="CNI6" s="130"/>
      <c r="CNJ6" s="130"/>
      <c r="CNK6" s="130"/>
      <c r="CNL6" s="130"/>
      <c r="CNM6" s="130"/>
      <c r="CNN6" s="130"/>
      <c r="CNO6" s="130"/>
      <c r="CNP6" s="130"/>
      <c r="CNQ6" s="130"/>
      <c r="CNR6" s="130"/>
      <c r="CNS6" s="130"/>
      <c r="CNT6" s="130"/>
      <c r="CNU6" s="130"/>
      <c r="CNV6" s="130"/>
      <c r="CNW6" s="130"/>
      <c r="CNX6" s="130"/>
      <c r="CNY6" s="130"/>
      <c r="CNZ6" s="130"/>
      <c r="COA6" s="130"/>
      <c r="COB6" s="130"/>
      <c r="COC6" s="130"/>
      <c r="COD6" s="130"/>
      <c r="COE6" s="130"/>
      <c r="COF6" s="130"/>
      <c r="COG6" s="130"/>
      <c r="COH6" s="130"/>
      <c r="COI6" s="130"/>
      <c r="COJ6" s="130"/>
      <c r="COK6" s="130"/>
      <c r="COL6" s="130"/>
      <c r="COM6" s="130"/>
      <c r="CON6" s="130"/>
      <c r="COO6" s="130"/>
      <c r="COP6" s="130"/>
      <c r="COQ6" s="130"/>
      <c r="COR6" s="130"/>
      <c r="COS6" s="130"/>
      <c r="COT6" s="130"/>
      <c r="COU6" s="130"/>
      <c r="COV6" s="130"/>
      <c r="COW6" s="130"/>
      <c r="COX6" s="130"/>
      <c r="COY6" s="130"/>
      <c r="COZ6" s="130"/>
      <c r="CPA6" s="130"/>
      <c r="CPB6" s="130"/>
      <c r="CPC6" s="130"/>
      <c r="CPD6" s="130"/>
      <c r="CPE6" s="130"/>
      <c r="CPF6" s="130"/>
      <c r="CPG6" s="130"/>
      <c r="CPH6" s="130"/>
      <c r="CPI6" s="130"/>
      <c r="CPJ6" s="130"/>
      <c r="CPK6" s="130"/>
      <c r="CPL6" s="130"/>
      <c r="CPM6" s="130"/>
      <c r="CPN6" s="130"/>
      <c r="CPO6" s="130"/>
      <c r="CPP6" s="130"/>
      <c r="CPQ6" s="130"/>
      <c r="CPR6" s="130"/>
      <c r="CPS6" s="130"/>
      <c r="CPT6" s="130"/>
      <c r="CPU6" s="130"/>
      <c r="CPV6" s="130"/>
      <c r="CPW6" s="130"/>
      <c r="CPX6" s="130"/>
      <c r="CPY6" s="130"/>
      <c r="CPZ6" s="130"/>
      <c r="CQA6" s="130"/>
      <c r="CQB6" s="130"/>
      <c r="CQC6" s="130"/>
      <c r="CQD6" s="130"/>
      <c r="CQE6" s="130"/>
      <c r="CQF6" s="130"/>
      <c r="CQG6" s="130"/>
      <c r="CQH6" s="130"/>
      <c r="CQI6" s="130"/>
      <c r="CQJ6" s="130"/>
      <c r="CQK6" s="130"/>
      <c r="CQL6" s="130"/>
      <c r="CQM6" s="130"/>
      <c r="CQN6" s="130"/>
      <c r="CQO6" s="130"/>
      <c r="CQP6" s="130"/>
      <c r="CQQ6" s="130"/>
      <c r="CQR6" s="130"/>
      <c r="CQS6" s="130"/>
      <c r="CQT6" s="130"/>
      <c r="CQU6" s="130"/>
      <c r="CQV6" s="130"/>
      <c r="CQW6" s="130"/>
      <c r="CQX6" s="130"/>
      <c r="CQY6" s="130"/>
      <c r="CQZ6" s="130"/>
      <c r="CRA6" s="130"/>
      <c r="CRB6" s="130"/>
      <c r="CRC6" s="130"/>
      <c r="CRD6" s="130"/>
      <c r="CRE6" s="130"/>
      <c r="CRF6" s="130"/>
      <c r="CRG6" s="130"/>
      <c r="CRH6" s="130"/>
      <c r="CRI6" s="130"/>
      <c r="CRJ6" s="130"/>
      <c r="CRK6" s="130"/>
      <c r="CRL6" s="130"/>
      <c r="CRM6" s="130"/>
      <c r="CRN6" s="130"/>
      <c r="CRO6" s="130"/>
      <c r="CRP6" s="130"/>
      <c r="CRQ6" s="130"/>
      <c r="CRR6" s="130"/>
      <c r="CRS6" s="130"/>
      <c r="CRT6" s="130"/>
      <c r="CRU6" s="130"/>
      <c r="CRV6" s="130"/>
      <c r="CRW6" s="130"/>
      <c r="CRX6" s="130"/>
      <c r="CRY6" s="130"/>
      <c r="CRZ6" s="130"/>
      <c r="CSA6" s="130"/>
      <c r="CSB6" s="130"/>
      <c r="CSC6" s="130"/>
      <c r="CSD6" s="130"/>
      <c r="CSE6" s="130"/>
      <c r="CSF6" s="130"/>
      <c r="CSG6" s="130"/>
      <c r="CSH6" s="130"/>
      <c r="CSI6" s="130"/>
      <c r="CSJ6" s="130"/>
      <c r="CSK6" s="130"/>
      <c r="CSL6" s="130"/>
      <c r="CSM6" s="130"/>
      <c r="CSN6" s="130"/>
      <c r="CSO6" s="130"/>
      <c r="CSP6" s="130"/>
      <c r="CSQ6" s="130"/>
      <c r="CSR6" s="130"/>
      <c r="CSS6" s="130"/>
      <c r="CST6" s="130"/>
      <c r="CSU6" s="130"/>
      <c r="CSV6" s="130"/>
      <c r="CSW6" s="130"/>
      <c r="CSX6" s="130"/>
      <c r="CSY6" s="130"/>
      <c r="CSZ6" s="130"/>
      <c r="CTA6" s="130"/>
      <c r="CTB6" s="130"/>
      <c r="CTC6" s="130"/>
      <c r="CTD6" s="130"/>
      <c r="CTE6" s="130"/>
      <c r="CTF6" s="130"/>
      <c r="CTG6" s="130"/>
      <c r="CTH6" s="130"/>
      <c r="CTI6" s="130"/>
      <c r="CTJ6" s="130"/>
      <c r="CTK6" s="130"/>
      <c r="CTL6" s="130"/>
      <c r="CTM6" s="130"/>
      <c r="CTN6" s="130"/>
      <c r="CTO6" s="130"/>
      <c r="CTP6" s="130"/>
      <c r="CTQ6" s="130"/>
      <c r="CTR6" s="130"/>
      <c r="CTS6" s="130"/>
      <c r="CTT6" s="130"/>
      <c r="CTU6" s="130"/>
      <c r="CTV6" s="130"/>
      <c r="CTW6" s="130"/>
      <c r="CTX6" s="130"/>
      <c r="CTY6" s="130"/>
      <c r="CTZ6" s="130"/>
      <c r="CUA6" s="130"/>
      <c r="CUB6" s="130"/>
      <c r="CUC6" s="130"/>
      <c r="CUD6" s="130"/>
      <c r="CUE6" s="130"/>
      <c r="CUF6" s="130"/>
      <c r="CUG6" s="130"/>
      <c r="CUH6" s="130"/>
      <c r="CUI6" s="130"/>
      <c r="CUJ6" s="130"/>
      <c r="CUK6" s="130"/>
      <c r="CUL6" s="130"/>
      <c r="CUM6" s="130"/>
      <c r="CUN6" s="130"/>
      <c r="CUO6" s="130"/>
      <c r="CUP6" s="130"/>
      <c r="CUQ6" s="130"/>
      <c r="CUR6" s="130"/>
      <c r="CUS6" s="130"/>
      <c r="CUT6" s="130"/>
      <c r="CUU6" s="130"/>
      <c r="CUV6" s="130"/>
      <c r="CUW6" s="130"/>
      <c r="CUX6" s="130"/>
      <c r="CUY6" s="130"/>
      <c r="CUZ6" s="130"/>
      <c r="CVA6" s="130"/>
      <c r="CVB6" s="130"/>
      <c r="CVC6" s="130"/>
      <c r="CVD6" s="130"/>
      <c r="CVE6" s="130"/>
      <c r="CVF6" s="130"/>
      <c r="CVG6" s="130"/>
      <c r="CVH6" s="130"/>
      <c r="CVI6" s="130"/>
      <c r="CVJ6" s="130"/>
      <c r="CVK6" s="130"/>
      <c r="CVL6" s="130"/>
      <c r="CVM6" s="130"/>
      <c r="CVN6" s="130"/>
      <c r="CVO6" s="130"/>
      <c r="CVP6" s="130"/>
      <c r="CVQ6" s="130"/>
      <c r="CVR6" s="130"/>
      <c r="CVS6" s="130"/>
      <c r="CVT6" s="130"/>
      <c r="CVU6" s="130"/>
      <c r="CVV6" s="130"/>
      <c r="CVW6" s="130"/>
      <c r="CVX6" s="130"/>
      <c r="CVY6" s="130"/>
      <c r="CVZ6" s="130"/>
      <c r="CWA6" s="130"/>
      <c r="CWB6" s="130"/>
      <c r="CWC6" s="130"/>
      <c r="CWD6" s="130"/>
      <c r="CWE6" s="130"/>
      <c r="CWF6" s="130"/>
      <c r="CWG6" s="130"/>
      <c r="CWH6" s="130"/>
      <c r="CWI6" s="130"/>
      <c r="CWJ6" s="130"/>
      <c r="CWK6" s="130"/>
      <c r="CWL6" s="130"/>
      <c r="CWM6" s="130"/>
      <c r="CWN6" s="130"/>
      <c r="CWO6" s="130"/>
      <c r="CWP6" s="130"/>
      <c r="CWQ6" s="130"/>
      <c r="CWR6" s="130"/>
      <c r="CWS6" s="130"/>
      <c r="CWT6" s="130"/>
      <c r="CWU6" s="130"/>
      <c r="CWV6" s="130"/>
      <c r="CWW6" s="130"/>
      <c r="CWX6" s="130"/>
      <c r="CWY6" s="130"/>
      <c r="CWZ6" s="130"/>
      <c r="CXA6" s="130"/>
      <c r="CXB6" s="130"/>
      <c r="CXC6" s="130"/>
      <c r="CXD6" s="130"/>
      <c r="CXE6" s="130"/>
      <c r="CXF6" s="130"/>
      <c r="CXG6" s="130"/>
      <c r="CXH6" s="130"/>
      <c r="CXI6" s="130"/>
      <c r="CXJ6" s="130"/>
      <c r="CXK6" s="130"/>
      <c r="CXL6" s="130"/>
      <c r="CXM6" s="130"/>
      <c r="CXN6" s="130"/>
      <c r="CXO6" s="130"/>
      <c r="CXP6" s="130"/>
      <c r="CXQ6" s="130"/>
      <c r="CXR6" s="130"/>
      <c r="CXS6" s="130"/>
      <c r="CXT6" s="130"/>
      <c r="CXU6" s="130"/>
      <c r="CXV6" s="130"/>
      <c r="CXW6" s="130"/>
      <c r="CXX6" s="130"/>
      <c r="CXY6" s="130"/>
      <c r="CXZ6" s="130"/>
      <c r="CYA6" s="130"/>
      <c r="CYB6" s="130"/>
      <c r="CYC6" s="130"/>
      <c r="CYD6" s="130"/>
      <c r="CYE6" s="130"/>
      <c r="CYF6" s="130"/>
      <c r="CYG6" s="130"/>
      <c r="CYH6" s="130"/>
      <c r="CYI6" s="130"/>
      <c r="CYJ6" s="130"/>
      <c r="CYK6" s="130"/>
      <c r="CYL6" s="130"/>
      <c r="CYM6" s="130"/>
      <c r="CYN6" s="130"/>
      <c r="CYO6" s="130"/>
      <c r="CYP6" s="130"/>
      <c r="CYQ6" s="130"/>
      <c r="CYR6" s="130"/>
      <c r="CYS6" s="130"/>
      <c r="CYT6" s="130"/>
      <c r="CYU6" s="130"/>
      <c r="CYV6" s="130"/>
      <c r="CYW6" s="130"/>
      <c r="CYX6" s="130"/>
      <c r="CYY6" s="130"/>
      <c r="CYZ6" s="130"/>
      <c r="CZA6" s="130"/>
      <c r="CZB6" s="130"/>
      <c r="CZC6" s="130"/>
      <c r="CZD6" s="130"/>
      <c r="CZE6" s="130"/>
      <c r="CZF6" s="130"/>
      <c r="CZG6" s="130"/>
      <c r="CZH6" s="130"/>
      <c r="CZI6" s="130"/>
      <c r="CZJ6" s="130"/>
      <c r="CZK6" s="130"/>
      <c r="CZL6" s="130"/>
      <c r="CZM6" s="130"/>
      <c r="CZN6" s="130"/>
      <c r="CZO6" s="130"/>
      <c r="CZP6" s="130"/>
      <c r="CZQ6" s="130"/>
      <c r="CZR6" s="130"/>
      <c r="CZS6" s="130"/>
      <c r="CZT6" s="130"/>
      <c r="CZU6" s="130"/>
      <c r="CZV6" s="130"/>
      <c r="CZW6" s="130"/>
      <c r="CZX6" s="130"/>
      <c r="CZY6" s="130"/>
      <c r="CZZ6" s="130"/>
      <c r="DAA6" s="130"/>
      <c r="DAB6" s="130"/>
      <c r="DAC6" s="130"/>
      <c r="DAD6" s="130"/>
      <c r="DAE6" s="130"/>
      <c r="DAF6" s="130"/>
      <c r="DAG6" s="130"/>
      <c r="DAH6" s="130"/>
      <c r="DAI6" s="130"/>
      <c r="DAJ6" s="130"/>
      <c r="DAK6" s="130"/>
      <c r="DAL6" s="130"/>
      <c r="DAM6" s="130"/>
      <c r="DAN6" s="130"/>
      <c r="DAO6" s="130"/>
      <c r="DAP6" s="130"/>
      <c r="DAQ6" s="130"/>
      <c r="DAR6" s="130"/>
      <c r="DAS6" s="130"/>
      <c r="DAT6" s="130"/>
      <c r="DAU6" s="130"/>
      <c r="DAV6" s="130"/>
      <c r="DAW6" s="130"/>
      <c r="DAX6" s="130"/>
      <c r="DAY6" s="130"/>
      <c r="DAZ6" s="130"/>
      <c r="DBA6" s="130"/>
      <c r="DBB6" s="130"/>
      <c r="DBC6" s="130"/>
      <c r="DBD6" s="130"/>
      <c r="DBE6" s="130"/>
      <c r="DBF6" s="130"/>
      <c r="DBG6" s="130"/>
      <c r="DBH6" s="130"/>
      <c r="DBI6" s="130"/>
      <c r="DBJ6" s="130"/>
      <c r="DBK6" s="130"/>
      <c r="DBL6" s="130"/>
      <c r="DBM6" s="130"/>
      <c r="DBN6" s="130"/>
      <c r="DBO6" s="130"/>
      <c r="DBP6" s="130"/>
      <c r="DBQ6" s="130"/>
      <c r="DBR6" s="130"/>
      <c r="DBS6" s="130"/>
      <c r="DBT6" s="130"/>
      <c r="DBU6" s="130"/>
      <c r="DBV6" s="130"/>
      <c r="DBW6" s="130"/>
      <c r="DBX6" s="130"/>
      <c r="DBY6" s="130"/>
      <c r="DBZ6" s="130"/>
      <c r="DCA6" s="130"/>
      <c r="DCB6" s="130"/>
      <c r="DCC6" s="130"/>
      <c r="DCD6" s="130"/>
      <c r="DCE6" s="130"/>
      <c r="DCF6" s="130"/>
      <c r="DCG6" s="130"/>
      <c r="DCH6" s="130"/>
      <c r="DCI6" s="130"/>
      <c r="DCJ6" s="130"/>
      <c r="DCK6" s="130"/>
      <c r="DCL6" s="130"/>
      <c r="DCM6" s="130"/>
      <c r="DCN6" s="130"/>
      <c r="DCO6" s="130"/>
      <c r="DCP6" s="130"/>
      <c r="DCQ6" s="130"/>
      <c r="DCR6" s="130"/>
      <c r="DCS6" s="130"/>
      <c r="DCT6" s="130"/>
      <c r="DCU6" s="130"/>
      <c r="DCV6" s="130"/>
      <c r="DCW6" s="130"/>
      <c r="DCX6" s="130"/>
      <c r="DCY6" s="130"/>
      <c r="DCZ6" s="130"/>
      <c r="DDA6" s="130"/>
      <c r="DDB6" s="130"/>
      <c r="DDC6" s="130"/>
      <c r="DDD6" s="130"/>
      <c r="DDE6" s="130"/>
      <c r="DDF6" s="130"/>
      <c r="DDG6" s="130"/>
      <c r="DDH6" s="130"/>
      <c r="DDI6" s="130"/>
      <c r="DDJ6" s="130"/>
      <c r="DDK6" s="130"/>
      <c r="DDL6" s="130"/>
      <c r="DDM6" s="130"/>
      <c r="DDN6" s="130"/>
      <c r="DDO6" s="130"/>
      <c r="DDP6" s="130"/>
      <c r="DDQ6" s="130"/>
      <c r="DDR6" s="130"/>
      <c r="DDS6" s="130"/>
      <c r="DDT6" s="130"/>
      <c r="DDU6" s="130"/>
      <c r="DDV6" s="130"/>
      <c r="DDW6" s="130"/>
      <c r="DDX6" s="130"/>
      <c r="DDY6" s="130"/>
      <c r="DDZ6" s="130"/>
      <c r="DEA6" s="130"/>
      <c r="DEB6" s="130"/>
      <c r="DEC6" s="130"/>
      <c r="DED6" s="130"/>
      <c r="DEE6" s="130"/>
      <c r="DEF6" s="130"/>
      <c r="DEG6" s="130"/>
      <c r="DEH6" s="130"/>
      <c r="DEI6" s="130"/>
      <c r="DEJ6" s="130"/>
      <c r="DEK6" s="130"/>
      <c r="DEL6" s="130"/>
      <c r="DEM6" s="130"/>
      <c r="DEN6" s="130"/>
      <c r="DEO6" s="130"/>
      <c r="DEP6" s="130"/>
      <c r="DEQ6" s="130"/>
      <c r="DER6" s="130"/>
      <c r="DES6" s="130"/>
      <c r="DET6" s="130"/>
      <c r="DEU6" s="130"/>
      <c r="DEV6" s="130"/>
      <c r="DEW6" s="130"/>
      <c r="DEX6" s="130"/>
      <c r="DEY6" s="130"/>
      <c r="DEZ6" s="130"/>
      <c r="DFA6" s="130"/>
      <c r="DFB6" s="130"/>
      <c r="DFC6" s="130"/>
      <c r="DFD6" s="130"/>
      <c r="DFE6" s="130"/>
      <c r="DFF6" s="130"/>
      <c r="DFG6" s="130"/>
      <c r="DFH6" s="130"/>
      <c r="DFI6" s="130"/>
      <c r="DFJ6" s="130"/>
      <c r="DFK6" s="130"/>
      <c r="DFL6" s="130"/>
      <c r="DFM6" s="130"/>
      <c r="DFN6" s="130"/>
      <c r="DFO6" s="130"/>
      <c r="DFP6" s="130"/>
      <c r="DFQ6" s="130"/>
      <c r="DFR6" s="130"/>
      <c r="DFS6" s="130"/>
      <c r="DFT6" s="130"/>
      <c r="DFU6" s="130"/>
      <c r="DFV6" s="130"/>
      <c r="DFW6" s="130"/>
      <c r="DFX6" s="130"/>
      <c r="DFY6" s="130"/>
      <c r="DFZ6" s="130"/>
      <c r="DGA6" s="130"/>
      <c r="DGB6" s="130"/>
      <c r="DGC6" s="130"/>
      <c r="DGD6" s="130"/>
      <c r="DGE6" s="130"/>
      <c r="DGF6" s="130"/>
      <c r="DGG6" s="130"/>
      <c r="DGH6" s="130"/>
      <c r="DGI6" s="130"/>
      <c r="DGJ6" s="130"/>
      <c r="DGK6" s="130"/>
      <c r="DGL6" s="130"/>
      <c r="DGM6" s="130"/>
      <c r="DGN6" s="130"/>
      <c r="DGO6" s="130"/>
      <c r="DGP6" s="130"/>
      <c r="DGQ6" s="130"/>
      <c r="DGR6" s="130"/>
      <c r="DGS6" s="130"/>
      <c r="DGT6" s="130"/>
      <c r="DGU6" s="130"/>
      <c r="DGV6" s="130"/>
      <c r="DGW6" s="130"/>
      <c r="DGX6" s="130"/>
      <c r="DGY6" s="130"/>
      <c r="DGZ6" s="130"/>
      <c r="DHA6" s="130"/>
      <c r="DHB6" s="130"/>
      <c r="DHC6" s="130"/>
      <c r="DHD6" s="130"/>
      <c r="DHE6" s="130"/>
      <c r="DHF6" s="130"/>
      <c r="DHG6" s="130"/>
      <c r="DHH6" s="130"/>
      <c r="DHI6" s="130"/>
      <c r="DHJ6" s="130"/>
      <c r="DHK6" s="130"/>
      <c r="DHL6" s="130"/>
      <c r="DHM6" s="130"/>
      <c r="DHN6" s="130"/>
      <c r="DHO6" s="130"/>
      <c r="DHP6" s="130"/>
      <c r="DHQ6" s="130"/>
      <c r="DHR6" s="130"/>
      <c r="DHS6" s="130"/>
      <c r="DHT6" s="130"/>
      <c r="DHU6" s="130"/>
      <c r="DHV6" s="130"/>
      <c r="DHW6" s="130"/>
      <c r="DHX6" s="130"/>
      <c r="DHY6" s="130"/>
      <c r="DHZ6" s="130"/>
      <c r="DIA6" s="130"/>
      <c r="DIB6" s="130"/>
      <c r="DIC6" s="130"/>
      <c r="DID6" s="130"/>
      <c r="DIE6" s="130"/>
      <c r="DIF6" s="130"/>
      <c r="DIG6" s="130"/>
      <c r="DIH6" s="130"/>
      <c r="DII6" s="130"/>
      <c r="DIJ6" s="130"/>
      <c r="DIK6" s="130"/>
      <c r="DIL6" s="130"/>
      <c r="DIM6" s="130"/>
      <c r="DIN6" s="130"/>
      <c r="DIO6" s="130"/>
      <c r="DIP6" s="130"/>
      <c r="DIQ6" s="130"/>
      <c r="DIR6" s="130"/>
      <c r="DIS6" s="130"/>
      <c r="DIT6" s="130"/>
      <c r="DIU6" s="130"/>
      <c r="DIV6" s="130"/>
      <c r="DIW6" s="130"/>
      <c r="DIX6" s="130"/>
      <c r="DIY6" s="130"/>
      <c r="DIZ6" s="130"/>
      <c r="DJA6" s="130"/>
      <c r="DJB6" s="130"/>
      <c r="DJC6" s="130"/>
      <c r="DJD6" s="130"/>
      <c r="DJE6" s="130"/>
      <c r="DJF6" s="130"/>
      <c r="DJG6" s="130"/>
      <c r="DJH6" s="130"/>
      <c r="DJI6" s="130"/>
      <c r="DJJ6" s="130"/>
      <c r="DJK6" s="130"/>
      <c r="DJL6" s="130"/>
      <c r="DJM6" s="130"/>
      <c r="DJN6" s="130"/>
      <c r="DJO6" s="130"/>
      <c r="DJP6" s="130"/>
      <c r="DJQ6" s="130"/>
      <c r="DJR6" s="130"/>
      <c r="DJS6" s="130"/>
      <c r="DJT6" s="130"/>
      <c r="DJU6" s="130"/>
      <c r="DJV6" s="130"/>
      <c r="DJW6" s="130"/>
      <c r="DJX6" s="130"/>
      <c r="DJY6" s="130"/>
      <c r="DJZ6" s="130"/>
      <c r="DKA6" s="130"/>
      <c r="DKB6" s="130"/>
      <c r="DKC6" s="130"/>
      <c r="DKD6" s="130"/>
      <c r="DKE6" s="130"/>
      <c r="DKF6" s="130"/>
      <c r="DKG6" s="130"/>
      <c r="DKH6" s="130"/>
      <c r="DKI6" s="130"/>
      <c r="DKJ6" s="130"/>
      <c r="DKK6" s="130"/>
      <c r="DKL6" s="130"/>
      <c r="DKM6" s="130"/>
      <c r="DKN6" s="130"/>
      <c r="DKO6" s="130"/>
      <c r="DKP6" s="130"/>
      <c r="DKQ6" s="130"/>
      <c r="DKR6" s="130"/>
      <c r="DKS6" s="130"/>
      <c r="DKT6" s="130"/>
      <c r="DKU6" s="130"/>
      <c r="DKV6" s="130"/>
      <c r="DKW6" s="130"/>
      <c r="DKX6" s="130"/>
      <c r="DKY6" s="130"/>
      <c r="DKZ6" s="130"/>
      <c r="DLA6" s="130"/>
      <c r="DLB6" s="130"/>
      <c r="DLC6" s="130"/>
      <c r="DLD6" s="130"/>
      <c r="DLE6" s="130"/>
      <c r="DLF6" s="130"/>
      <c r="DLG6" s="130"/>
      <c r="DLH6" s="130"/>
      <c r="DLI6" s="130"/>
      <c r="DLJ6" s="130"/>
      <c r="DLK6" s="130"/>
      <c r="DLL6" s="130"/>
      <c r="DLM6" s="130"/>
      <c r="DLN6" s="130"/>
      <c r="DLO6" s="130"/>
      <c r="DLP6" s="130"/>
      <c r="DLQ6" s="130"/>
      <c r="DLR6" s="130"/>
      <c r="DLS6" s="130"/>
      <c r="DLT6" s="130"/>
      <c r="DLU6" s="130"/>
      <c r="DLV6" s="130"/>
      <c r="DLW6" s="130"/>
      <c r="DLX6" s="130"/>
      <c r="DLY6" s="130"/>
      <c r="DLZ6" s="130"/>
      <c r="DMA6" s="130"/>
      <c r="DMB6" s="130"/>
      <c r="DMC6" s="130"/>
      <c r="DMD6" s="130"/>
      <c r="DME6" s="130"/>
      <c r="DMF6" s="130"/>
      <c r="DMG6" s="130"/>
      <c r="DMH6" s="130"/>
      <c r="DMI6" s="130"/>
      <c r="DMJ6" s="130"/>
      <c r="DMK6" s="130"/>
      <c r="DML6" s="130"/>
      <c r="DMM6" s="130"/>
      <c r="DMN6" s="130"/>
      <c r="DMO6" s="130"/>
      <c r="DMP6" s="130"/>
      <c r="DMQ6" s="130"/>
      <c r="DMR6" s="130"/>
      <c r="DMS6" s="130"/>
      <c r="DMT6" s="130"/>
      <c r="DMU6" s="130"/>
      <c r="DMV6" s="130"/>
      <c r="DMW6" s="130"/>
      <c r="DMX6" s="130"/>
      <c r="DMY6" s="130"/>
      <c r="DMZ6" s="130"/>
      <c r="DNA6" s="130"/>
      <c r="DNB6" s="130"/>
      <c r="DNC6" s="130"/>
      <c r="DND6" s="130"/>
      <c r="DNE6" s="130"/>
      <c r="DNF6" s="130"/>
      <c r="DNG6" s="130"/>
      <c r="DNH6" s="130"/>
      <c r="DNI6" s="130"/>
      <c r="DNJ6" s="130"/>
      <c r="DNK6" s="130"/>
      <c r="DNL6" s="130"/>
      <c r="DNM6" s="130"/>
      <c r="DNN6" s="130"/>
      <c r="DNO6" s="130"/>
      <c r="DNP6" s="130"/>
      <c r="DNQ6" s="130"/>
      <c r="DNR6" s="130"/>
      <c r="DNS6" s="130"/>
      <c r="DNT6" s="130"/>
      <c r="DNU6" s="130"/>
      <c r="DNV6" s="130"/>
      <c r="DNW6" s="130"/>
      <c r="DNX6" s="130"/>
      <c r="DNY6" s="130"/>
      <c r="DNZ6" s="130"/>
      <c r="DOA6" s="130"/>
      <c r="DOB6" s="130"/>
      <c r="DOC6" s="130"/>
      <c r="DOD6" s="130"/>
      <c r="DOE6" s="130"/>
      <c r="DOF6" s="130"/>
      <c r="DOG6" s="130"/>
      <c r="DOH6" s="130"/>
      <c r="DOI6" s="130"/>
      <c r="DOJ6" s="130"/>
      <c r="DOK6" s="130"/>
      <c r="DOL6" s="130"/>
      <c r="DOM6" s="130"/>
      <c r="DON6" s="130"/>
      <c r="DOO6" s="130"/>
      <c r="DOP6" s="130"/>
      <c r="DOQ6" s="130"/>
      <c r="DOR6" s="130"/>
      <c r="DOS6" s="130"/>
      <c r="DOT6" s="130"/>
      <c r="DOU6" s="130"/>
      <c r="DOV6" s="130"/>
      <c r="DOW6" s="130"/>
      <c r="DOX6" s="130"/>
      <c r="DOY6" s="130"/>
      <c r="DOZ6" s="130"/>
      <c r="DPA6" s="130"/>
      <c r="DPB6" s="130"/>
      <c r="DPC6" s="130"/>
      <c r="DPD6" s="130"/>
      <c r="DPE6" s="130"/>
      <c r="DPF6" s="130"/>
      <c r="DPG6" s="130"/>
      <c r="DPH6" s="130"/>
      <c r="DPI6" s="130"/>
      <c r="DPJ6" s="130"/>
      <c r="DPK6" s="130"/>
      <c r="DPL6" s="130"/>
      <c r="DPM6" s="130"/>
      <c r="DPN6" s="130"/>
      <c r="DPO6" s="130"/>
      <c r="DPP6" s="130"/>
      <c r="DPQ6" s="130"/>
      <c r="DPR6" s="130"/>
      <c r="DPS6" s="130"/>
      <c r="DPT6" s="130"/>
      <c r="DPU6" s="130"/>
      <c r="DPV6" s="130"/>
      <c r="DPW6" s="130"/>
      <c r="DPX6" s="130"/>
      <c r="DPY6" s="130"/>
      <c r="DPZ6" s="130"/>
      <c r="DQA6" s="130"/>
      <c r="DQB6" s="130"/>
      <c r="DQC6" s="130"/>
      <c r="DQD6" s="130"/>
      <c r="DQE6" s="130"/>
      <c r="DQF6" s="130"/>
      <c r="DQG6" s="130"/>
      <c r="DQH6" s="130"/>
      <c r="DQI6" s="130"/>
      <c r="DQJ6" s="130"/>
      <c r="DQK6" s="130"/>
      <c r="DQL6" s="130"/>
      <c r="DQM6" s="130"/>
      <c r="DQN6" s="130"/>
      <c r="DQO6" s="130"/>
      <c r="DQP6" s="130"/>
      <c r="DQQ6" s="130"/>
      <c r="DQR6" s="130"/>
      <c r="DQS6" s="130"/>
      <c r="DQT6" s="130"/>
      <c r="DQU6" s="130"/>
      <c r="DQV6" s="130"/>
      <c r="DQW6" s="130"/>
      <c r="DQX6" s="130"/>
      <c r="DQY6" s="130"/>
      <c r="DQZ6" s="130"/>
      <c r="DRA6" s="130"/>
      <c r="DRB6" s="130"/>
      <c r="DRC6" s="130"/>
      <c r="DRD6" s="130"/>
      <c r="DRE6" s="130"/>
      <c r="DRF6" s="130"/>
      <c r="DRG6" s="130"/>
      <c r="DRH6" s="130"/>
      <c r="DRI6" s="130"/>
      <c r="DRJ6" s="130"/>
      <c r="DRK6" s="130"/>
      <c r="DRL6" s="130"/>
      <c r="DRM6" s="130"/>
      <c r="DRN6" s="130"/>
      <c r="DRO6" s="130"/>
      <c r="DRP6" s="130"/>
      <c r="DRQ6" s="130"/>
      <c r="DRR6" s="130"/>
      <c r="DRS6" s="130"/>
      <c r="DRT6" s="130"/>
      <c r="DRU6" s="130"/>
      <c r="DRV6" s="130"/>
      <c r="DRW6" s="130"/>
      <c r="DRX6" s="130"/>
      <c r="DRY6" s="130"/>
      <c r="DRZ6" s="130"/>
      <c r="DSA6" s="130"/>
      <c r="DSB6" s="130"/>
      <c r="DSC6" s="130"/>
      <c r="DSD6" s="130"/>
      <c r="DSE6" s="130"/>
      <c r="DSF6" s="130"/>
      <c r="DSG6" s="130"/>
      <c r="DSH6" s="130"/>
      <c r="DSI6" s="130"/>
      <c r="DSJ6" s="130"/>
      <c r="DSK6" s="130"/>
      <c r="DSL6" s="130"/>
      <c r="DSM6" s="130"/>
      <c r="DSN6" s="130"/>
      <c r="DSO6" s="130"/>
      <c r="DSP6" s="130"/>
      <c r="DSQ6" s="130"/>
      <c r="DSR6" s="130"/>
      <c r="DSS6" s="130"/>
      <c r="DST6" s="130"/>
      <c r="DSU6" s="130"/>
      <c r="DSV6" s="130"/>
      <c r="DSW6" s="130"/>
      <c r="DSX6" s="130"/>
      <c r="DSY6" s="130"/>
      <c r="DSZ6" s="130"/>
      <c r="DTA6" s="130"/>
      <c r="DTB6" s="130"/>
      <c r="DTC6" s="130"/>
      <c r="DTD6" s="130"/>
      <c r="DTE6" s="130"/>
      <c r="DTF6" s="130"/>
      <c r="DTG6" s="130"/>
      <c r="DTH6" s="130"/>
      <c r="DTI6" s="130"/>
      <c r="DTJ6" s="130"/>
      <c r="DTK6" s="130"/>
      <c r="DTL6" s="130"/>
      <c r="DTM6" s="130"/>
      <c r="DTN6" s="130"/>
      <c r="DTO6" s="130"/>
      <c r="DTP6" s="130"/>
      <c r="DTQ6" s="130"/>
      <c r="DTR6" s="130"/>
      <c r="DTS6" s="130"/>
      <c r="DTT6" s="130"/>
      <c r="DTU6" s="130"/>
      <c r="DTV6" s="130"/>
      <c r="DTW6" s="130"/>
      <c r="DTX6" s="130"/>
      <c r="DTY6" s="130"/>
      <c r="DTZ6" s="130"/>
      <c r="DUA6" s="130"/>
      <c r="DUB6" s="130"/>
      <c r="DUC6" s="130"/>
      <c r="DUD6" s="130"/>
      <c r="DUE6" s="130"/>
      <c r="DUF6" s="130"/>
      <c r="DUG6" s="130"/>
      <c r="DUH6" s="130"/>
      <c r="DUI6" s="130"/>
      <c r="DUJ6" s="130"/>
      <c r="DUK6" s="130"/>
      <c r="DUL6" s="130"/>
      <c r="DUM6" s="130"/>
      <c r="DUN6" s="130"/>
      <c r="DUO6" s="130"/>
      <c r="DUP6" s="130"/>
      <c r="DUQ6" s="130"/>
      <c r="DUR6" s="130"/>
      <c r="DUS6" s="130"/>
      <c r="DUT6" s="130"/>
      <c r="DUU6" s="130"/>
      <c r="DUV6" s="130"/>
      <c r="DUW6" s="130"/>
      <c r="DUX6" s="130"/>
      <c r="DUY6" s="130"/>
      <c r="DUZ6" s="130"/>
      <c r="DVA6" s="130"/>
      <c r="DVB6" s="130"/>
      <c r="DVC6" s="130"/>
      <c r="DVD6" s="130"/>
      <c r="DVE6" s="130"/>
      <c r="DVF6" s="130"/>
      <c r="DVG6" s="130"/>
      <c r="DVH6" s="130"/>
      <c r="DVI6" s="130"/>
      <c r="DVJ6" s="130"/>
      <c r="DVK6" s="130"/>
      <c r="DVL6" s="130"/>
      <c r="DVM6" s="130"/>
      <c r="DVN6" s="130"/>
      <c r="DVO6" s="130"/>
      <c r="DVP6" s="130"/>
      <c r="DVQ6" s="130"/>
      <c r="DVR6" s="130"/>
      <c r="DVS6" s="130"/>
      <c r="DVT6" s="130"/>
      <c r="DVU6" s="130"/>
      <c r="DVV6" s="130"/>
      <c r="DVW6" s="130"/>
      <c r="DVX6" s="130"/>
      <c r="DVY6" s="130"/>
      <c r="DVZ6" s="130"/>
      <c r="DWA6" s="130"/>
      <c r="DWB6" s="130"/>
      <c r="DWC6" s="130"/>
      <c r="DWD6" s="130"/>
      <c r="DWE6" s="130"/>
      <c r="DWF6" s="130"/>
      <c r="DWG6" s="130"/>
      <c r="DWH6" s="130"/>
      <c r="DWI6" s="130"/>
      <c r="DWJ6" s="130"/>
      <c r="DWK6" s="130"/>
      <c r="DWL6" s="130"/>
      <c r="DWM6" s="130"/>
      <c r="DWN6" s="130"/>
      <c r="DWO6" s="130"/>
      <c r="DWP6" s="130"/>
      <c r="DWQ6" s="130"/>
      <c r="DWR6" s="130"/>
      <c r="DWS6" s="130"/>
      <c r="DWT6" s="130"/>
      <c r="DWU6" s="130"/>
      <c r="DWV6" s="130"/>
      <c r="DWW6" s="130"/>
      <c r="DWX6" s="130"/>
      <c r="DWY6" s="130"/>
      <c r="DWZ6" s="130"/>
      <c r="DXA6" s="130"/>
      <c r="DXB6" s="130"/>
      <c r="DXC6" s="130"/>
      <c r="DXD6" s="130"/>
      <c r="DXE6" s="130"/>
      <c r="DXF6" s="130"/>
      <c r="DXG6" s="130"/>
      <c r="DXH6" s="130"/>
      <c r="DXI6" s="130"/>
      <c r="DXJ6" s="130"/>
      <c r="DXK6" s="130"/>
      <c r="DXL6" s="130"/>
      <c r="DXM6" s="130"/>
      <c r="DXN6" s="130"/>
      <c r="DXO6" s="130"/>
      <c r="DXP6" s="130"/>
      <c r="DXQ6" s="130"/>
      <c r="DXR6" s="130"/>
      <c r="DXS6" s="130"/>
      <c r="DXT6" s="130"/>
      <c r="DXU6" s="130"/>
      <c r="DXV6" s="130"/>
      <c r="DXW6" s="130"/>
      <c r="DXX6" s="130"/>
      <c r="DXY6" s="130"/>
      <c r="DXZ6" s="130"/>
      <c r="DYA6" s="130"/>
      <c r="DYB6" s="130"/>
      <c r="DYC6" s="130"/>
      <c r="DYD6" s="130"/>
      <c r="DYE6" s="130"/>
      <c r="DYF6" s="130"/>
      <c r="DYG6" s="130"/>
      <c r="DYH6" s="130"/>
      <c r="DYI6" s="130"/>
      <c r="DYJ6" s="130"/>
      <c r="DYK6" s="130"/>
      <c r="DYL6" s="130"/>
      <c r="DYM6" s="130"/>
      <c r="DYN6" s="130"/>
      <c r="DYO6" s="130"/>
      <c r="DYP6" s="130"/>
      <c r="DYQ6" s="130"/>
      <c r="DYR6" s="130"/>
      <c r="DYS6" s="130"/>
      <c r="DYT6" s="130"/>
      <c r="DYU6" s="130"/>
      <c r="DYV6" s="130"/>
      <c r="DYW6" s="130"/>
      <c r="DYX6" s="130"/>
      <c r="DYY6" s="130"/>
      <c r="DYZ6" s="130"/>
      <c r="DZA6" s="130"/>
      <c r="DZB6" s="130"/>
      <c r="DZC6" s="130"/>
      <c r="DZD6" s="130"/>
      <c r="DZE6" s="130"/>
      <c r="DZF6" s="130"/>
      <c r="DZG6" s="130"/>
      <c r="DZH6" s="130"/>
      <c r="DZI6" s="130"/>
      <c r="DZJ6" s="130"/>
      <c r="DZK6" s="130"/>
      <c r="DZL6" s="130"/>
      <c r="DZM6" s="130"/>
      <c r="DZN6" s="130"/>
      <c r="DZO6" s="130"/>
      <c r="DZP6" s="130"/>
      <c r="DZQ6" s="130"/>
      <c r="DZR6" s="130"/>
      <c r="DZS6" s="130"/>
      <c r="DZT6" s="130"/>
      <c r="DZU6" s="130"/>
      <c r="DZV6" s="130"/>
      <c r="DZW6" s="130"/>
      <c r="DZX6" s="130"/>
      <c r="DZY6" s="130"/>
      <c r="DZZ6" s="130"/>
      <c r="EAA6" s="130"/>
      <c r="EAB6" s="130"/>
      <c r="EAC6" s="130"/>
      <c r="EAD6" s="130"/>
      <c r="EAE6" s="130"/>
      <c r="EAF6" s="130"/>
      <c r="EAG6" s="130"/>
      <c r="EAH6" s="130"/>
      <c r="EAI6" s="130"/>
      <c r="EAJ6" s="130"/>
      <c r="EAK6" s="130"/>
      <c r="EAL6" s="130"/>
      <c r="EAM6" s="130"/>
      <c r="EAN6" s="130"/>
      <c r="EAO6" s="130"/>
      <c r="EAP6" s="130"/>
      <c r="EAQ6" s="130"/>
      <c r="EAR6" s="130"/>
      <c r="EAS6" s="130"/>
      <c r="EAT6" s="130"/>
      <c r="EAU6" s="130"/>
      <c r="EAV6" s="130"/>
      <c r="EAW6" s="130"/>
      <c r="EAX6" s="130"/>
      <c r="EAY6" s="130"/>
      <c r="EAZ6" s="130"/>
      <c r="EBA6" s="130"/>
      <c r="EBB6" s="130"/>
      <c r="EBC6" s="130"/>
      <c r="EBD6" s="130"/>
      <c r="EBE6" s="130"/>
      <c r="EBF6" s="130"/>
      <c r="EBG6" s="130"/>
      <c r="EBH6" s="130"/>
      <c r="EBI6" s="130"/>
      <c r="EBJ6" s="130"/>
      <c r="EBK6" s="130"/>
      <c r="EBL6" s="130"/>
      <c r="EBM6" s="130"/>
      <c r="EBN6" s="130"/>
      <c r="EBO6" s="130"/>
      <c r="EBP6" s="130"/>
      <c r="EBQ6" s="130"/>
      <c r="EBR6" s="130"/>
      <c r="EBS6" s="130"/>
      <c r="EBT6" s="130"/>
      <c r="EBU6" s="130"/>
      <c r="EBV6" s="130"/>
      <c r="EBW6" s="130"/>
      <c r="EBX6" s="130"/>
      <c r="EBY6" s="130"/>
      <c r="EBZ6" s="130"/>
      <c r="ECA6" s="130"/>
      <c r="ECB6" s="130"/>
      <c r="ECC6" s="130"/>
      <c r="ECD6" s="130"/>
      <c r="ECE6" s="130"/>
      <c r="ECF6" s="130"/>
      <c r="ECG6" s="130"/>
      <c r="ECH6" s="130"/>
      <c r="ECI6" s="130"/>
      <c r="ECJ6" s="130"/>
      <c r="ECK6" s="130"/>
      <c r="ECL6" s="130"/>
      <c r="ECM6" s="130"/>
      <c r="ECN6" s="130"/>
      <c r="ECO6" s="130"/>
      <c r="ECP6" s="130"/>
      <c r="ECQ6" s="130"/>
      <c r="ECR6" s="130"/>
      <c r="ECS6" s="130"/>
      <c r="ECT6" s="130"/>
      <c r="ECU6" s="130"/>
      <c r="ECV6" s="130"/>
      <c r="ECW6" s="130"/>
      <c r="ECX6" s="130"/>
      <c r="ECY6" s="130"/>
      <c r="ECZ6" s="130"/>
      <c r="EDA6" s="130"/>
      <c r="EDB6" s="130"/>
      <c r="EDC6" s="130"/>
      <c r="EDD6" s="130"/>
      <c r="EDE6" s="130"/>
      <c r="EDF6" s="130"/>
      <c r="EDG6" s="130"/>
      <c r="EDH6" s="130"/>
      <c r="EDI6" s="130"/>
      <c r="EDJ6" s="130"/>
      <c r="EDK6" s="130"/>
      <c r="EDL6" s="130"/>
      <c r="EDM6" s="130"/>
      <c r="EDN6" s="130"/>
      <c r="EDO6" s="130"/>
      <c r="EDP6" s="130"/>
      <c r="EDQ6" s="130"/>
      <c r="EDR6" s="130"/>
      <c r="EDS6" s="130"/>
      <c r="EDT6" s="130"/>
      <c r="EDU6" s="130"/>
      <c r="EDV6" s="130"/>
      <c r="EDW6" s="130"/>
      <c r="EDX6" s="130"/>
      <c r="EDY6" s="130"/>
      <c r="EDZ6" s="130"/>
      <c r="EEA6" s="130"/>
      <c r="EEB6" s="130"/>
      <c r="EEC6" s="130"/>
      <c r="EED6" s="130"/>
      <c r="EEE6" s="130"/>
      <c r="EEF6" s="130"/>
      <c r="EEG6" s="130"/>
      <c r="EEH6" s="130"/>
      <c r="EEI6" s="130"/>
      <c r="EEJ6" s="130"/>
      <c r="EEK6" s="130"/>
      <c r="EEL6" s="130"/>
      <c r="EEM6" s="130"/>
      <c r="EEN6" s="130"/>
      <c r="EEO6" s="130"/>
      <c r="EEP6" s="130"/>
      <c r="EEQ6" s="130"/>
      <c r="EER6" s="130"/>
      <c r="EES6" s="130"/>
      <c r="EET6" s="130"/>
      <c r="EEU6" s="130"/>
      <c r="EEV6" s="130"/>
      <c r="EEW6" s="130"/>
      <c r="EEX6" s="130"/>
      <c r="EEY6" s="130"/>
      <c r="EEZ6" s="130"/>
      <c r="EFA6" s="130"/>
      <c r="EFB6" s="130"/>
      <c r="EFC6" s="130"/>
      <c r="EFD6" s="130"/>
      <c r="EFE6" s="130"/>
      <c r="EFF6" s="130"/>
      <c r="EFG6" s="130"/>
      <c r="EFH6" s="130"/>
      <c r="EFI6" s="130"/>
      <c r="EFJ6" s="130"/>
      <c r="EFK6" s="130"/>
      <c r="EFL6" s="130"/>
      <c r="EFM6" s="130"/>
      <c r="EFN6" s="130"/>
      <c r="EFO6" s="130"/>
      <c r="EFP6" s="130"/>
      <c r="EFQ6" s="130"/>
      <c r="EFR6" s="130"/>
      <c r="EFS6" s="130"/>
      <c r="EFT6" s="130"/>
      <c r="EFU6" s="130"/>
      <c r="EFV6" s="130"/>
      <c r="EFW6" s="130"/>
      <c r="EFX6" s="130"/>
      <c r="EFY6" s="130"/>
      <c r="EFZ6" s="130"/>
      <c r="EGA6" s="130"/>
      <c r="EGB6" s="130"/>
      <c r="EGC6" s="130"/>
      <c r="EGD6" s="130"/>
      <c r="EGE6" s="130"/>
      <c r="EGF6" s="130"/>
      <c r="EGG6" s="130"/>
      <c r="EGH6" s="130"/>
      <c r="EGI6" s="130"/>
      <c r="EGJ6" s="130"/>
      <c r="EGK6" s="130"/>
      <c r="EGL6" s="130"/>
      <c r="EGM6" s="130"/>
      <c r="EGN6" s="130"/>
      <c r="EGO6" s="130"/>
      <c r="EGP6" s="130"/>
      <c r="EGQ6" s="130"/>
      <c r="EGR6" s="130"/>
      <c r="EGS6" s="130"/>
      <c r="EGT6" s="130"/>
      <c r="EGU6" s="130"/>
      <c r="EGV6" s="130"/>
      <c r="EGW6" s="130"/>
      <c r="EGX6" s="130"/>
      <c r="EGY6" s="130"/>
      <c r="EGZ6" s="130"/>
      <c r="EHA6" s="130"/>
      <c r="EHB6" s="130"/>
      <c r="EHC6" s="130"/>
      <c r="EHD6" s="130"/>
      <c r="EHE6" s="130"/>
      <c r="EHF6" s="130"/>
      <c r="EHG6" s="130"/>
      <c r="EHH6" s="130"/>
      <c r="EHI6" s="130"/>
      <c r="EHJ6" s="130"/>
      <c r="EHK6" s="130"/>
      <c r="EHL6" s="130"/>
      <c r="EHM6" s="130"/>
      <c r="EHN6" s="130"/>
      <c r="EHO6" s="130"/>
      <c r="EHP6" s="130"/>
      <c r="EHQ6" s="130"/>
      <c r="EHR6" s="130"/>
      <c r="EHS6" s="130"/>
      <c r="EHT6" s="130"/>
      <c r="EHU6" s="130"/>
      <c r="EHV6" s="130"/>
      <c r="EHW6" s="130"/>
      <c r="EHX6" s="130"/>
      <c r="EHY6" s="130"/>
      <c r="EHZ6" s="130"/>
      <c r="EIA6" s="130"/>
      <c r="EIB6" s="130"/>
      <c r="EIC6" s="130"/>
      <c r="EID6" s="130"/>
      <c r="EIE6" s="130"/>
      <c r="EIF6" s="130"/>
      <c r="EIG6" s="130"/>
      <c r="EIH6" s="130"/>
      <c r="EII6" s="130"/>
      <c r="EIJ6" s="130"/>
      <c r="EIK6" s="130"/>
      <c r="EIL6" s="130"/>
      <c r="EIM6" s="130"/>
      <c r="EIN6" s="130"/>
      <c r="EIO6" s="130"/>
      <c r="EIP6" s="130"/>
      <c r="EIQ6" s="130"/>
      <c r="EIR6" s="130"/>
      <c r="EIS6" s="130"/>
      <c r="EIT6" s="130"/>
      <c r="EIU6" s="130"/>
      <c r="EIV6" s="130"/>
      <c r="EIW6" s="130"/>
      <c r="EIX6" s="130"/>
      <c r="EIY6" s="130"/>
      <c r="EIZ6" s="130"/>
      <c r="EJA6" s="130"/>
      <c r="EJB6" s="130"/>
      <c r="EJC6" s="130"/>
      <c r="EJD6" s="130"/>
      <c r="EJE6" s="130"/>
      <c r="EJF6" s="130"/>
      <c r="EJG6" s="130"/>
      <c r="EJH6" s="130"/>
      <c r="EJI6" s="130"/>
      <c r="EJJ6" s="130"/>
      <c r="EJK6" s="130"/>
      <c r="EJL6" s="130"/>
      <c r="EJM6" s="130"/>
      <c r="EJN6" s="130"/>
      <c r="EJO6" s="130"/>
      <c r="EJP6" s="130"/>
      <c r="EJQ6" s="130"/>
      <c r="EJR6" s="130"/>
      <c r="EJS6" s="130"/>
      <c r="EJT6" s="130"/>
      <c r="EJU6" s="130"/>
      <c r="EJV6" s="130"/>
      <c r="EJW6" s="130"/>
      <c r="EJX6" s="130"/>
      <c r="EJY6" s="130"/>
      <c r="EJZ6" s="130"/>
      <c r="EKA6" s="130"/>
      <c r="EKB6" s="130"/>
      <c r="EKC6" s="130"/>
      <c r="EKD6" s="130"/>
      <c r="EKE6" s="130"/>
      <c r="EKF6" s="130"/>
      <c r="EKG6" s="130"/>
      <c r="EKH6" s="130"/>
      <c r="EKI6" s="130"/>
      <c r="EKJ6" s="130"/>
      <c r="EKK6" s="130"/>
      <c r="EKL6" s="130"/>
      <c r="EKM6" s="130"/>
      <c r="EKN6" s="130"/>
      <c r="EKO6" s="130"/>
      <c r="EKP6" s="130"/>
      <c r="EKQ6" s="130"/>
      <c r="EKR6" s="130"/>
      <c r="EKS6" s="130"/>
      <c r="EKT6" s="130"/>
      <c r="EKU6" s="130"/>
      <c r="EKV6" s="130"/>
      <c r="EKW6" s="130"/>
      <c r="EKX6" s="130"/>
      <c r="EKY6" s="130"/>
      <c r="EKZ6" s="130"/>
      <c r="ELA6" s="130"/>
      <c r="ELB6" s="130"/>
      <c r="ELC6" s="130"/>
      <c r="ELD6" s="130"/>
      <c r="ELE6" s="130"/>
      <c r="ELF6" s="130"/>
      <c r="ELG6" s="130"/>
      <c r="ELH6" s="130"/>
      <c r="ELI6" s="130"/>
      <c r="ELJ6" s="130"/>
      <c r="ELK6" s="130"/>
      <c r="ELL6" s="130"/>
      <c r="ELM6" s="130"/>
      <c r="ELN6" s="130"/>
      <c r="ELO6" s="130"/>
      <c r="ELP6" s="130"/>
      <c r="ELQ6" s="130"/>
      <c r="ELR6" s="130"/>
      <c r="ELS6" s="130"/>
      <c r="ELT6" s="130"/>
      <c r="ELU6" s="130"/>
      <c r="ELV6" s="130"/>
      <c r="ELW6" s="130"/>
      <c r="ELX6" s="130"/>
      <c r="ELY6" s="130"/>
      <c r="ELZ6" s="130"/>
      <c r="EMA6" s="130"/>
      <c r="EMB6" s="130"/>
      <c r="EMC6" s="130"/>
      <c r="EMD6" s="130"/>
      <c r="EME6" s="130"/>
      <c r="EMF6" s="130"/>
      <c r="EMG6" s="130"/>
      <c r="EMH6" s="130"/>
      <c r="EMI6" s="130"/>
      <c r="EMJ6" s="130"/>
      <c r="EMK6" s="130"/>
      <c r="EML6" s="130"/>
      <c r="EMM6" s="130"/>
      <c r="EMN6" s="130"/>
      <c r="EMO6" s="130"/>
      <c r="EMP6" s="130"/>
      <c r="EMQ6" s="130"/>
      <c r="EMR6" s="130"/>
      <c r="EMS6" s="130"/>
      <c r="EMT6" s="130"/>
      <c r="EMU6" s="130"/>
      <c r="EMV6" s="130"/>
      <c r="EMW6" s="130"/>
      <c r="EMX6" s="130"/>
      <c r="EMY6" s="130"/>
      <c r="EMZ6" s="130"/>
      <c r="ENA6" s="130"/>
      <c r="ENB6" s="130"/>
      <c r="ENC6" s="130"/>
      <c r="END6" s="130"/>
      <c r="ENE6" s="130"/>
      <c r="ENF6" s="130"/>
      <c r="ENG6" s="130"/>
      <c r="ENH6" s="130"/>
      <c r="ENI6" s="130"/>
      <c r="ENJ6" s="130"/>
      <c r="ENK6" s="130"/>
      <c r="ENL6" s="130"/>
      <c r="ENM6" s="130"/>
      <c r="ENN6" s="130"/>
      <c r="ENO6" s="130"/>
      <c r="ENP6" s="130"/>
      <c r="ENQ6" s="130"/>
      <c r="ENR6" s="130"/>
      <c r="ENS6" s="130"/>
      <c r="ENT6" s="130"/>
      <c r="ENU6" s="130"/>
      <c r="ENV6" s="130"/>
      <c r="ENW6" s="130"/>
      <c r="ENX6" s="130"/>
      <c r="ENY6" s="130"/>
      <c r="ENZ6" s="130"/>
      <c r="EOA6" s="130"/>
      <c r="EOB6" s="130"/>
      <c r="EOC6" s="130"/>
      <c r="EOD6" s="130"/>
      <c r="EOE6" s="130"/>
      <c r="EOF6" s="130"/>
      <c r="EOG6" s="130"/>
      <c r="EOH6" s="130"/>
      <c r="EOI6" s="130"/>
      <c r="EOJ6" s="130"/>
      <c r="EOK6" s="130"/>
      <c r="EOL6" s="130"/>
      <c r="EOM6" s="130"/>
      <c r="EON6" s="130"/>
      <c r="EOO6" s="130"/>
      <c r="EOP6" s="130"/>
      <c r="EOQ6" s="130"/>
      <c r="EOR6" s="130"/>
      <c r="EOS6" s="130"/>
      <c r="EOT6" s="130"/>
      <c r="EOU6" s="130"/>
      <c r="EOV6" s="130"/>
      <c r="EOW6" s="130"/>
      <c r="EOX6" s="130"/>
      <c r="EOY6" s="130"/>
      <c r="EOZ6" s="130"/>
      <c r="EPA6" s="130"/>
      <c r="EPB6" s="130"/>
      <c r="EPC6" s="130"/>
      <c r="EPD6" s="130"/>
      <c r="EPE6" s="130"/>
      <c r="EPF6" s="130"/>
      <c r="EPG6" s="130"/>
      <c r="EPH6" s="130"/>
      <c r="EPI6" s="130"/>
      <c r="EPJ6" s="130"/>
      <c r="EPK6" s="130"/>
      <c r="EPL6" s="130"/>
      <c r="EPM6" s="130"/>
      <c r="EPN6" s="130"/>
      <c r="EPO6" s="130"/>
      <c r="EPP6" s="130"/>
      <c r="EPQ6" s="130"/>
      <c r="EPR6" s="130"/>
      <c r="EPS6" s="130"/>
      <c r="EPT6" s="130"/>
      <c r="EPU6" s="130"/>
      <c r="EPV6" s="130"/>
      <c r="EPW6" s="130"/>
      <c r="EPX6" s="130"/>
      <c r="EPY6" s="130"/>
      <c r="EPZ6" s="130"/>
      <c r="EQA6" s="130"/>
      <c r="EQB6" s="130"/>
      <c r="EQC6" s="130"/>
      <c r="EQD6" s="130"/>
      <c r="EQE6" s="130"/>
      <c r="EQF6" s="130"/>
      <c r="EQG6" s="130"/>
      <c r="EQH6" s="130"/>
      <c r="EQI6" s="130"/>
      <c r="EQJ6" s="130"/>
      <c r="EQK6" s="130"/>
      <c r="EQL6" s="130"/>
      <c r="EQM6" s="130"/>
      <c r="EQN6" s="130"/>
      <c r="EQO6" s="130"/>
      <c r="EQP6" s="130"/>
      <c r="EQQ6" s="130"/>
      <c r="EQR6" s="130"/>
      <c r="EQS6" s="130"/>
      <c r="EQT6" s="130"/>
      <c r="EQU6" s="130"/>
      <c r="EQV6" s="130"/>
      <c r="EQW6" s="130"/>
      <c r="EQX6" s="130"/>
      <c r="EQY6" s="130"/>
      <c r="EQZ6" s="130"/>
      <c r="ERA6" s="130"/>
      <c r="ERB6" s="130"/>
      <c r="ERC6" s="130"/>
      <c r="ERD6" s="130"/>
      <c r="ERE6" s="130"/>
      <c r="ERF6" s="130"/>
      <c r="ERG6" s="130"/>
      <c r="ERH6" s="130"/>
      <c r="ERI6" s="130"/>
      <c r="ERJ6" s="130"/>
      <c r="ERK6" s="130"/>
      <c r="ERL6" s="130"/>
      <c r="ERM6" s="130"/>
      <c r="ERN6" s="130"/>
      <c r="ERO6" s="130"/>
      <c r="ERP6" s="130"/>
      <c r="ERQ6" s="130"/>
      <c r="ERR6" s="130"/>
      <c r="ERS6" s="130"/>
      <c r="ERT6" s="130"/>
      <c r="ERU6" s="130"/>
      <c r="ERV6" s="130"/>
      <c r="ERW6" s="130"/>
      <c r="ERX6" s="130"/>
      <c r="ERY6" s="130"/>
      <c r="ERZ6" s="130"/>
      <c r="ESA6" s="130"/>
      <c r="ESB6" s="130"/>
      <c r="ESC6" s="130"/>
      <c r="ESD6" s="130"/>
      <c r="ESE6" s="130"/>
      <c r="ESF6" s="130"/>
      <c r="ESG6" s="130"/>
      <c r="ESH6" s="130"/>
      <c r="ESI6" s="130"/>
      <c r="ESJ6" s="130"/>
      <c r="ESK6" s="130"/>
      <c r="ESL6" s="130"/>
      <c r="ESM6" s="130"/>
      <c r="ESN6" s="130"/>
      <c r="ESO6" s="130"/>
      <c r="ESP6" s="130"/>
      <c r="ESQ6" s="130"/>
      <c r="ESR6" s="130"/>
      <c r="ESS6" s="130"/>
      <c r="EST6" s="130"/>
      <c r="ESU6" s="130"/>
      <c r="ESV6" s="130"/>
      <c r="ESW6" s="130"/>
      <c r="ESX6" s="130"/>
      <c r="ESY6" s="130"/>
      <c r="ESZ6" s="130"/>
      <c r="ETA6" s="130"/>
      <c r="ETB6" s="130"/>
      <c r="ETC6" s="130"/>
      <c r="ETD6" s="130"/>
      <c r="ETE6" s="130"/>
      <c r="ETF6" s="130"/>
      <c r="ETG6" s="130"/>
      <c r="ETH6" s="130"/>
      <c r="ETI6" s="130"/>
      <c r="ETJ6" s="130"/>
      <c r="ETK6" s="130"/>
      <c r="ETL6" s="130"/>
      <c r="ETM6" s="130"/>
      <c r="ETN6" s="130"/>
      <c r="ETO6" s="130"/>
      <c r="ETP6" s="130"/>
      <c r="ETQ6" s="130"/>
      <c r="ETR6" s="130"/>
      <c r="ETS6" s="130"/>
      <c r="ETT6" s="130"/>
      <c r="ETU6" s="130"/>
      <c r="ETV6" s="130"/>
      <c r="ETW6" s="130"/>
      <c r="ETX6" s="130"/>
      <c r="ETY6" s="130"/>
      <c r="ETZ6" s="130"/>
      <c r="EUA6" s="130"/>
      <c r="EUB6" s="130"/>
      <c r="EUC6" s="130"/>
      <c r="EUD6" s="130"/>
      <c r="EUE6" s="130"/>
      <c r="EUF6" s="130"/>
      <c r="EUG6" s="130"/>
      <c r="EUH6" s="130"/>
      <c r="EUI6" s="130"/>
      <c r="EUJ6" s="130"/>
      <c r="EUK6" s="130"/>
      <c r="EUL6" s="130"/>
      <c r="EUM6" s="130"/>
      <c r="EUN6" s="130"/>
      <c r="EUO6" s="130"/>
      <c r="EUP6" s="130"/>
      <c r="EUQ6" s="130"/>
      <c r="EUR6" s="130"/>
      <c r="EUS6" s="130"/>
      <c r="EUT6" s="130"/>
      <c r="EUU6" s="130"/>
      <c r="EUV6" s="130"/>
      <c r="EUW6" s="130"/>
      <c r="EUX6" s="130"/>
      <c r="EUY6" s="130"/>
      <c r="EUZ6" s="130"/>
      <c r="EVA6" s="130"/>
      <c r="EVB6" s="130"/>
      <c r="EVC6" s="130"/>
      <c r="EVD6" s="130"/>
      <c r="EVE6" s="130"/>
      <c r="EVF6" s="130"/>
      <c r="EVG6" s="130"/>
      <c r="EVH6" s="130"/>
      <c r="EVI6" s="130"/>
      <c r="EVJ6" s="130"/>
      <c r="EVK6" s="130"/>
      <c r="EVL6" s="130"/>
      <c r="EVM6" s="130"/>
      <c r="EVN6" s="130"/>
      <c r="EVO6" s="130"/>
      <c r="EVP6" s="130"/>
      <c r="EVQ6" s="130"/>
      <c r="EVR6" s="130"/>
      <c r="EVS6" s="130"/>
      <c r="EVT6" s="130"/>
      <c r="EVU6" s="130"/>
      <c r="EVV6" s="130"/>
      <c r="EVW6" s="130"/>
      <c r="EVX6" s="130"/>
      <c r="EVY6" s="130"/>
      <c r="EVZ6" s="130"/>
      <c r="EWA6" s="130"/>
      <c r="EWB6" s="130"/>
      <c r="EWC6" s="130"/>
      <c r="EWD6" s="130"/>
      <c r="EWE6" s="130"/>
      <c r="EWF6" s="130"/>
      <c r="EWG6" s="130"/>
      <c r="EWH6" s="130"/>
      <c r="EWI6" s="130"/>
      <c r="EWJ6" s="130"/>
      <c r="EWK6" s="130"/>
      <c r="EWL6" s="130"/>
      <c r="EWM6" s="130"/>
      <c r="EWN6" s="130"/>
      <c r="EWO6" s="130"/>
      <c r="EWP6" s="130"/>
      <c r="EWQ6" s="130"/>
      <c r="EWR6" s="130"/>
      <c r="EWS6" s="130"/>
      <c r="EWT6" s="130"/>
      <c r="EWU6" s="130"/>
      <c r="EWV6" s="130"/>
      <c r="EWW6" s="130"/>
      <c r="EWX6" s="130"/>
      <c r="EWY6" s="130"/>
      <c r="EWZ6" s="130"/>
      <c r="EXA6" s="130"/>
      <c r="EXB6" s="130"/>
      <c r="EXC6" s="130"/>
      <c r="EXD6" s="130"/>
      <c r="EXE6" s="130"/>
      <c r="EXF6" s="130"/>
      <c r="EXG6" s="130"/>
      <c r="EXH6" s="130"/>
      <c r="EXI6" s="130"/>
      <c r="EXJ6" s="130"/>
      <c r="EXK6" s="130"/>
      <c r="EXL6" s="130"/>
      <c r="EXM6" s="130"/>
      <c r="EXN6" s="130"/>
      <c r="EXO6" s="130"/>
      <c r="EXP6" s="130"/>
      <c r="EXQ6" s="130"/>
      <c r="EXR6" s="130"/>
      <c r="EXS6" s="130"/>
      <c r="EXT6" s="130"/>
      <c r="EXU6" s="130"/>
      <c r="EXV6" s="130"/>
      <c r="EXW6" s="130"/>
      <c r="EXX6" s="130"/>
      <c r="EXY6" s="130"/>
      <c r="EXZ6" s="130"/>
      <c r="EYA6" s="130"/>
      <c r="EYB6" s="130"/>
      <c r="EYC6" s="130"/>
      <c r="EYD6" s="130"/>
      <c r="EYE6" s="130"/>
      <c r="EYF6" s="130"/>
      <c r="EYG6" s="130"/>
      <c r="EYH6" s="130"/>
      <c r="EYI6" s="130"/>
      <c r="EYJ6" s="130"/>
      <c r="EYK6" s="130"/>
      <c r="EYL6" s="130"/>
      <c r="EYM6" s="130"/>
      <c r="EYN6" s="130"/>
      <c r="EYO6" s="130"/>
      <c r="EYP6" s="130"/>
      <c r="EYQ6" s="130"/>
      <c r="EYR6" s="130"/>
      <c r="EYS6" s="130"/>
      <c r="EYT6" s="130"/>
      <c r="EYU6" s="130"/>
      <c r="EYV6" s="130"/>
      <c r="EYW6" s="130"/>
      <c r="EYX6" s="130"/>
      <c r="EYY6" s="130"/>
      <c r="EYZ6" s="130"/>
      <c r="EZA6" s="130"/>
      <c r="EZB6" s="130"/>
      <c r="EZC6" s="130"/>
      <c r="EZD6" s="130"/>
      <c r="EZE6" s="130"/>
      <c r="EZF6" s="130"/>
      <c r="EZG6" s="130"/>
      <c r="EZH6" s="130"/>
      <c r="EZI6" s="130"/>
      <c r="EZJ6" s="130"/>
      <c r="EZK6" s="130"/>
      <c r="EZL6" s="130"/>
      <c r="EZM6" s="130"/>
      <c r="EZN6" s="130"/>
      <c r="EZO6" s="130"/>
      <c r="EZP6" s="130"/>
      <c r="EZQ6" s="130"/>
      <c r="EZR6" s="130"/>
      <c r="EZS6" s="130"/>
      <c r="EZT6" s="130"/>
      <c r="EZU6" s="130"/>
      <c r="EZV6" s="130"/>
      <c r="EZW6" s="130"/>
      <c r="EZX6" s="130"/>
      <c r="EZY6" s="130"/>
      <c r="EZZ6" s="130"/>
      <c r="FAA6" s="130"/>
      <c r="FAB6" s="130"/>
      <c r="FAC6" s="130"/>
      <c r="FAD6" s="130"/>
      <c r="FAE6" s="130"/>
      <c r="FAF6" s="130"/>
      <c r="FAG6" s="130"/>
      <c r="FAH6" s="130"/>
      <c r="FAI6" s="130"/>
      <c r="FAJ6" s="130"/>
      <c r="FAK6" s="130"/>
      <c r="FAL6" s="130"/>
      <c r="FAM6" s="130"/>
      <c r="FAN6" s="130"/>
      <c r="FAO6" s="130"/>
      <c r="FAP6" s="130"/>
      <c r="FAQ6" s="130"/>
      <c r="FAR6" s="130"/>
      <c r="FAS6" s="130"/>
      <c r="FAT6" s="130"/>
      <c r="FAU6" s="130"/>
      <c r="FAV6" s="130"/>
      <c r="FAW6" s="130"/>
      <c r="FAX6" s="130"/>
      <c r="FAY6" s="130"/>
      <c r="FAZ6" s="130"/>
      <c r="FBA6" s="130"/>
      <c r="FBB6" s="130"/>
      <c r="FBC6" s="130"/>
      <c r="FBD6" s="130"/>
      <c r="FBE6" s="130"/>
      <c r="FBF6" s="130"/>
      <c r="FBG6" s="130"/>
      <c r="FBH6" s="130"/>
      <c r="FBI6" s="130"/>
      <c r="FBJ6" s="130"/>
      <c r="FBK6" s="130"/>
      <c r="FBL6" s="130"/>
      <c r="FBM6" s="130"/>
      <c r="FBN6" s="130"/>
      <c r="FBO6" s="130"/>
      <c r="FBP6" s="130"/>
      <c r="FBQ6" s="130"/>
      <c r="FBR6" s="130"/>
      <c r="FBS6" s="130"/>
      <c r="FBT6" s="130"/>
      <c r="FBU6" s="130"/>
      <c r="FBV6" s="130"/>
      <c r="FBW6" s="130"/>
      <c r="FBX6" s="130"/>
      <c r="FBY6" s="130"/>
      <c r="FBZ6" s="130"/>
      <c r="FCA6" s="130"/>
      <c r="FCB6" s="130"/>
      <c r="FCC6" s="130"/>
      <c r="FCD6" s="130"/>
      <c r="FCE6" s="130"/>
      <c r="FCF6" s="130"/>
      <c r="FCG6" s="130"/>
      <c r="FCH6" s="130"/>
      <c r="FCI6" s="130"/>
      <c r="FCJ6" s="130"/>
      <c r="FCK6" s="130"/>
      <c r="FCL6" s="130"/>
      <c r="FCM6" s="130"/>
      <c r="FCN6" s="130"/>
      <c r="FCO6" s="130"/>
      <c r="FCP6" s="130"/>
      <c r="FCQ6" s="130"/>
      <c r="FCR6" s="130"/>
      <c r="FCS6" s="130"/>
      <c r="FCT6" s="130"/>
      <c r="FCU6" s="130"/>
      <c r="FCV6" s="130"/>
      <c r="FCW6" s="130"/>
      <c r="FCX6" s="130"/>
      <c r="FCY6" s="130"/>
      <c r="FCZ6" s="130"/>
      <c r="FDA6" s="130"/>
      <c r="FDB6" s="130"/>
      <c r="FDC6" s="130"/>
      <c r="FDD6" s="130"/>
      <c r="FDE6" s="130"/>
      <c r="FDF6" s="130"/>
      <c r="FDG6" s="130"/>
      <c r="FDH6" s="130"/>
      <c r="FDI6" s="130"/>
      <c r="FDJ6" s="130"/>
      <c r="FDK6" s="130"/>
      <c r="FDL6" s="130"/>
      <c r="FDM6" s="130"/>
      <c r="FDN6" s="130"/>
      <c r="FDO6" s="130"/>
      <c r="FDP6" s="130"/>
      <c r="FDQ6" s="130"/>
      <c r="FDR6" s="130"/>
      <c r="FDS6" s="130"/>
      <c r="FDT6" s="130"/>
      <c r="FDU6" s="130"/>
      <c r="FDV6" s="130"/>
      <c r="FDW6" s="130"/>
      <c r="FDX6" s="130"/>
      <c r="FDY6" s="130"/>
      <c r="FDZ6" s="130"/>
      <c r="FEA6" s="130"/>
      <c r="FEB6" s="130"/>
      <c r="FEC6" s="130"/>
      <c r="FED6" s="130"/>
      <c r="FEE6" s="130"/>
      <c r="FEF6" s="130"/>
      <c r="FEG6" s="130"/>
      <c r="FEH6" s="130"/>
      <c r="FEI6" s="130"/>
      <c r="FEJ6" s="130"/>
      <c r="FEK6" s="130"/>
      <c r="FEL6" s="130"/>
      <c r="FEM6" s="130"/>
      <c r="FEN6" s="130"/>
      <c r="FEO6" s="130"/>
      <c r="FEP6" s="130"/>
      <c r="FEQ6" s="130"/>
      <c r="FER6" s="130"/>
      <c r="FES6" s="130"/>
      <c r="FET6" s="130"/>
      <c r="FEU6" s="130"/>
      <c r="FEV6" s="130"/>
      <c r="FEW6" s="130"/>
      <c r="FEX6" s="130"/>
      <c r="FEY6" s="130"/>
      <c r="FEZ6" s="130"/>
      <c r="FFA6" s="130"/>
      <c r="FFB6" s="130"/>
      <c r="FFC6" s="130"/>
      <c r="FFD6" s="130"/>
      <c r="FFE6" s="130"/>
      <c r="FFF6" s="130"/>
      <c r="FFG6" s="130"/>
      <c r="FFH6" s="130"/>
      <c r="FFI6" s="130"/>
      <c r="FFJ6" s="130"/>
      <c r="FFK6" s="130"/>
      <c r="FFL6" s="130"/>
      <c r="FFM6" s="130"/>
      <c r="FFN6" s="130"/>
      <c r="FFO6" s="130"/>
      <c r="FFP6" s="130"/>
      <c r="FFQ6" s="130"/>
      <c r="FFR6" s="130"/>
      <c r="FFS6" s="130"/>
      <c r="FFT6" s="130"/>
      <c r="FFU6" s="130"/>
      <c r="FFV6" s="130"/>
      <c r="FFW6" s="130"/>
      <c r="FFX6" s="130"/>
      <c r="FFY6" s="130"/>
      <c r="FFZ6" s="130"/>
      <c r="FGA6" s="130"/>
      <c r="FGB6" s="130"/>
      <c r="FGC6" s="130"/>
      <c r="FGD6" s="130"/>
      <c r="FGE6" s="130"/>
      <c r="FGF6" s="130"/>
      <c r="FGG6" s="130"/>
      <c r="FGH6" s="130"/>
      <c r="FGI6" s="130"/>
      <c r="FGJ6" s="130"/>
      <c r="FGK6" s="130"/>
      <c r="FGL6" s="130"/>
      <c r="FGM6" s="130"/>
      <c r="FGN6" s="130"/>
      <c r="FGO6" s="130"/>
      <c r="FGP6" s="130"/>
      <c r="FGQ6" s="130"/>
      <c r="FGR6" s="130"/>
      <c r="FGS6" s="130"/>
      <c r="FGT6" s="130"/>
      <c r="FGU6" s="130"/>
      <c r="FGV6" s="130"/>
      <c r="FGW6" s="130"/>
      <c r="FGX6" s="130"/>
      <c r="FGY6" s="130"/>
      <c r="FGZ6" s="130"/>
      <c r="FHA6" s="130"/>
      <c r="FHB6" s="130"/>
      <c r="FHC6" s="130"/>
      <c r="FHD6" s="130"/>
      <c r="FHE6" s="130"/>
      <c r="FHF6" s="130"/>
      <c r="FHG6" s="130"/>
      <c r="FHH6" s="130"/>
      <c r="FHI6" s="130"/>
      <c r="FHJ6" s="130"/>
      <c r="FHK6" s="130"/>
      <c r="FHL6" s="130"/>
      <c r="FHM6" s="130"/>
      <c r="FHN6" s="130"/>
      <c r="FHO6" s="130"/>
      <c r="FHP6" s="130"/>
      <c r="FHQ6" s="130"/>
      <c r="FHR6" s="130"/>
      <c r="FHS6" s="130"/>
      <c r="FHT6" s="130"/>
      <c r="FHU6" s="130"/>
      <c r="FHV6" s="130"/>
      <c r="FHW6" s="130"/>
      <c r="FHX6" s="130"/>
      <c r="FHY6" s="130"/>
      <c r="FHZ6" s="130"/>
      <c r="FIA6" s="130"/>
      <c r="FIB6" s="130"/>
      <c r="FIC6" s="130"/>
      <c r="FID6" s="130"/>
      <c r="FIE6" s="130"/>
      <c r="FIF6" s="130"/>
      <c r="FIG6" s="130"/>
      <c r="FIH6" s="130"/>
      <c r="FII6" s="130"/>
      <c r="FIJ6" s="130"/>
      <c r="FIK6" s="130"/>
      <c r="FIL6" s="130"/>
      <c r="FIM6" s="130"/>
      <c r="FIN6" s="130"/>
      <c r="FIO6" s="130"/>
      <c r="FIP6" s="130"/>
      <c r="FIQ6" s="130"/>
      <c r="FIR6" s="130"/>
      <c r="FIS6" s="130"/>
      <c r="FIT6" s="130"/>
      <c r="FIU6" s="130"/>
      <c r="FIV6" s="130"/>
      <c r="FIW6" s="130"/>
      <c r="FIX6" s="130"/>
      <c r="FIY6" s="130"/>
      <c r="FIZ6" s="130"/>
      <c r="FJA6" s="130"/>
      <c r="FJB6" s="130"/>
      <c r="FJC6" s="130"/>
      <c r="FJD6" s="130"/>
      <c r="FJE6" s="130"/>
      <c r="FJF6" s="130"/>
      <c r="FJG6" s="130"/>
      <c r="FJH6" s="130"/>
      <c r="FJI6" s="130"/>
      <c r="FJJ6" s="130"/>
      <c r="FJK6" s="130"/>
      <c r="FJL6" s="130"/>
      <c r="FJM6" s="130"/>
      <c r="FJN6" s="130"/>
      <c r="FJO6" s="130"/>
      <c r="FJP6" s="130"/>
      <c r="FJQ6" s="130"/>
      <c r="FJR6" s="130"/>
      <c r="FJS6" s="130"/>
      <c r="FJT6" s="130"/>
      <c r="FJU6" s="130"/>
      <c r="FJV6" s="130"/>
      <c r="FJW6" s="130"/>
      <c r="FJX6" s="130"/>
      <c r="FJY6" s="130"/>
      <c r="FJZ6" s="130"/>
      <c r="FKA6" s="130"/>
      <c r="FKB6" s="130"/>
      <c r="FKC6" s="130"/>
      <c r="FKD6" s="130"/>
      <c r="FKE6" s="130"/>
      <c r="FKF6" s="130"/>
      <c r="FKG6" s="130"/>
      <c r="FKH6" s="130"/>
      <c r="FKI6" s="130"/>
      <c r="FKJ6" s="130"/>
      <c r="FKK6" s="130"/>
      <c r="FKL6" s="130"/>
      <c r="FKM6" s="130"/>
      <c r="FKN6" s="130"/>
      <c r="FKO6" s="130"/>
      <c r="FKP6" s="130"/>
      <c r="FKQ6" s="130"/>
      <c r="FKR6" s="130"/>
      <c r="FKS6" s="130"/>
      <c r="FKT6" s="130"/>
      <c r="FKU6" s="130"/>
      <c r="FKV6" s="130"/>
      <c r="FKW6" s="130"/>
      <c r="FKX6" s="130"/>
      <c r="FKY6" s="130"/>
      <c r="FKZ6" s="130"/>
      <c r="FLA6" s="130"/>
      <c r="FLB6" s="130"/>
      <c r="FLC6" s="130"/>
      <c r="FLD6" s="130"/>
      <c r="FLE6" s="130"/>
      <c r="FLF6" s="130"/>
      <c r="FLG6" s="130"/>
      <c r="FLH6" s="130"/>
      <c r="FLI6" s="130"/>
      <c r="FLJ6" s="130"/>
      <c r="FLK6" s="130"/>
      <c r="FLL6" s="130"/>
      <c r="FLM6" s="130"/>
      <c r="FLN6" s="130"/>
      <c r="FLO6" s="130"/>
      <c r="FLP6" s="130"/>
      <c r="FLQ6" s="130"/>
      <c r="FLR6" s="130"/>
      <c r="FLS6" s="130"/>
      <c r="FLT6" s="130"/>
      <c r="FLU6" s="130"/>
      <c r="FLV6" s="130"/>
      <c r="FLW6" s="130"/>
      <c r="FLX6" s="130"/>
      <c r="FLY6" s="130"/>
      <c r="FLZ6" s="130"/>
      <c r="FMA6" s="130"/>
      <c r="FMB6" s="130"/>
      <c r="FMC6" s="130"/>
      <c r="FMD6" s="130"/>
      <c r="FME6" s="130"/>
      <c r="FMF6" s="130"/>
      <c r="FMG6" s="130"/>
      <c r="FMH6" s="130"/>
      <c r="FMI6" s="130"/>
      <c r="FMJ6" s="130"/>
      <c r="FMK6" s="130"/>
      <c r="FML6" s="130"/>
      <c r="FMM6" s="130"/>
      <c r="FMN6" s="130"/>
      <c r="FMO6" s="130"/>
      <c r="FMP6" s="130"/>
      <c r="FMQ6" s="130"/>
      <c r="FMR6" s="130"/>
      <c r="FMS6" s="130"/>
      <c r="FMT6" s="130"/>
      <c r="FMU6" s="130"/>
      <c r="FMV6" s="130"/>
      <c r="FMW6" s="130"/>
      <c r="FMX6" s="130"/>
      <c r="FMY6" s="130"/>
      <c r="FMZ6" s="130"/>
      <c r="FNA6" s="130"/>
      <c r="FNB6" s="130"/>
      <c r="FNC6" s="130"/>
      <c r="FND6" s="130"/>
      <c r="FNE6" s="130"/>
      <c r="FNF6" s="130"/>
      <c r="FNG6" s="130"/>
      <c r="FNH6" s="130"/>
      <c r="FNI6" s="130"/>
      <c r="FNJ6" s="130"/>
      <c r="FNK6" s="130"/>
      <c r="FNL6" s="130"/>
      <c r="FNM6" s="130"/>
      <c r="FNN6" s="130"/>
      <c r="FNO6" s="130"/>
      <c r="FNP6" s="130"/>
      <c r="FNQ6" s="130"/>
      <c r="FNR6" s="130"/>
      <c r="FNS6" s="130"/>
      <c r="FNT6" s="130"/>
      <c r="FNU6" s="130"/>
      <c r="FNV6" s="130"/>
      <c r="FNW6" s="130"/>
      <c r="FNX6" s="130"/>
      <c r="FNY6" s="130"/>
      <c r="FNZ6" s="130"/>
      <c r="FOA6" s="130"/>
      <c r="FOB6" s="130"/>
      <c r="FOC6" s="130"/>
      <c r="FOD6" s="130"/>
      <c r="FOE6" s="130"/>
      <c r="FOF6" s="130"/>
      <c r="FOG6" s="130"/>
      <c r="FOH6" s="130"/>
      <c r="FOI6" s="130"/>
      <c r="FOJ6" s="130"/>
      <c r="FOK6" s="130"/>
      <c r="FOL6" s="130"/>
      <c r="FOM6" s="130"/>
      <c r="FON6" s="130"/>
      <c r="FOO6" s="130"/>
      <c r="FOP6" s="130"/>
      <c r="FOQ6" s="130"/>
      <c r="FOR6" s="130"/>
      <c r="FOS6" s="130"/>
      <c r="FOT6" s="130"/>
      <c r="FOU6" s="130"/>
      <c r="FOV6" s="130"/>
      <c r="FOW6" s="130"/>
      <c r="FOX6" s="130"/>
      <c r="FOY6" s="130"/>
      <c r="FOZ6" s="130"/>
      <c r="FPA6" s="130"/>
      <c r="FPB6" s="130"/>
      <c r="FPC6" s="130"/>
      <c r="FPD6" s="130"/>
      <c r="FPE6" s="130"/>
      <c r="FPF6" s="130"/>
      <c r="FPG6" s="130"/>
      <c r="FPH6" s="130"/>
      <c r="FPI6" s="130"/>
      <c r="FPJ6" s="130"/>
      <c r="FPK6" s="130"/>
      <c r="FPL6" s="130"/>
      <c r="FPM6" s="130"/>
      <c r="FPN6" s="130"/>
      <c r="FPO6" s="130"/>
      <c r="FPP6" s="130"/>
      <c r="FPQ6" s="130"/>
      <c r="FPR6" s="130"/>
      <c r="FPS6" s="130"/>
      <c r="FPT6" s="130"/>
      <c r="FPU6" s="130"/>
      <c r="FPV6" s="130"/>
      <c r="FPW6" s="130"/>
      <c r="FPX6" s="130"/>
      <c r="FPY6" s="130"/>
      <c r="FPZ6" s="130"/>
      <c r="FQA6" s="130"/>
      <c r="FQB6" s="130"/>
      <c r="FQC6" s="130"/>
      <c r="FQD6" s="130"/>
      <c r="FQE6" s="130"/>
      <c r="FQF6" s="130"/>
      <c r="FQG6" s="130"/>
      <c r="FQH6" s="130"/>
      <c r="FQI6" s="130"/>
      <c r="FQJ6" s="130"/>
      <c r="FQK6" s="130"/>
      <c r="FQL6" s="130"/>
      <c r="FQM6" s="130"/>
      <c r="FQN6" s="130"/>
      <c r="FQO6" s="130"/>
      <c r="FQP6" s="130"/>
      <c r="FQQ6" s="130"/>
      <c r="FQR6" s="130"/>
      <c r="FQS6" s="130"/>
      <c r="FQT6" s="130"/>
      <c r="FQU6" s="130"/>
      <c r="FQV6" s="130"/>
      <c r="FQW6" s="130"/>
      <c r="FQX6" s="130"/>
      <c r="FQY6" s="130"/>
      <c r="FQZ6" s="130"/>
      <c r="FRA6" s="130"/>
      <c r="FRB6" s="130"/>
      <c r="FRC6" s="130"/>
      <c r="FRD6" s="130"/>
      <c r="FRE6" s="130"/>
      <c r="FRF6" s="130"/>
      <c r="FRG6" s="130"/>
      <c r="FRH6" s="130"/>
      <c r="FRI6" s="130"/>
      <c r="FRJ6" s="130"/>
      <c r="FRK6" s="130"/>
      <c r="FRL6" s="130"/>
      <c r="FRM6" s="130"/>
      <c r="FRN6" s="130"/>
      <c r="FRO6" s="130"/>
      <c r="FRP6" s="130"/>
      <c r="FRQ6" s="130"/>
      <c r="FRR6" s="130"/>
      <c r="FRS6" s="130"/>
      <c r="FRT6" s="130"/>
      <c r="FRU6" s="130"/>
      <c r="FRV6" s="130"/>
      <c r="FRW6" s="130"/>
      <c r="FRX6" s="130"/>
      <c r="FRY6" s="130"/>
      <c r="FRZ6" s="130"/>
      <c r="FSA6" s="130"/>
      <c r="FSB6" s="130"/>
      <c r="FSC6" s="130"/>
      <c r="FSD6" s="130"/>
      <c r="FSE6" s="130"/>
      <c r="FSF6" s="130"/>
      <c r="FSG6" s="130"/>
      <c r="FSH6" s="130"/>
      <c r="FSI6" s="130"/>
      <c r="FSJ6" s="130"/>
      <c r="FSK6" s="130"/>
      <c r="FSL6" s="130"/>
      <c r="FSM6" s="130"/>
      <c r="FSN6" s="130"/>
      <c r="FSO6" s="130"/>
      <c r="FSP6" s="130"/>
      <c r="FSQ6" s="130"/>
      <c r="FSR6" s="130"/>
      <c r="FSS6" s="130"/>
      <c r="FST6" s="130"/>
      <c r="FSU6" s="130"/>
      <c r="FSV6" s="130"/>
      <c r="FSW6" s="130"/>
      <c r="FSX6" s="130"/>
      <c r="FSY6" s="130"/>
      <c r="FSZ6" s="130"/>
      <c r="FTA6" s="130"/>
      <c r="FTB6" s="130"/>
      <c r="FTC6" s="130"/>
      <c r="FTD6" s="130"/>
      <c r="FTE6" s="130"/>
      <c r="FTF6" s="130"/>
      <c r="FTG6" s="130"/>
      <c r="FTH6" s="130"/>
      <c r="FTI6" s="130"/>
      <c r="FTJ6" s="130"/>
      <c r="FTK6" s="130"/>
      <c r="FTL6" s="130"/>
      <c r="FTM6" s="130"/>
      <c r="FTN6" s="130"/>
      <c r="FTO6" s="130"/>
      <c r="FTP6" s="130"/>
      <c r="FTQ6" s="130"/>
      <c r="FTR6" s="130"/>
      <c r="FTS6" s="130"/>
      <c r="FTT6" s="130"/>
      <c r="FTU6" s="130"/>
      <c r="FTV6" s="130"/>
      <c r="FTW6" s="130"/>
      <c r="FTX6" s="130"/>
      <c r="FTY6" s="130"/>
      <c r="FTZ6" s="130"/>
      <c r="FUA6" s="130"/>
      <c r="FUB6" s="130"/>
      <c r="FUC6" s="130"/>
      <c r="FUD6" s="130"/>
      <c r="FUE6" s="130"/>
      <c r="FUF6" s="130"/>
      <c r="FUG6" s="130"/>
      <c r="FUH6" s="130"/>
      <c r="FUI6" s="130"/>
      <c r="FUJ6" s="130"/>
      <c r="FUK6" s="130"/>
      <c r="FUL6" s="130"/>
      <c r="FUM6" s="130"/>
      <c r="FUN6" s="130"/>
      <c r="FUO6" s="130"/>
      <c r="FUP6" s="130"/>
      <c r="FUQ6" s="130"/>
      <c r="FUR6" s="130"/>
      <c r="FUS6" s="130"/>
      <c r="FUT6" s="130"/>
      <c r="FUU6" s="130"/>
      <c r="FUV6" s="130"/>
      <c r="FUW6" s="130"/>
      <c r="FUX6" s="130"/>
      <c r="FUY6" s="130"/>
      <c r="FUZ6" s="130"/>
      <c r="FVA6" s="130"/>
      <c r="FVB6" s="130"/>
      <c r="FVC6" s="130"/>
      <c r="FVD6" s="130"/>
      <c r="FVE6" s="130"/>
      <c r="FVF6" s="130"/>
      <c r="FVG6" s="130"/>
      <c r="FVH6" s="130"/>
      <c r="FVI6" s="130"/>
      <c r="FVJ6" s="130"/>
      <c r="FVK6" s="130"/>
      <c r="FVL6" s="130"/>
      <c r="FVM6" s="130"/>
      <c r="FVN6" s="130"/>
      <c r="FVO6" s="130"/>
      <c r="FVP6" s="130"/>
      <c r="FVQ6" s="130"/>
      <c r="FVR6" s="130"/>
      <c r="FVS6" s="130"/>
      <c r="FVT6" s="130"/>
      <c r="FVU6" s="130"/>
      <c r="FVV6" s="130"/>
      <c r="FVW6" s="130"/>
      <c r="FVX6" s="130"/>
      <c r="FVY6" s="130"/>
      <c r="FVZ6" s="130"/>
      <c r="FWA6" s="130"/>
      <c r="FWB6" s="130"/>
      <c r="FWC6" s="130"/>
      <c r="FWD6" s="130"/>
      <c r="FWE6" s="130"/>
      <c r="FWF6" s="130"/>
      <c r="FWG6" s="130"/>
      <c r="FWH6" s="130"/>
      <c r="FWI6" s="130"/>
      <c r="FWJ6" s="130"/>
      <c r="FWK6" s="130"/>
      <c r="FWL6" s="130"/>
      <c r="FWM6" s="130"/>
      <c r="FWN6" s="130"/>
      <c r="FWO6" s="130"/>
      <c r="FWP6" s="130"/>
      <c r="FWQ6" s="130"/>
      <c r="FWR6" s="130"/>
      <c r="FWS6" s="130"/>
      <c r="FWT6" s="130"/>
      <c r="FWU6" s="130"/>
      <c r="FWV6" s="130"/>
      <c r="FWW6" s="130"/>
      <c r="FWX6" s="130"/>
      <c r="FWY6" s="130"/>
      <c r="FWZ6" s="130"/>
      <c r="FXA6" s="130"/>
      <c r="FXB6" s="130"/>
      <c r="FXC6" s="130"/>
      <c r="FXD6" s="130"/>
      <c r="FXE6" s="130"/>
      <c r="FXF6" s="130"/>
      <c r="FXG6" s="130"/>
      <c r="FXH6" s="130"/>
      <c r="FXI6" s="130"/>
      <c r="FXJ6" s="130"/>
      <c r="FXK6" s="130"/>
      <c r="FXL6" s="130"/>
      <c r="FXM6" s="130"/>
      <c r="FXN6" s="130"/>
      <c r="FXO6" s="130"/>
      <c r="FXP6" s="130"/>
      <c r="FXQ6" s="130"/>
      <c r="FXR6" s="130"/>
      <c r="FXS6" s="130"/>
      <c r="FXT6" s="130"/>
      <c r="FXU6" s="130"/>
      <c r="FXV6" s="130"/>
      <c r="FXW6" s="130"/>
      <c r="FXX6" s="130"/>
      <c r="FXY6" s="130"/>
      <c r="FXZ6" s="130"/>
      <c r="FYA6" s="130"/>
      <c r="FYB6" s="130"/>
      <c r="FYC6" s="130"/>
      <c r="FYD6" s="130"/>
      <c r="FYE6" s="130"/>
      <c r="FYF6" s="130"/>
      <c r="FYG6" s="130"/>
      <c r="FYH6" s="130"/>
      <c r="FYI6" s="130"/>
      <c r="FYJ6" s="130"/>
      <c r="FYK6" s="130"/>
      <c r="FYL6" s="130"/>
      <c r="FYM6" s="130"/>
      <c r="FYN6" s="130"/>
      <c r="FYO6" s="130"/>
      <c r="FYP6" s="130"/>
      <c r="FYQ6" s="130"/>
      <c r="FYR6" s="130"/>
      <c r="FYS6" s="130"/>
      <c r="FYT6" s="130"/>
      <c r="FYU6" s="130"/>
      <c r="FYV6" s="130"/>
      <c r="FYW6" s="130"/>
      <c r="FYX6" s="130"/>
      <c r="FYY6" s="130"/>
      <c r="FYZ6" s="130"/>
      <c r="FZA6" s="130"/>
      <c r="FZB6" s="130"/>
      <c r="FZC6" s="130"/>
      <c r="FZD6" s="130"/>
      <c r="FZE6" s="130"/>
      <c r="FZF6" s="130"/>
      <c r="FZG6" s="130"/>
      <c r="FZH6" s="130"/>
      <c r="FZI6" s="130"/>
      <c r="FZJ6" s="130"/>
      <c r="FZK6" s="130"/>
      <c r="FZL6" s="130"/>
      <c r="FZM6" s="130"/>
      <c r="FZN6" s="130"/>
      <c r="FZO6" s="130"/>
      <c r="FZP6" s="130"/>
      <c r="FZQ6" s="130"/>
      <c r="FZR6" s="130"/>
      <c r="FZS6" s="130"/>
      <c r="FZT6" s="130"/>
      <c r="FZU6" s="130"/>
      <c r="FZV6" s="130"/>
      <c r="FZW6" s="130"/>
      <c r="FZX6" s="130"/>
      <c r="FZY6" s="130"/>
      <c r="FZZ6" s="130"/>
      <c r="GAA6" s="130"/>
      <c r="GAB6" s="130"/>
      <c r="GAC6" s="130"/>
      <c r="GAD6" s="130"/>
      <c r="GAE6" s="130"/>
      <c r="GAF6" s="130"/>
      <c r="GAG6" s="130"/>
      <c r="GAH6" s="130"/>
      <c r="GAI6" s="130"/>
      <c r="GAJ6" s="130"/>
      <c r="GAK6" s="130"/>
      <c r="GAL6" s="130"/>
      <c r="GAM6" s="130"/>
      <c r="GAN6" s="130"/>
      <c r="GAO6" s="130"/>
      <c r="GAP6" s="130"/>
      <c r="GAQ6" s="130"/>
      <c r="GAR6" s="130"/>
      <c r="GAS6" s="130"/>
      <c r="GAT6" s="130"/>
      <c r="GAU6" s="130"/>
      <c r="GAV6" s="130"/>
      <c r="GAW6" s="130"/>
      <c r="GAX6" s="130"/>
      <c r="GAY6" s="130"/>
      <c r="GAZ6" s="130"/>
      <c r="GBA6" s="130"/>
      <c r="GBB6" s="130"/>
      <c r="GBC6" s="130"/>
      <c r="GBD6" s="130"/>
      <c r="GBE6" s="130"/>
      <c r="GBF6" s="130"/>
      <c r="GBG6" s="130"/>
      <c r="GBH6" s="130"/>
      <c r="GBI6" s="130"/>
      <c r="GBJ6" s="130"/>
      <c r="GBK6" s="130"/>
      <c r="GBL6" s="130"/>
      <c r="GBM6" s="130"/>
      <c r="GBN6" s="130"/>
      <c r="GBO6" s="130"/>
      <c r="GBP6" s="130"/>
      <c r="GBQ6" s="130"/>
      <c r="GBR6" s="130"/>
      <c r="GBS6" s="130"/>
      <c r="GBT6" s="130"/>
      <c r="GBU6" s="130"/>
      <c r="GBV6" s="130"/>
      <c r="GBW6" s="130"/>
      <c r="GBX6" s="130"/>
      <c r="GBY6" s="130"/>
      <c r="GBZ6" s="130"/>
      <c r="GCA6" s="130"/>
      <c r="GCB6" s="130"/>
      <c r="GCC6" s="130"/>
      <c r="GCD6" s="130"/>
      <c r="GCE6" s="130"/>
      <c r="GCF6" s="130"/>
      <c r="GCG6" s="130"/>
      <c r="GCH6" s="130"/>
      <c r="GCI6" s="130"/>
      <c r="GCJ6" s="130"/>
      <c r="GCK6" s="130"/>
      <c r="GCL6" s="130"/>
      <c r="GCM6" s="130"/>
      <c r="GCN6" s="130"/>
      <c r="GCO6" s="130"/>
      <c r="GCP6" s="130"/>
      <c r="GCQ6" s="130"/>
      <c r="GCR6" s="130"/>
      <c r="GCS6" s="130"/>
      <c r="GCT6" s="130"/>
      <c r="GCU6" s="130"/>
      <c r="GCV6" s="130"/>
      <c r="GCW6" s="130"/>
      <c r="GCX6" s="130"/>
      <c r="GCY6" s="130"/>
      <c r="GCZ6" s="130"/>
      <c r="GDA6" s="130"/>
      <c r="GDB6" s="130"/>
      <c r="GDC6" s="130"/>
      <c r="GDD6" s="130"/>
      <c r="GDE6" s="130"/>
      <c r="GDF6" s="130"/>
      <c r="GDG6" s="130"/>
      <c r="GDH6" s="130"/>
      <c r="GDI6" s="130"/>
      <c r="GDJ6" s="130"/>
      <c r="GDK6" s="130"/>
      <c r="GDL6" s="130"/>
      <c r="GDM6" s="130"/>
      <c r="GDN6" s="130"/>
      <c r="GDO6" s="130"/>
      <c r="GDP6" s="130"/>
      <c r="GDQ6" s="130"/>
      <c r="GDR6" s="130"/>
      <c r="GDS6" s="130"/>
      <c r="GDT6" s="130"/>
      <c r="GDU6" s="130"/>
      <c r="GDV6" s="130"/>
      <c r="GDW6" s="130"/>
      <c r="GDX6" s="130"/>
      <c r="GDY6" s="130"/>
      <c r="GDZ6" s="130"/>
      <c r="GEA6" s="130"/>
      <c r="GEB6" s="130"/>
      <c r="GEC6" s="130"/>
      <c r="GED6" s="130"/>
      <c r="GEE6" s="130"/>
      <c r="GEF6" s="130"/>
      <c r="GEG6" s="130"/>
      <c r="GEH6" s="130"/>
      <c r="GEI6" s="130"/>
      <c r="GEJ6" s="130"/>
      <c r="GEK6" s="130"/>
      <c r="GEL6" s="130"/>
      <c r="GEM6" s="130"/>
      <c r="GEN6" s="130"/>
      <c r="GEO6" s="130"/>
      <c r="GEP6" s="130"/>
      <c r="GEQ6" s="130"/>
      <c r="GER6" s="130"/>
      <c r="GES6" s="130"/>
      <c r="GET6" s="130"/>
      <c r="GEU6" s="130"/>
      <c r="GEV6" s="130"/>
      <c r="GEW6" s="130"/>
      <c r="GEX6" s="130"/>
      <c r="GEY6" s="130"/>
      <c r="GEZ6" s="130"/>
      <c r="GFA6" s="130"/>
      <c r="GFB6" s="130"/>
      <c r="GFC6" s="130"/>
      <c r="GFD6" s="130"/>
      <c r="GFE6" s="130"/>
      <c r="GFF6" s="130"/>
      <c r="GFG6" s="130"/>
      <c r="GFH6" s="130"/>
      <c r="GFI6" s="130"/>
      <c r="GFJ6" s="130"/>
      <c r="GFK6" s="130"/>
      <c r="GFL6" s="130"/>
      <c r="GFM6" s="130"/>
      <c r="GFN6" s="130"/>
      <c r="GFO6" s="130"/>
      <c r="GFP6" s="130"/>
      <c r="GFQ6" s="130"/>
      <c r="GFR6" s="130"/>
      <c r="GFS6" s="130"/>
      <c r="GFT6" s="130"/>
      <c r="GFU6" s="130"/>
      <c r="GFV6" s="130"/>
      <c r="GFW6" s="130"/>
      <c r="GFX6" s="130"/>
      <c r="GFY6" s="130"/>
      <c r="GFZ6" s="130"/>
      <c r="GGA6" s="130"/>
      <c r="GGB6" s="130"/>
      <c r="GGC6" s="130"/>
      <c r="GGD6" s="130"/>
      <c r="GGE6" s="130"/>
      <c r="GGF6" s="130"/>
      <c r="GGG6" s="130"/>
      <c r="GGH6" s="130"/>
      <c r="GGI6" s="130"/>
      <c r="GGJ6" s="130"/>
      <c r="GGK6" s="130"/>
      <c r="GGL6" s="130"/>
      <c r="GGM6" s="130"/>
      <c r="GGN6" s="130"/>
      <c r="GGO6" s="130"/>
      <c r="GGP6" s="130"/>
      <c r="GGQ6" s="130"/>
      <c r="GGR6" s="130"/>
      <c r="GGS6" s="130"/>
      <c r="GGT6" s="130"/>
      <c r="GGU6" s="130"/>
      <c r="GGV6" s="130"/>
      <c r="GGW6" s="130"/>
      <c r="GGX6" s="130"/>
      <c r="GGY6" s="130"/>
      <c r="GGZ6" s="130"/>
      <c r="GHA6" s="130"/>
      <c r="GHB6" s="130"/>
      <c r="GHC6" s="130"/>
      <c r="GHD6" s="130"/>
      <c r="GHE6" s="130"/>
      <c r="GHF6" s="130"/>
      <c r="GHG6" s="130"/>
      <c r="GHH6" s="130"/>
      <c r="GHI6" s="130"/>
      <c r="GHJ6" s="130"/>
      <c r="GHK6" s="130"/>
      <c r="GHL6" s="130"/>
      <c r="GHM6" s="130"/>
      <c r="GHN6" s="130"/>
      <c r="GHO6" s="130"/>
      <c r="GHP6" s="130"/>
      <c r="GHQ6" s="130"/>
      <c r="GHR6" s="130"/>
      <c r="GHS6" s="130"/>
      <c r="GHT6" s="130"/>
      <c r="GHU6" s="130"/>
      <c r="GHV6" s="130"/>
      <c r="GHW6" s="130"/>
      <c r="GHX6" s="130"/>
      <c r="GHY6" s="130"/>
      <c r="GHZ6" s="130"/>
      <c r="GIA6" s="130"/>
      <c r="GIB6" s="130"/>
      <c r="GIC6" s="130"/>
      <c r="GID6" s="130"/>
      <c r="GIE6" s="130"/>
      <c r="GIF6" s="130"/>
      <c r="GIG6" s="130"/>
      <c r="GIH6" s="130"/>
      <c r="GII6" s="130"/>
      <c r="GIJ6" s="130"/>
      <c r="GIK6" s="130"/>
      <c r="GIL6" s="130"/>
      <c r="GIM6" s="130"/>
      <c r="GIN6" s="130"/>
      <c r="GIO6" s="130"/>
      <c r="GIP6" s="130"/>
      <c r="GIQ6" s="130"/>
      <c r="GIR6" s="130"/>
      <c r="GIS6" s="130"/>
      <c r="GIT6" s="130"/>
      <c r="GIU6" s="130"/>
      <c r="GIV6" s="130"/>
      <c r="GIW6" s="130"/>
      <c r="GIX6" s="130"/>
      <c r="GIY6" s="130"/>
      <c r="GIZ6" s="130"/>
      <c r="GJA6" s="130"/>
      <c r="GJB6" s="130"/>
      <c r="GJC6" s="130"/>
      <c r="GJD6" s="130"/>
      <c r="GJE6" s="130"/>
      <c r="GJF6" s="130"/>
      <c r="GJG6" s="130"/>
      <c r="GJH6" s="130"/>
      <c r="GJI6" s="130"/>
      <c r="GJJ6" s="130"/>
      <c r="GJK6" s="130"/>
      <c r="GJL6" s="130"/>
      <c r="GJM6" s="130"/>
      <c r="GJN6" s="130"/>
      <c r="GJO6" s="130"/>
      <c r="GJP6" s="130"/>
      <c r="GJQ6" s="130"/>
      <c r="GJR6" s="130"/>
      <c r="GJS6" s="130"/>
      <c r="GJT6" s="130"/>
      <c r="GJU6" s="130"/>
      <c r="GJV6" s="130"/>
      <c r="GJW6" s="130"/>
      <c r="GJX6" s="130"/>
      <c r="GJY6" s="130"/>
      <c r="GJZ6" s="130"/>
      <c r="GKA6" s="130"/>
      <c r="GKB6" s="130"/>
      <c r="GKC6" s="130"/>
      <c r="GKD6" s="130"/>
      <c r="GKE6" s="130"/>
      <c r="GKF6" s="130"/>
      <c r="GKG6" s="130"/>
      <c r="GKH6" s="130"/>
      <c r="GKI6" s="130"/>
      <c r="GKJ6" s="130"/>
      <c r="GKK6" s="130"/>
      <c r="GKL6" s="130"/>
      <c r="GKM6" s="130"/>
      <c r="GKN6" s="130"/>
      <c r="GKO6" s="130"/>
      <c r="GKP6" s="130"/>
      <c r="GKQ6" s="130"/>
      <c r="GKR6" s="130"/>
      <c r="GKS6" s="130"/>
      <c r="GKT6" s="130"/>
      <c r="GKU6" s="130"/>
      <c r="GKV6" s="130"/>
      <c r="GKW6" s="130"/>
      <c r="GKX6" s="130"/>
      <c r="GKY6" s="130"/>
      <c r="GKZ6" s="130"/>
      <c r="GLA6" s="130"/>
      <c r="GLB6" s="130"/>
      <c r="GLC6" s="130"/>
      <c r="GLD6" s="130"/>
      <c r="GLE6" s="130"/>
      <c r="GLF6" s="130"/>
      <c r="GLG6" s="130"/>
      <c r="GLH6" s="130"/>
      <c r="GLI6" s="130"/>
      <c r="GLJ6" s="130"/>
      <c r="GLK6" s="130"/>
      <c r="GLL6" s="130"/>
      <c r="GLM6" s="130"/>
      <c r="GLN6" s="130"/>
      <c r="GLO6" s="130"/>
      <c r="GLP6" s="130"/>
      <c r="GLQ6" s="130"/>
      <c r="GLR6" s="130"/>
      <c r="GLS6" s="130"/>
      <c r="GLT6" s="130"/>
      <c r="GLU6" s="130"/>
      <c r="GLV6" s="130"/>
      <c r="GLW6" s="130"/>
      <c r="GLX6" s="130"/>
      <c r="GLY6" s="130"/>
      <c r="GLZ6" s="130"/>
      <c r="GMA6" s="130"/>
      <c r="GMB6" s="130"/>
      <c r="GMC6" s="130"/>
      <c r="GMD6" s="130"/>
      <c r="GME6" s="130"/>
      <c r="GMF6" s="130"/>
      <c r="GMG6" s="130"/>
      <c r="GMH6" s="130"/>
      <c r="GMI6" s="130"/>
      <c r="GMJ6" s="130"/>
      <c r="GMK6" s="130"/>
      <c r="GML6" s="130"/>
      <c r="GMM6" s="130"/>
      <c r="GMN6" s="130"/>
      <c r="GMO6" s="130"/>
      <c r="GMP6" s="130"/>
      <c r="GMQ6" s="130"/>
      <c r="GMR6" s="130"/>
      <c r="GMS6" s="130"/>
      <c r="GMT6" s="130"/>
      <c r="GMU6" s="130"/>
      <c r="GMV6" s="130"/>
      <c r="GMW6" s="130"/>
      <c r="GMX6" s="130"/>
      <c r="GMY6" s="130"/>
      <c r="GMZ6" s="130"/>
      <c r="GNA6" s="130"/>
      <c r="GNB6" s="130"/>
      <c r="GNC6" s="130"/>
      <c r="GND6" s="130"/>
      <c r="GNE6" s="130"/>
      <c r="GNF6" s="130"/>
      <c r="GNG6" s="130"/>
      <c r="GNH6" s="130"/>
      <c r="GNI6" s="130"/>
      <c r="GNJ6" s="130"/>
      <c r="GNK6" s="130"/>
      <c r="GNL6" s="130"/>
      <c r="GNM6" s="130"/>
      <c r="GNN6" s="130"/>
      <c r="GNO6" s="130"/>
      <c r="GNP6" s="130"/>
      <c r="GNQ6" s="130"/>
      <c r="GNR6" s="130"/>
      <c r="GNS6" s="130"/>
      <c r="GNT6" s="130"/>
      <c r="GNU6" s="130"/>
      <c r="GNV6" s="130"/>
      <c r="GNW6" s="130"/>
      <c r="GNX6" s="130"/>
      <c r="GNY6" s="130"/>
      <c r="GNZ6" s="130"/>
      <c r="GOA6" s="130"/>
      <c r="GOB6" s="130"/>
      <c r="GOC6" s="130"/>
      <c r="GOD6" s="130"/>
      <c r="GOE6" s="130"/>
      <c r="GOF6" s="130"/>
      <c r="GOG6" s="130"/>
      <c r="GOH6" s="130"/>
      <c r="GOI6" s="130"/>
      <c r="GOJ6" s="130"/>
      <c r="GOK6" s="130"/>
      <c r="GOL6" s="130"/>
      <c r="GOM6" s="130"/>
      <c r="GON6" s="130"/>
      <c r="GOO6" s="130"/>
      <c r="GOP6" s="130"/>
      <c r="GOQ6" s="130"/>
      <c r="GOR6" s="130"/>
      <c r="GOS6" s="130"/>
      <c r="GOT6" s="130"/>
      <c r="GOU6" s="130"/>
      <c r="GOV6" s="130"/>
      <c r="GOW6" s="130"/>
      <c r="GOX6" s="130"/>
      <c r="GOY6" s="130"/>
      <c r="GOZ6" s="130"/>
      <c r="GPA6" s="130"/>
      <c r="GPB6" s="130"/>
      <c r="GPC6" s="130"/>
      <c r="GPD6" s="130"/>
      <c r="GPE6" s="130"/>
      <c r="GPF6" s="130"/>
      <c r="GPG6" s="130"/>
      <c r="GPH6" s="130"/>
      <c r="GPI6" s="130"/>
      <c r="GPJ6" s="130"/>
      <c r="GPK6" s="130"/>
      <c r="GPL6" s="130"/>
      <c r="GPM6" s="130"/>
      <c r="GPN6" s="130"/>
      <c r="GPO6" s="130"/>
      <c r="GPP6" s="130"/>
      <c r="GPQ6" s="130"/>
      <c r="GPR6" s="130"/>
      <c r="GPS6" s="130"/>
      <c r="GPT6" s="130"/>
      <c r="GPU6" s="130"/>
      <c r="GPV6" s="130"/>
      <c r="GPW6" s="130"/>
      <c r="GPX6" s="130"/>
      <c r="GPY6" s="130"/>
      <c r="GPZ6" s="130"/>
      <c r="GQA6" s="130"/>
      <c r="GQB6" s="130"/>
      <c r="GQC6" s="130"/>
      <c r="GQD6" s="130"/>
      <c r="GQE6" s="130"/>
      <c r="GQF6" s="130"/>
      <c r="GQG6" s="130"/>
      <c r="GQH6" s="130"/>
      <c r="GQI6" s="130"/>
      <c r="GQJ6" s="130"/>
      <c r="GQK6" s="130"/>
      <c r="GQL6" s="130"/>
      <c r="GQM6" s="130"/>
      <c r="GQN6" s="130"/>
      <c r="GQO6" s="130"/>
      <c r="GQP6" s="130"/>
      <c r="GQQ6" s="130"/>
      <c r="GQR6" s="130"/>
      <c r="GQS6" s="130"/>
      <c r="GQT6" s="130"/>
      <c r="GQU6" s="130"/>
      <c r="GQV6" s="130"/>
      <c r="GQW6" s="130"/>
      <c r="GQX6" s="130"/>
      <c r="GQY6" s="130"/>
      <c r="GQZ6" s="130"/>
      <c r="GRA6" s="130"/>
      <c r="GRB6" s="130"/>
      <c r="GRC6" s="130"/>
      <c r="GRD6" s="130"/>
      <c r="GRE6" s="130"/>
      <c r="GRF6" s="130"/>
      <c r="GRG6" s="130"/>
      <c r="GRH6" s="130"/>
      <c r="GRI6" s="130"/>
      <c r="GRJ6" s="130"/>
      <c r="GRK6" s="130"/>
      <c r="GRL6" s="130"/>
      <c r="GRM6" s="130"/>
      <c r="GRN6" s="130"/>
      <c r="GRO6" s="130"/>
      <c r="GRP6" s="130"/>
      <c r="GRQ6" s="130"/>
      <c r="GRR6" s="130"/>
      <c r="GRS6" s="130"/>
      <c r="GRT6" s="130"/>
      <c r="GRU6" s="130"/>
      <c r="GRV6" s="130"/>
      <c r="GRW6" s="130"/>
      <c r="GRX6" s="130"/>
      <c r="GRY6" s="130"/>
      <c r="GRZ6" s="130"/>
      <c r="GSA6" s="130"/>
      <c r="GSB6" s="130"/>
      <c r="GSC6" s="130"/>
      <c r="GSD6" s="130"/>
      <c r="GSE6" s="130"/>
      <c r="GSF6" s="130"/>
      <c r="GSG6" s="130"/>
      <c r="GSH6" s="130"/>
      <c r="GSI6" s="130"/>
      <c r="GSJ6" s="130"/>
      <c r="GSK6" s="130"/>
      <c r="GSL6" s="130"/>
      <c r="GSM6" s="130"/>
      <c r="GSN6" s="130"/>
      <c r="GSO6" s="130"/>
      <c r="GSP6" s="130"/>
      <c r="GSQ6" s="130"/>
      <c r="GSR6" s="130"/>
      <c r="GSS6" s="130"/>
      <c r="GST6" s="130"/>
      <c r="GSU6" s="130"/>
      <c r="GSV6" s="130"/>
      <c r="GSW6" s="130"/>
      <c r="GSX6" s="130"/>
      <c r="GSY6" s="130"/>
      <c r="GSZ6" s="130"/>
      <c r="GTA6" s="130"/>
      <c r="GTB6" s="130"/>
      <c r="GTC6" s="130"/>
      <c r="GTD6" s="130"/>
      <c r="GTE6" s="130"/>
      <c r="GTF6" s="130"/>
      <c r="GTG6" s="130"/>
      <c r="GTH6" s="130"/>
      <c r="GTI6" s="130"/>
      <c r="GTJ6" s="130"/>
      <c r="GTK6" s="130"/>
      <c r="GTL6" s="130"/>
      <c r="GTM6" s="130"/>
      <c r="GTN6" s="130"/>
      <c r="GTO6" s="130"/>
      <c r="GTP6" s="130"/>
      <c r="GTQ6" s="130"/>
      <c r="GTR6" s="130"/>
      <c r="GTS6" s="130"/>
      <c r="GTT6" s="130"/>
      <c r="GTU6" s="130"/>
      <c r="GTV6" s="130"/>
      <c r="GTW6" s="130"/>
      <c r="GTX6" s="130"/>
      <c r="GTY6" s="130"/>
      <c r="GTZ6" s="130"/>
      <c r="GUA6" s="130"/>
      <c r="GUB6" s="130"/>
      <c r="GUC6" s="130"/>
      <c r="GUD6" s="130"/>
      <c r="GUE6" s="130"/>
      <c r="GUF6" s="130"/>
      <c r="GUG6" s="130"/>
      <c r="GUH6" s="130"/>
      <c r="GUI6" s="130"/>
      <c r="GUJ6" s="130"/>
      <c r="GUK6" s="130"/>
      <c r="GUL6" s="130"/>
      <c r="GUM6" s="130"/>
      <c r="GUN6" s="130"/>
      <c r="GUO6" s="130"/>
      <c r="GUP6" s="130"/>
      <c r="GUQ6" s="130"/>
      <c r="GUR6" s="130"/>
      <c r="GUS6" s="130"/>
      <c r="GUT6" s="130"/>
      <c r="GUU6" s="130"/>
      <c r="GUV6" s="130"/>
      <c r="GUW6" s="130"/>
      <c r="GUX6" s="130"/>
      <c r="GUY6" s="130"/>
      <c r="GUZ6" s="130"/>
      <c r="GVA6" s="130"/>
      <c r="GVB6" s="130"/>
      <c r="GVC6" s="130"/>
      <c r="GVD6" s="130"/>
      <c r="GVE6" s="130"/>
      <c r="GVF6" s="130"/>
      <c r="GVG6" s="130"/>
      <c r="GVH6" s="130"/>
      <c r="GVI6" s="130"/>
      <c r="GVJ6" s="130"/>
      <c r="GVK6" s="130"/>
      <c r="GVL6" s="130"/>
      <c r="GVM6" s="130"/>
      <c r="GVN6" s="130"/>
      <c r="GVO6" s="130"/>
      <c r="GVP6" s="130"/>
      <c r="GVQ6" s="130"/>
      <c r="GVR6" s="130"/>
      <c r="GVS6" s="130"/>
      <c r="GVT6" s="130"/>
      <c r="GVU6" s="130"/>
      <c r="GVV6" s="130"/>
      <c r="GVW6" s="130"/>
      <c r="GVX6" s="130"/>
      <c r="GVY6" s="130"/>
      <c r="GVZ6" s="130"/>
      <c r="GWA6" s="130"/>
      <c r="GWB6" s="130"/>
      <c r="GWC6" s="130"/>
      <c r="GWD6" s="130"/>
      <c r="GWE6" s="130"/>
      <c r="GWF6" s="130"/>
      <c r="GWG6" s="130"/>
      <c r="GWH6" s="130"/>
      <c r="GWI6" s="130"/>
      <c r="GWJ6" s="130"/>
      <c r="GWK6" s="130"/>
      <c r="GWL6" s="130"/>
      <c r="GWM6" s="130"/>
      <c r="GWN6" s="130"/>
      <c r="GWO6" s="130"/>
      <c r="GWP6" s="130"/>
      <c r="GWQ6" s="130"/>
      <c r="GWR6" s="130"/>
      <c r="GWS6" s="130"/>
      <c r="GWT6" s="130"/>
      <c r="GWU6" s="130"/>
      <c r="GWV6" s="130"/>
      <c r="GWW6" s="130"/>
      <c r="GWX6" s="130"/>
      <c r="GWY6" s="130"/>
      <c r="GWZ6" s="130"/>
      <c r="GXA6" s="130"/>
      <c r="GXB6" s="130"/>
      <c r="GXC6" s="130"/>
      <c r="GXD6" s="130"/>
      <c r="GXE6" s="130"/>
      <c r="GXF6" s="130"/>
      <c r="GXG6" s="130"/>
      <c r="GXH6" s="130"/>
      <c r="GXI6" s="130"/>
      <c r="GXJ6" s="130"/>
      <c r="GXK6" s="130"/>
      <c r="GXL6" s="130"/>
      <c r="GXM6" s="130"/>
      <c r="GXN6" s="130"/>
      <c r="GXO6" s="130"/>
      <c r="GXP6" s="130"/>
      <c r="GXQ6" s="130"/>
      <c r="GXR6" s="130"/>
      <c r="GXS6" s="130"/>
      <c r="GXT6" s="130"/>
      <c r="GXU6" s="130"/>
      <c r="GXV6" s="130"/>
      <c r="GXW6" s="130"/>
      <c r="GXX6" s="130"/>
      <c r="GXY6" s="130"/>
      <c r="GXZ6" s="130"/>
      <c r="GYA6" s="130"/>
      <c r="GYB6" s="130"/>
      <c r="GYC6" s="130"/>
      <c r="GYD6" s="130"/>
      <c r="GYE6" s="130"/>
      <c r="GYF6" s="130"/>
      <c r="GYG6" s="130"/>
      <c r="GYH6" s="130"/>
      <c r="GYI6" s="130"/>
      <c r="GYJ6" s="130"/>
      <c r="GYK6" s="130"/>
      <c r="GYL6" s="130"/>
      <c r="GYM6" s="130"/>
      <c r="GYN6" s="130"/>
      <c r="GYO6" s="130"/>
      <c r="GYP6" s="130"/>
      <c r="GYQ6" s="130"/>
      <c r="GYR6" s="130"/>
      <c r="GYS6" s="130"/>
      <c r="GYT6" s="130"/>
      <c r="GYU6" s="130"/>
      <c r="GYV6" s="130"/>
      <c r="GYW6" s="130"/>
      <c r="GYX6" s="130"/>
      <c r="GYY6" s="130"/>
      <c r="GYZ6" s="130"/>
      <c r="GZA6" s="130"/>
      <c r="GZB6" s="130"/>
      <c r="GZC6" s="130"/>
      <c r="GZD6" s="130"/>
      <c r="GZE6" s="130"/>
      <c r="GZF6" s="130"/>
      <c r="GZG6" s="130"/>
      <c r="GZH6" s="130"/>
      <c r="GZI6" s="130"/>
      <c r="GZJ6" s="130"/>
      <c r="GZK6" s="130"/>
      <c r="GZL6" s="130"/>
      <c r="GZM6" s="130"/>
      <c r="GZN6" s="130"/>
      <c r="GZO6" s="130"/>
      <c r="GZP6" s="130"/>
      <c r="GZQ6" s="130"/>
      <c r="GZR6" s="130"/>
      <c r="GZS6" s="130"/>
      <c r="GZT6" s="130"/>
      <c r="GZU6" s="130"/>
      <c r="GZV6" s="130"/>
      <c r="GZW6" s="130"/>
      <c r="GZX6" s="130"/>
      <c r="GZY6" s="130"/>
      <c r="GZZ6" s="130"/>
      <c r="HAA6" s="130"/>
      <c r="HAB6" s="130"/>
      <c r="HAC6" s="130"/>
      <c r="HAD6" s="130"/>
      <c r="HAE6" s="130"/>
      <c r="HAF6" s="130"/>
      <c r="HAG6" s="130"/>
      <c r="HAH6" s="130"/>
      <c r="HAI6" s="130"/>
      <c r="HAJ6" s="130"/>
      <c r="HAK6" s="130"/>
      <c r="HAL6" s="130"/>
      <c r="HAM6" s="130"/>
      <c r="HAN6" s="130"/>
      <c r="HAO6" s="130"/>
      <c r="HAP6" s="130"/>
      <c r="HAQ6" s="130"/>
      <c r="HAR6" s="130"/>
      <c r="HAS6" s="130"/>
      <c r="HAT6" s="130"/>
      <c r="HAU6" s="130"/>
      <c r="HAV6" s="130"/>
      <c r="HAW6" s="130"/>
      <c r="HAX6" s="130"/>
      <c r="HAY6" s="130"/>
      <c r="HAZ6" s="130"/>
      <c r="HBA6" s="130"/>
      <c r="HBB6" s="130"/>
      <c r="HBC6" s="130"/>
      <c r="HBD6" s="130"/>
      <c r="HBE6" s="130"/>
      <c r="HBF6" s="130"/>
      <c r="HBG6" s="130"/>
      <c r="HBH6" s="130"/>
      <c r="HBI6" s="130"/>
      <c r="HBJ6" s="130"/>
      <c r="HBK6" s="130"/>
      <c r="HBL6" s="130"/>
      <c r="HBM6" s="130"/>
      <c r="HBN6" s="130"/>
      <c r="HBO6" s="130"/>
      <c r="HBP6" s="130"/>
      <c r="HBQ6" s="130"/>
      <c r="HBR6" s="130"/>
      <c r="HBS6" s="130"/>
      <c r="HBT6" s="130"/>
      <c r="HBU6" s="130"/>
      <c r="HBV6" s="130"/>
      <c r="HBW6" s="130"/>
      <c r="HBX6" s="130"/>
      <c r="HBY6" s="130"/>
      <c r="HBZ6" s="130"/>
      <c r="HCA6" s="130"/>
      <c r="HCB6" s="130"/>
      <c r="HCC6" s="130"/>
      <c r="HCD6" s="130"/>
      <c r="HCE6" s="130"/>
      <c r="HCF6" s="130"/>
      <c r="HCG6" s="130"/>
      <c r="HCH6" s="130"/>
      <c r="HCI6" s="130"/>
      <c r="HCJ6" s="130"/>
      <c r="HCK6" s="130"/>
      <c r="HCL6" s="130"/>
      <c r="HCM6" s="130"/>
      <c r="HCN6" s="130"/>
      <c r="HCO6" s="130"/>
      <c r="HCP6" s="130"/>
      <c r="HCQ6" s="130"/>
      <c r="HCR6" s="130"/>
      <c r="HCS6" s="130"/>
      <c r="HCT6" s="130"/>
      <c r="HCU6" s="130"/>
      <c r="HCV6" s="130"/>
      <c r="HCW6" s="130"/>
      <c r="HCX6" s="130"/>
      <c r="HCY6" s="130"/>
      <c r="HCZ6" s="130"/>
      <c r="HDA6" s="130"/>
      <c r="HDB6" s="130"/>
      <c r="HDC6" s="130"/>
      <c r="HDD6" s="130"/>
      <c r="HDE6" s="130"/>
      <c r="HDF6" s="130"/>
      <c r="HDG6" s="130"/>
      <c r="HDH6" s="130"/>
      <c r="HDI6" s="130"/>
      <c r="HDJ6" s="130"/>
      <c r="HDK6" s="130"/>
      <c r="HDL6" s="130"/>
      <c r="HDM6" s="130"/>
      <c r="HDN6" s="130"/>
      <c r="HDO6" s="130"/>
      <c r="HDP6" s="130"/>
      <c r="HDQ6" s="130"/>
      <c r="HDR6" s="130"/>
      <c r="HDS6" s="130"/>
      <c r="HDT6" s="130"/>
      <c r="HDU6" s="130"/>
      <c r="HDV6" s="130"/>
      <c r="HDW6" s="130"/>
      <c r="HDX6" s="130"/>
      <c r="HDY6" s="130"/>
      <c r="HDZ6" s="130"/>
      <c r="HEA6" s="130"/>
      <c r="HEB6" s="130"/>
      <c r="HEC6" s="130"/>
      <c r="HED6" s="130"/>
      <c r="HEE6" s="130"/>
      <c r="HEF6" s="130"/>
      <c r="HEG6" s="130"/>
      <c r="HEH6" s="130"/>
      <c r="HEI6" s="130"/>
      <c r="HEJ6" s="130"/>
      <c r="HEK6" s="130"/>
      <c r="HEL6" s="130"/>
      <c r="HEM6" s="130"/>
      <c r="HEN6" s="130"/>
      <c r="HEO6" s="130"/>
      <c r="HEP6" s="130"/>
      <c r="HEQ6" s="130"/>
      <c r="HER6" s="130"/>
      <c r="HES6" s="130"/>
      <c r="HET6" s="130"/>
      <c r="HEU6" s="130"/>
      <c r="HEV6" s="130"/>
      <c r="HEW6" s="130"/>
      <c r="HEX6" s="130"/>
      <c r="HEY6" s="130"/>
      <c r="HEZ6" s="130"/>
      <c r="HFA6" s="130"/>
      <c r="HFB6" s="130"/>
      <c r="HFC6" s="130"/>
      <c r="HFD6" s="130"/>
      <c r="HFE6" s="130"/>
      <c r="HFF6" s="130"/>
      <c r="HFG6" s="130"/>
      <c r="HFH6" s="130"/>
      <c r="HFI6" s="130"/>
      <c r="HFJ6" s="130"/>
      <c r="HFK6" s="130"/>
      <c r="HFL6" s="130"/>
      <c r="HFM6" s="130"/>
      <c r="HFN6" s="130"/>
      <c r="HFO6" s="130"/>
      <c r="HFP6" s="130"/>
      <c r="HFQ6" s="130"/>
      <c r="HFR6" s="130"/>
      <c r="HFS6" s="130"/>
      <c r="HFT6" s="130"/>
      <c r="HFU6" s="130"/>
      <c r="HFV6" s="130"/>
      <c r="HFW6" s="130"/>
      <c r="HFX6" s="130"/>
      <c r="HFY6" s="130"/>
      <c r="HFZ6" s="130"/>
      <c r="HGA6" s="130"/>
      <c r="HGB6" s="130"/>
      <c r="HGC6" s="130"/>
      <c r="HGD6" s="130"/>
      <c r="HGE6" s="130"/>
      <c r="HGF6" s="130"/>
      <c r="HGG6" s="130"/>
      <c r="HGH6" s="130"/>
      <c r="HGI6" s="130"/>
      <c r="HGJ6" s="130"/>
      <c r="HGK6" s="130"/>
      <c r="HGL6" s="130"/>
      <c r="HGM6" s="130"/>
      <c r="HGN6" s="130"/>
      <c r="HGO6" s="130"/>
      <c r="HGP6" s="130"/>
      <c r="HGQ6" s="130"/>
      <c r="HGR6" s="130"/>
      <c r="HGS6" s="130"/>
      <c r="HGT6" s="130"/>
      <c r="HGU6" s="130"/>
      <c r="HGV6" s="130"/>
      <c r="HGW6" s="130"/>
      <c r="HGX6" s="130"/>
      <c r="HGY6" s="130"/>
      <c r="HGZ6" s="130"/>
      <c r="HHA6" s="130"/>
      <c r="HHB6" s="130"/>
      <c r="HHC6" s="130"/>
      <c r="HHD6" s="130"/>
      <c r="HHE6" s="130"/>
      <c r="HHF6" s="130"/>
      <c r="HHG6" s="130"/>
      <c r="HHH6" s="130"/>
      <c r="HHI6" s="130"/>
      <c r="HHJ6" s="130"/>
      <c r="HHK6" s="130"/>
      <c r="HHL6" s="130"/>
      <c r="HHM6" s="130"/>
      <c r="HHN6" s="130"/>
      <c r="HHO6" s="130"/>
      <c r="HHP6" s="130"/>
      <c r="HHQ6" s="130"/>
      <c r="HHR6" s="130"/>
      <c r="HHS6" s="130"/>
      <c r="HHT6" s="130"/>
      <c r="HHU6" s="130"/>
      <c r="HHV6" s="130"/>
      <c r="HHW6" s="130"/>
      <c r="HHX6" s="130"/>
      <c r="HHY6" s="130"/>
      <c r="HHZ6" s="130"/>
      <c r="HIA6" s="130"/>
      <c r="HIB6" s="130"/>
      <c r="HIC6" s="130"/>
      <c r="HID6" s="130"/>
      <c r="HIE6" s="130"/>
      <c r="HIF6" s="130"/>
      <c r="HIG6" s="130"/>
      <c r="HIH6" s="130"/>
      <c r="HII6" s="130"/>
      <c r="HIJ6" s="130"/>
      <c r="HIK6" s="130"/>
      <c r="HIL6" s="130"/>
      <c r="HIM6" s="130"/>
      <c r="HIN6" s="130"/>
      <c r="HIO6" s="130"/>
      <c r="HIP6" s="130"/>
      <c r="HIQ6" s="130"/>
      <c r="HIR6" s="130"/>
      <c r="HIS6" s="130"/>
      <c r="HIT6" s="130"/>
      <c r="HIU6" s="130"/>
      <c r="HIV6" s="130"/>
      <c r="HIW6" s="130"/>
      <c r="HIX6" s="130"/>
      <c r="HIY6" s="130"/>
      <c r="HIZ6" s="130"/>
      <c r="HJA6" s="130"/>
      <c r="HJB6" s="130"/>
      <c r="HJC6" s="130"/>
      <c r="HJD6" s="130"/>
      <c r="HJE6" s="130"/>
      <c r="HJF6" s="130"/>
      <c r="HJG6" s="130"/>
      <c r="HJH6" s="130"/>
      <c r="HJI6" s="130"/>
      <c r="HJJ6" s="130"/>
      <c r="HJK6" s="130"/>
      <c r="HJL6" s="130"/>
      <c r="HJM6" s="130"/>
      <c r="HJN6" s="130"/>
      <c r="HJO6" s="130"/>
      <c r="HJP6" s="130"/>
      <c r="HJQ6" s="130"/>
      <c r="HJR6" s="130"/>
      <c r="HJS6" s="130"/>
      <c r="HJT6" s="130"/>
      <c r="HJU6" s="130"/>
      <c r="HJV6" s="130"/>
      <c r="HJW6" s="130"/>
      <c r="HJX6" s="130"/>
      <c r="HJY6" s="130"/>
      <c r="HJZ6" s="130"/>
      <c r="HKA6" s="130"/>
      <c r="HKB6" s="130"/>
      <c r="HKC6" s="130"/>
      <c r="HKD6" s="130"/>
      <c r="HKE6" s="130"/>
      <c r="HKF6" s="130"/>
      <c r="HKG6" s="130"/>
      <c r="HKH6" s="130"/>
      <c r="HKI6" s="130"/>
      <c r="HKJ6" s="130"/>
      <c r="HKK6" s="130"/>
      <c r="HKL6" s="130"/>
      <c r="HKM6" s="130"/>
      <c r="HKN6" s="130"/>
      <c r="HKO6" s="130"/>
      <c r="HKP6" s="130"/>
      <c r="HKQ6" s="130"/>
      <c r="HKR6" s="130"/>
      <c r="HKS6" s="130"/>
      <c r="HKT6" s="130"/>
      <c r="HKU6" s="130"/>
      <c r="HKV6" s="130"/>
      <c r="HKW6" s="130"/>
      <c r="HKX6" s="130"/>
      <c r="HKY6" s="130"/>
      <c r="HKZ6" s="130"/>
      <c r="HLA6" s="130"/>
      <c r="HLB6" s="130"/>
      <c r="HLC6" s="130"/>
      <c r="HLD6" s="130"/>
      <c r="HLE6" s="130"/>
      <c r="HLF6" s="130"/>
      <c r="HLG6" s="130"/>
      <c r="HLH6" s="130"/>
      <c r="HLI6" s="130"/>
      <c r="HLJ6" s="130"/>
      <c r="HLK6" s="130"/>
      <c r="HLL6" s="130"/>
      <c r="HLM6" s="130"/>
      <c r="HLN6" s="130"/>
      <c r="HLO6" s="130"/>
      <c r="HLP6" s="130"/>
      <c r="HLQ6" s="130"/>
      <c r="HLR6" s="130"/>
      <c r="HLS6" s="130"/>
      <c r="HLT6" s="130"/>
      <c r="HLU6" s="130"/>
      <c r="HLV6" s="130"/>
      <c r="HLW6" s="130"/>
      <c r="HLX6" s="130"/>
      <c r="HLY6" s="130"/>
      <c r="HLZ6" s="130"/>
      <c r="HMA6" s="130"/>
      <c r="HMB6" s="130"/>
      <c r="HMC6" s="130"/>
      <c r="HMD6" s="130"/>
      <c r="HME6" s="130"/>
      <c r="HMF6" s="130"/>
      <c r="HMG6" s="130"/>
      <c r="HMH6" s="130"/>
      <c r="HMI6" s="130"/>
      <c r="HMJ6" s="130"/>
      <c r="HMK6" s="130"/>
      <c r="HML6" s="130"/>
      <c r="HMM6" s="130"/>
      <c r="HMN6" s="130"/>
      <c r="HMO6" s="130"/>
      <c r="HMP6" s="130"/>
      <c r="HMQ6" s="130"/>
      <c r="HMR6" s="130"/>
      <c r="HMS6" s="130"/>
      <c r="HMT6" s="130"/>
      <c r="HMU6" s="130"/>
      <c r="HMV6" s="130"/>
      <c r="HMW6" s="130"/>
      <c r="HMX6" s="130"/>
      <c r="HMY6" s="130"/>
      <c r="HMZ6" s="130"/>
      <c r="HNA6" s="130"/>
      <c r="HNB6" s="130"/>
      <c r="HNC6" s="130"/>
      <c r="HND6" s="130"/>
      <c r="HNE6" s="130"/>
      <c r="HNF6" s="130"/>
      <c r="HNG6" s="130"/>
      <c r="HNH6" s="130"/>
      <c r="HNI6" s="130"/>
      <c r="HNJ6" s="130"/>
      <c r="HNK6" s="130"/>
      <c r="HNL6" s="130"/>
      <c r="HNM6" s="130"/>
      <c r="HNN6" s="130"/>
      <c r="HNO6" s="130"/>
      <c r="HNP6" s="130"/>
      <c r="HNQ6" s="130"/>
      <c r="HNR6" s="130"/>
      <c r="HNS6" s="130"/>
      <c r="HNT6" s="130"/>
      <c r="HNU6" s="130"/>
      <c r="HNV6" s="130"/>
      <c r="HNW6" s="130"/>
      <c r="HNX6" s="130"/>
      <c r="HNY6" s="130"/>
      <c r="HNZ6" s="130"/>
      <c r="HOA6" s="130"/>
      <c r="HOB6" s="130"/>
      <c r="HOC6" s="130"/>
      <c r="HOD6" s="130"/>
      <c r="HOE6" s="130"/>
      <c r="HOF6" s="130"/>
      <c r="HOG6" s="130"/>
      <c r="HOH6" s="130"/>
      <c r="HOI6" s="130"/>
      <c r="HOJ6" s="130"/>
      <c r="HOK6" s="130"/>
      <c r="HOL6" s="130"/>
      <c r="HOM6" s="130"/>
      <c r="HON6" s="130"/>
      <c r="HOO6" s="130"/>
      <c r="HOP6" s="130"/>
      <c r="HOQ6" s="130"/>
      <c r="HOR6" s="130"/>
      <c r="HOS6" s="130"/>
      <c r="HOT6" s="130"/>
      <c r="HOU6" s="130"/>
      <c r="HOV6" s="130"/>
      <c r="HOW6" s="130"/>
      <c r="HOX6" s="130"/>
      <c r="HOY6" s="130"/>
      <c r="HOZ6" s="130"/>
      <c r="HPA6" s="130"/>
      <c r="HPB6" s="130"/>
      <c r="HPC6" s="130"/>
      <c r="HPD6" s="130"/>
      <c r="HPE6" s="130"/>
      <c r="HPF6" s="130"/>
      <c r="HPG6" s="130"/>
      <c r="HPH6" s="130"/>
      <c r="HPI6" s="130"/>
      <c r="HPJ6" s="130"/>
      <c r="HPK6" s="130"/>
      <c r="HPL6" s="130"/>
      <c r="HPM6" s="130"/>
      <c r="HPN6" s="130"/>
      <c r="HPO6" s="130"/>
      <c r="HPP6" s="130"/>
      <c r="HPQ6" s="130"/>
      <c r="HPR6" s="130"/>
      <c r="HPS6" s="130"/>
      <c r="HPT6" s="130"/>
      <c r="HPU6" s="130"/>
      <c r="HPV6" s="130"/>
      <c r="HPW6" s="130"/>
      <c r="HPX6" s="130"/>
      <c r="HPY6" s="130"/>
      <c r="HPZ6" s="130"/>
      <c r="HQA6" s="130"/>
      <c r="HQB6" s="130"/>
      <c r="HQC6" s="130"/>
      <c r="HQD6" s="130"/>
      <c r="HQE6" s="130"/>
      <c r="HQF6" s="130"/>
      <c r="HQG6" s="130"/>
      <c r="HQH6" s="130"/>
      <c r="HQI6" s="130"/>
      <c r="HQJ6" s="130"/>
      <c r="HQK6" s="130"/>
      <c r="HQL6" s="130"/>
      <c r="HQM6" s="130"/>
      <c r="HQN6" s="130"/>
      <c r="HQO6" s="130"/>
      <c r="HQP6" s="130"/>
      <c r="HQQ6" s="130"/>
      <c r="HQR6" s="130"/>
      <c r="HQS6" s="130"/>
      <c r="HQT6" s="130"/>
      <c r="HQU6" s="130"/>
      <c r="HQV6" s="130"/>
      <c r="HQW6" s="130"/>
      <c r="HQX6" s="130"/>
      <c r="HQY6" s="130"/>
      <c r="HQZ6" s="130"/>
      <c r="HRA6" s="130"/>
      <c r="HRB6" s="130"/>
      <c r="HRC6" s="130"/>
      <c r="HRD6" s="130"/>
      <c r="HRE6" s="130"/>
      <c r="HRF6" s="130"/>
      <c r="HRG6" s="130"/>
      <c r="HRH6" s="130"/>
      <c r="HRI6" s="130"/>
      <c r="HRJ6" s="130"/>
      <c r="HRK6" s="130"/>
      <c r="HRL6" s="130"/>
      <c r="HRM6" s="130"/>
      <c r="HRN6" s="130"/>
      <c r="HRO6" s="130"/>
      <c r="HRP6" s="130"/>
      <c r="HRQ6" s="130"/>
      <c r="HRR6" s="130"/>
      <c r="HRS6" s="130"/>
      <c r="HRT6" s="130"/>
      <c r="HRU6" s="130"/>
      <c r="HRV6" s="130"/>
      <c r="HRW6" s="130"/>
      <c r="HRX6" s="130"/>
      <c r="HRY6" s="130"/>
      <c r="HRZ6" s="130"/>
      <c r="HSA6" s="130"/>
      <c r="HSB6" s="130"/>
      <c r="HSC6" s="130"/>
      <c r="HSD6" s="130"/>
      <c r="HSE6" s="130"/>
      <c r="HSF6" s="130"/>
      <c r="HSG6" s="130"/>
      <c r="HSH6" s="130"/>
      <c r="HSI6" s="130"/>
      <c r="HSJ6" s="130"/>
      <c r="HSK6" s="130"/>
      <c r="HSL6" s="130"/>
      <c r="HSM6" s="130"/>
      <c r="HSN6" s="130"/>
      <c r="HSO6" s="130"/>
      <c r="HSP6" s="130"/>
      <c r="HSQ6" s="130"/>
      <c r="HSR6" s="130"/>
      <c r="HSS6" s="130"/>
      <c r="HST6" s="130"/>
      <c r="HSU6" s="130"/>
      <c r="HSV6" s="130"/>
      <c r="HSW6" s="130"/>
      <c r="HSX6" s="130"/>
      <c r="HSY6" s="130"/>
      <c r="HSZ6" s="130"/>
      <c r="HTA6" s="130"/>
      <c r="HTB6" s="130"/>
      <c r="HTC6" s="130"/>
      <c r="HTD6" s="130"/>
      <c r="HTE6" s="130"/>
      <c r="HTF6" s="130"/>
      <c r="HTG6" s="130"/>
      <c r="HTH6" s="130"/>
      <c r="HTI6" s="130"/>
      <c r="HTJ6" s="130"/>
      <c r="HTK6" s="130"/>
      <c r="HTL6" s="130"/>
      <c r="HTM6" s="130"/>
      <c r="HTN6" s="130"/>
      <c r="HTO6" s="130"/>
      <c r="HTP6" s="130"/>
      <c r="HTQ6" s="130"/>
      <c r="HTR6" s="130"/>
      <c r="HTS6" s="130"/>
      <c r="HTT6" s="130"/>
      <c r="HTU6" s="130"/>
      <c r="HTV6" s="130"/>
      <c r="HTW6" s="130"/>
      <c r="HTX6" s="130"/>
      <c r="HTY6" s="130"/>
      <c r="HTZ6" s="130"/>
      <c r="HUA6" s="130"/>
      <c r="HUB6" s="130"/>
      <c r="HUC6" s="130"/>
      <c r="HUD6" s="130"/>
      <c r="HUE6" s="130"/>
      <c r="HUF6" s="130"/>
      <c r="HUG6" s="130"/>
      <c r="HUH6" s="130"/>
      <c r="HUI6" s="130"/>
      <c r="HUJ6" s="130"/>
      <c r="HUK6" s="130"/>
      <c r="HUL6" s="130"/>
      <c r="HUM6" s="130"/>
      <c r="HUN6" s="130"/>
      <c r="HUO6" s="130"/>
      <c r="HUP6" s="130"/>
      <c r="HUQ6" s="130"/>
      <c r="HUR6" s="130"/>
      <c r="HUS6" s="130"/>
      <c r="HUT6" s="130"/>
      <c r="HUU6" s="130"/>
      <c r="HUV6" s="130"/>
      <c r="HUW6" s="130"/>
      <c r="HUX6" s="130"/>
      <c r="HUY6" s="130"/>
      <c r="HUZ6" s="130"/>
      <c r="HVA6" s="130"/>
      <c r="HVB6" s="130"/>
      <c r="HVC6" s="130"/>
      <c r="HVD6" s="130"/>
      <c r="HVE6" s="130"/>
      <c r="HVF6" s="130"/>
      <c r="HVG6" s="130"/>
      <c r="HVH6" s="130"/>
      <c r="HVI6" s="130"/>
      <c r="HVJ6" s="130"/>
      <c r="HVK6" s="130"/>
      <c r="HVL6" s="130"/>
      <c r="HVM6" s="130"/>
      <c r="HVN6" s="130"/>
      <c r="HVO6" s="130"/>
      <c r="HVP6" s="130"/>
      <c r="HVQ6" s="130"/>
      <c r="HVR6" s="130"/>
      <c r="HVS6" s="130"/>
      <c r="HVT6" s="130"/>
      <c r="HVU6" s="130"/>
      <c r="HVV6" s="130"/>
      <c r="HVW6" s="130"/>
      <c r="HVX6" s="130"/>
      <c r="HVY6" s="130"/>
      <c r="HVZ6" s="130"/>
      <c r="HWA6" s="130"/>
      <c r="HWB6" s="130"/>
      <c r="HWC6" s="130"/>
      <c r="HWD6" s="130"/>
      <c r="HWE6" s="130"/>
      <c r="HWF6" s="130"/>
      <c r="HWG6" s="130"/>
      <c r="HWH6" s="130"/>
      <c r="HWI6" s="130"/>
      <c r="HWJ6" s="130"/>
      <c r="HWK6" s="130"/>
      <c r="HWL6" s="130"/>
      <c r="HWM6" s="130"/>
      <c r="HWN6" s="130"/>
      <c r="HWO6" s="130"/>
      <c r="HWP6" s="130"/>
      <c r="HWQ6" s="130"/>
      <c r="HWR6" s="130"/>
      <c r="HWS6" s="130"/>
      <c r="HWT6" s="130"/>
      <c r="HWU6" s="130"/>
      <c r="HWV6" s="130"/>
      <c r="HWW6" s="130"/>
      <c r="HWX6" s="130"/>
      <c r="HWY6" s="130"/>
      <c r="HWZ6" s="130"/>
      <c r="HXA6" s="130"/>
      <c r="HXB6" s="130"/>
      <c r="HXC6" s="130"/>
      <c r="HXD6" s="130"/>
      <c r="HXE6" s="130"/>
      <c r="HXF6" s="130"/>
      <c r="HXG6" s="130"/>
      <c r="HXH6" s="130"/>
      <c r="HXI6" s="130"/>
      <c r="HXJ6" s="130"/>
      <c r="HXK6" s="130"/>
      <c r="HXL6" s="130"/>
      <c r="HXM6" s="130"/>
      <c r="HXN6" s="130"/>
      <c r="HXO6" s="130"/>
      <c r="HXP6" s="130"/>
      <c r="HXQ6" s="130"/>
      <c r="HXR6" s="130"/>
      <c r="HXS6" s="130"/>
      <c r="HXT6" s="130"/>
      <c r="HXU6" s="130"/>
      <c r="HXV6" s="130"/>
      <c r="HXW6" s="130"/>
      <c r="HXX6" s="130"/>
      <c r="HXY6" s="130"/>
      <c r="HXZ6" s="130"/>
      <c r="HYA6" s="130"/>
      <c r="HYB6" s="130"/>
      <c r="HYC6" s="130"/>
      <c r="HYD6" s="130"/>
      <c r="HYE6" s="130"/>
      <c r="HYF6" s="130"/>
      <c r="HYG6" s="130"/>
      <c r="HYH6" s="130"/>
      <c r="HYI6" s="130"/>
      <c r="HYJ6" s="130"/>
      <c r="HYK6" s="130"/>
      <c r="HYL6" s="130"/>
      <c r="HYM6" s="130"/>
      <c r="HYN6" s="130"/>
      <c r="HYO6" s="130"/>
      <c r="HYP6" s="130"/>
      <c r="HYQ6" s="130"/>
      <c r="HYR6" s="130"/>
      <c r="HYS6" s="130"/>
      <c r="HYT6" s="130"/>
      <c r="HYU6" s="130"/>
      <c r="HYV6" s="130"/>
      <c r="HYW6" s="130"/>
      <c r="HYX6" s="130"/>
      <c r="HYY6" s="130"/>
      <c r="HYZ6" s="130"/>
      <c r="HZA6" s="130"/>
      <c r="HZB6" s="130"/>
      <c r="HZC6" s="130"/>
      <c r="HZD6" s="130"/>
      <c r="HZE6" s="130"/>
      <c r="HZF6" s="130"/>
      <c r="HZG6" s="130"/>
      <c r="HZH6" s="130"/>
      <c r="HZI6" s="130"/>
      <c r="HZJ6" s="130"/>
      <c r="HZK6" s="130"/>
      <c r="HZL6" s="130"/>
      <c r="HZM6" s="130"/>
      <c r="HZN6" s="130"/>
      <c r="HZO6" s="130"/>
      <c r="HZP6" s="130"/>
      <c r="HZQ6" s="130"/>
      <c r="HZR6" s="130"/>
      <c r="HZS6" s="130"/>
      <c r="HZT6" s="130"/>
      <c r="HZU6" s="130"/>
      <c r="HZV6" s="130"/>
      <c r="HZW6" s="130"/>
      <c r="HZX6" s="130"/>
      <c r="HZY6" s="130"/>
      <c r="HZZ6" s="130"/>
      <c r="IAA6" s="130"/>
      <c r="IAB6" s="130"/>
      <c r="IAC6" s="130"/>
      <c r="IAD6" s="130"/>
      <c r="IAE6" s="130"/>
      <c r="IAF6" s="130"/>
      <c r="IAG6" s="130"/>
      <c r="IAH6" s="130"/>
      <c r="IAI6" s="130"/>
      <c r="IAJ6" s="130"/>
      <c r="IAK6" s="130"/>
      <c r="IAL6" s="130"/>
      <c r="IAM6" s="130"/>
      <c r="IAN6" s="130"/>
      <c r="IAO6" s="130"/>
      <c r="IAP6" s="130"/>
      <c r="IAQ6" s="130"/>
      <c r="IAR6" s="130"/>
      <c r="IAS6" s="130"/>
      <c r="IAT6" s="130"/>
      <c r="IAU6" s="130"/>
      <c r="IAV6" s="130"/>
      <c r="IAW6" s="130"/>
      <c r="IAX6" s="130"/>
      <c r="IAY6" s="130"/>
      <c r="IAZ6" s="130"/>
      <c r="IBA6" s="130"/>
      <c r="IBB6" s="130"/>
      <c r="IBC6" s="130"/>
      <c r="IBD6" s="130"/>
      <c r="IBE6" s="130"/>
      <c r="IBF6" s="130"/>
      <c r="IBG6" s="130"/>
      <c r="IBH6" s="130"/>
      <c r="IBI6" s="130"/>
      <c r="IBJ6" s="130"/>
      <c r="IBK6" s="130"/>
      <c r="IBL6" s="130"/>
      <c r="IBM6" s="130"/>
      <c r="IBN6" s="130"/>
      <c r="IBO6" s="130"/>
      <c r="IBP6" s="130"/>
      <c r="IBQ6" s="130"/>
      <c r="IBR6" s="130"/>
      <c r="IBS6" s="130"/>
      <c r="IBT6" s="130"/>
      <c r="IBU6" s="130"/>
      <c r="IBV6" s="130"/>
      <c r="IBW6" s="130"/>
      <c r="IBX6" s="130"/>
      <c r="IBY6" s="130"/>
      <c r="IBZ6" s="130"/>
      <c r="ICA6" s="130"/>
      <c r="ICB6" s="130"/>
      <c r="ICC6" s="130"/>
      <c r="ICD6" s="130"/>
      <c r="ICE6" s="130"/>
      <c r="ICF6" s="130"/>
      <c r="ICG6" s="130"/>
      <c r="ICH6" s="130"/>
      <c r="ICI6" s="130"/>
      <c r="ICJ6" s="130"/>
      <c r="ICK6" s="130"/>
      <c r="ICL6" s="130"/>
      <c r="ICM6" s="130"/>
      <c r="ICN6" s="130"/>
      <c r="ICO6" s="130"/>
      <c r="ICP6" s="130"/>
      <c r="ICQ6" s="130"/>
      <c r="ICR6" s="130"/>
      <c r="ICS6" s="130"/>
      <c r="ICT6" s="130"/>
      <c r="ICU6" s="130"/>
      <c r="ICV6" s="130"/>
      <c r="ICW6" s="130"/>
      <c r="ICX6" s="130"/>
      <c r="ICY6" s="130"/>
      <c r="ICZ6" s="130"/>
      <c r="IDA6" s="130"/>
      <c r="IDB6" s="130"/>
      <c r="IDC6" s="130"/>
      <c r="IDD6" s="130"/>
      <c r="IDE6" s="130"/>
      <c r="IDF6" s="130"/>
      <c r="IDG6" s="130"/>
      <c r="IDH6" s="130"/>
      <c r="IDI6" s="130"/>
      <c r="IDJ6" s="130"/>
      <c r="IDK6" s="130"/>
      <c r="IDL6" s="130"/>
      <c r="IDM6" s="130"/>
      <c r="IDN6" s="130"/>
      <c r="IDO6" s="130"/>
      <c r="IDP6" s="130"/>
      <c r="IDQ6" s="130"/>
      <c r="IDR6" s="130"/>
      <c r="IDS6" s="130"/>
      <c r="IDT6" s="130"/>
      <c r="IDU6" s="130"/>
      <c r="IDV6" s="130"/>
      <c r="IDW6" s="130"/>
      <c r="IDX6" s="130"/>
      <c r="IDY6" s="130"/>
      <c r="IDZ6" s="130"/>
      <c r="IEA6" s="130"/>
      <c r="IEB6" s="130"/>
      <c r="IEC6" s="130"/>
      <c r="IED6" s="130"/>
      <c r="IEE6" s="130"/>
      <c r="IEF6" s="130"/>
      <c r="IEG6" s="130"/>
      <c r="IEH6" s="130"/>
      <c r="IEI6" s="130"/>
      <c r="IEJ6" s="130"/>
      <c r="IEK6" s="130"/>
      <c r="IEL6" s="130"/>
      <c r="IEM6" s="130"/>
      <c r="IEN6" s="130"/>
      <c r="IEO6" s="130"/>
      <c r="IEP6" s="130"/>
      <c r="IEQ6" s="130"/>
      <c r="IER6" s="130"/>
      <c r="IES6" s="130"/>
      <c r="IET6" s="130"/>
      <c r="IEU6" s="130"/>
      <c r="IEV6" s="130"/>
      <c r="IEW6" s="130"/>
      <c r="IEX6" s="130"/>
      <c r="IEY6" s="130"/>
      <c r="IEZ6" s="130"/>
      <c r="IFA6" s="130"/>
      <c r="IFB6" s="130"/>
      <c r="IFC6" s="130"/>
      <c r="IFD6" s="130"/>
      <c r="IFE6" s="130"/>
      <c r="IFF6" s="130"/>
      <c r="IFG6" s="130"/>
      <c r="IFH6" s="130"/>
      <c r="IFI6" s="130"/>
      <c r="IFJ6" s="130"/>
      <c r="IFK6" s="130"/>
      <c r="IFL6" s="130"/>
      <c r="IFM6" s="130"/>
      <c r="IFN6" s="130"/>
      <c r="IFO6" s="130"/>
      <c r="IFP6" s="130"/>
      <c r="IFQ6" s="130"/>
      <c r="IFR6" s="130"/>
      <c r="IFS6" s="130"/>
      <c r="IFT6" s="130"/>
      <c r="IFU6" s="130"/>
      <c r="IFV6" s="130"/>
      <c r="IFW6" s="130"/>
      <c r="IFX6" s="130"/>
      <c r="IFY6" s="130"/>
      <c r="IFZ6" s="130"/>
      <c r="IGA6" s="130"/>
      <c r="IGB6" s="130"/>
      <c r="IGC6" s="130"/>
      <c r="IGD6" s="130"/>
      <c r="IGE6" s="130"/>
      <c r="IGF6" s="130"/>
      <c r="IGG6" s="130"/>
      <c r="IGH6" s="130"/>
      <c r="IGI6" s="130"/>
      <c r="IGJ6" s="130"/>
      <c r="IGK6" s="130"/>
      <c r="IGL6" s="130"/>
      <c r="IGM6" s="130"/>
      <c r="IGN6" s="130"/>
      <c r="IGO6" s="130"/>
      <c r="IGP6" s="130"/>
      <c r="IGQ6" s="130"/>
      <c r="IGR6" s="130"/>
      <c r="IGS6" s="130"/>
      <c r="IGT6" s="130"/>
      <c r="IGU6" s="130"/>
      <c r="IGV6" s="130"/>
      <c r="IGW6" s="130"/>
      <c r="IGX6" s="130"/>
      <c r="IGY6" s="130"/>
      <c r="IGZ6" s="130"/>
      <c r="IHA6" s="130"/>
      <c r="IHB6" s="130"/>
      <c r="IHC6" s="130"/>
      <c r="IHD6" s="130"/>
      <c r="IHE6" s="130"/>
      <c r="IHF6" s="130"/>
      <c r="IHG6" s="130"/>
      <c r="IHH6" s="130"/>
      <c r="IHI6" s="130"/>
      <c r="IHJ6" s="130"/>
      <c r="IHK6" s="130"/>
      <c r="IHL6" s="130"/>
      <c r="IHM6" s="130"/>
      <c r="IHN6" s="130"/>
      <c r="IHO6" s="130"/>
      <c r="IHP6" s="130"/>
      <c r="IHQ6" s="130"/>
      <c r="IHR6" s="130"/>
      <c r="IHS6" s="130"/>
      <c r="IHT6" s="130"/>
      <c r="IHU6" s="130"/>
      <c r="IHV6" s="130"/>
      <c r="IHW6" s="130"/>
      <c r="IHX6" s="130"/>
      <c r="IHY6" s="130"/>
      <c r="IHZ6" s="130"/>
      <c r="IIA6" s="130"/>
      <c r="IIB6" s="130"/>
      <c r="IIC6" s="130"/>
      <c r="IID6" s="130"/>
      <c r="IIE6" s="130"/>
      <c r="IIF6" s="130"/>
      <c r="IIG6" s="130"/>
      <c r="IIH6" s="130"/>
      <c r="III6" s="130"/>
      <c r="IIJ6" s="130"/>
      <c r="IIK6" s="130"/>
      <c r="IIL6" s="130"/>
      <c r="IIM6" s="130"/>
      <c r="IIN6" s="130"/>
      <c r="IIO6" s="130"/>
      <c r="IIP6" s="130"/>
      <c r="IIQ6" s="130"/>
      <c r="IIR6" s="130"/>
      <c r="IIS6" s="130"/>
      <c r="IIT6" s="130"/>
      <c r="IIU6" s="130"/>
      <c r="IIV6" s="130"/>
      <c r="IIW6" s="130"/>
      <c r="IIX6" s="130"/>
      <c r="IIY6" s="130"/>
      <c r="IIZ6" s="130"/>
      <c r="IJA6" s="130"/>
      <c r="IJB6" s="130"/>
      <c r="IJC6" s="130"/>
      <c r="IJD6" s="130"/>
      <c r="IJE6" s="130"/>
      <c r="IJF6" s="130"/>
      <c r="IJG6" s="130"/>
      <c r="IJH6" s="130"/>
      <c r="IJI6" s="130"/>
      <c r="IJJ6" s="130"/>
      <c r="IJK6" s="130"/>
      <c r="IJL6" s="130"/>
      <c r="IJM6" s="130"/>
      <c r="IJN6" s="130"/>
      <c r="IJO6" s="130"/>
      <c r="IJP6" s="130"/>
      <c r="IJQ6" s="130"/>
      <c r="IJR6" s="130"/>
      <c r="IJS6" s="130"/>
      <c r="IJT6" s="130"/>
      <c r="IJU6" s="130"/>
      <c r="IJV6" s="130"/>
      <c r="IJW6" s="130"/>
      <c r="IJX6" s="130"/>
      <c r="IJY6" s="130"/>
      <c r="IJZ6" s="130"/>
      <c r="IKA6" s="130"/>
      <c r="IKB6" s="130"/>
      <c r="IKC6" s="130"/>
      <c r="IKD6" s="130"/>
      <c r="IKE6" s="130"/>
      <c r="IKF6" s="130"/>
      <c r="IKG6" s="130"/>
      <c r="IKH6" s="130"/>
      <c r="IKI6" s="130"/>
      <c r="IKJ6" s="130"/>
      <c r="IKK6" s="130"/>
      <c r="IKL6" s="130"/>
      <c r="IKM6" s="130"/>
      <c r="IKN6" s="130"/>
      <c r="IKO6" s="130"/>
      <c r="IKP6" s="130"/>
      <c r="IKQ6" s="130"/>
      <c r="IKR6" s="130"/>
      <c r="IKS6" s="130"/>
      <c r="IKT6" s="130"/>
      <c r="IKU6" s="130"/>
      <c r="IKV6" s="130"/>
      <c r="IKW6" s="130"/>
      <c r="IKX6" s="130"/>
      <c r="IKY6" s="130"/>
      <c r="IKZ6" s="130"/>
      <c r="ILA6" s="130"/>
      <c r="ILB6" s="130"/>
      <c r="ILC6" s="130"/>
      <c r="ILD6" s="130"/>
      <c r="ILE6" s="130"/>
      <c r="ILF6" s="130"/>
      <c r="ILG6" s="130"/>
      <c r="ILH6" s="130"/>
      <c r="ILI6" s="130"/>
      <c r="ILJ6" s="130"/>
      <c r="ILK6" s="130"/>
      <c r="ILL6" s="130"/>
      <c r="ILM6" s="130"/>
      <c r="ILN6" s="130"/>
      <c r="ILO6" s="130"/>
      <c r="ILP6" s="130"/>
      <c r="ILQ6" s="130"/>
      <c r="ILR6" s="130"/>
      <c r="ILS6" s="130"/>
      <c r="ILT6" s="130"/>
      <c r="ILU6" s="130"/>
      <c r="ILV6" s="130"/>
      <c r="ILW6" s="130"/>
      <c r="ILX6" s="130"/>
      <c r="ILY6" s="130"/>
      <c r="ILZ6" s="130"/>
      <c r="IMA6" s="130"/>
      <c r="IMB6" s="130"/>
      <c r="IMC6" s="130"/>
      <c r="IMD6" s="130"/>
      <c r="IME6" s="130"/>
      <c r="IMF6" s="130"/>
      <c r="IMG6" s="130"/>
      <c r="IMH6" s="130"/>
      <c r="IMI6" s="130"/>
      <c r="IMJ6" s="130"/>
      <c r="IMK6" s="130"/>
      <c r="IML6" s="130"/>
      <c r="IMM6" s="130"/>
      <c r="IMN6" s="130"/>
      <c r="IMO6" s="130"/>
      <c r="IMP6" s="130"/>
      <c r="IMQ6" s="130"/>
      <c r="IMR6" s="130"/>
      <c r="IMS6" s="130"/>
      <c r="IMT6" s="130"/>
      <c r="IMU6" s="130"/>
      <c r="IMV6" s="130"/>
      <c r="IMW6" s="130"/>
      <c r="IMX6" s="130"/>
      <c r="IMY6" s="130"/>
      <c r="IMZ6" s="130"/>
      <c r="INA6" s="130"/>
      <c r="INB6" s="130"/>
      <c r="INC6" s="130"/>
      <c r="IND6" s="130"/>
      <c r="INE6" s="130"/>
      <c r="INF6" s="130"/>
      <c r="ING6" s="130"/>
      <c r="INH6" s="130"/>
      <c r="INI6" s="130"/>
      <c r="INJ6" s="130"/>
      <c r="INK6" s="130"/>
      <c r="INL6" s="130"/>
      <c r="INM6" s="130"/>
      <c r="INN6" s="130"/>
      <c r="INO6" s="130"/>
      <c r="INP6" s="130"/>
      <c r="INQ6" s="130"/>
      <c r="INR6" s="130"/>
      <c r="INS6" s="130"/>
      <c r="INT6" s="130"/>
      <c r="INU6" s="130"/>
      <c r="INV6" s="130"/>
      <c r="INW6" s="130"/>
      <c r="INX6" s="130"/>
      <c r="INY6" s="130"/>
      <c r="INZ6" s="130"/>
      <c r="IOA6" s="130"/>
      <c r="IOB6" s="130"/>
      <c r="IOC6" s="130"/>
      <c r="IOD6" s="130"/>
      <c r="IOE6" s="130"/>
      <c r="IOF6" s="130"/>
      <c r="IOG6" s="130"/>
      <c r="IOH6" s="130"/>
      <c r="IOI6" s="130"/>
      <c r="IOJ6" s="130"/>
      <c r="IOK6" s="130"/>
      <c r="IOL6" s="130"/>
      <c r="IOM6" s="130"/>
      <c r="ION6" s="130"/>
      <c r="IOO6" s="130"/>
      <c r="IOP6" s="130"/>
      <c r="IOQ6" s="130"/>
      <c r="IOR6" s="130"/>
      <c r="IOS6" s="130"/>
      <c r="IOT6" s="130"/>
      <c r="IOU6" s="130"/>
      <c r="IOV6" s="130"/>
      <c r="IOW6" s="130"/>
      <c r="IOX6" s="130"/>
      <c r="IOY6" s="130"/>
      <c r="IOZ6" s="130"/>
      <c r="IPA6" s="130"/>
      <c r="IPB6" s="130"/>
      <c r="IPC6" s="130"/>
      <c r="IPD6" s="130"/>
      <c r="IPE6" s="130"/>
      <c r="IPF6" s="130"/>
      <c r="IPG6" s="130"/>
      <c r="IPH6" s="130"/>
      <c r="IPI6" s="130"/>
      <c r="IPJ6" s="130"/>
      <c r="IPK6" s="130"/>
      <c r="IPL6" s="130"/>
      <c r="IPM6" s="130"/>
      <c r="IPN6" s="130"/>
      <c r="IPO6" s="130"/>
      <c r="IPP6" s="130"/>
      <c r="IPQ6" s="130"/>
      <c r="IPR6" s="130"/>
      <c r="IPS6" s="130"/>
      <c r="IPT6" s="130"/>
      <c r="IPU6" s="130"/>
      <c r="IPV6" s="130"/>
      <c r="IPW6" s="130"/>
      <c r="IPX6" s="130"/>
      <c r="IPY6" s="130"/>
      <c r="IPZ6" s="130"/>
      <c r="IQA6" s="130"/>
      <c r="IQB6" s="130"/>
      <c r="IQC6" s="130"/>
      <c r="IQD6" s="130"/>
      <c r="IQE6" s="130"/>
      <c r="IQF6" s="130"/>
      <c r="IQG6" s="130"/>
      <c r="IQH6" s="130"/>
      <c r="IQI6" s="130"/>
      <c r="IQJ6" s="130"/>
      <c r="IQK6" s="130"/>
      <c r="IQL6" s="130"/>
      <c r="IQM6" s="130"/>
      <c r="IQN6" s="130"/>
      <c r="IQO6" s="130"/>
      <c r="IQP6" s="130"/>
      <c r="IQQ6" s="130"/>
      <c r="IQR6" s="130"/>
      <c r="IQS6" s="130"/>
      <c r="IQT6" s="130"/>
      <c r="IQU6" s="130"/>
      <c r="IQV6" s="130"/>
      <c r="IQW6" s="130"/>
      <c r="IQX6" s="130"/>
      <c r="IQY6" s="130"/>
      <c r="IQZ6" s="130"/>
      <c r="IRA6" s="130"/>
      <c r="IRB6" s="130"/>
      <c r="IRC6" s="130"/>
      <c r="IRD6" s="130"/>
      <c r="IRE6" s="130"/>
      <c r="IRF6" s="130"/>
      <c r="IRG6" s="130"/>
      <c r="IRH6" s="130"/>
      <c r="IRI6" s="130"/>
      <c r="IRJ6" s="130"/>
      <c r="IRK6" s="130"/>
      <c r="IRL6" s="130"/>
      <c r="IRM6" s="130"/>
      <c r="IRN6" s="130"/>
      <c r="IRO6" s="130"/>
      <c r="IRP6" s="130"/>
      <c r="IRQ6" s="130"/>
      <c r="IRR6" s="130"/>
      <c r="IRS6" s="130"/>
      <c r="IRT6" s="130"/>
      <c r="IRU6" s="130"/>
      <c r="IRV6" s="130"/>
      <c r="IRW6" s="130"/>
      <c r="IRX6" s="130"/>
      <c r="IRY6" s="130"/>
      <c r="IRZ6" s="130"/>
      <c r="ISA6" s="130"/>
      <c r="ISB6" s="130"/>
      <c r="ISC6" s="130"/>
      <c r="ISD6" s="130"/>
      <c r="ISE6" s="130"/>
      <c r="ISF6" s="130"/>
      <c r="ISG6" s="130"/>
      <c r="ISH6" s="130"/>
      <c r="ISI6" s="130"/>
      <c r="ISJ6" s="130"/>
      <c r="ISK6" s="130"/>
      <c r="ISL6" s="130"/>
      <c r="ISM6" s="130"/>
      <c r="ISN6" s="130"/>
      <c r="ISO6" s="130"/>
      <c r="ISP6" s="130"/>
      <c r="ISQ6" s="130"/>
      <c r="ISR6" s="130"/>
      <c r="ISS6" s="130"/>
      <c r="IST6" s="130"/>
      <c r="ISU6" s="130"/>
      <c r="ISV6" s="130"/>
      <c r="ISW6" s="130"/>
      <c r="ISX6" s="130"/>
      <c r="ISY6" s="130"/>
      <c r="ISZ6" s="130"/>
      <c r="ITA6" s="130"/>
      <c r="ITB6" s="130"/>
      <c r="ITC6" s="130"/>
      <c r="ITD6" s="130"/>
      <c r="ITE6" s="130"/>
      <c r="ITF6" s="130"/>
      <c r="ITG6" s="130"/>
      <c r="ITH6" s="130"/>
      <c r="ITI6" s="130"/>
      <c r="ITJ6" s="130"/>
      <c r="ITK6" s="130"/>
      <c r="ITL6" s="130"/>
      <c r="ITM6" s="130"/>
      <c r="ITN6" s="130"/>
      <c r="ITO6" s="130"/>
      <c r="ITP6" s="130"/>
      <c r="ITQ6" s="130"/>
      <c r="ITR6" s="130"/>
      <c r="ITS6" s="130"/>
      <c r="ITT6" s="130"/>
      <c r="ITU6" s="130"/>
      <c r="ITV6" s="130"/>
      <c r="ITW6" s="130"/>
      <c r="ITX6" s="130"/>
      <c r="ITY6" s="130"/>
      <c r="ITZ6" s="130"/>
      <c r="IUA6" s="130"/>
      <c r="IUB6" s="130"/>
      <c r="IUC6" s="130"/>
      <c r="IUD6" s="130"/>
      <c r="IUE6" s="130"/>
      <c r="IUF6" s="130"/>
      <c r="IUG6" s="130"/>
      <c r="IUH6" s="130"/>
      <c r="IUI6" s="130"/>
      <c r="IUJ6" s="130"/>
      <c r="IUK6" s="130"/>
      <c r="IUL6" s="130"/>
      <c r="IUM6" s="130"/>
      <c r="IUN6" s="130"/>
      <c r="IUO6" s="130"/>
      <c r="IUP6" s="130"/>
      <c r="IUQ6" s="130"/>
      <c r="IUR6" s="130"/>
      <c r="IUS6" s="130"/>
      <c r="IUT6" s="130"/>
      <c r="IUU6" s="130"/>
      <c r="IUV6" s="130"/>
      <c r="IUW6" s="130"/>
      <c r="IUX6" s="130"/>
      <c r="IUY6" s="130"/>
      <c r="IUZ6" s="130"/>
      <c r="IVA6" s="130"/>
      <c r="IVB6" s="130"/>
      <c r="IVC6" s="130"/>
      <c r="IVD6" s="130"/>
      <c r="IVE6" s="130"/>
      <c r="IVF6" s="130"/>
      <c r="IVG6" s="130"/>
      <c r="IVH6" s="130"/>
      <c r="IVI6" s="130"/>
      <c r="IVJ6" s="130"/>
      <c r="IVK6" s="130"/>
      <c r="IVL6" s="130"/>
      <c r="IVM6" s="130"/>
      <c r="IVN6" s="130"/>
      <c r="IVO6" s="130"/>
      <c r="IVP6" s="130"/>
      <c r="IVQ6" s="130"/>
      <c r="IVR6" s="130"/>
      <c r="IVS6" s="130"/>
      <c r="IVT6" s="130"/>
      <c r="IVU6" s="130"/>
      <c r="IVV6" s="130"/>
      <c r="IVW6" s="130"/>
      <c r="IVX6" s="130"/>
      <c r="IVY6" s="130"/>
      <c r="IVZ6" s="130"/>
      <c r="IWA6" s="130"/>
      <c r="IWB6" s="130"/>
      <c r="IWC6" s="130"/>
      <c r="IWD6" s="130"/>
      <c r="IWE6" s="130"/>
      <c r="IWF6" s="130"/>
      <c r="IWG6" s="130"/>
      <c r="IWH6" s="130"/>
      <c r="IWI6" s="130"/>
      <c r="IWJ6" s="130"/>
      <c r="IWK6" s="130"/>
      <c r="IWL6" s="130"/>
      <c r="IWM6" s="130"/>
      <c r="IWN6" s="130"/>
      <c r="IWO6" s="130"/>
      <c r="IWP6" s="130"/>
      <c r="IWQ6" s="130"/>
      <c r="IWR6" s="130"/>
      <c r="IWS6" s="130"/>
      <c r="IWT6" s="130"/>
      <c r="IWU6" s="130"/>
      <c r="IWV6" s="130"/>
      <c r="IWW6" s="130"/>
      <c r="IWX6" s="130"/>
      <c r="IWY6" s="130"/>
      <c r="IWZ6" s="130"/>
      <c r="IXA6" s="130"/>
      <c r="IXB6" s="130"/>
      <c r="IXC6" s="130"/>
      <c r="IXD6" s="130"/>
      <c r="IXE6" s="130"/>
      <c r="IXF6" s="130"/>
      <c r="IXG6" s="130"/>
      <c r="IXH6" s="130"/>
      <c r="IXI6" s="130"/>
      <c r="IXJ6" s="130"/>
      <c r="IXK6" s="130"/>
      <c r="IXL6" s="130"/>
      <c r="IXM6" s="130"/>
      <c r="IXN6" s="130"/>
      <c r="IXO6" s="130"/>
      <c r="IXP6" s="130"/>
      <c r="IXQ6" s="130"/>
      <c r="IXR6" s="130"/>
      <c r="IXS6" s="130"/>
      <c r="IXT6" s="130"/>
      <c r="IXU6" s="130"/>
      <c r="IXV6" s="130"/>
      <c r="IXW6" s="130"/>
      <c r="IXX6" s="130"/>
      <c r="IXY6" s="130"/>
      <c r="IXZ6" s="130"/>
      <c r="IYA6" s="130"/>
      <c r="IYB6" s="130"/>
      <c r="IYC6" s="130"/>
      <c r="IYD6" s="130"/>
      <c r="IYE6" s="130"/>
      <c r="IYF6" s="130"/>
      <c r="IYG6" s="130"/>
      <c r="IYH6" s="130"/>
      <c r="IYI6" s="130"/>
      <c r="IYJ6" s="130"/>
      <c r="IYK6" s="130"/>
      <c r="IYL6" s="130"/>
      <c r="IYM6" s="130"/>
      <c r="IYN6" s="130"/>
      <c r="IYO6" s="130"/>
      <c r="IYP6" s="130"/>
      <c r="IYQ6" s="130"/>
      <c r="IYR6" s="130"/>
      <c r="IYS6" s="130"/>
      <c r="IYT6" s="130"/>
      <c r="IYU6" s="130"/>
      <c r="IYV6" s="130"/>
      <c r="IYW6" s="130"/>
      <c r="IYX6" s="130"/>
      <c r="IYY6" s="130"/>
      <c r="IYZ6" s="130"/>
      <c r="IZA6" s="130"/>
      <c r="IZB6" s="130"/>
      <c r="IZC6" s="130"/>
      <c r="IZD6" s="130"/>
      <c r="IZE6" s="130"/>
      <c r="IZF6" s="130"/>
      <c r="IZG6" s="130"/>
      <c r="IZH6" s="130"/>
      <c r="IZI6" s="130"/>
      <c r="IZJ6" s="130"/>
      <c r="IZK6" s="130"/>
      <c r="IZL6" s="130"/>
      <c r="IZM6" s="130"/>
      <c r="IZN6" s="130"/>
      <c r="IZO6" s="130"/>
      <c r="IZP6" s="130"/>
      <c r="IZQ6" s="130"/>
      <c r="IZR6" s="130"/>
      <c r="IZS6" s="130"/>
      <c r="IZT6" s="130"/>
      <c r="IZU6" s="130"/>
      <c r="IZV6" s="130"/>
      <c r="IZW6" s="130"/>
      <c r="IZX6" s="130"/>
      <c r="IZY6" s="130"/>
      <c r="IZZ6" s="130"/>
      <c r="JAA6" s="130"/>
      <c r="JAB6" s="130"/>
      <c r="JAC6" s="130"/>
      <c r="JAD6" s="130"/>
      <c r="JAE6" s="130"/>
      <c r="JAF6" s="130"/>
      <c r="JAG6" s="130"/>
      <c r="JAH6" s="130"/>
      <c r="JAI6" s="130"/>
      <c r="JAJ6" s="130"/>
      <c r="JAK6" s="130"/>
      <c r="JAL6" s="130"/>
      <c r="JAM6" s="130"/>
      <c r="JAN6" s="130"/>
      <c r="JAO6" s="130"/>
      <c r="JAP6" s="130"/>
      <c r="JAQ6" s="130"/>
      <c r="JAR6" s="130"/>
      <c r="JAS6" s="130"/>
      <c r="JAT6" s="130"/>
      <c r="JAU6" s="130"/>
      <c r="JAV6" s="130"/>
      <c r="JAW6" s="130"/>
      <c r="JAX6" s="130"/>
      <c r="JAY6" s="130"/>
      <c r="JAZ6" s="130"/>
      <c r="JBA6" s="130"/>
      <c r="JBB6" s="130"/>
      <c r="JBC6" s="130"/>
      <c r="JBD6" s="130"/>
      <c r="JBE6" s="130"/>
      <c r="JBF6" s="130"/>
      <c r="JBG6" s="130"/>
      <c r="JBH6" s="130"/>
      <c r="JBI6" s="130"/>
      <c r="JBJ6" s="130"/>
      <c r="JBK6" s="130"/>
      <c r="JBL6" s="130"/>
      <c r="JBM6" s="130"/>
      <c r="JBN6" s="130"/>
      <c r="JBO6" s="130"/>
      <c r="JBP6" s="130"/>
      <c r="JBQ6" s="130"/>
      <c r="JBR6" s="130"/>
      <c r="JBS6" s="130"/>
      <c r="JBT6" s="130"/>
      <c r="JBU6" s="130"/>
      <c r="JBV6" s="130"/>
      <c r="JBW6" s="130"/>
      <c r="JBX6" s="130"/>
      <c r="JBY6" s="130"/>
      <c r="JBZ6" s="130"/>
      <c r="JCA6" s="130"/>
      <c r="JCB6" s="130"/>
      <c r="JCC6" s="130"/>
      <c r="JCD6" s="130"/>
      <c r="JCE6" s="130"/>
      <c r="JCF6" s="130"/>
      <c r="JCG6" s="130"/>
      <c r="JCH6" s="130"/>
      <c r="JCI6" s="130"/>
      <c r="JCJ6" s="130"/>
      <c r="JCK6" s="130"/>
      <c r="JCL6" s="130"/>
      <c r="JCM6" s="130"/>
      <c r="JCN6" s="130"/>
      <c r="JCO6" s="130"/>
      <c r="JCP6" s="130"/>
      <c r="JCQ6" s="130"/>
      <c r="JCR6" s="130"/>
      <c r="JCS6" s="130"/>
      <c r="JCT6" s="130"/>
      <c r="JCU6" s="130"/>
      <c r="JCV6" s="130"/>
      <c r="JCW6" s="130"/>
      <c r="JCX6" s="130"/>
      <c r="JCY6" s="130"/>
      <c r="JCZ6" s="130"/>
      <c r="JDA6" s="130"/>
      <c r="JDB6" s="130"/>
      <c r="JDC6" s="130"/>
      <c r="JDD6" s="130"/>
      <c r="JDE6" s="130"/>
      <c r="JDF6" s="130"/>
      <c r="JDG6" s="130"/>
      <c r="JDH6" s="130"/>
      <c r="JDI6" s="130"/>
      <c r="JDJ6" s="130"/>
      <c r="JDK6" s="130"/>
      <c r="JDL6" s="130"/>
      <c r="JDM6" s="130"/>
      <c r="JDN6" s="130"/>
      <c r="JDO6" s="130"/>
      <c r="JDP6" s="130"/>
      <c r="JDQ6" s="130"/>
      <c r="JDR6" s="130"/>
      <c r="JDS6" s="130"/>
      <c r="JDT6" s="130"/>
      <c r="JDU6" s="130"/>
      <c r="JDV6" s="130"/>
      <c r="JDW6" s="130"/>
      <c r="JDX6" s="130"/>
      <c r="JDY6" s="130"/>
      <c r="JDZ6" s="130"/>
      <c r="JEA6" s="130"/>
      <c r="JEB6" s="130"/>
      <c r="JEC6" s="130"/>
      <c r="JED6" s="130"/>
      <c r="JEE6" s="130"/>
      <c r="JEF6" s="130"/>
      <c r="JEG6" s="130"/>
      <c r="JEH6" s="130"/>
      <c r="JEI6" s="130"/>
      <c r="JEJ6" s="130"/>
      <c r="JEK6" s="130"/>
      <c r="JEL6" s="130"/>
      <c r="JEM6" s="130"/>
      <c r="JEN6" s="130"/>
      <c r="JEO6" s="130"/>
      <c r="JEP6" s="130"/>
      <c r="JEQ6" s="130"/>
      <c r="JER6" s="130"/>
      <c r="JES6" s="130"/>
      <c r="JET6" s="130"/>
      <c r="JEU6" s="130"/>
      <c r="JEV6" s="130"/>
      <c r="JEW6" s="130"/>
      <c r="JEX6" s="130"/>
      <c r="JEY6" s="130"/>
      <c r="JEZ6" s="130"/>
      <c r="JFA6" s="130"/>
      <c r="JFB6" s="130"/>
      <c r="JFC6" s="130"/>
      <c r="JFD6" s="130"/>
      <c r="JFE6" s="130"/>
      <c r="JFF6" s="130"/>
      <c r="JFG6" s="130"/>
      <c r="JFH6" s="130"/>
      <c r="JFI6" s="130"/>
      <c r="JFJ6" s="130"/>
      <c r="JFK6" s="130"/>
      <c r="JFL6" s="130"/>
      <c r="JFM6" s="130"/>
      <c r="JFN6" s="130"/>
      <c r="JFO6" s="130"/>
      <c r="JFP6" s="130"/>
      <c r="JFQ6" s="130"/>
      <c r="JFR6" s="130"/>
      <c r="JFS6" s="130"/>
      <c r="JFT6" s="130"/>
      <c r="JFU6" s="130"/>
      <c r="JFV6" s="130"/>
      <c r="JFW6" s="130"/>
      <c r="JFX6" s="130"/>
      <c r="JFY6" s="130"/>
      <c r="JFZ6" s="130"/>
      <c r="JGA6" s="130"/>
      <c r="JGB6" s="130"/>
      <c r="JGC6" s="130"/>
      <c r="JGD6" s="130"/>
      <c r="JGE6" s="130"/>
      <c r="JGF6" s="130"/>
      <c r="JGG6" s="130"/>
      <c r="JGH6" s="130"/>
      <c r="JGI6" s="130"/>
      <c r="JGJ6" s="130"/>
      <c r="JGK6" s="130"/>
      <c r="JGL6" s="130"/>
      <c r="JGM6" s="130"/>
      <c r="JGN6" s="130"/>
      <c r="JGO6" s="130"/>
      <c r="JGP6" s="130"/>
      <c r="JGQ6" s="130"/>
      <c r="JGR6" s="130"/>
      <c r="JGS6" s="130"/>
      <c r="JGT6" s="130"/>
      <c r="JGU6" s="130"/>
      <c r="JGV6" s="130"/>
      <c r="JGW6" s="130"/>
      <c r="JGX6" s="130"/>
      <c r="JGY6" s="130"/>
      <c r="JGZ6" s="130"/>
      <c r="JHA6" s="130"/>
      <c r="JHB6" s="130"/>
      <c r="JHC6" s="130"/>
      <c r="JHD6" s="130"/>
      <c r="JHE6" s="130"/>
      <c r="JHF6" s="130"/>
      <c r="JHG6" s="130"/>
      <c r="JHH6" s="130"/>
      <c r="JHI6" s="130"/>
      <c r="JHJ6" s="130"/>
      <c r="JHK6" s="130"/>
      <c r="JHL6" s="130"/>
      <c r="JHM6" s="130"/>
      <c r="JHN6" s="130"/>
      <c r="JHO6" s="130"/>
      <c r="JHP6" s="130"/>
      <c r="JHQ6" s="130"/>
      <c r="JHR6" s="130"/>
      <c r="JHS6" s="130"/>
      <c r="JHT6" s="130"/>
      <c r="JHU6" s="130"/>
      <c r="JHV6" s="130"/>
      <c r="JHW6" s="130"/>
      <c r="JHX6" s="130"/>
      <c r="JHY6" s="130"/>
      <c r="JHZ6" s="130"/>
      <c r="JIA6" s="130"/>
      <c r="JIB6" s="130"/>
      <c r="JIC6" s="130"/>
      <c r="JID6" s="130"/>
      <c r="JIE6" s="130"/>
      <c r="JIF6" s="130"/>
      <c r="JIG6" s="130"/>
      <c r="JIH6" s="130"/>
      <c r="JII6" s="130"/>
      <c r="JIJ6" s="130"/>
      <c r="JIK6" s="130"/>
      <c r="JIL6" s="130"/>
      <c r="JIM6" s="130"/>
      <c r="JIN6" s="130"/>
      <c r="JIO6" s="130"/>
      <c r="JIP6" s="130"/>
      <c r="JIQ6" s="130"/>
      <c r="JIR6" s="130"/>
      <c r="JIS6" s="130"/>
      <c r="JIT6" s="130"/>
      <c r="JIU6" s="130"/>
      <c r="JIV6" s="130"/>
      <c r="JIW6" s="130"/>
      <c r="JIX6" s="130"/>
      <c r="JIY6" s="130"/>
      <c r="JIZ6" s="130"/>
      <c r="JJA6" s="130"/>
      <c r="JJB6" s="130"/>
      <c r="JJC6" s="130"/>
      <c r="JJD6" s="130"/>
      <c r="JJE6" s="130"/>
      <c r="JJF6" s="130"/>
      <c r="JJG6" s="130"/>
      <c r="JJH6" s="130"/>
      <c r="JJI6" s="130"/>
      <c r="JJJ6" s="130"/>
      <c r="JJK6" s="130"/>
      <c r="JJL6" s="130"/>
      <c r="JJM6" s="130"/>
      <c r="JJN6" s="130"/>
      <c r="JJO6" s="130"/>
      <c r="JJP6" s="130"/>
      <c r="JJQ6" s="130"/>
      <c r="JJR6" s="130"/>
      <c r="JJS6" s="130"/>
      <c r="JJT6" s="130"/>
      <c r="JJU6" s="130"/>
      <c r="JJV6" s="130"/>
      <c r="JJW6" s="130"/>
      <c r="JJX6" s="130"/>
      <c r="JJY6" s="130"/>
      <c r="JJZ6" s="130"/>
      <c r="JKA6" s="130"/>
      <c r="JKB6" s="130"/>
      <c r="JKC6" s="130"/>
      <c r="JKD6" s="130"/>
      <c r="JKE6" s="130"/>
      <c r="JKF6" s="130"/>
      <c r="JKG6" s="130"/>
      <c r="JKH6" s="130"/>
      <c r="JKI6" s="130"/>
      <c r="JKJ6" s="130"/>
      <c r="JKK6" s="130"/>
      <c r="JKL6" s="130"/>
      <c r="JKM6" s="130"/>
      <c r="JKN6" s="130"/>
      <c r="JKO6" s="130"/>
      <c r="JKP6" s="130"/>
      <c r="JKQ6" s="130"/>
      <c r="JKR6" s="130"/>
      <c r="JKS6" s="130"/>
      <c r="JKT6" s="130"/>
      <c r="JKU6" s="130"/>
      <c r="JKV6" s="130"/>
      <c r="JKW6" s="130"/>
      <c r="JKX6" s="130"/>
      <c r="JKY6" s="130"/>
      <c r="JKZ6" s="130"/>
      <c r="JLA6" s="130"/>
      <c r="JLB6" s="130"/>
      <c r="JLC6" s="130"/>
      <c r="JLD6" s="130"/>
      <c r="JLE6" s="130"/>
      <c r="JLF6" s="130"/>
      <c r="JLG6" s="130"/>
      <c r="JLH6" s="130"/>
      <c r="JLI6" s="130"/>
      <c r="JLJ6" s="130"/>
      <c r="JLK6" s="130"/>
      <c r="JLL6" s="130"/>
      <c r="JLM6" s="130"/>
      <c r="JLN6" s="130"/>
      <c r="JLO6" s="130"/>
      <c r="JLP6" s="130"/>
      <c r="JLQ6" s="130"/>
      <c r="JLR6" s="130"/>
      <c r="JLS6" s="130"/>
      <c r="JLT6" s="130"/>
      <c r="JLU6" s="130"/>
      <c r="JLV6" s="130"/>
      <c r="JLW6" s="130"/>
      <c r="JLX6" s="130"/>
      <c r="JLY6" s="130"/>
      <c r="JLZ6" s="130"/>
      <c r="JMA6" s="130"/>
      <c r="JMB6" s="130"/>
      <c r="JMC6" s="130"/>
      <c r="JMD6" s="130"/>
      <c r="JME6" s="130"/>
      <c r="JMF6" s="130"/>
      <c r="JMG6" s="130"/>
      <c r="JMH6" s="130"/>
      <c r="JMI6" s="130"/>
      <c r="JMJ6" s="130"/>
      <c r="JMK6" s="130"/>
      <c r="JML6" s="130"/>
      <c r="JMM6" s="130"/>
      <c r="JMN6" s="130"/>
      <c r="JMO6" s="130"/>
      <c r="JMP6" s="130"/>
      <c r="JMQ6" s="130"/>
      <c r="JMR6" s="130"/>
      <c r="JMS6" s="130"/>
      <c r="JMT6" s="130"/>
      <c r="JMU6" s="130"/>
      <c r="JMV6" s="130"/>
      <c r="JMW6" s="130"/>
      <c r="JMX6" s="130"/>
      <c r="JMY6" s="130"/>
      <c r="JMZ6" s="130"/>
      <c r="JNA6" s="130"/>
      <c r="JNB6" s="130"/>
      <c r="JNC6" s="130"/>
      <c r="JND6" s="130"/>
      <c r="JNE6" s="130"/>
      <c r="JNF6" s="130"/>
      <c r="JNG6" s="130"/>
      <c r="JNH6" s="130"/>
      <c r="JNI6" s="130"/>
      <c r="JNJ6" s="130"/>
      <c r="JNK6" s="130"/>
      <c r="JNL6" s="130"/>
      <c r="JNM6" s="130"/>
      <c r="JNN6" s="130"/>
      <c r="JNO6" s="130"/>
      <c r="JNP6" s="130"/>
      <c r="JNQ6" s="130"/>
      <c r="JNR6" s="130"/>
      <c r="JNS6" s="130"/>
      <c r="JNT6" s="130"/>
      <c r="JNU6" s="130"/>
      <c r="JNV6" s="130"/>
      <c r="JNW6" s="130"/>
      <c r="JNX6" s="130"/>
      <c r="JNY6" s="130"/>
      <c r="JNZ6" s="130"/>
      <c r="JOA6" s="130"/>
      <c r="JOB6" s="130"/>
      <c r="JOC6" s="130"/>
      <c r="JOD6" s="130"/>
      <c r="JOE6" s="130"/>
      <c r="JOF6" s="130"/>
      <c r="JOG6" s="130"/>
      <c r="JOH6" s="130"/>
      <c r="JOI6" s="130"/>
      <c r="JOJ6" s="130"/>
      <c r="JOK6" s="130"/>
      <c r="JOL6" s="130"/>
      <c r="JOM6" s="130"/>
      <c r="JON6" s="130"/>
      <c r="JOO6" s="130"/>
      <c r="JOP6" s="130"/>
      <c r="JOQ6" s="130"/>
      <c r="JOR6" s="130"/>
      <c r="JOS6" s="130"/>
      <c r="JOT6" s="130"/>
      <c r="JOU6" s="130"/>
      <c r="JOV6" s="130"/>
      <c r="JOW6" s="130"/>
      <c r="JOX6" s="130"/>
      <c r="JOY6" s="130"/>
      <c r="JOZ6" s="130"/>
      <c r="JPA6" s="130"/>
      <c r="JPB6" s="130"/>
      <c r="JPC6" s="130"/>
      <c r="JPD6" s="130"/>
      <c r="JPE6" s="130"/>
      <c r="JPF6" s="130"/>
      <c r="JPG6" s="130"/>
      <c r="JPH6" s="130"/>
      <c r="JPI6" s="130"/>
      <c r="JPJ6" s="130"/>
      <c r="JPK6" s="130"/>
      <c r="JPL6" s="130"/>
      <c r="JPM6" s="130"/>
      <c r="JPN6" s="130"/>
      <c r="JPO6" s="130"/>
      <c r="JPP6" s="130"/>
      <c r="JPQ6" s="130"/>
      <c r="JPR6" s="130"/>
      <c r="JPS6" s="130"/>
      <c r="JPT6" s="130"/>
      <c r="JPU6" s="130"/>
      <c r="JPV6" s="130"/>
      <c r="JPW6" s="130"/>
      <c r="JPX6" s="130"/>
      <c r="JPY6" s="130"/>
      <c r="JPZ6" s="130"/>
      <c r="JQA6" s="130"/>
      <c r="JQB6" s="130"/>
      <c r="JQC6" s="130"/>
      <c r="JQD6" s="130"/>
      <c r="JQE6" s="130"/>
      <c r="JQF6" s="130"/>
      <c r="JQG6" s="130"/>
      <c r="JQH6" s="130"/>
      <c r="JQI6" s="130"/>
      <c r="JQJ6" s="130"/>
      <c r="JQK6" s="130"/>
      <c r="JQL6" s="130"/>
      <c r="JQM6" s="130"/>
      <c r="JQN6" s="130"/>
      <c r="JQO6" s="130"/>
      <c r="JQP6" s="130"/>
      <c r="JQQ6" s="130"/>
      <c r="JQR6" s="130"/>
      <c r="JQS6" s="130"/>
      <c r="JQT6" s="130"/>
      <c r="JQU6" s="130"/>
      <c r="JQV6" s="130"/>
      <c r="JQW6" s="130"/>
      <c r="JQX6" s="130"/>
      <c r="JQY6" s="130"/>
      <c r="JQZ6" s="130"/>
      <c r="JRA6" s="130"/>
      <c r="JRB6" s="130"/>
      <c r="JRC6" s="130"/>
      <c r="JRD6" s="130"/>
      <c r="JRE6" s="130"/>
      <c r="JRF6" s="130"/>
      <c r="JRG6" s="130"/>
      <c r="JRH6" s="130"/>
      <c r="JRI6" s="130"/>
      <c r="JRJ6" s="130"/>
      <c r="JRK6" s="130"/>
      <c r="JRL6" s="130"/>
      <c r="JRM6" s="130"/>
      <c r="JRN6" s="130"/>
      <c r="JRO6" s="130"/>
      <c r="JRP6" s="130"/>
      <c r="JRQ6" s="130"/>
      <c r="JRR6" s="130"/>
      <c r="JRS6" s="130"/>
      <c r="JRT6" s="130"/>
      <c r="JRU6" s="130"/>
      <c r="JRV6" s="130"/>
      <c r="JRW6" s="130"/>
      <c r="JRX6" s="130"/>
      <c r="JRY6" s="130"/>
      <c r="JRZ6" s="130"/>
      <c r="JSA6" s="130"/>
      <c r="JSB6" s="130"/>
      <c r="JSC6" s="130"/>
      <c r="JSD6" s="130"/>
      <c r="JSE6" s="130"/>
      <c r="JSF6" s="130"/>
      <c r="JSG6" s="130"/>
      <c r="JSH6" s="130"/>
      <c r="JSI6" s="130"/>
      <c r="JSJ6" s="130"/>
      <c r="JSK6" s="130"/>
      <c r="JSL6" s="130"/>
      <c r="JSM6" s="130"/>
      <c r="JSN6" s="130"/>
      <c r="JSO6" s="130"/>
      <c r="JSP6" s="130"/>
      <c r="JSQ6" s="130"/>
      <c r="JSR6" s="130"/>
      <c r="JSS6" s="130"/>
      <c r="JST6" s="130"/>
      <c r="JSU6" s="130"/>
      <c r="JSV6" s="130"/>
      <c r="JSW6" s="130"/>
      <c r="JSX6" s="130"/>
      <c r="JSY6" s="130"/>
      <c r="JSZ6" s="130"/>
      <c r="JTA6" s="130"/>
      <c r="JTB6" s="130"/>
      <c r="JTC6" s="130"/>
      <c r="JTD6" s="130"/>
      <c r="JTE6" s="130"/>
      <c r="JTF6" s="130"/>
      <c r="JTG6" s="130"/>
      <c r="JTH6" s="130"/>
      <c r="JTI6" s="130"/>
      <c r="JTJ6" s="130"/>
      <c r="JTK6" s="130"/>
      <c r="JTL6" s="130"/>
      <c r="JTM6" s="130"/>
      <c r="JTN6" s="130"/>
      <c r="JTO6" s="130"/>
      <c r="JTP6" s="130"/>
      <c r="JTQ6" s="130"/>
      <c r="JTR6" s="130"/>
      <c r="JTS6" s="130"/>
      <c r="JTT6" s="130"/>
      <c r="JTU6" s="130"/>
      <c r="JTV6" s="130"/>
      <c r="JTW6" s="130"/>
      <c r="JTX6" s="130"/>
      <c r="JTY6" s="130"/>
      <c r="JTZ6" s="130"/>
      <c r="JUA6" s="130"/>
      <c r="JUB6" s="130"/>
      <c r="JUC6" s="130"/>
      <c r="JUD6" s="130"/>
      <c r="JUE6" s="130"/>
      <c r="JUF6" s="130"/>
      <c r="JUG6" s="130"/>
      <c r="JUH6" s="130"/>
      <c r="JUI6" s="130"/>
      <c r="JUJ6" s="130"/>
      <c r="JUK6" s="130"/>
      <c r="JUL6" s="130"/>
      <c r="JUM6" s="130"/>
      <c r="JUN6" s="130"/>
      <c r="JUO6" s="130"/>
      <c r="JUP6" s="130"/>
      <c r="JUQ6" s="130"/>
      <c r="JUR6" s="130"/>
      <c r="JUS6" s="130"/>
      <c r="JUT6" s="130"/>
      <c r="JUU6" s="130"/>
      <c r="JUV6" s="130"/>
      <c r="JUW6" s="130"/>
      <c r="JUX6" s="130"/>
      <c r="JUY6" s="130"/>
      <c r="JUZ6" s="130"/>
      <c r="JVA6" s="130"/>
      <c r="JVB6" s="130"/>
      <c r="JVC6" s="130"/>
      <c r="JVD6" s="130"/>
      <c r="JVE6" s="130"/>
      <c r="JVF6" s="130"/>
      <c r="JVG6" s="130"/>
      <c r="JVH6" s="130"/>
      <c r="JVI6" s="130"/>
      <c r="JVJ6" s="130"/>
      <c r="JVK6" s="130"/>
      <c r="JVL6" s="130"/>
      <c r="JVM6" s="130"/>
      <c r="JVN6" s="130"/>
      <c r="JVO6" s="130"/>
      <c r="JVP6" s="130"/>
      <c r="JVQ6" s="130"/>
      <c r="JVR6" s="130"/>
      <c r="JVS6" s="130"/>
      <c r="JVT6" s="130"/>
      <c r="JVU6" s="130"/>
      <c r="JVV6" s="130"/>
      <c r="JVW6" s="130"/>
      <c r="JVX6" s="130"/>
      <c r="JVY6" s="130"/>
      <c r="JVZ6" s="130"/>
      <c r="JWA6" s="130"/>
      <c r="JWB6" s="130"/>
      <c r="JWC6" s="130"/>
      <c r="JWD6" s="130"/>
      <c r="JWE6" s="130"/>
      <c r="JWF6" s="130"/>
      <c r="JWG6" s="130"/>
      <c r="JWH6" s="130"/>
      <c r="JWI6" s="130"/>
      <c r="JWJ6" s="130"/>
      <c r="JWK6" s="130"/>
      <c r="JWL6" s="130"/>
      <c r="JWM6" s="130"/>
      <c r="JWN6" s="130"/>
      <c r="JWO6" s="130"/>
      <c r="JWP6" s="130"/>
      <c r="JWQ6" s="130"/>
      <c r="JWR6" s="130"/>
      <c r="JWS6" s="130"/>
      <c r="JWT6" s="130"/>
      <c r="JWU6" s="130"/>
      <c r="JWV6" s="130"/>
      <c r="JWW6" s="130"/>
      <c r="JWX6" s="130"/>
      <c r="JWY6" s="130"/>
      <c r="JWZ6" s="130"/>
      <c r="JXA6" s="130"/>
      <c r="JXB6" s="130"/>
      <c r="JXC6" s="130"/>
      <c r="JXD6" s="130"/>
      <c r="JXE6" s="130"/>
      <c r="JXF6" s="130"/>
      <c r="JXG6" s="130"/>
      <c r="JXH6" s="130"/>
      <c r="JXI6" s="130"/>
      <c r="JXJ6" s="130"/>
      <c r="JXK6" s="130"/>
      <c r="JXL6" s="130"/>
      <c r="JXM6" s="130"/>
      <c r="JXN6" s="130"/>
      <c r="JXO6" s="130"/>
      <c r="JXP6" s="130"/>
      <c r="JXQ6" s="130"/>
      <c r="JXR6" s="130"/>
      <c r="JXS6" s="130"/>
      <c r="JXT6" s="130"/>
      <c r="JXU6" s="130"/>
      <c r="JXV6" s="130"/>
      <c r="JXW6" s="130"/>
      <c r="JXX6" s="130"/>
      <c r="JXY6" s="130"/>
      <c r="JXZ6" s="130"/>
      <c r="JYA6" s="130"/>
      <c r="JYB6" s="130"/>
      <c r="JYC6" s="130"/>
      <c r="JYD6" s="130"/>
      <c r="JYE6" s="130"/>
      <c r="JYF6" s="130"/>
      <c r="JYG6" s="130"/>
      <c r="JYH6" s="130"/>
      <c r="JYI6" s="130"/>
      <c r="JYJ6" s="130"/>
      <c r="JYK6" s="130"/>
      <c r="JYL6" s="130"/>
      <c r="JYM6" s="130"/>
      <c r="JYN6" s="130"/>
      <c r="JYO6" s="130"/>
      <c r="JYP6" s="130"/>
      <c r="JYQ6" s="130"/>
      <c r="JYR6" s="130"/>
      <c r="JYS6" s="130"/>
      <c r="JYT6" s="130"/>
      <c r="JYU6" s="130"/>
      <c r="JYV6" s="130"/>
      <c r="JYW6" s="130"/>
      <c r="JYX6" s="130"/>
      <c r="JYY6" s="130"/>
      <c r="JYZ6" s="130"/>
      <c r="JZA6" s="130"/>
      <c r="JZB6" s="130"/>
      <c r="JZC6" s="130"/>
      <c r="JZD6" s="130"/>
      <c r="JZE6" s="130"/>
      <c r="JZF6" s="130"/>
      <c r="JZG6" s="130"/>
      <c r="JZH6" s="130"/>
      <c r="JZI6" s="130"/>
      <c r="JZJ6" s="130"/>
      <c r="JZK6" s="130"/>
      <c r="JZL6" s="130"/>
      <c r="JZM6" s="130"/>
      <c r="JZN6" s="130"/>
      <c r="JZO6" s="130"/>
      <c r="JZP6" s="130"/>
      <c r="JZQ6" s="130"/>
      <c r="JZR6" s="130"/>
      <c r="JZS6" s="130"/>
      <c r="JZT6" s="130"/>
      <c r="JZU6" s="130"/>
      <c r="JZV6" s="130"/>
      <c r="JZW6" s="130"/>
      <c r="JZX6" s="130"/>
      <c r="JZY6" s="130"/>
      <c r="JZZ6" s="130"/>
      <c r="KAA6" s="130"/>
      <c r="KAB6" s="130"/>
      <c r="KAC6" s="130"/>
      <c r="KAD6" s="130"/>
      <c r="KAE6" s="130"/>
      <c r="KAF6" s="130"/>
      <c r="KAG6" s="130"/>
      <c r="KAH6" s="130"/>
      <c r="KAI6" s="130"/>
      <c r="KAJ6" s="130"/>
      <c r="KAK6" s="130"/>
      <c r="KAL6" s="130"/>
      <c r="KAM6" s="130"/>
      <c r="KAN6" s="130"/>
      <c r="KAO6" s="130"/>
      <c r="KAP6" s="130"/>
      <c r="KAQ6" s="130"/>
      <c r="KAR6" s="130"/>
      <c r="KAS6" s="130"/>
      <c r="KAT6" s="130"/>
      <c r="KAU6" s="130"/>
      <c r="KAV6" s="130"/>
      <c r="KAW6" s="130"/>
      <c r="KAX6" s="130"/>
      <c r="KAY6" s="130"/>
      <c r="KAZ6" s="130"/>
      <c r="KBA6" s="130"/>
      <c r="KBB6" s="130"/>
      <c r="KBC6" s="130"/>
      <c r="KBD6" s="130"/>
      <c r="KBE6" s="130"/>
      <c r="KBF6" s="130"/>
      <c r="KBG6" s="130"/>
      <c r="KBH6" s="130"/>
      <c r="KBI6" s="130"/>
      <c r="KBJ6" s="130"/>
      <c r="KBK6" s="130"/>
      <c r="KBL6" s="130"/>
      <c r="KBM6" s="130"/>
      <c r="KBN6" s="130"/>
      <c r="KBO6" s="130"/>
      <c r="KBP6" s="130"/>
      <c r="KBQ6" s="130"/>
      <c r="KBR6" s="130"/>
      <c r="KBS6" s="130"/>
      <c r="KBT6" s="130"/>
      <c r="KBU6" s="130"/>
      <c r="KBV6" s="130"/>
      <c r="KBW6" s="130"/>
      <c r="KBX6" s="130"/>
      <c r="KBY6" s="130"/>
      <c r="KBZ6" s="130"/>
      <c r="KCA6" s="130"/>
      <c r="KCB6" s="130"/>
      <c r="KCC6" s="130"/>
      <c r="KCD6" s="130"/>
      <c r="KCE6" s="130"/>
      <c r="KCF6" s="130"/>
      <c r="KCG6" s="130"/>
      <c r="KCH6" s="130"/>
      <c r="KCI6" s="130"/>
      <c r="KCJ6" s="130"/>
      <c r="KCK6" s="130"/>
      <c r="KCL6" s="130"/>
      <c r="KCM6" s="130"/>
      <c r="KCN6" s="130"/>
      <c r="KCO6" s="130"/>
      <c r="KCP6" s="130"/>
      <c r="KCQ6" s="130"/>
      <c r="KCR6" s="130"/>
      <c r="KCS6" s="130"/>
      <c r="KCT6" s="130"/>
      <c r="KCU6" s="130"/>
      <c r="KCV6" s="130"/>
      <c r="KCW6" s="130"/>
      <c r="KCX6" s="130"/>
      <c r="KCY6" s="130"/>
      <c r="KCZ6" s="130"/>
      <c r="KDA6" s="130"/>
      <c r="KDB6" s="130"/>
      <c r="KDC6" s="130"/>
      <c r="KDD6" s="130"/>
      <c r="KDE6" s="130"/>
      <c r="KDF6" s="130"/>
      <c r="KDG6" s="130"/>
      <c r="KDH6" s="130"/>
      <c r="KDI6" s="130"/>
      <c r="KDJ6" s="130"/>
      <c r="KDK6" s="130"/>
      <c r="KDL6" s="130"/>
      <c r="KDM6" s="130"/>
      <c r="KDN6" s="130"/>
      <c r="KDO6" s="130"/>
      <c r="KDP6" s="130"/>
      <c r="KDQ6" s="130"/>
      <c r="KDR6" s="130"/>
      <c r="KDS6" s="130"/>
      <c r="KDT6" s="130"/>
      <c r="KDU6" s="130"/>
      <c r="KDV6" s="130"/>
      <c r="KDW6" s="130"/>
      <c r="KDX6" s="130"/>
      <c r="KDY6" s="130"/>
      <c r="KDZ6" s="130"/>
      <c r="KEA6" s="130"/>
      <c r="KEB6" s="130"/>
      <c r="KEC6" s="130"/>
      <c r="KED6" s="130"/>
      <c r="KEE6" s="130"/>
      <c r="KEF6" s="130"/>
      <c r="KEG6" s="130"/>
      <c r="KEH6" s="130"/>
      <c r="KEI6" s="130"/>
      <c r="KEJ6" s="130"/>
      <c r="KEK6" s="130"/>
      <c r="KEL6" s="130"/>
      <c r="KEM6" s="130"/>
      <c r="KEN6" s="130"/>
      <c r="KEO6" s="130"/>
      <c r="KEP6" s="130"/>
      <c r="KEQ6" s="130"/>
      <c r="KER6" s="130"/>
      <c r="KES6" s="130"/>
      <c r="KET6" s="130"/>
      <c r="KEU6" s="130"/>
      <c r="KEV6" s="130"/>
      <c r="KEW6" s="130"/>
      <c r="KEX6" s="130"/>
      <c r="KEY6" s="130"/>
      <c r="KEZ6" s="130"/>
      <c r="KFA6" s="130"/>
      <c r="KFB6" s="130"/>
      <c r="KFC6" s="130"/>
      <c r="KFD6" s="130"/>
      <c r="KFE6" s="130"/>
      <c r="KFF6" s="130"/>
      <c r="KFG6" s="130"/>
      <c r="KFH6" s="130"/>
      <c r="KFI6" s="130"/>
      <c r="KFJ6" s="130"/>
      <c r="KFK6" s="130"/>
      <c r="KFL6" s="130"/>
      <c r="KFM6" s="130"/>
      <c r="KFN6" s="130"/>
      <c r="KFO6" s="130"/>
      <c r="KFP6" s="130"/>
      <c r="KFQ6" s="130"/>
      <c r="KFR6" s="130"/>
      <c r="KFS6" s="130"/>
      <c r="KFT6" s="130"/>
      <c r="KFU6" s="130"/>
      <c r="KFV6" s="130"/>
      <c r="KFW6" s="130"/>
      <c r="KFX6" s="130"/>
      <c r="KFY6" s="130"/>
      <c r="KFZ6" s="130"/>
      <c r="KGA6" s="130"/>
      <c r="KGB6" s="130"/>
      <c r="KGC6" s="130"/>
      <c r="KGD6" s="130"/>
      <c r="KGE6" s="130"/>
      <c r="KGF6" s="130"/>
      <c r="KGG6" s="130"/>
      <c r="KGH6" s="130"/>
      <c r="KGI6" s="130"/>
      <c r="KGJ6" s="130"/>
      <c r="KGK6" s="130"/>
      <c r="KGL6" s="130"/>
      <c r="KGM6" s="130"/>
      <c r="KGN6" s="130"/>
      <c r="KGO6" s="130"/>
      <c r="KGP6" s="130"/>
      <c r="KGQ6" s="130"/>
      <c r="KGR6" s="130"/>
      <c r="KGS6" s="130"/>
      <c r="KGT6" s="130"/>
      <c r="KGU6" s="130"/>
      <c r="KGV6" s="130"/>
      <c r="KGW6" s="130"/>
      <c r="KGX6" s="130"/>
      <c r="KGY6" s="130"/>
      <c r="KGZ6" s="130"/>
      <c r="KHA6" s="130"/>
      <c r="KHB6" s="130"/>
      <c r="KHC6" s="130"/>
      <c r="KHD6" s="130"/>
      <c r="KHE6" s="130"/>
      <c r="KHF6" s="130"/>
      <c r="KHG6" s="130"/>
      <c r="KHH6" s="130"/>
      <c r="KHI6" s="130"/>
      <c r="KHJ6" s="130"/>
      <c r="KHK6" s="130"/>
      <c r="KHL6" s="130"/>
      <c r="KHM6" s="130"/>
      <c r="KHN6" s="130"/>
      <c r="KHO6" s="130"/>
      <c r="KHP6" s="130"/>
      <c r="KHQ6" s="130"/>
      <c r="KHR6" s="130"/>
      <c r="KHS6" s="130"/>
      <c r="KHT6" s="130"/>
      <c r="KHU6" s="130"/>
      <c r="KHV6" s="130"/>
      <c r="KHW6" s="130"/>
      <c r="KHX6" s="130"/>
      <c r="KHY6" s="130"/>
      <c r="KHZ6" s="130"/>
      <c r="KIA6" s="130"/>
      <c r="KIB6" s="130"/>
      <c r="KIC6" s="130"/>
      <c r="KID6" s="130"/>
      <c r="KIE6" s="130"/>
      <c r="KIF6" s="130"/>
      <c r="KIG6" s="130"/>
      <c r="KIH6" s="130"/>
      <c r="KII6" s="130"/>
      <c r="KIJ6" s="130"/>
      <c r="KIK6" s="130"/>
      <c r="KIL6" s="130"/>
      <c r="KIM6" s="130"/>
      <c r="KIN6" s="130"/>
      <c r="KIO6" s="130"/>
      <c r="KIP6" s="130"/>
      <c r="KIQ6" s="130"/>
      <c r="KIR6" s="130"/>
      <c r="KIS6" s="130"/>
      <c r="KIT6" s="130"/>
      <c r="KIU6" s="130"/>
      <c r="KIV6" s="130"/>
      <c r="KIW6" s="130"/>
      <c r="KIX6" s="130"/>
      <c r="KIY6" s="130"/>
      <c r="KIZ6" s="130"/>
      <c r="KJA6" s="130"/>
      <c r="KJB6" s="130"/>
      <c r="KJC6" s="130"/>
      <c r="KJD6" s="130"/>
      <c r="KJE6" s="130"/>
      <c r="KJF6" s="130"/>
      <c r="KJG6" s="130"/>
      <c r="KJH6" s="130"/>
      <c r="KJI6" s="130"/>
      <c r="KJJ6" s="130"/>
      <c r="KJK6" s="130"/>
      <c r="KJL6" s="130"/>
      <c r="KJM6" s="130"/>
      <c r="KJN6" s="130"/>
      <c r="KJO6" s="130"/>
      <c r="KJP6" s="130"/>
      <c r="KJQ6" s="130"/>
      <c r="KJR6" s="130"/>
      <c r="KJS6" s="130"/>
      <c r="KJT6" s="130"/>
      <c r="KJU6" s="130"/>
      <c r="KJV6" s="130"/>
      <c r="KJW6" s="130"/>
      <c r="KJX6" s="130"/>
      <c r="KJY6" s="130"/>
      <c r="KJZ6" s="130"/>
      <c r="KKA6" s="130"/>
      <c r="KKB6" s="130"/>
      <c r="KKC6" s="130"/>
      <c r="KKD6" s="130"/>
      <c r="KKE6" s="130"/>
      <c r="KKF6" s="130"/>
      <c r="KKG6" s="130"/>
      <c r="KKH6" s="130"/>
      <c r="KKI6" s="130"/>
      <c r="KKJ6" s="130"/>
      <c r="KKK6" s="130"/>
      <c r="KKL6" s="130"/>
      <c r="KKM6" s="130"/>
      <c r="KKN6" s="130"/>
      <c r="KKO6" s="130"/>
      <c r="KKP6" s="130"/>
      <c r="KKQ6" s="130"/>
      <c r="KKR6" s="130"/>
      <c r="KKS6" s="130"/>
      <c r="KKT6" s="130"/>
      <c r="KKU6" s="130"/>
      <c r="KKV6" s="130"/>
      <c r="KKW6" s="130"/>
      <c r="KKX6" s="130"/>
      <c r="KKY6" s="130"/>
      <c r="KKZ6" s="130"/>
      <c r="KLA6" s="130"/>
      <c r="KLB6" s="130"/>
      <c r="KLC6" s="130"/>
      <c r="KLD6" s="130"/>
      <c r="KLE6" s="130"/>
      <c r="KLF6" s="130"/>
      <c r="KLG6" s="130"/>
      <c r="KLH6" s="130"/>
      <c r="KLI6" s="130"/>
      <c r="KLJ6" s="130"/>
      <c r="KLK6" s="130"/>
      <c r="KLL6" s="130"/>
      <c r="KLM6" s="130"/>
      <c r="KLN6" s="130"/>
      <c r="KLO6" s="130"/>
      <c r="KLP6" s="130"/>
      <c r="KLQ6" s="130"/>
      <c r="KLR6" s="130"/>
      <c r="KLS6" s="130"/>
      <c r="KLT6" s="130"/>
      <c r="KLU6" s="130"/>
      <c r="KLV6" s="130"/>
      <c r="KLW6" s="130"/>
      <c r="KLX6" s="130"/>
      <c r="KLY6" s="130"/>
      <c r="KLZ6" s="130"/>
      <c r="KMA6" s="130"/>
      <c r="KMB6" s="130"/>
      <c r="KMC6" s="130"/>
      <c r="KMD6" s="130"/>
      <c r="KME6" s="130"/>
      <c r="KMF6" s="130"/>
      <c r="KMG6" s="130"/>
      <c r="KMH6" s="130"/>
      <c r="KMI6" s="130"/>
      <c r="KMJ6" s="130"/>
      <c r="KMK6" s="130"/>
      <c r="KML6" s="130"/>
      <c r="KMM6" s="130"/>
      <c r="KMN6" s="130"/>
      <c r="KMO6" s="130"/>
      <c r="KMP6" s="130"/>
      <c r="KMQ6" s="130"/>
      <c r="KMR6" s="130"/>
      <c r="KMS6" s="130"/>
      <c r="KMT6" s="130"/>
      <c r="KMU6" s="130"/>
      <c r="KMV6" s="130"/>
      <c r="KMW6" s="130"/>
      <c r="KMX6" s="130"/>
      <c r="KMY6" s="130"/>
      <c r="KMZ6" s="130"/>
      <c r="KNA6" s="130"/>
      <c r="KNB6" s="130"/>
      <c r="KNC6" s="130"/>
      <c r="KND6" s="130"/>
      <c r="KNE6" s="130"/>
      <c r="KNF6" s="130"/>
      <c r="KNG6" s="130"/>
      <c r="KNH6" s="130"/>
      <c r="KNI6" s="130"/>
      <c r="KNJ6" s="130"/>
      <c r="KNK6" s="130"/>
      <c r="KNL6" s="130"/>
      <c r="KNM6" s="130"/>
      <c r="KNN6" s="130"/>
      <c r="KNO6" s="130"/>
      <c r="KNP6" s="130"/>
      <c r="KNQ6" s="130"/>
      <c r="KNR6" s="130"/>
      <c r="KNS6" s="130"/>
      <c r="KNT6" s="130"/>
      <c r="KNU6" s="130"/>
      <c r="KNV6" s="130"/>
      <c r="KNW6" s="130"/>
      <c r="KNX6" s="130"/>
      <c r="KNY6" s="130"/>
      <c r="KNZ6" s="130"/>
      <c r="KOA6" s="130"/>
      <c r="KOB6" s="130"/>
      <c r="KOC6" s="130"/>
      <c r="KOD6" s="130"/>
      <c r="KOE6" s="130"/>
      <c r="KOF6" s="130"/>
      <c r="KOG6" s="130"/>
      <c r="KOH6" s="130"/>
      <c r="KOI6" s="130"/>
      <c r="KOJ6" s="130"/>
      <c r="KOK6" s="130"/>
      <c r="KOL6" s="130"/>
      <c r="KOM6" s="130"/>
      <c r="KON6" s="130"/>
      <c r="KOO6" s="130"/>
      <c r="KOP6" s="130"/>
      <c r="KOQ6" s="130"/>
      <c r="KOR6" s="130"/>
      <c r="KOS6" s="130"/>
      <c r="KOT6" s="130"/>
      <c r="KOU6" s="130"/>
      <c r="KOV6" s="130"/>
      <c r="KOW6" s="130"/>
      <c r="KOX6" s="130"/>
      <c r="KOY6" s="130"/>
      <c r="KOZ6" s="130"/>
      <c r="KPA6" s="130"/>
      <c r="KPB6" s="130"/>
      <c r="KPC6" s="130"/>
      <c r="KPD6" s="130"/>
      <c r="KPE6" s="130"/>
      <c r="KPF6" s="130"/>
      <c r="KPG6" s="130"/>
      <c r="KPH6" s="130"/>
      <c r="KPI6" s="130"/>
      <c r="KPJ6" s="130"/>
      <c r="KPK6" s="130"/>
      <c r="KPL6" s="130"/>
      <c r="KPM6" s="130"/>
      <c r="KPN6" s="130"/>
      <c r="KPO6" s="130"/>
      <c r="KPP6" s="130"/>
      <c r="KPQ6" s="130"/>
      <c r="KPR6" s="130"/>
      <c r="KPS6" s="130"/>
      <c r="KPT6" s="130"/>
      <c r="KPU6" s="130"/>
      <c r="KPV6" s="130"/>
      <c r="KPW6" s="130"/>
      <c r="KPX6" s="130"/>
      <c r="KPY6" s="130"/>
      <c r="KPZ6" s="130"/>
      <c r="KQA6" s="130"/>
      <c r="KQB6" s="130"/>
      <c r="KQC6" s="130"/>
      <c r="KQD6" s="130"/>
      <c r="KQE6" s="130"/>
      <c r="KQF6" s="130"/>
      <c r="KQG6" s="130"/>
      <c r="KQH6" s="130"/>
      <c r="KQI6" s="130"/>
      <c r="KQJ6" s="130"/>
      <c r="KQK6" s="130"/>
      <c r="KQL6" s="130"/>
      <c r="KQM6" s="130"/>
      <c r="KQN6" s="130"/>
      <c r="KQO6" s="130"/>
      <c r="KQP6" s="130"/>
      <c r="KQQ6" s="130"/>
      <c r="KQR6" s="130"/>
      <c r="KQS6" s="130"/>
      <c r="KQT6" s="130"/>
      <c r="KQU6" s="130"/>
      <c r="KQV6" s="130"/>
      <c r="KQW6" s="130"/>
      <c r="KQX6" s="130"/>
      <c r="KQY6" s="130"/>
      <c r="KQZ6" s="130"/>
      <c r="KRA6" s="130"/>
      <c r="KRB6" s="130"/>
      <c r="KRC6" s="130"/>
      <c r="KRD6" s="130"/>
      <c r="KRE6" s="130"/>
      <c r="KRF6" s="130"/>
      <c r="KRG6" s="130"/>
      <c r="KRH6" s="130"/>
      <c r="KRI6" s="130"/>
      <c r="KRJ6" s="130"/>
      <c r="KRK6" s="130"/>
      <c r="KRL6" s="130"/>
      <c r="KRM6" s="130"/>
      <c r="KRN6" s="130"/>
      <c r="KRO6" s="130"/>
      <c r="KRP6" s="130"/>
      <c r="KRQ6" s="130"/>
      <c r="KRR6" s="130"/>
      <c r="KRS6" s="130"/>
      <c r="KRT6" s="130"/>
      <c r="KRU6" s="130"/>
      <c r="KRV6" s="130"/>
      <c r="KRW6" s="130"/>
      <c r="KRX6" s="130"/>
      <c r="KRY6" s="130"/>
      <c r="KRZ6" s="130"/>
      <c r="KSA6" s="130"/>
      <c r="KSB6" s="130"/>
      <c r="KSC6" s="130"/>
      <c r="KSD6" s="130"/>
      <c r="KSE6" s="130"/>
      <c r="KSF6" s="130"/>
      <c r="KSG6" s="130"/>
      <c r="KSH6" s="130"/>
      <c r="KSI6" s="130"/>
      <c r="KSJ6" s="130"/>
      <c r="KSK6" s="130"/>
      <c r="KSL6" s="130"/>
      <c r="KSM6" s="130"/>
      <c r="KSN6" s="130"/>
      <c r="KSO6" s="130"/>
      <c r="KSP6" s="130"/>
      <c r="KSQ6" s="130"/>
      <c r="KSR6" s="130"/>
      <c r="KSS6" s="130"/>
      <c r="KST6" s="130"/>
      <c r="KSU6" s="130"/>
      <c r="KSV6" s="130"/>
      <c r="KSW6" s="130"/>
      <c r="KSX6" s="130"/>
      <c r="KSY6" s="130"/>
      <c r="KSZ6" s="130"/>
      <c r="KTA6" s="130"/>
      <c r="KTB6" s="130"/>
      <c r="KTC6" s="130"/>
      <c r="KTD6" s="130"/>
      <c r="KTE6" s="130"/>
      <c r="KTF6" s="130"/>
      <c r="KTG6" s="130"/>
      <c r="KTH6" s="130"/>
      <c r="KTI6" s="130"/>
      <c r="KTJ6" s="130"/>
      <c r="KTK6" s="130"/>
      <c r="KTL6" s="130"/>
      <c r="KTM6" s="130"/>
      <c r="KTN6" s="130"/>
      <c r="KTO6" s="130"/>
      <c r="KTP6" s="130"/>
      <c r="KTQ6" s="130"/>
      <c r="KTR6" s="130"/>
      <c r="KTS6" s="130"/>
      <c r="KTT6" s="130"/>
      <c r="KTU6" s="130"/>
      <c r="KTV6" s="130"/>
      <c r="KTW6" s="130"/>
      <c r="KTX6" s="130"/>
      <c r="KTY6" s="130"/>
      <c r="KTZ6" s="130"/>
      <c r="KUA6" s="130"/>
      <c r="KUB6" s="130"/>
      <c r="KUC6" s="130"/>
      <c r="KUD6" s="130"/>
      <c r="KUE6" s="130"/>
      <c r="KUF6" s="130"/>
      <c r="KUG6" s="130"/>
      <c r="KUH6" s="130"/>
      <c r="KUI6" s="130"/>
      <c r="KUJ6" s="130"/>
      <c r="KUK6" s="130"/>
      <c r="KUL6" s="130"/>
      <c r="KUM6" s="130"/>
      <c r="KUN6" s="130"/>
      <c r="KUO6" s="130"/>
      <c r="KUP6" s="130"/>
      <c r="KUQ6" s="130"/>
      <c r="KUR6" s="130"/>
      <c r="KUS6" s="130"/>
      <c r="KUT6" s="130"/>
      <c r="KUU6" s="130"/>
      <c r="KUV6" s="130"/>
      <c r="KUW6" s="130"/>
      <c r="KUX6" s="130"/>
      <c r="KUY6" s="130"/>
      <c r="KUZ6" s="130"/>
      <c r="KVA6" s="130"/>
      <c r="KVB6" s="130"/>
      <c r="KVC6" s="130"/>
      <c r="KVD6" s="130"/>
      <c r="KVE6" s="130"/>
      <c r="KVF6" s="130"/>
      <c r="KVG6" s="130"/>
      <c r="KVH6" s="130"/>
      <c r="KVI6" s="130"/>
      <c r="KVJ6" s="130"/>
      <c r="KVK6" s="130"/>
      <c r="KVL6" s="130"/>
      <c r="KVM6" s="130"/>
      <c r="KVN6" s="130"/>
      <c r="KVO6" s="130"/>
      <c r="KVP6" s="130"/>
      <c r="KVQ6" s="130"/>
      <c r="KVR6" s="130"/>
      <c r="KVS6" s="130"/>
      <c r="KVT6" s="130"/>
      <c r="KVU6" s="130"/>
      <c r="KVV6" s="130"/>
      <c r="KVW6" s="130"/>
      <c r="KVX6" s="130"/>
      <c r="KVY6" s="130"/>
      <c r="KVZ6" s="130"/>
      <c r="KWA6" s="130"/>
      <c r="KWB6" s="130"/>
      <c r="KWC6" s="130"/>
      <c r="KWD6" s="130"/>
      <c r="KWE6" s="130"/>
      <c r="KWF6" s="130"/>
      <c r="KWG6" s="130"/>
      <c r="KWH6" s="130"/>
      <c r="KWI6" s="130"/>
      <c r="KWJ6" s="130"/>
      <c r="KWK6" s="130"/>
      <c r="KWL6" s="130"/>
      <c r="KWM6" s="130"/>
      <c r="KWN6" s="130"/>
      <c r="KWO6" s="130"/>
      <c r="KWP6" s="130"/>
      <c r="KWQ6" s="130"/>
      <c r="KWR6" s="130"/>
      <c r="KWS6" s="130"/>
      <c r="KWT6" s="130"/>
      <c r="KWU6" s="130"/>
      <c r="KWV6" s="130"/>
      <c r="KWW6" s="130"/>
      <c r="KWX6" s="130"/>
      <c r="KWY6" s="130"/>
      <c r="KWZ6" s="130"/>
      <c r="KXA6" s="130"/>
      <c r="KXB6" s="130"/>
      <c r="KXC6" s="130"/>
      <c r="KXD6" s="130"/>
      <c r="KXE6" s="130"/>
      <c r="KXF6" s="130"/>
      <c r="KXG6" s="130"/>
      <c r="KXH6" s="130"/>
      <c r="KXI6" s="130"/>
      <c r="KXJ6" s="130"/>
      <c r="KXK6" s="130"/>
      <c r="KXL6" s="130"/>
      <c r="KXM6" s="130"/>
      <c r="KXN6" s="130"/>
      <c r="KXO6" s="130"/>
      <c r="KXP6" s="130"/>
      <c r="KXQ6" s="130"/>
      <c r="KXR6" s="130"/>
      <c r="KXS6" s="130"/>
      <c r="KXT6" s="130"/>
      <c r="KXU6" s="130"/>
      <c r="KXV6" s="130"/>
      <c r="KXW6" s="130"/>
      <c r="KXX6" s="130"/>
      <c r="KXY6" s="130"/>
      <c r="KXZ6" s="130"/>
      <c r="KYA6" s="130"/>
      <c r="KYB6" s="130"/>
      <c r="KYC6" s="130"/>
      <c r="KYD6" s="130"/>
      <c r="KYE6" s="130"/>
      <c r="KYF6" s="130"/>
      <c r="KYG6" s="130"/>
      <c r="KYH6" s="130"/>
      <c r="KYI6" s="130"/>
      <c r="KYJ6" s="130"/>
      <c r="KYK6" s="130"/>
      <c r="KYL6" s="130"/>
      <c r="KYM6" s="130"/>
      <c r="KYN6" s="130"/>
      <c r="KYO6" s="130"/>
      <c r="KYP6" s="130"/>
      <c r="KYQ6" s="130"/>
      <c r="KYR6" s="130"/>
      <c r="KYS6" s="130"/>
      <c r="KYT6" s="130"/>
      <c r="KYU6" s="130"/>
      <c r="KYV6" s="130"/>
      <c r="KYW6" s="130"/>
      <c r="KYX6" s="130"/>
      <c r="KYY6" s="130"/>
      <c r="KYZ6" s="130"/>
      <c r="KZA6" s="130"/>
      <c r="KZB6" s="130"/>
      <c r="KZC6" s="130"/>
      <c r="KZD6" s="130"/>
      <c r="KZE6" s="130"/>
      <c r="KZF6" s="130"/>
      <c r="KZG6" s="130"/>
      <c r="KZH6" s="130"/>
      <c r="KZI6" s="130"/>
      <c r="KZJ6" s="130"/>
      <c r="KZK6" s="130"/>
      <c r="KZL6" s="130"/>
      <c r="KZM6" s="130"/>
      <c r="KZN6" s="130"/>
      <c r="KZO6" s="130"/>
      <c r="KZP6" s="130"/>
      <c r="KZQ6" s="130"/>
      <c r="KZR6" s="130"/>
      <c r="KZS6" s="130"/>
      <c r="KZT6" s="130"/>
      <c r="KZU6" s="130"/>
      <c r="KZV6" s="130"/>
      <c r="KZW6" s="130"/>
      <c r="KZX6" s="130"/>
      <c r="KZY6" s="130"/>
      <c r="KZZ6" s="130"/>
      <c r="LAA6" s="130"/>
      <c r="LAB6" s="130"/>
      <c r="LAC6" s="130"/>
      <c r="LAD6" s="130"/>
      <c r="LAE6" s="130"/>
      <c r="LAF6" s="130"/>
      <c r="LAG6" s="130"/>
      <c r="LAH6" s="130"/>
      <c r="LAI6" s="130"/>
      <c r="LAJ6" s="130"/>
      <c r="LAK6" s="130"/>
      <c r="LAL6" s="130"/>
      <c r="LAM6" s="130"/>
      <c r="LAN6" s="130"/>
      <c r="LAO6" s="130"/>
      <c r="LAP6" s="130"/>
      <c r="LAQ6" s="130"/>
      <c r="LAR6" s="130"/>
      <c r="LAS6" s="130"/>
      <c r="LAT6" s="130"/>
      <c r="LAU6" s="130"/>
      <c r="LAV6" s="130"/>
      <c r="LAW6" s="130"/>
      <c r="LAX6" s="130"/>
      <c r="LAY6" s="130"/>
      <c r="LAZ6" s="130"/>
      <c r="LBA6" s="130"/>
      <c r="LBB6" s="130"/>
      <c r="LBC6" s="130"/>
      <c r="LBD6" s="130"/>
      <c r="LBE6" s="130"/>
      <c r="LBF6" s="130"/>
      <c r="LBG6" s="130"/>
      <c r="LBH6" s="130"/>
      <c r="LBI6" s="130"/>
      <c r="LBJ6" s="130"/>
      <c r="LBK6" s="130"/>
      <c r="LBL6" s="130"/>
      <c r="LBM6" s="130"/>
      <c r="LBN6" s="130"/>
      <c r="LBO6" s="130"/>
      <c r="LBP6" s="130"/>
      <c r="LBQ6" s="130"/>
      <c r="LBR6" s="130"/>
      <c r="LBS6" s="130"/>
      <c r="LBT6" s="130"/>
      <c r="LBU6" s="130"/>
      <c r="LBV6" s="130"/>
      <c r="LBW6" s="130"/>
      <c r="LBX6" s="130"/>
      <c r="LBY6" s="130"/>
      <c r="LBZ6" s="130"/>
      <c r="LCA6" s="130"/>
      <c r="LCB6" s="130"/>
      <c r="LCC6" s="130"/>
      <c r="LCD6" s="130"/>
      <c r="LCE6" s="130"/>
      <c r="LCF6" s="130"/>
      <c r="LCG6" s="130"/>
      <c r="LCH6" s="130"/>
      <c r="LCI6" s="130"/>
      <c r="LCJ6" s="130"/>
      <c r="LCK6" s="130"/>
      <c r="LCL6" s="130"/>
      <c r="LCM6" s="130"/>
      <c r="LCN6" s="130"/>
      <c r="LCO6" s="130"/>
      <c r="LCP6" s="130"/>
      <c r="LCQ6" s="130"/>
      <c r="LCR6" s="130"/>
      <c r="LCS6" s="130"/>
      <c r="LCT6" s="130"/>
      <c r="LCU6" s="130"/>
      <c r="LCV6" s="130"/>
      <c r="LCW6" s="130"/>
      <c r="LCX6" s="130"/>
      <c r="LCY6" s="130"/>
      <c r="LCZ6" s="130"/>
      <c r="LDA6" s="130"/>
      <c r="LDB6" s="130"/>
      <c r="LDC6" s="130"/>
      <c r="LDD6" s="130"/>
      <c r="LDE6" s="130"/>
      <c r="LDF6" s="130"/>
      <c r="LDG6" s="130"/>
      <c r="LDH6" s="130"/>
      <c r="LDI6" s="130"/>
      <c r="LDJ6" s="130"/>
      <c r="LDK6" s="130"/>
      <c r="LDL6" s="130"/>
      <c r="LDM6" s="130"/>
      <c r="LDN6" s="130"/>
      <c r="LDO6" s="130"/>
      <c r="LDP6" s="130"/>
      <c r="LDQ6" s="130"/>
      <c r="LDR6" s="130"/>
      <c r="LDS6" s="130"/>
      <c r="LDT6" s="130"/>
      <c r="LDU6" s="130"/>
      <c r="LDV6" s="130"/>
      <c r="LDW6" s="130"/>
      <c r="LDX6" s="130"/>
      <c r="LDY6" s="130"/>
      <c r="LDZ6" s="130"/>
      <c r="LEA6" s="130"/>
      <c r="LEB6" s="130"/>
      <c r="LEC6" s="130"/>
      <c r="LED6" s="130"/>
      <c r="LEE6" s="130"/>
      <c r="LEF6" s="130"/>
      <c r="LEG6" s="130"/>
      <c r="LEH6" s="130"/>
      <c r="LEI6" s="130"/>
      <c r="LEJ6" s="130"/>
      <c r="LEK6" s="130"/>
      <c r="LEL6" s="130"/>
      <c r="LEM6" s="130"/>
      <c r="LEN6" s="130"/>
      <c r="LEO6" s="130"/>
      <c r="LEP6" s="130"/>
      <c r="LEQ6" s="130"/>
      <c r="LER6" s="130"/>
      <c r="LES6" s="130"/>
      <c r="LET6" s="130"/>
      <c r="LEU6" s="130"/>
      <c r="LEV6" s="130"/>
      <c r="LEW6" s="130"/>
      <c r="LEX6" s="130"/>
      <c r="LEY6" s="130"/>
      <c r="LEZ6" s="130"/>
      <c r="LFA6" s="130"/>
      <c r="LFB6" s="130"/>
      <c r="LFC6" s="130"/>
      <c r="LFD6" s="130"/>
      <c r="LFE6" s="130"/>
      <c r="LFF6" s="130"/>
      <c r="LFG6" s="130"/>
      <c r="LFH6" s="130"/>
      <c r="LFI6" s="130"/>
      <c r="LFJ6" s="130"/>
      <c r="LFK6" s="130"/>
      <c r="LFL6" s="130"/>
      <c r="LFM6" s="130"/>
      <c r="LFN6" s="130"/>
      <c r="LFO6" s="130"/>
      <c r="LFP6" s="130"/>
      <c r="LFQ6" s="130"/>
      <c r="LFR6" s="130"/>
      <c r="LFS6" s="130"/>
      <c r="LFT6" s="130"/>
      <c r="LFU6" s="130"/>
      <c r="LFV6" s="130"/>
      <c r="LFW6" s="130"/>
      <c r="LFX6" s="130"/>
      <c r="LFY6" s="130"/>
      <c r="LFZ6" s="130"/>
      <c r="LGA6" s="130"/>
      <c r="LGB6" s="130"/>
      <c r="LGC6" s="130"/>
      <c r="LGD6" s="130"/>
      <c r="LGE6" s="130"/>
      <c r="LGF6" s="130"/>
      <c r="LGG6" s="130"/>
      <c r="LGH6" s="130"/>
      <c r="LGI6" s="130"/>
      <c r="LGJ6" s="130"/>
      <c r="LGK6" s="130"/>
      <c r="LGL6" s="130"/>
      <c r="LGM6" s="130"/>
      <c r="LGN6" s="130"/>
      <c r="LGO6" s="130"/>
      <c r="LGP6" s="130"/>
      <c r="LGQ6" s="130"/>
      <c r="LGR6" s="130"/>
      <c r="LGS6" s="130"/>
      <c r="LGT6" s="130"/>
      <c r="LGU6" s="130"/>
      <c r="LGV6" s="130"/>
      <c r="LGW6" s="130"/>
      <c r="LGX6" s="130"/>
      <c r="LGY6" s="130"/>
      <c r="LGZ6" s="130"/>
      <c r="LHA6" s="130"/>
      <c r="LHB6" s="130"/>
      <c r="LHC6" s="130"/>
      <c r="LHD6" s="130"/>
      <c r="LHE6" s="130"/>
      <c r="LHF6" s="130"/>
      <c r="LHG6" s="130"/>
      <c r="LHH6" s="130"/>
      <c r="LHI6" s="130"/>
      <c r="LHJ6" s="130"/>
      <c r="LHK6" s="130"/>
      <c r="LHL6" s="130"/>
      <c r="LHM6" s="130"/>
      <c r="LHN6" s="130"/>
      <c r="LHO6" s="130"/>
      <c r="LHP6" s="130"/>
      <c r="LHQ6" s="130"/>
      <c r="LHR6" s="130"/>
      <c r="LHS6" s="130"/>
      <c r="LHT6" s="130"/>
      <c r="LHU6" s="130"/>
      <c r="LHV6" s="130"/>
      <c r="LHW6" s="130"/>
      <c r="LHX6" s="130"/>
      <c r="LHY6" s="130"/>
      <c r="LHZ6" s="130"/>
      <c r="LIA6" s="130"/>
      <c r="LIB6" s="130"/>
      <c r="LIC6" s="130"/>
      <c r="LID6" s="130"/>
      <c r="LIE6" s="130"/>
      <c r="LIF6" s="130"/>
      <c r="LIG6" s="130"/>
      <c r="LIH6" s="130"/>
      <c r="LII6" s="130"/>
      <c r="LIJ6" s="130"/>
      <c r="LIK6" s="130"/>
      <c r="LIL6" s="130"/>
      <c r="LIM6" s="130"/>
      <c r="LIN6" s="130"/>
      <c r="LIO6" s="130"/>
      <c r="LIP6" s="130"/>
      <c r="LIQ6" s="130"/>
      <c r="LIR6" s="130"/>
      <c r="LIS6" s="130"/>
      <c r="LIT6" s="130"/>
      <c r="LIU6" s="130"/>
      <c r="LIV6" s="130"/>
      <c r="LIW6" s="130"/>
      <c r="LIX6" s="130"/>
      <c r="LIY6" s="130"/>
      <c r="LIZ6" s="130"/>
      <c r="LJA6" s="130"/>
      <c r="LJB6" s="130"/>
      <c r="LJC6" s="130"/>
      <c r="LJD6" s="130"/>
      <c r="LJE6" s="130"/>
      <c r="LJF6" s="130"/>
      <c r="LJG6" s="130"/>
      <c r="LJH6" s="130"/>
      <c r="LJI6" s="130"/>
      <c r="LJJ6" s="130"/>
      <c r="LJK6" s="130"/>
      <c r="LJL6" s="130"/>
      <c r="LJM6" s="130"/>
      <c r="LJN6" s="130"/>
      <c r="LJO6" s="130"/>
      <c r="LJP6" s="130"/>
      <c r="LJQ6" s="130"/>
      <c r="LJR6" s="130"/>
      <c r="LJS6" s="130"/>
      <c r="LJT6" s="130"/>
      <c r="LJU6" s="130"/>
      <c r="LJV6" s="130"/>
      <c r="LJW6" s="130"/>
      <c r="LJX6" s="130"/>
      <c r="LJY6" s="130"/>
      <c r="LJZ6" s="130"/>
      <c r="LKA6" s="130"/>
      <c r="LKB6" s="130"/>
      <c r="LKC6" s="130"/>
      <c r="LKD6" s="130"/>
      <c r="LKE6" s="130"/>
      <c r="LKF6" s="130"/>
      <c r="LKG6" s="130"/>
      <c r="LKH6" s="130"/>
      <c r="LKI6" s="130"/>
      <c r="LKJ6" s="130"/>
      <c r="LKK6" s="130"/>
      <c r="LKL6" s="130"/>
      <c r="LKM6" s="130"/>
      <c r="LKN6" s="130"/>
      <c r="LKO6" s="130"/>
      <c r="LKP6" s="130"/>
      <c r="LKQ6" s="130"/>
      <c r="LKR6" s="130"/>
      <c r="LKS6" s="130"/>
      <c r="LKT6" s="130"/>
      <c r="LKU6" s="130"/>
      <c r="LKV6" s="130"/>
      <c r="LKW6" s="130"/>
      <c r="LKX6" s="130"/>
      <c r="LKY6" s="130"/>
      <c r="LKZ6" s="130"/>
      <c r="LLA6" s="130"/>
      <c r="LLB6" s="130"/>
      <c r="LLC6" s="130"/>
      <c r="LLD6" s="130"/>
      <c r="LLE6" s="130"/>
      <c r="LLF6" s="130"/>
      <c r="LLG6" s="130"/>
      <c r="LLH6" s="130"/>
      <c r="LLI6" s="130"/>
      <c r="LLJ6" s="130"/>
      <c r="LLK6" s="130"/>
      <c r="LLL6" s="130"/>
      <c r="LLM6" s="130"/>
      <c r="LLN6" s="130"/>
      <c r="LLO6" s="130"/>
      <c r="LLP6" s="130"/>
      <c r="LLQ6" s="130"/>
      <c r="LLR6" s="130"/>
      <c r="LLS6" s="130"/>
      <c r="LLT6" s="130"/>
      <c r="LLU6" s="130"/>
      <c r="LLV6" s="130"/>
      <c r="LLW6" s="130"/>
      <c r="LLX6" s="130"/>
      <c r="LLY6" s="130"/>
      <c r="LLZ6" s="130"/>
      <c r="LMA6" s="130"/>
      <c r="LMB6" s="130"/>
      <c r="LMC6" s="130"/>
      <c r="LMD6" s="130"/>
      <c r="LME6" s="130"/>
      <c r="LMF6" s="130"/>
      <c r="LMG6" s="130"/>
      <c r="LMH6" s="130"/>
      <c r="LMI6" s="130"/>
      <c r="LMJ6" s="130"/>
      <c r="LMK6" s="130"/>
      <c r="LML6" s="130"/>
      <c r="LMM6" s="130"/>
      <c r="LMN6" s="130"/>
      <c r="LMO6" s="130"/>
      <c r="LMP6" s="130"/>
      <c r="LMQ6" s="130"/>
      <c r="LMR6" s="130"/>
      <c r="LMS6" s="130"/>
      <c r="LMT6" s="130"/>
      <c r="LMU6" s="130"/>
      <c r="LMV6" s="130"/>
      <c r="LMW6" s="130"/>
      <c r="LMX6" s="130"/>
      <c r="LMY6" s="130"/>
      <c r="LMZ6" s="130"/>
      <c r="LNA6" s="130"/>
      <c r="LNB6" s="130"/>
      <c r="LNC6" s="130"/>
      <c r="LND6" s="130"/>
      <c r="LNE6" s="130"/>
      <c r="LNF6" s="130"/>
      <c r="LNG6" s="130"/>
      <c r="LNH6" s="130"/>
      <c r="LNI6" s="130"/>
      <c r="LNJ6" s="130"/>
      <c r="LNK6" s="130"/>
      <c r="LNL6" s="130"/>
      <c r="LNM6" s="130"/>
      <c r="LNN6" s="130"/>
      <c r="LNO6" s="130"/>
      <c r="LNP6" s="130"/>
      <c r="LNQ6" s="130"/>
      <c r="LNR6" s="130"/>
      <c r="LNS6" s="130"/>
      <c r="LNT6" s="130"/>
      <c r="LNU6" s="130"/>
      <c r="LNV6" s="130"/>
      <c r="LNW6" s="130"/>
      <c r="LNX6" s="130"/>
      <c r="LNY6" s="130"/>
      <c r="LNZ6" s="130"/>
      <c r="LOA6" s="130"/>
      <c r="LOB6" s="130"/>
      <c r="LOC6" s="130"/>
      <c r="LOD6" s="130"/>
      <c r="LOE6" s="130"/>
      <c r="LOF6" s="130"/>
      <c r="LOG6" s="130"/>
      <c r="LOH6" s="130"/>
      <c r="LOI6" s="130"/>
      <c r="LOJ6" s="130"/>
      <c r="LOK6" s="130"/>
      <c r="LOL6" s="130"/>
      <c r="LOM6" s="130"/>
      <c r="LON6" s="130"/>
      <c r="LOO6" s="130"/>
      <c r="LOP6" s="130"/>
      <c r="LOQ6" s="130"/>
      <c r="LOR6" s="130"/>
      <c r="LOS6" s="130"/>
      <c r="LOT6" s="130"/>
      <c r="LOU6" s="130"/>
      <c r="LOV6" s="130"/>
      <c r="LOW6" s="130"/>
      <c r="LOX6" s="130"/>
      <c r="LOY6" s="130"/>
      <c r="LOZ6" s="130"/>
      <c r="LPA6" s="130"/>
      <c r="LPB6" s="130"/>
      <c r="LPC6" s="130"/>
      <c r="LPD6" s="130"/>
      <c r="LPE6" s="130"/>
      <c r="LPF6" s="130"/>
      <c r="LPG6" s="130"/>
      <c r="LPH6" s="130"/>
      <c r="LPI6" s="130"/>
      <c r="LPJ6" s="130"/>
      <c r="LPK6" s="130"/>
      <c r="LPL6" s="130"/>
      <c r="LPM6" s="130"/>
      <c r="LPN6" s="130"/>
      <c r="LPO6" s="130"/>
      <c r="LPP6" s="130"/>
      <c r="LPQ6" s="130"/>
      <c r="LPR6" s="130"/>
      <c r="LPS6" s="130"/>
      <c r="LPT6" s="130"/>
      <c r="LPU6" s="130"/>
      <c r="LPV6" s="130"/>
      <c r="LPW6" s="130"/>
      <c r="LPX6" s="130"/>
      <c r="LPY6" s="130"/>
      <c r="LPZ6" s="130"/>
      <c r="LQA6" s="130"/>
      <c r="LQB6" s="130"/>
      <c r="LQC6" s="130"/>
      <c r="LQD6" s="130"/>
      <c r="LQE6" s="130"/>
      <c r="LQF6" s="130"/>
      <c r="LQG6" s="130"/>
      <c r="LQH6" s="130"/>
      <c r="LQI6" s="130"/>
      <c r="LQJ6" s="130"/>
      <c r="LQK6" s="130"/>
      <c r="LQL6" s="130"/>
      <c r="LQM6" s="130"/>
      <c r="LQN6" s="130"/>
      <c r="LQO6" s="130"/>
      <c r="LQP6" s="130"/>
      <c r="LQQ6" s="130"/>
      <c r="LQR6" s="130"/>
      <c r="LQS6" s="130"/>
      <c r="LQT6" s="130"/>
      <c r="LQU6" s="130"/>
      <c r="LQV6" s="130"/>
      <c r="LQW6" s="130"/>
      <c r="LQX6" s="130"/>
      <c r="LQY6" s="130"/>
      <c r="LQZ6" s="130"/>
      <c r="LRA6" s="130"/>
      <c r="LRB6" s="130"/>
      <c r="LRC6" s="130"/>
      <c r="LRD6" s="130"/>
      <c r="LRE6" s="130"/>
      <c r="LRF6" s="130"/>
      <c r="LRG6" s="130"/>
      <c r="LRH6" s="130"/>
      <c r="LRI6" s="130"/>
      <c r="LRJ6" s="130"/>
      <c r="LRK6" s="130"/>
      <c r="LRL6" s="130"/>
      <c r="LRM6" s="130"/>
      <c r="LRN6" s="130"/>
      <c r="LRO6" s="130"/>
      <c r="LRP6" s="130"/>
      <c r="LRQ6" s="130"/>
      <c r="LRR6" s="130"/>
      <c r="LRS6" s="130"/>
      <c r="LRT6" s="130"/>
      <c r="LRU6" s="130"/>
      <c r="LRV6" s="130"/>
      <c r="LRW6" s="130"/>
      <c r="LRX6" s="130"/>
      <c r="LRY6" s="130"/>
      <c r="LRZ6" s="130"/>
      <c r="LSA6" s="130"/>
      <c r="LSB6" s="130"/>
      <c r="LSC6" s="130"/>
      <c r="LSD6" s="130"/>
      <c r="LSE6" s="130"/>
      <c r="LSF6" s="130"/>
      <c r="LSG6" s="130"/>
      <c r="LSH6" s="130"/>
      <c r="LSI6" s="130"/>
      <c r="LSJ6" s="130"/>
      <c r="LSK6" s="130"/>
      <c r="LSL6" s="130"/>
      <c r="LSM6" s="130"/>
      <c r="LSN6" s="130"/>
      <c r="LSO6" s="130"/>
      <c r="LSP6" s="130"/>
      <c r="LSQ6" s="130"/>
      <c r="LSR6" s="130"/>
      <c r="LSS6" s="130"/>
      <c r="LST6" s="130"/>
      <c r="LSU6" s="130"/>
      <c r="LSV6" s="130"/>
      <c r="LSW6" s="130"/>
      <c r="LSX6" s="130"/>
      <c r="LSY6" s="130"/>
      <c r="LSZ6" s="130"/>
      <c r="LTA6" s="130"/>
      <c r="LTB6" s="130"/>
      <c r="LTC6" s="130"/>
      <c r="LTD6" s="130"/>
      <c r="LTE6" s="130"/>
      <c r="LTF6" s="130"/>
      <c r="LTG6" s="130"/>
      <c r="LTH6" s="130"/>
      <c r="LTI6" s="130"/>
      <c r="LTJ6" s="130"/>
      <c r="LTK6" s="130"/>
      <c r="LTL6" s="130"/>
      <c r="LTM6" s="130"/>
      <c r="LTN6" s="130"/>
      <c r="LTO6" s="130"/>
      <c r="LTP6" s="130"/>
      <c r="LTQ6" s="130"/>
      <c r="LTR6" s="130"/>
      <c r="LTS6" s="130"/>
      <c r="LTT6" s="130"/>
      <c r="LTU6" s="130"/>
      <c r="LTV6" s="130"/>
      <c r="LTW6" s="130"/>
      <c r="LTX6" s="130"/>
      <c r="LTY6" s="130"/>
      <c r="LTZ6" s="130"/>
      <c r="LUA6" s="130"/>
      <c r="LUB6" s="130"/>
      <c r="LUC6" s="130"/>
      <c r="LUD6" s="130"/>
      <c r="LUE6" s="130"/>
      <c r="LUF6" s="130"/>
      <c r="LUG6" s="130"/>
      <c r="LUH6" s="130"/>
      <c r="LUI6" s="130"/>
      <c r="LUJ6" s="130"/>
      <c r="LUK6" s="130"/>
      <c r="LUL6" s="130"/>
      <c r="LUM6" s="130"/>
      <c r="LUN6" s="130"/>
      <c r="LUO6" s="130"/>
      <c r="LUP6" s="130"/>
      <c r="LUQ6" s="130"/>
      <c r="LUR6" s="130"/>
      <c r="LUS6" s="130"/>
      <c r="LUT6" s="130"/>
      <c r="LUU6" s="130"/>
      <c r="LUV6" s="130"/>
      <c r="LUW6" s="130"/>
      <c r="LUX6" s="130"/>
      <c r="LUY6" s="130"/>
      <c r="LUZ6" s="130"/>
      <c r="LVA6" s="130"/>
      <c r="LVB6" s="130"/>
      <c r="LVC6" s="130"/>
      <c r="LVD6" s="130"/>
      <c r="LVE6" s="130"/>
      <c r="LVF6" s="130"/>
      <c r="LVG6" s="130"/>
      <c r="LVH6" s="130"/>
      <c r="LVI6" s="130"/>
      <c r="LVJ6" s="130"/>
      <c r="LVK6" s="130"/>
      <c r="LVL6" s="130"/>
      <c r="LVM6" s="130"/>
      <c r="LVN6" s="130"/>
      <c r="LVO6" s="130"/>
      <c r="LVP6" s="130"/>
      <c r="LVQ6" s="130"/>
      <c r="LVR6" s="130"/>
      <c r="LVS6" s="130"/>
      <c r="LVT6" s="130"/>
      <c r="LVU6" s="130"/>
      <c r="LVV6" s="130"/>
      <c r="LVW6" s="130"/>
      <c r="LVX6" s="130"/>
      <c r="LVY6" s="130"/>
      <c r="LVZ6" s="130"/>
      <c r="LWA6" s="130"/>
      <c r="LWB6" s="130"/>
      <c r="LWC6" s="130"/>
      <c r="LWD6" s="130"/>
      <c r="LWE6" s="130"/>
      <c r="LWF6" s="130"/>
      <c r="LWG6" s="130"/>
      <c r="LWH6" s="130"/>
      <c r="LWI6" s="130"/>
      <c r="LWJ6" s="130"/>
      <c r="LWK6" s="130"/>
      <c r="LWL6" s="130"/>
      <c r="LWM6" s="130"/>
      <c r="LWN6" s="130"/>
      <c r="LWO6" s="130"/>
      <c r="LWP6" s="130"/>
      <c r="LWQ6" s="130"/>
      <c r="LWR6" s="130"/>
      <c r="LWS6" s="130"/>
      <c r="LWT6" s="130"/>
      <c r="LWU6" s="130"/>
      <c r="LWV6" s="130"/>
      <c r="LWW6" s="130"/>
      <c r="LWX6" s="130"/>
      <c r="LWY6" s="130"/>
      <c r="LWZ6" s="130"/>
      <c r="LXA6" s="130"/>
      <c r="LXB6" s="130"/>
      <c r="LXC6" s="130"/>
      <c r="LXD6" s="130"/>
      <c r="LXE6" s="130"/>
      <c r="LXF6" s="130"/>
      <c r="LXG6" s="130"/>
      <c r="LXH6" s="130"/>
      <c r="LXI6" s="130"/>
      <c r="LXJ6" s="130"/>
      <c r="LXK6" s="130"/>
      <c r="LXL6" s="130"/>
      <c r="LXM6" s="130"/>
      <c r="LXN6" s="130"/>
      <c r="LXO6" s="130"/>
      <c r="LXP6" s="130"/>
      <c r="LXQ6" s="130"/>
      <c r="LXR6" s="130"/>
      <c r="LXS6" s="130"/>
      <c r="LXT6" s="130"/>
      <c r="LXU6" s="130"/>
      <c r="LXV6" s="130"/>
      <c r="LXW6" s="130"/>
      <c r="LXX6" s="130"/>
      <c r="LXY6" s="130"/>
      <c r="LXZ6" s="130"/>
      <c r="LYA6" s="130"/>
      <c r="LYB6" s="130"/>
      <c r="LYC6" s="130"/>
      <c r="LYD6" s="130"/>
      <c r="LYE6" s="130"/>
      <c r="LYF6" s="130"/>
      <c r="LYG6" s="130"/>
      <c r="LYH6" s="130"/>
      <c r="LYI6" s="130"/>
      <c r="LYJ6" s="130"/>
      <c r="LYK6" s="130"/>
      <c r="LYL6" s="130"/>
      <c r="LYM6" s="130"/>
      <c r="LYN6" s="130"/>
      <c r="LYO6" s="130"/>
      <c r="LYP6" s="130"/>
      <c r="LYQ6" s="130"/>
      <c r="LYR6" s="130"/>
      <c r="LYS6" s="130"/>
      <c r="LYT6" s="130"/>
      <c r="LYU6" s="130"/>
      <c r="LYV6" s="130"/>
      <c r="LYW6" s="130"/>
      <c r="LYX6" s="130"/>
      <c r="LYY6" s="130"/>
      <c r="LYZ6" s="130"/>
      <c r="LZA6" s="130"/>
      <c r="LZB6" s="130"/>
      <c r="LZC6" s="130"/>
      <c r="LZD6" s="130"/>
      <c r="LZE6" s="130"/>
      <c r="LZF6" s="130"/>
      <c r="LZG6" s="130"/>
      <c r="LZH6" s="130"/>
      <c r="LZI6" s="130"/>
      <c r="LZJ6" s="130"/>
      <c r="LZK6" s="130"/>
      <c r="LZL6" s="130"/>
      <c r="LZM6" s="130"/>
      <c r="LZN6" s="130"/>
      <c r="LZO6" s="130"/>
      <c r="LZP6" s="130"/>
      <c r="LZQ6" s="130"/>
      <c r="LZR6" s="130"/>
      <c r="LZS6" s="130"/>
      <c r="LZT6" s="130"/>
      <c r="LZU6" s="130"/>
      <c r="LZV6" s="130"/>
      <c r="LZW6" s="130"/>
      <c r="LZX6" s="130"/>
      <c r="LZY6" s="130"/>
      <c r="LZZ6" s="130"/>
      <c r="MAA6" s="130"/>
      <c r="MAB6" s="130"/>
      <c r="MAC6" s="130"/>
      <c r="MAD6" s="130"/>
      <c r="MAE6" s="130"/>
      <c r="MAF6" s="130"/>
      <c r="MAG6" s="130"/>
      <c r="MAH6" s="130"/>
      <c r="MAI6" s="130"/>
      <c r="MAJ6" s="130"/>
      <c r="MAK6" s="130"/>
      <c r="MAL6" s="130"/>
      <c r="MAM6" s="130"/>
      <c r="MAN6" s="130"/>
      <c r="MAO6" s="130"/>
      <c r="MAP6" s="130"/>
      <c r="MAQ6" s="130"/>
      <c r="MAR6" s="130"/>
      <c r="MAS6" s="130"/>
      <c r="MAT6" s="130"/>
      <c r="MAU6" s="130"/>
      <c r="MAV6" s="130"/>
      <c r="MAW6" s="130"/>
      <c r="MAX6" s="130"/>
      <c r="MAY6" s="130"/>
      <c r="MAZ6" s="130"/>
      <c r="MBA6" s="130"/>
      <c r="MBB6" s="130"/>
      <c r="MBC6" s="130"/>
      <c r="MBD6" s="130"/>
      <c r="MBE6" s="130"/>
      <c r="MBF6" s="130"/>
      <c r="MBG6" s="130"/>
      <c r="MBH6" s="130"/>
      <c r="MBI6" s="130"/>
      <c r="MBJ6" s="130"/>
      <c r="MBK6" s="130"/>
      <c r="MBL6" s="130"/>
      <c r="MBM6" s="130"/>
      <c r="MBN6" s="130"/>
      <c r="MBO6" s="130"/>
      <c r="MBP6" s="130"/>
      <c r="MBQ6" s="130"/>
      <c r="MBR6" s="130"/>
      <c r="MBS6" s="130"/>
      <c r="MBT6" s="130"/>
      <c r="MBU6" s="130"/>
      <c r="MBV6" s="130"/>
      <c r="MBW6" s="130"/>
      <c r="MBX6" s="130"/>
      <c r="MBY6" s="130"/>
      <c r="MBZ6" s="130"/>
      <c r="MCA6" s="130"/>
      <c r="MCB6" s="130"/>
      <c r="MCC6" s="130"/>
      <c r="MCD6" s="130"/>
      <c r="MCE6" s="130"/>
      <c r="MCF6" s="130"/>
      <c r="MCG6" s="130"/>
      <c r="MCH6" s="130"/>
      <c r="MCI6" s="130"/>
      <c r="MCJ6" s="130"/>
      <c r="MCK6" s="130"/>
      <c r="MCL6" s="130"/>
      <c r="MCM6" s="130"/>
      <c r="MCN6" s="130"/>
      <c r="MCO6" s="130"/>
      <c r="MCP6" s="130"/>
      <c r="MCQ6" s="130"/>
      <c r="MCR6" s="130"/>
      <c r="MCS6" s="130"/>
      <c r="MCT6" s="130"/>
      <c r="MCU6" s="130"/>
      <c r="MCV6" s="130"/>
      <c r="MCW6" s="130"/>
      <c r="MCX6" s="130"/>
      <c r="MCY6" s="130"/>
      <c r="MCZ6" s="130"/>
      <c r="MDA6" s="130"/>
      <c r="MDB6" s="130"/>
      <c r="MDC6" s="130"/>
      <c r="MDD6" s="130"/>
      <c r="MDE6" s="130"/>
      <c r="MDF6" s="130"/>
      <c r="MDG6" s="130"/>
      <c r="MDH6" s="130"/>
      <c r="MDI6" s="130"/>
      <c r="MDJ6" s="130"/>
      <c r="MDK6" s="130"/>
      <c r="MDL6" s="130"/>
      <c r="MDM6" s="130"/>
      <c r="MDN6" s="130"/>
      <c r="MDO6" s="130"/>
      <c r="MDP6" s="130"/>
      <c r="MDQ6" s="130"/>
      <c r="MDR6" s="130"/>
      <c r="MDS6" s="130"/>
      <c r="MDT6" s="130"/>
      <c r="MDU6" s="130"/>
      <c r="MDV6" s="130"/>
      <c r="MDW6" s="130"/>
      <c r="MDX6" s="130"/>
      <c r="MDY6" s="130"/>
      <c r="MDZ6" s="130"/>
      <c r="MEA6" s="130"/>
      <c r="MEB6" s="130"/>
      <c r="MEC6" s="130"/>
      <c r="MED6" s="130"/>
      <c r="MEE6" s="130"/>
      <c r="MEF6" s="130"/>
      <c r="MEG6" s="130"/>
      <c r="MEH6" s="130"/>
      <c r="MEI6" s="130"/>
      <c r="MEJ6" s="130"/>
      <c r="MEK6" s="130"/>
      <c r="MEL6" s="130"/>
      <c r="MEM6" s="130"/>
      <c r="MEN6" s="130"/>
      <c r="MEO6" s="130"/>
      <c r="MEP6" s="130"/>
      <c r="MEQ6" s="130"/>
      <c r="MER6" s="130"/>
      <c r="MES6" s="130"/>
      <c r="MET6" s="130"/>
      <c r="MEU6" s="130"/>
      <c r="MEV6" s="130"/>
      <c r="MEW6" s="130"/>
      <c r="MEX6" s="130"/>
      <c r="MEY6" s="130"/>
      <c r="MEZ6" s="130"/>
      <c r="MFA6" s="130"/>
      <c r="MFB6" s="130"/>
      <c r="MFC6" s="130"/>
      <c r="MFD6" s="130"/>
      <c r="MFE6" s="130"/>
      <c r="MFF6" s="130"/>
      <c r="MFG6" s="130"/>
      <c r="MFH6" s="130"/>
      <c r="MFI6" s="130"/>
      <c r="MFJ6" s="130"/>
      <c r="MFK6" s="130"/>
      <c r="MFL6" s="130"/>
      <c r="MFM6" s="130"/>
      <c r="MFN6" s="130"/>
      <c r="MFO6" s="130"/>
      <c r="MFP6" s="130"/>
      <c r="MFQ6" s="130"/>
      <c r="MFR6" s="130"/>
      <c r="MFS6" s="130"/>
      <c r="MFT6" s="130"/>
      <c r="MFU6" s="130"/>
      <c r="MFV6" s="130"/>
      <c r="MFW6" s="130"/>
      <c r="MFX6" s="130"/>
      <c r="MFY6" s="130"/>
      <c r="MFZ6" s="130"/>
      <c r="MGA6" s="130"/>
      <c r="MGB6" s="130"/>
      <c r="MGC6" s="130"/>
      <c r="MGD6" s="130"/>
      <c r="MGE6" s="130"/>
      <c r="MGF6" s="130"/>
      <c r="MGG6" s="130"/>
      <c r="MGH6" s="130"/>
      <c r="MGI6" s="130"/>
      <c r="MGJ6" s="130"/>
      <c r="MGK6" s="130"/>
      <c r="MGL6" s="130"/>
      <c r="MGM6" s="130"/>
      <c r="MGN6" s="130"/>
      <c r="MGO6" s="130"/>
      <c r="MGP6" s="130"/>
      <c r="MGQ6" s="130"/>
      <c r="MGR6" s="130"/>
      <c r="MGS6" s="130"/>
      <c r="MGT6" s="130"/>
      <c r="MGU6" s="130"/>
      <c r="MGV6" s="130"/>
      <c r="MGW6" s="130"/>
      <c r="MGX6" s="130"/>
      <c r="MGY6" s="130"/>
      <c r="MGZ6" s="130"/>
      <c r="MHA6" s="130"/>
      <c r="MHB6" s="130"/>
      <c r="MHC6" s="130"/>
      <c r="MHD6" s="130"/>
      <c r="MHE6" s="130"/>
      <c r="MHF6" s="130"/>
      <c r="MHG6" s="130"/>
      <c r="MHH6" s="130"/>
      <c r="MHI6" s="130"/>
      <c r="MHJ6" s="130"/>
      <c r="MHK6" s="130"/>
      <c r="MHL6" s="130"/>
      <c r="MHM6" s="130"/>
      <c r="MHN6" s="130"/>
      <c r="MHO6" s="130"/>
      <c r="MHP6" s="130"/>
      <c r="MHQ6" s="130"/>
      <c r="MHR6" s="130"/>
      <c r="MHS6" s="130"/>
      <c r="MHT6" s="130"/>
      <c r="MHU6" s="130"/>
      <c r="MHV6" s="130"/>
      <c r="MHW6" s="130"/>
      <c r="MHX6" s="130"/>
      <c r="MHY6" s="130"/>
      <c r="MHZ6" s="130"/>
      <c r="MIA6" s="130"/>
      <c r="MIB6" s="130"/>
      <c r="MIC6" s="130"/>
      <c r="MID6" s="130"/>
      <c r="MIE6" s="130"/>
      <c r="MIF6" s="130"/>
      <c r="MIG6" s="130"/>
      <c r="MIH6" s="130"/>
      <c r="MII6" s="130"/>
      <c r="MIJ6" s="130"/>
      <c r="MIK6" s="130"/>
      <c r="MIL6" s="130"/>
      <c r="MIM6" s="130"/>
      <c r="MIN6" s="130"/>
      <c r="MIO6" s="130"/>
      <c r="MIP6" s="130"/>
      <c r="MIQ6" s="130"/>
      <c r="MIR6" s="130"/>
      <c r="MIS6" s="130"/>
      <c r="MIT6" s="130"/>
      <c r="MIU6" s="130"/>
      <c r="MIV6" s="130"/>
      <c r="MIW6" s="130"/>
      <c r="MIX6" s="130"/>
      <c r="MIY6" s="130"/>
      <c r="MIZ6" s="130"/>
      <c r="MJA6" s="130"/>
      <c r="MJB6" s="130"/>
      <c r="MJC6" s="130"/>
      <c r="MJD6" s="130"/>
      <c r="MJE6" s="130"/>
      <c r="MJF6" s="130"/>
      <c r="MJG6" s="130"/>
      <c r="MJH6" s="130"/>
      <c r="MJI6" s="130"/>
      <c r="MJJ6" s="130"/>
      <c r="MJK6" s="130"/>
      <c r="MJL6" s="130"/>
      <c r="MJM6" s="130"/>
      <c r="MJN6" s="130"/>
      <c r="MJO6" s="130"/>
      <c r="MJP6" s="130"/>
      <c r="MJQ6" s="130"/>
      <c r="MJR6" s="130"/>
      <c r="MJS6" s="130"/>
      <c r="MJT6" s="130"/>
      <c r="MJU6" s="130"/>
      <c r="MJV6" s="130"/>
      <c r="MJW6" s="130"/>
      <c r="MJX6" s="130"/>
      <c r="MJY6" s="130"/>
      <c r="MJZ6" s="130"/>
      <c r="MKA6" s="130"/>
      <c r="MKB6" s="130"/>
      <c r="MKC6" s="130"/>
      <c r="MKD6" s="130"/>
      <c r="MKE6" s="130"/>
      <c r="MKF6" s="130"/>
      <c r="MKG6" s="130"/>
      <c r="MKH6" s="130"/>
      <c r="MKI6" s="130"/>
      <c r="MKJ6" s="130"/>
      <c r="MKK6" s="130"/>
      <c r="MKL6" s="130"/>
      <c r="MKM6" s="130"/>
      <c r="MKN6" s="130"/>
      <c r="MKO6" s="130"/>
      <c r="MKP6" s="130"/>
      <c r="MKQ6" s="130"/>
      <c r="MKR6" s="130"/>
      <c r="MKS6" s="130"/>
      <c r="MKT6" s="130"/>
      <c r="MKU6" s="130"/>
      <c r="MKV6" s="130"/>
      <c r="MKW6" s="130"/>
      <c r="MKX6" s="130"/>
      <c r="MKY6" s="130"/>
      <c r="MKZ6" s="130"/>
      <c r="MLA6" s="130"/>
      <c r="MLB6" s="130"/>
      <c r="MLC6" s="130"/>
      <c r="MLD6" s="130"/>
      <c r="MLE6" s="130"/>
      <c r="MLF6" s="130"/>
      <c r="MLG6" s="130"/>
      <c r="MLH6" s="130"/>
      <c r="MLI6" s="130"/>
      <c r="MLJ6" s="130"/>
      <c r="MLK6" s="130"/>
      <c r="MLL6" s="130"/>
      <c r="MLM6" s="130"/>
      <c r="MLN6" s="130"/>
      <c r="MLO6" s="130"/>
      <c r="MLP6" s="130"/>
      <c r="MLQ6" s="130"/>
      <c r="MLR6" s="130"/>
      <c r="MLS6" s="130"/>
      <c r="MLT6" s="130"/>
      <c r="MLU6" s="130"/>
      <c r="MLV6" s="130"/>
      <c r="MLW6" s="130"/>
      <c r="MLX6" s="130"/>
      <c r="MLY6" s="130"/>
      <c r="MLZ6" s="130"/>
      <c r="MMA6" s="130"/>
      <c r="MMB6" s="130"/>
      <c r="MMC6" s="130"/>
      <c r="MMD6" s="130"/>
      <c r="MME6" s="130"/>
      <c r="MMF6" s="130"/>
      <c r="MMG6" s="130"/>
      <c r="MMH6" s="130"/>
      <c r="MMI6" s="130"/>
      <c r="MMJ6" s="130"/>
      <c r="MMK6" s="130"/>
      <c r="MML6" s="130"/>
      <c r="MMM6" s="130"/>
      <c r="MMN6" s="130"/>
      <c r="MMO6" s="130"/>
      <c r="MMP6" s="130"/>
      <c r="MMQ6" s="130"/>
      <c r="MMR6" s="130"/>
      <c r="MMS6" s="130"/>
      <c r="MMT6" s="130"/>
      <c r="MMU6" s="130"/>
      <c r="MMV6" s="130"/>
      <c r="MMW6" s="130"/>
      <c r="MMX6" s="130"/>
      <c r="MMY6" s="130"/>
      <c r="MMZ6" s="130"/>
      <c r="MNA6" s="130"/>
      <c r="MNB6" s="130"/>
      <c r="MNC6" s="130"/>
      <c r="MND6" s="130"/>
      <c r="MNE6" s="130"/>
      <c r="MNF6" s="130"/>
      <c r="MNG6" s="130"/>
      <c r="MNH6" s="130"/>
      <c r="MNI6" s="130"/>
      <c r="MNJ6" s="130"/>
      <c r="MNK6" s="130"/>
      <c r="MNL6" s="130"/>
      <c r="MNM6" s="130"/>
      <c r="MNN6" s="130"/>
      <c r="MNO6" s="130"/>
      <c r="MNP6" s="130"/>
      <c r="MNQ6" s="130"/>
      <c r="MNR6" s="130"/>
      <c r="MNS6" s="130"/>
      <c r="MNT6" s="130"/>
      <c r="MNU6" s="130"/>
      <c r="MNV6" s="130"/>
      <c r="MNW6" s="130"/>
      <c r="MNX6" s="130"/>
      <c r="MNY6" s="130"/>
      <c r="MNZ6" s="130"/>
      <c r="MOA6" s="130"/>
      <c r="MOB6" s="130"/>
      <c r="MOC6" s="130"/>
      <c r="MOD6" s="130"/>
      <c r="MOE6" s="130"/>
      <c r="MOF6" s="130"/>
      <c r="MOG6" s="130"/>
      <c r="MOH6" s="130"/>
      <c r="MOI6" s="130"/>
      <c r="MOJ6" s="130"/>
      <c r="MOK6" s="130"/>
      <c r="MOL6" s="130"/>
      <c r="MOM6" s="130"/>
      <c r="MON6" s="130"/>
      <c r="MOO6" s="130"/>
      <c r="MOP6" s="130"/>
      <c r="MOQ6" s="130"/>
      <c r="MOR6" s="130"/>
      <c r="MOS6" s="130"/>
      <c r="MOT6" s="130"/>
      <c r="MOU6" s="130"/>
      <c r="MOV6" s="130"/>
      <c r="MOW6" s="130"/>
      <c r="MOX6" s="130"/>
      <c r="MOY6" s="130"/>
      <c r="MOZ6" s="130"/>
      <c r="MPA6" s="130"/>
      <c r="MPB6" s="130"/>
      <c r="MPC6" s="130"/>
      <c r="MPD6" s="130"/>
      <c r="MPE6" s="130"/>
      <c r="MPF6" s="130"/>
      <c r="MPG6" s="130"/>
      <c r="MPH6" s="130"/>
      <c r="MPI6" s="130"/>
      <c r="MPJ6" s="130"/>
      <c r="MPK6" s="130"/>
      <c r="MPL6" s="130"/>
      <c r="MPM6" s="130"/>
      <c r="MPN6" s="130"/>
      <c r="MPO6" s="130"/>
      <c r="MPP6" s="130"/>
      <c r="MPQ6" s="130"/>
      <c r="MPR6" s="130"/>
      <c r="MPS6" s="130"/>
      <c r="MPT6" s="130"/>
      <c r="MPU6" s="130"/>
      <c r="MPV6" s="130"/>
      <c r="MPW6" s="130"/>
      <c r="MPX6" s="130"/>
      <c r="MPY6" s="130"/>
      <c r="MPZ6" s="130"/>
      <c r="MQA6" s="130"/>
      <c r="MQB6" s="130"/>
      <c r="MQC6" s="130"/>
      <c r="MQD6" s="130"/>
      <c r="MQE6" s="130"/>
      <c r="MQF6" s="130"/>
      <c r="MQG6" s="130"/>
      <c r="MQH6" s="130"/>
      <c r="MQI6" s="130"/>
      <c r="MQJ6" s="130"/>
      <c r="MQK6" s="130"/>
      <c r="MQL6" s="130"/>
      <c r="MQM6" s="130"/>
      <c r="MQN6" s="130"/>
      <c r="MQO6" s="130"/>
      <c r="MQP6" s="130"/>
      <c r="MQQ6" s="130"/>
      <c r="MQR6" s="130"/>
      <c r="MQS6" s="130"/>
      <c r="MQT6" s="130"/>
      <c r="MQU6" s="130"/>
      <c r="MQV6" s="130"/>
      <c r="MQW6" s="130"/>
      <c r="MQX6" s="130"/>
      <c r="MQY6" s="130"/>
      <c r="MQZ6" s="130"/>
      <c r="MRA6" s="130"/>
      <c r="MRB6" s="130"/>
      <c r="MRC6" s="130"/>
      <c r="MRD6" s="130"/>
      <c r="MRE6" s="130"/>
      <c r="MRF6" s="130"/>
      <c r="MRG6" s="130"/>
      <c r="MRH6" s="130"/>
      <c r="MRI6" s="130"/>
      <c r="MRJ6" s="130"/>
      <c r="MRK6" s="130"/>
      <c r="MRL6" s="130"/>
      <c r="MRM6" s="130"/>
      <c r="MRN6" s="130"/>
      <c r="MRO6" s="130"/>
      <c r="MRP6" s="130"/>
      <c r="MRQ6" s="130"/>
      <c r="MRR6" s="130"/>
      <c r="MRS6" s="130"/>
      <c r="MRT6" s="130"/>
      <c r="MRU6" s="130"/>
      <c r="MRV6" s="130"/>
      <c r="MRW6" s="130"/>
      <c r="MRX6" s="130"/>
      <c r="MRY6" s="130"/>
      <c r="MRZ6" s="130"/>
      <c r="MSA6" s="130"/>
      <c r="MSB6" s="130"/>
      <c r="MSC6" s="130"/>
      <c r="MSD6" s="130"/>
      <c r="MSE6" s="130"/>
      <c r="MSF6" s="130"/>
      <c r="MSG6" s="130"/>
      <c r="MSH6" s="130"/>
      <c r="MSI6" s="130"/>
      <c r="MSJ6" s="130"/>
      <c r="MSK6" s="130"/>
      <c r="MSL6" s="130"/>
      <c r="MSM6" s="130"/>
      <c r="MSN6" s="130"/>
      <c r="MSO6" s="130"/>
      <c r="MSP6" s="130"/>
      <c r="MSQ6" s="130"/>
      <c r="MSR6" s="130"/>
      <c r="MSS6" s="130"/>
      <c r="MST6" s="130"/>
      <c r="MSU6" s="130"/>
      <c r="MSV6" s="130"/>
      <c r="MSW6" s="130"/>
      <c r="MSX6" s="130"/>
      <c r="MSY6" s="130"/>
      <c r="MSZ6" s="130"/>
      <c r="MTA6" s="130"/>
      <c r="MTB6" s="130"/>
      <c r="MTC6" s="130"/>
      <c r="MTD6" s="130"/>
      <c r="MTE6" s="130"/>
      <c r="MTF6" s="130"/>
      <c r="MTG6" s="130"/>
      <c r="MTH6" s="130"/>
      <c r="MTI6" s="130"/>
      <c r="MTJ6" s="130"/>
      <c r="MTK6" s="130"/>
      <c r="MTL6" s="130"/>
      <c r="MTM6" s="130"/>
      <c r="MTN6" s="130"/>
      <c r="MTO6" s="130"/>
      <c r="MTP6" s="130"/>
      <c r="MTQ6" s="130"/>
      <c r="MTR6" s="130"/>
      <c r="MTS6" s="130"/>
      <c r="MTT6" s="130"/>
      <c r="MTU6" s="130"/>
      <c r="MTV6" s="130"/>
      <c r="MTW6" s="130"/>
      <c r="MTX6" s="130"/>
      <c r="MTY6" s="130"/>
      <c r="MTZ6" s="130"/>
      <c r="MUA6" s="130"/>
      <c r="MUB6" s="130"/>
      <c r="MUC6" s="130"/>
      <c r="MUD6" s="130"/>
      <c r="MUE6" s="130"/>
      <c r="MUF6" s="130"/>
      <c r="MUG6" s="130"/>
      <c r="MUH6" s="130"/>
      <c r="MUI6" s="130"/>
      <c r="MUJ6" s="130"/>
      <c r="MUK6" s="130"/>
      <c r="MUL6" s="130"/>
      <c r="MUM6" s="130"/>
      <c r="MUN6" s="130"/>
      <c r="MUO6" s="130"/>
      <c r="MUP6" s="130"/>
      <c r="MUQ6" s="130"/>
      <c r="MUR6" s="130"/>
      <c r="MUS6" s="130"/>
      <c r="MUT6" s="130"/>
      <c r="MUU6" s="130"/>
      <c r="MUV6" s="130"/>
      <c r="MUW6" s="130"/>
      <c r="MUX6" s="130"/>
      <c r="MUY6" s="130"/>
      <c r="MUZ6" s="130"/>
      <c r="MVA6" s="130"/>
      <c r="MVB6" s="130"/>
      <c r="MVC6" s="130"/>
      <c r="MVD6" s="130"/>
      <c r="MVE6" s="130"/>
      <c r="MVF6" s="130"/>
      <c r="MVG6" s="130"/>
      <c r="MVH6" s="130"/>
      <c r="MVI6" s="130"/>
      <c r="MVJ6" s="130"/>
      <c r="MVK6" s="130"/>
      <c r="MVL6" s="130"/>
      <c r="MVM6" s="130"/>
      <c r="MVN6" s="130"/>
      <c r="MVO6" s="130"/>
      <c r="MVP6" s="130"/>
      <c r="MVQ6" s="130"/>
      <c r="MVR6" s="130"/>
      <c r="MVS6" s="130"/>
      <c r="MVT6" s="130"/>
      <c r="MVU6" s="130"/>
      <c r="MVV6" s="130"/>
      <c r="MVW6" s="130"/>
      <c r="MVX6" s="130"/>
      <c r="MVY6" s="130"/>
      <c r="MVZ6" s="130"/>
      <c r="MWA6" s="130"/>
      <c r="MWB6" s="130"/>
      <c r="MWC6" s="130"/>
      <c r="MWD6" s="130"/>
      <c r="MWE6" s="130"/>
      <c r="MWF6" s="130"/>
      <c r="MWG6" s="130"/>
      <c r="MWH6" s="130"/>
      <c r="MWI6" s="130"/>
      <c r="MWJ6" s="130"/>
      <c r="MWK6" s="130"/>
      <c r="MWL6" s="130"/>
      <c r="MWM6" s="130"/>
      <c r="MWN6" s="130"/>
      <c r="MWO6" s="130"/>
      <c r="MWP6" s="130"/>
      <c r="MWQ6" s="130"/>
      <c r="MWR6" s="130"/>
      <c r="MWS6" s="130"/>
      <c r="MWT6" s="130"/>
      <c r="MWU6" s="130"/>
      <c r="MWV6" s="130"/>
      <c r="MWW6" s="130"/>
      <c r="MWX6" s="130"/>
      <c r="MWY6" s="130"/>
      <c r="MWZ6" s="130"/>
      <c r="MXA6" s="130"/>
      <c r="MXB6" s="130"/>
      <c r="MXC6" s="130"/>
      <c r="MXD6" s="130"/>
      <c r="MXE6" s="130"/>
      <c r="MXF6" s="130"/>
      <c r="MXG6" s="130"/>
      <c r="MXH6" s="130"/>
      <c r="MXI6" s="130"/>
      <c r="MXJ6" s="130"/>
      <c r="MXK6" s="130"/>
      <c r="MXL6" s="130"/>
      <c r="MXM6" s="130"/>
      <c r="MXN6" s="130"/>
      <c r="MXO6" s="130"/>
      <c r="MXP6" s="130"/>
      <c r="MXQ6" s="130"/>
      <c r="MXR6" s="130"/>
      <c r="MXS6" s="130"/>
      <c r="MXT6" s="130"/>
      <c r="MXU6" s="130"/>
      <c r="MXV6" s="130"/>
      <c r="MXW6" s="130"/>
      <c r="MXX6" s="130"/>
      <c r="MXY6" s="130"/>
      <c r="MXZ6" s="130"/>
      <c r="MYA6" s="130"/>
      <c r="MYB6" s="130"/>
      <c r="MYC6" s="130"/>
      <c r="MYD6" s="130"/>
      <c r="MYE6" s="130"/>
      <c r="MYF6" s="130"/>
      <c r="MYG6" s="130"/>
      <c r="MYH6" s="130"/>
      <c r="MYI6" s="130"/>
      <c r="MYJ6" s="130"/>
      <c r="MYK6" s="130"/>
      <c r="MYL6" s="130"/>
      <c r="MYM6" s="130"/>
      <c r="MYN6" s="130"/>
      <c r="MYO6" s="130"/>
      <c r="MYP6" s="130"/>
      <c r="MYQ6" s="130"/>
      <c r="MYR6" s="130"/>
      <c r="MYS6" s="130"/>
      <c r="MYT6" s="130"/>
      <c r="MYU6" s="130"/>
      <c r="MYV6" s="130"/>
      <c r="MYW6" s="130"/>
      <c r="MYX6" s="130"/>
      <c r="MYY6" s="130"/>
      <c r="MYZ6" s="130"/>
      <c r="MZA6" s="130"/>
      <c r="MZB6" s="130"/>
      <c r="MZC6" s="130"/>
      <c r="MZD6" s="130"/>
      <c r="MZE6" s="130"/>
      <c r="MZF6" s="130"/>
      <c r="MZG6" s="130"/>
      <c r="MZH6" s="130"/>
      <c r="MZI6" s="130"/>
      <c r="MZJ6" s="130"/>
      <c r="MZK6" s="130"/>
      <c r="MZL6" s="130"/>
      <c r="MZM6" s="130"/>
      <c r="MZN6" s="130"/>
      <c r="MZO6" s="130"/>
      <c r="MZP6" s="130"/>
      <c r="MZQ6" s="130"/>
      <c r="MZR6" s="130"/>
      <c r="MZS6" s="130"/>
      <c r="MZT6" s="130"/>
      <c r="MZU6" s="130"/>
      <c r="MZV6" s="130"/>
      <c r="MZW6" s="130"/>
      <c r="MZX6" s="130"/>
      <c r="MZY6" s="130"/>
      <c r="MZZ6" s="130"/>
      <c r="NAA6" s="130"/>
      <c r="NAB6" s="130"/>
      <c r="NAC6" s="130"/>
      <c r="NAD6" s="130"/>
      <c r="NAE6" s="130"/>
      <c r="NAF6" s="130"/>
      <c r="NAG6" s="130"/>
      <c r="NAH6" s="130"/>
      <c r="NAI6" s="130"/>
      <c r="NAJ6" s="130"/>
      <c r="NAK6" s="130"/>
      <c r="NAL6" s="130"/>
      <c r="NAM6" s="130"/>
      <c r="NAN6" s="130"/>
      <c r="NAO6" s="130"/>
      <c r="NAP6" s="130"/>
      <c r="NAQ6" s="130"/>
      <c r="NAR6" s="130"/>
      <c r="NAS6" s="130"/>
      <c r="NAT6" s="130"/>
      <c r="NAU6" s="130"/>
      <c r="NAV6" s="130"/>
      <c r="NAW6" s="130"/>
      <c r="NAX6" s="130"/>
      <c r="NAY6" s="130"/>
      <c r="NAZ6" s="130"/>
      <c r="NBA6" s="130"/>
      <c r="NBB6" s="130"/>
      <c r="NBC6" s="130"/>
      <c r="NBD6" s="130"/>
      <c r="NBE6" s="130"/>
      <c r="NBF6" s="130"/>
      <c r="NBG6" s="130"/>
      <c r="NBH6" s="130"/>
      <c r="NBI6" s="130"/>
      <c r="NBJ6" s="130"/>
      <c r="NBK6" s="130"/>
      <c r="NBL6" s="130"/>
      <c r="NBM6" s="130"/>
      <c r="NBN6" s="130"/>
      <c r="NBO6" s="130"/>
      <c r="NBP6" s="130"/>
      <c r="NBQ6" s="130"/>
      <c r="NBR6" s="130"/>
      <c r="NBS6" s="130"/>
      <c r="NBT6" s="130"/>
      <c r="NBU6" s="130"/>
      <c r="NBV6" s="130"/>
      <c r="NBW6" s="130"/>
      <c r="NBX6" s="130"/>
      <c r="NBY6" s="130"/>
      <c r="NBZ6" s="130"/>
      <c r="NCA6" s="130"/>
      <c r="NCB6" s="130"/>
      <c r="NCC6" s="130"/>
      <c r="NCD6" s="130"/>
      <c r="NCE6" s="130"/>
      <c r="NCF6" s="130"/>
      <c r="NCG6" s="130"/>
      <c r="NCH6" s="130"/>
      <c r="NCI6" s="130"/>
      <c r="NCJ6" s="130"/>
      <c r="NCK6" s="130"/>
      <c r="NCL6" s="130"/>
      <c r="NCM6" s="130"/>
      <c r="NCN6" s="130"/>
      <c r="NCO6" s="130"/>
      <c r="NCP6" s="130"/>
      <c r="NCQ6" s="130"/>
      <c r="NCR6" s="130"/>
      <c r="NCS6" s="130"/>
      <c r="NCT6" s="130"/>
      <c r="NCU6" s="130"/>
      <c r="NCV6" s="130"/>
      <c r="NCW6" s="130"/>
      <c r="NCX6" s="130"/>
      <c r="NCY6" s="130"/>
      <c r="NCZ6" s="130"/>
      <c r="NDA6" s="130"/>
      <c r="NDB6" s="130"/>
      <c r="NDC6" s="130"/>
      <c r="NDD6" s="130"/>
      <c r="NDE6" s="130"/>
      <c r="NDF6" s="130"/>
      <c r="NDG6" s="130"/>
      <c r="NDH6" s="130"/>
      <c r="NDI6" s="130"/>
      <c r="NDJ6" s="130"/>
      <c r="NDK6" s="130"/>
      <c r="NDL6" s="130"/>
      <c r="NDM6" s="130"/>
      <c r="NDN6" s="130"/>
      <c r="NDO6" s="130"/>
      <c r="NDP6" s="130"/>
      <c r="NDQ6" s="130"/>
      <c r="NDR6" s="130"/>
      <c r="NDS6" s="130"/>
      <c r="NDT6" s="130"/>
      <c r="NDU6" s="130"/>
      <c r="NDV6" s="130"/>
      <c r="NDW6" s="130"/>
      <c r="NDX6" s="130"/>
      <c r="NDY6" s="130"/>
      <c r="NDZ6" s="130"/>
      <c r="NEA6" s="130"/>
      <c r="NEB6" s="130"/>
      <c r="NEC6" s="130"/>
      <c r="NED6" s="130"/>
      <c r="NEE6" s="130"/>
      <c r="NEF6" s="130"/>
      <c r="NEG6" s="130"/>
      <c r="NEH6" s="130"/>
      <c r="NEI6" s="130"/>
      <c r="NEJ6" s="130"/>
      <c r="NEK6" s="130"/>
      <c r="NEL6" s="130"/>
      <c r="NEM6" s="130"/>
      <c r="NEN6" s="130"/>
      <c r="NEO6" s="130"/>
      <c r="NEP6" s="130"/>
      <c r="NEQ6" s="130"/>
      <c r="NER6" s="130"/>
      <c r="NES6" s="130"/>
      <c r="NET6" s="130"/>
      <c r="NEU6" s="130"/>
      <c r="NEV6" s="130"/>
      <c r="NEW6" s="130"/>
      <c r="NEX6" s="130"/>
      <c r="NEY6" s="130"/>
      <c r="NEZ6" s="130"/>
      <c r="NFA6" s="130"/>
      <c r="NFB6" s="130"/>
      <c r="NFC6" s="130"/>
      <c r="NFD6" s="130"/>
      <c r="NFE6" s="130"/>
      <c r="NFF6" s="130"/>
      <c r="NFG6" s="130"/>
      <c r="NFH6" s="130"/>
      <c r="NFI6" s="130"/>
      <c r="NFJ6" s="130"/>
      <c r="NFK6" s="130"/>
      <c r="NFL6" s="130"/>
      <c r="NFM6" s="130"/>
      <c r="NFN6" s="130"/>
      <c r="NFO6" s="130"/>
      <c r="NFP6" s="130"/>
      <c r="NFQ6" s="130"/>
      <c r="NFR6" s="130"/>
      <c r="NFS6" s="130"/>
      <c r="NFT6" s="130"/>
      <c r="NFU6" s="130"/>
      <c r="NFV6" s="130"/>
      <c r="NFW6" s="130"/>
      <c r="NFX6" s="130"/>
      <c r="NFY6" s="130"/>
      <c r="NFZ6" s="130"/>
      <c r="NGA6" s="130"/>
      <c r="NGB6" s="130"/>
      <c r="NGC6" s="130"/>
      <c r="NGD6" s="130"/>
      <c r="NGE6" s="130"/>
      <c r="NGF6" s="130"/>
      <c r="NGG6" s="130"/>
      <c r="NGH6" s="130"/>
      <c r="NGI6" s="130"/>
      <c r="NGJ6" s="130"/>
      <c r="NGK6" s="130"/>
      <c r="NGL6" s="130"/>
      <c r="NGM6" s="130"/>
      <c r="NGN6" s="130"/>
      <c r="NGO6" s="130"/>
      <c r="NGP6" s="130"/>
      <c r="NGQ6" s="130"/>
      <c r="NGR6" s="130"/>
      <c r="NGS6" s="130"/>
      <c r="NGT6" s="130"/>
      <c r="NGU6" s="130"/>
      <c r="NGV6" s="130"/>
      <c r="NGW6" s="130"/>
      <c r="NGX6" s="130"/>
      <c r="NGY6" s="130"/>
      <c r="NGZ6" s="130"/>
      <c r="NHA6" s="130"/>
      <c r="NHB6" s="130"/>
      <c r="NHC6" s="130"/>
      <c r="NHD6" s="130"/>
      <c r="NHE6" s="130"/>
      <c r="NHF6" s="130"/>
      <c r="NHG6" s="130"/>
      <c r="NHH6" s="130"/>
      <c r="NHI6" s="130"/>
      <c r="NHJ6" s="130"/>
      <c r="NHK6" s="130"/>
      <c r="NHL6" s="130"/>
      <c r="NHM6" s="130"/>
      <c r="NHN6" s="130"/>
      <c r="NHO6" s="130"/>
      <c r="NHP6" s="130"/>
      <c r="NHQ6" s="130"/>
      <c r="NHR6" s="130"/>
      <c r="NHS6" s="130"/>
      <c r="NHT6" s="130"/>
      <c r="NHU6" s="130"/>
      <c r="NHV6" s="130"/>
      <c r="NHW6" s="130"/>
      <c r="NHX6" s="130"/>
      <c r="NHY6" s="130"/>
      <c r="NHZ6" s="130"/>
      <c r="NIA6" s="130"/>
      <c r="NIB6" s="130"/>
      <c r="NIC6" s="130"/>
      <c r="NID6" s="130"/>
      <c r="NIE6" s="130"/>
      <c r="NIF6" s="130"/>
      <c r="NIG6" s="130"/>
      <c r="NIH6" s="130"/>
      <c r="NII6" s="130"/>
      <c r="NIJ6" s="130"/>
      <c r="NIK6" s="130"/>
      <c r="NIL6" s="130"/>
      <c r="NIM6" s="130"/>
      <c r="NIN6" s="130"/>
      <c r="NIO6" s="130"/>
      <c r="NIP6" s="130"/>
      <c r="NIQ6" s="130"/>
      <c r="NIR6" s="130"/>
      <c r="NIS6" s="130"/>
      <c r="NIT6" s="130"/>
      <c r="NIU6" s="130"/>
      <c r="NIV6" s="130"/>
      <c r="NIW6" s="130"/>
      <c r="NIX6" s="130"/>
      <c r="NIY6" s="130"/>
      <c r="NIZ6" s="130"/>
      <c r="NJA6" s="130"/>
      <c r="NJB6" s="130"/>
      <c r="NJC6" s="130"/>
      <c r="NJD6" s="130"/>
      <c r="NJE6" s="130"/>
      <c r="NJF6" s="130"/>
      <c r="NJG6" s="130"/>
      <c r="NJH6" s="130"/>
      <c r="NJI6" s="130"/>
      <c r="NJJ6" s="130"/>
      <c r="NJK6" s="130"/>
      <c r="NJL6" s="130"/>
      <c r="NJM6" s="130"/>
      <c r="NJN6" s="130"/>
      <c r="NJO6" s="130"/>
      <c r="NJP6" s="130"/>
      <c r="NJQ6" s="130"/>
      <c r="NJR6" s="130"/>
      <c r="NJS6" s="130"/>
      <c r="NJT6" s="130"/>
      <c r="NJU6" s="130"/>
      <c r="NJV6" s="130"/>
      <c r="NJW6" s="130"/>
      <c r="NJX6" s="130"/>
      <c r="NJY6" s="130"/>
      <c r="NJZ6" s="130"/>
      <c r="NKA6" s="130"/>
      <c r="NKB6" s="130"/>
      <c r="NKC6" s="130"/>
      <c r="NKD6" s="130"/>
      <c r="NKE6" s="130"/>
      <c r="NKF6" s="130"/>
      <c r="NKG6" s="130"/>
      <c r="NKH6" s="130"/>
      <c r="NKI6" s="130"/>
      <c r="NKJ6" s="130"/>
      <c r="NKK6" s="130"/>
      <c r="NKL6" s="130"/>
      <c r="NKM6" s="130"/>
      <c r="NKN6" s="130"/>
      <c r="NKO6" s="130"/>
      <c r="NKP6" s="130"/>
      <c r="NKQ6" s="130"/>
      <c r="NKR6" s="130"/>
      <c r="NKS6" s="130"/>
      <c r="NKT6" s="130"/>
      <c r="NKU6" s="130"/>
      <c r="NKV6" s="130"/>
      <c r="NKW6" s="130"/>
      <c r="NKX6" s="130"/>
      <c r="NKY6" s="130"/>
      <c r="NKZ6" s="130"/>
      <c r="NLA6" s="130"/>
      <c r="NLB6" s="130"/>
      <c r="NLC6" s="130"/>
      <c r="NLD6" s="130"/>
      <c r="NLE6" s="130"/>
      <c r="NLF6" s="130"/>
      <c r="NLG6" s="130"/>
      <c r="NLH6" s="130"/>
      <c r="NLI6" s="130"/>
      <c r="NLJ6" s="130"/>
      <c r="NLK6" s="130"/>
      <c r="NLL6" s="130"/>
      <c r="NLM6" s="130"/>
      <c r="NLN6" s="130"/>
      <c r="NLO6" s="130"/>
      <c r="NLP6" s="130"/>
      <c r="NLQ6" s="130"/>
      <c r="NLR6" s="130"/>
      <c r="NLS6" s="130"/>
      <c r="NLT6" s="130"/>
      <c r="NLU6" s="130"/>
      <c r="NLV6" s="130"/>
      <c r="NLW6" s="130"/>
      <c r="NLX6" s="130"/>
      <c r="NLY6" s="130"/>
      <c r="NLZ6" s="130"/>
      <c r="NMA6" s="130"/>
      <c r="NMB6" s="130"/>
      <c r="NMC6" s="130"/>
      <c r="NMD6" s="130"/>
      <c r="NME6" s="130"/>
      <c r="NMF6" s="130"/>
      <c r="NMG6" s="130"/>
      <c r="NMH6" s="130"/>
      <c r="NMI6" s="130"/>
      <c r="NMJ6" s="130"/>
      <c r="NMK6" s="130"/>
      <c r="NML6" s="130"/>
      <c r="NMM6" s="130"/>
      <c r="NMN6" s="130"/>
      <c r="NMO6" s="130"/>
      <c r="NMP6" s="130"/>
      <c r="NMQ6" s="130"/>
      <c r="NMR6" s="130"/>
      <c r="NMS6" s="130"/>
      <c r="NMT6" s="130"/>
      <c r="NMU6" s="130"/>
      <c r="NMV6" s="130"/>
      <c r="NMW6" s="130"/>
      <c r="NMX6" s="130"/>
      <c r="NMY6" s="130"/>
      <c r="NMZ6" s="130"/>
      <c r="NNA6" s="130"/>
      <c r="NNB6" s="130"/>
      <c r="NNC6" s="130"/>
      <c r="NND6" s="130"/>
      <c r="NNE6" s="130"/>
      <c r="NNF6" s="130"/>
      <c r="NNG6" s="130"/>
      <c r="NNH6" s="130"/>
      <c r="NNI6" s="130"/>
      <c r="NNJ6" s="130"/>
      <c r="NNK6" s="130"/>
      <c r="NNL6" s="130"/>
      <c r="NNM6" s="130"/>
      <c r="NNN6" s="130"/>
      <c r="NNO6" s="130"/>
      <c r="NNP6" s="130"/>
      <c r="NNQ6" s="130"/>
      <c r="NNR6" s="130"/>
      <c r="NNS6" s="130"/>
      <c r="NNT6" s="130"/>
      <c r="NNU6" s="130"/>
      <c r="NNV6" s="130"/>
      <c r="NNW6" s="130"/>
      <c r="NNX6" s="130"/>
      <c r="NNY6" s="130"/>
      <c r="NNZ6" s="130"/>
      <c r="NOA6" s="130"/>
      <c r="NOB6" s="130"/>
      <c r="NOC6" s="130"/>
      <c r="NOD6" s="130"/>
      <c r="NOE6" s="130"/>
      <c r="NOF6" s="130"/>
      <c r="NOG6" s="130"/>
      <c r="NOH6" s="130"/>
      <c r="NOI6" s="130"/>
      <c r="NOJ6" s="130"/>
      <c r="NOK6" s="130"/>
      <c r="NOL6" s="130"/>
      <c r="NOM6" s="130"/>
      <c r="NON6" s="130"/>
      <c r="NOO6" s="130"/>
      <c r="NOP6" s="130"/>
      <c r="NOQ6" s="130"/>
      <c r="NOR6" s="130"/>
      <c r="NOS6" s="130"/>
      <c r="NOT6" s="130"/>
      <c r="NOU6" s="130"/>
      <c r="NOV6" s="130"/>
      <c r="NOW6" s="130"/>
      <c r="NOX6" s="130"/>
      <c r="NOY6" s="130"/>
      <c r="NOZ6" s="130"/>
      <c r="NPA6" s="130"/>
      <c r="NPB6" s="130"/>
      <c r="NPC6" s="130"/>
      <c r="NPD6" s="130"/>
      <c r="NPE6" s="130"/>
      <c r="NPF6" s="130"/>
      <c r="NPG6" s="130"/>
      <c r="NPH6" s="130"/>
      <c r="NPI6" s="130"/>
      <c r="NPJ6" s="130"/>
      <c r="NPK6" s="130"/>
      <c r="NPL6" s="130"/>
      <c r="NPM6" s="130"/>
      <c r="NPN6" s="130"/>
      <c r="NPO6" s="130"/>
      <c r="NPP6" s="130"/>
      <c r="NPQ6" s="130"/>
      <c r="NPR6" s="130"/>
      <c r="NPS6" s="130"/>
      <c r="NPT6" s="130"/>
      <c r="NPU6" s="130"/>
      <c r="NPV6" s="130"/>
      <c r="NPW6" s="130"/>
      <c r="NPX6" s="130"/>
      <c r="NPY6" s="130"/>
      <c r="NPZ6" s="130"/>
      <c r="NQA6" s="130"/>
      <c r="NQB6" s="130"/>
      <c r="NQC6" s="130"/>
      <c r="NQD6" s="130"/>
      <c r="NQE6" s="130"/>
      <c r="NQF6" s="130"/>
      <c r="NQG6" s="130"/>
      <c r="NQH6" s="130"/>
      <c r="NQI6" s="130"/>
      <c r="NQJ6" s="130"/>
      <c r="NQK6" s="130"/>
      <c r="NQL6" s="130"/>
      <c r="NQM6" s="130"/>
      <c r="NQN6" s="130"/>
      <c r="NQO6" s="130"/>
      <c r="NQP6" s="130"/>
      <c r="NQQ6" s="130"/>
      <c r="NQR6" s="130"/>
      <c r="NQS6" s="130"/>
      <c r="NQT6" s="130"/>
      <c r="NQU6" s="130"/>
      <c r="NQV6" s="130"/>
      <c r="NQW6" s="130"/>
      <c r="NQX6" s="130"/>
      <c r="NQY6" s="130"/>
      <c r="NQZ6" s="130"/>
      <c r="NRA6" s="130"/>
      <c r="NRB6" s="130"/>
      <c r="NRC6" s="130"/>
      <c r="NRD6" s="130"/>
      <c r="NRE6" s="130"/>
      <c r="NRF6" s="130"/>
      <c r="NRG6" s="130"/>
      <c r="NRH6" s="130"/>
      <c r="NRI6" s="130"/>
      <c r="NRJ6" s="130"/>
      <c r="NRK6" s="130"/>
      <c r="NRL6" s="130"/>
      <c r="NRM6" s="130"/>
      <c r="NRN6" s="130"/>
      <c r="NRO6" s="130"/>
      <c r="NRP6" s="130"/>
      <c r="NRQ6" s="130"/>
      <c r="NRR6" s="130"/>
      <c r="NRS6" s="130"/>
      <c r="NRT6" s="130"/>
      <c r="NRU6" s="130"/>
      <c r="NRV6" s="130"/>
      <c r="NRW6" s="130"/>
      <c r="NRX6" s="130"/>
      <c r="NRY6" s="130"/>
      <c r="NRZ6" s="130"/>
      <c r="NSA6" s="130"/>
      <c r="NSB6" s="130"/>
      <c r="NSC6" s="130"/>
      <c r="NSD6" s="130"/>
      <c r="NSE6" s="130"/>
      <c r="NSF6" s="130"/>
      <c r="NSG6" s="130"/>
      <c r="NSH6" s="130"/>
      <c r="NSI6" s="130"/>
      <c r="NSJ6" s="130"/>
      <c r="NSK6" s="130"/>
      <c r="NSL6" s="130"/>
      <c r="NSM6" s="130"/>
      <c r="NSN6" s="130"/>
      <c r="NSO6" s="130"/>
      <c r="NSP6" s="130"/>
      <c r="NSQ6" s="130"/>
      <c r="NSR6" s="130"/>
      <c r="NSS6" s="130"/>
      <c r="NST6" s="130"/>
      <c r="NSU6" s="130"/>
      <c r="NSV6" s="130"/>
      <c r="NSW6" s="130"/>
      <c r="NSX6" s="130"/>
      <c r="NSY6" s="130"/>
      <c r="NSZ6" s="130"/>
      <c r="NTA6" s="130"/>
      <c r="NTB6" s="130"/>
      <c r="NTC6" s="130"/>
      <c r="NTD6" s="130"/>
      <c r="NTE6" s="130"/>
      <c r="NTF6" s="130"/>
      <c r="NTG6" s="130"/>
      <c r="NTH6" s="130"/>
      <c r="NTI6" s="130"/>
      <c r="NTJ6" s="130"/>
      <c r="NTK6" s="130"/>
      <c r="NTL6" s="130"/>
      <c r="NTM6" s="130"/>
      <c r="NTN6" s="130"/>
      <c r="NTO6" s="130"/>
      <c r="NTP6" s="130"/>
      <c r="NTQ6" s="130"/>
      <c r="NTR6" s="130"/>
      <c r="NTS6" s="130"/>
      <c r="NTT6" s="130"/>
      <c r="NTU6" s="130"/>
      <c r="NTV6" s="130"/>
      <c r="NTW6" s="130"/>
      <c r="NTX6" s="130"/>
      <c r="NTY6" s="130"/>
      <c r="NTZ6" s="130"/>
      <c r="NUA6" s="130"/>
      <c r="NUB6" s="130"/>
      <c r="NUC6" s="130"/>
      <c r="NUD6" s="130"/>
      <c r="NUE6" s="130"/>
      <c r="NUF6" s="130"/>
      <c r="NUG6" s="130"/>
      <c r="NUH6" s="130"/>
      <c r="NUI6" s="130"/>
      <c r="NUJ6" s="130"/>
      <c r="NUK6" s="130"/>
      <c r="NUL6" s="130"/>
      <c r="NUM6" s="130"/>
      <c r="NUN6" s="130"/>
      <c r="NUO6" s="130"/>
      <c r="NUP6" s="130"/>
      <c r="NUQ6" s="130"/>
      <c r="NUR6" s="130"/>
      <c r="NUS6" s="130"/>
      <c r="NUT6" s="130"/>
      <c r="NUU6" s="130"/>
      <c r="NUV6" s="130"/>
      <c r="NUW6" s="130"/>
      <c r="NUX6" s="130"/>
      <c r="NUY6" s="130"/>
      <c r="NUZ6" s="130"/>
      <c r="NVA6" s="130"/>
      <c r="NVB6" s="130"/>
      <c r="NVC6" s="130"/>
      <c r="NVD6" s="130"/>
      <c r="NVE6" s="130"/>
      <c r="NVF6" s="130"/>
      <c r="NVG6" s="130"/>
      <c r="NVH6" s="130"/>
      <c r="NVI6" s="130"/>
      <c r="NVJ6" s="130"/>
      <c r="NVK6" s="130"/>
      <c r="NVL6" s="130"/>
      <c r="NVM6" s="130"/>
      <c r="NVN6" s="130"/>
      <c r="NVO6" s="130"/>
      <c r="NVP6" s="130"/>
      <c r="NVQ6" s="130"/>
      <c r="NVR6" s="130"/>
      <c r="NVS6" s="130"/>
      <c r="NVT6" s="130"/>
      <c r="NVU6" s="130"/>
      <c r="NVV6" s="130"/>
      <c r="NVW6" s="130"/>
      <c r="NVX6" s="130"/>
      <c r="NVY6" s="130"/>
      <c r="NVZ6" s="130"/>
      <c r="NWA6" s="130"/>
      <c r="NWB6" s="130"/>
      <c r="NWC6" s="130"/>
      <c r="NWD6" s="130"/>
      <c r="NWE6" s="130"/>
      <c r="NWF6" s="130"/>
      <c r="NWG6" s="130"/>
      <c r="NWH6" s="130"/>
      <c r="NWI6" s="130"/>
      <c r="NWJ6" s="130"/>
      <c r="NWK6" s="130"/>
      <c r="NWL6" s="130"/>
      <c r="NWM6" s="130"/>
      <c r="NWN6" s="130"/>
      <c r="NWO6" s="130"/>
      <c r="NWP6" s="130"/>
      <c r="NWQ6" s="130"/>
      <c r="NWR6" s="130"/>
      <c r="NWS6" s="130"/>
      <c r="NWT6" s="130"/>
      <c r="NWU6" s="130"/>
      <c r="NWV6" s="130"/>
      <c r="NWW6" s="130"/>
      <c r="NWX6" s="130"/>
      <c r="NWY6" s="130"/>
      <c r="NWZ6" s="130"/>
      <c r="NXA6" s="130"/>
      <c r="NXB6" s="130"/>
      <c r="NXC6" s="130"/>
      <c r="NXD6" s="130"/>
      <c r="NXE6" s="130"/>
      <c r="NXF6" s="130"/>
      <c r="NXG6" s="130"/>
      <c r="NXH6" s="130"/>
      <c r="NXI6" s="130"/>
      <c r="NXJ6" s="130"/>
      <c r="NXK6" s="130"/>
      <c r="NXL6" s="130"/>
      <c r="NXM6" s="130"/>
      <c r="NXN6" s="130"/>
      <c r="NXO6" s="130"/>
      <c r="NXP6" s="130"/>
      <c r="NXQ6" s="130"/>
      <c r="NXR6" s="130"/>
      <c r="NXS6" s="130"/>
      <c r="NXT6" s="130"/>
      <c r="NXU6" s="130"/>
      <c r="NXV6" s="130"/>
      <c r="NXW6" s="130"/>
      <c r="NXX6" s="130"/>
      <c r="NXY6" s="130"/>
      <c r="NXZ6" s="130"/>
      <c r="NYA6" s="130"/>
      <c r="NYB6" s="130"/>
      <c r="NYC6" s="130"/>
      <c r="NYD6" s="130"/>
      <c r="NYE6" s="130"/>
      <c r="NYF6" s="130"/>
      <c r="NYG6" s="130"/>
      <c r="NYH6" s="130"/>
      <c r="NYI6" s="130"/>
      <c r="NYJ6" s="130"/>
      <c r="NYK6" s="130"/>
      <c r="NYL6" s="130"/>
      <c r="NYM6" s="130"/>
      <c r="NYN6" s="130"/>
      <c r="NYO6" s="130"/>
      <c r="NYP6" s="130"/>
      <c r="NYQ6" s="130"/>
      <c r="NYR6" s="130"/>
      <c r="NYS6" s="130"/>
      <c r="NYT6" s="130"/>
      <c r="NYU6" s="130"/>
      <c r="NYV6" s="130"/>
      <c r="NYW6" s="130"/>
      <c r="NYX6" s="130"/>
      <c r="NYY6" s="130"/>
      <c r="NYZ6" s="130"/>
      <c r="NZA6" s="130"/>
      <c r="NZB6" s="130"/>
      <c r="NZC6" s="130"/>
      <c r="NZD6" s="130"/>
      <c r="NZE6" s="130"/>
      <c r="NZF6" s="130"/>
      <c r="NZG6" s="130"/>
      <c r="NZH6" s="130"/>
      <c r="NZI6" s="130"/>
      <c r="NZJ6" s="130"/>
      <c r="NZK6" s="130"/>
      <c r="NZL6" s="130"/>
      <c r="NZM6" s="130"/>
      <c r="NZN6" s="130"/>
      <c r="NZO6" s="130"/>
      <c r="NZP6" s="130"/>
      <c r="NZQ6" s="130"/>
      <c r="NZR6" s="130"/>
      <c r="NZS6" s="130"/>
      <c r="NZT6" s="130"/>
      <c r="NZU6" s="130"/>
      <c r="NZV6" s="130"/>
      <c r="NZW6" s="130"/>
      <c r="NZX6" s="130"/>
      <c r="NZY6" s="130"/>
      <c r="NZZ6" s="130"/>
      <c r="OAA6" s="130"/>
      <c r="OAB6" s="130"/>
      <c r="OAC6" s="130"/>
      <c r="OAD6" s="130"/>
      <c r="OAE6" s="130"/>
      <c r="OAF6" s="130"/>
      <c r="OAG6" s="130"/>
      <c r="OAH6" s="130"/>
      <c r="OAI6" s="130"/>
      <c r="OAJ6" s="130"/>
      <c r="OAK6" s="130"/>
      <c r="OAL6" s="130"/>
      <c r="OAM6" s="130"/>
      <c r="OAN6" s="130"/>
      <c r="OAO6" s="130"/>
      <c r="OAP6" s="130"/>
      <c r="OAQ6" s="130"/>
      <c r="OAR6" s="130"/>
      <c r="OAS6" s="130"/>
      <c r="OAT6" s="130"/>
      <c r="OAU6" s="130"/>
      <c r="OAV6" s="130"/>
      <c r="OAW6" s="130"/>
      <c r="OAX6" s="130"/>
      <c r="OAY6" s="130"/>
      <c r="OAZ6" s="130"/>
      <c r="OBA6" s="130"/>
      <c r="OBB6" s="130"/>
      <c r="OBC6" s="130"/>
      <c r="OBD6" s="130"/>
      <c r="OBE6" s="130"/>
      <c r="OBF6" s="130"/>
      <c r="OBG6" s="130"/>
      <c r="OBH6" s="130"/>
      <c r="OBI6" s="130"/>
      <c r="OBJ6" s="130"/>
      <c r="OBK6" s="130"/>
      <c r="OBL6" s="130"/>
      <c r="OBM6" s="130"/>
      <c r="OBN6" s="130"/>
      <c r="OBO6" s="130"/>
      <c r="OBP6" s="130"/>
      <c r="OBQ6" s="130"/>
      <c r="OBR6" s="130"/>
      <c r="OBS6" s="130"/>
      <c r="OBT6" s="130"/>
      <c r="OBU6" s="130"/>
      <c r="OBV6" s="130"/>
      <c r="OBW6" s="130"/>
      <c r="OBX6" s="130"/>
      <c r="OBY6" s="130"/>
      <c r="OBZ6" s="130"/>
      <c r="OCA6" s="130"/>
      <c r="OCB6" s="130"/>
      <c r="OCC6" s="130"/>
      <c r="OCD6" s="130"/>
      <c r="OCE6" s="130"/>
      <c r="OCF6" s="130"/>
      <c r="OCG6" s="130"/>
      <c r="OCH6" s="130"/>
      <c r="OCI6" s="130"/>
      <c r="OCJ6" s="130"/>
      <c r="OCK6" s="130"/>
      <c r="OCL6" s="130"/>
      <c r="OCM6" s="130"/>
      <c r="OCN6" s="130"/>
      <c r="OCO6" s="130"/>
      <c r="OCP6" s="130"/>
      <c r="OCQ6" s="130"/>
      <c r="OCR6" s="130"/>
      <c r="OCS6" s="130"/>
      <c r="OCT6" s="130"/>
      <c r="OCU6" s="130"/>
      <c r="OCV6" s="130"/>
      <c r="OCW6" s="130"/>
      <c r="OCX6" s="130"/>
      <c r="OCY6" s="130"/>
      <c r="OCZ6" s="130"/>
      <c r="ODA6" s="130"/>
      <c r="ODB6" s="130"/>
      <c r="ODC6" s="130"/>
      <c r="ODD6" s="130"/>
      <c r="ODE6" s="130"/>
      <c r="ODF6" s="130"/>
      <c r="ODG6" s="130"/>
      <c r="ODH6" s="130"/>
      <c r="ODI6" s="130"/>
      <c r="ODJ6" s="130"/>
      <c r="ODK6" s="130"/>
      <c r="ODL6" s="130"/>
      <c r="ODM6" s="130"/>
      <c r="ODN6" s="130"/>
      <c r="ODO6" s="130"/>
      <c r="ODP6" s="130"/>
      <c r="ODQ6" s="130"/>
      <c r="ODR6" s="130"/>
      <c r="ODS6" s="130"/>
      <c r="ODT6" s="130"/>
      <c r="ODU6" s="130"/>
      <c r="ODV6" s="130"/>
      <c r="ODW6" s="130"/>
      <c r="ODX6" s="130"/>
      <c r="ODY6" s="130"/>
      <c r="ODZ6" s="130"/>
      <c r="OEA6" s="130"/>
      <c r="OEB6" s="130"/>
      <c r="OEC6" s="130"/>
      <c r="OED6" s="130"/>
      <c r="OEE6" s="130"/>
      <c r="OEF6" s="130"/>
      <c r="OEG6" s="130"/>
      <c r="OEH6" s="130"/>
      <c r="OEI6" s="130"/>
      <c r="OEJ6" s="130"/>
      <c r="OEK6" s="130"/>
      <c r="OEL6" s="130"/>
      <c r="OEM6" s="130"/>
      <c r="OEN6" s="130"/>
      <c r="OEO6" s="130"/>
      <c r="OEP6" s="130"/>
      <c r="OEQ6" s="130"/>
      <c r="OER6" s="130"/>
      <c r="OES6" s="130"/>
      <c r="OET6" s="130"/>
      <c r="OEU6" s="130"/>
      <c r="OEV6" s="130"/>
      <c r="OEW6" s="130"/>
      <c r="OEX6" s="130"/>
      <c r="OEY6" s="130"/>
      <c r="OEZ6" s="130"/>
      <c r="OFA6" s="130"/>
      <c r="OFB6" s="130"/>
      <c r="OFC6" s="130"/>
      <c r="OFD6" s="130"/>
      <c r="OFE6" s="130"/>
      <c r="OFF6" s="130"/>
      <c r="OFG6" s="130"/>
      <c r="OFH6" s="130"/>
      <c r="OFI6" s="130"/>
      <c r="OFJ6" s="130"/>
      <c r="OFK6" s="130"/>
      <c r="OFL6" s="130"/>
      <c r="OFM6" s="130"/>
      <c r="OFN6" s="130"/>
      <c r="OFO6" s="130"/>
      <c r="OFP6" s="130"/>
      <c r="OFQ6" s="130"/>
      <c r="OFR6" s="130"/>
      <c r="OFS6" s="130"/>
      <c r="OFT6" s="130"/>
      <c r="OFU6" s="130"/>
      <c r="OFV6" s="130"/>
      <c r="OFW6" s="130"/>
      <c r="OFX6" s="130"/>
      <c r="OFY6" s="130"/>
      <c r="OFZ6" s="130"/>
      <c r="OGA6" s="130"/>
      <c r="OGB6" s="130"/>
      <c r="OGC6" s="130"/>
      <c r="OGD6" s="130"/>
      <c r="OGE6" s="130"/>
      <c r="OGF6" s="130"/>
      <c r="OGG6" s="130"/>
      <c r="OGH6" s="130"/>
      <c r="OGI6" s="130"/>
      <c r="OGJ6" s="130"/>
      <c r="OGK6" s="130"/>
      <c r="OGL6" s="130"/>
      <c r="OGM6" s="130"/>
      <c r="OGN6" s="130"/>
      <c r="OGO6" s="130"/>
      <c r="OGP6" s="130"/>
      <c r="OGQ6" s="130"/>
      <c r="OGR6" s="130"/>
      <c r="OGS6" s="130"/>
      <c r="OGT6" s="130"/>
      <c r="OGU6" s="130"/>
      <c r="OGV6" s="130"/>
      <c r="OGW6" s="130"/>
      <c r="OGX6" s="130"/>
      <c r="OGY6" s="130"/>
      <c r="OGZ6" s="130"/>
      <c r="OHA6" s="130"/>
      <c r="OHB6" s="130"/>
      <c r="OHC6" s="130"/>
      <c r="OHD6" s="130"/>
      <c r="OHE6" s="130"/>
      <c r="OHF6" s="130"/>
      <c r="OHG6" s="130"/>
      <c r="OHH6" s="130"/>
      <c r="OHI6" s="130"/>
      <c r="OHJ6" s="130"/>
      <c r="OHK6" s="130"/>
      <c r="OHL6" s="130"/>
      <c r="OHM6" s="130"/>
      <c r="OHN6" s="130"/>
      <c r="OHO6" s="130"/>
      <c r="OHP6" s="130"/>
      <c r="OHQ6" s="130"/>
      <c r="OHR6" s="130"/>
      <c r="OHS6" s="130"/>
      <c r="OHT6" s="130"/>
      <c r="OHU6" s="130"/>
      <c r="OHV6" s="130"/>
      <c r="OHW6" s="130"/>
      <c r="OHX6" s="130"/>
      <c r="OHY6" s="130"/>
      <c r="OHZ6" s="130"/>
      <c r="OIA6" s="130"/>
      <c r="OIB6" s="130"/>
      <c r="OIC6" s="130"/>
      <c r="OID6" s="130"/>
      <c r="OIE6" s="130"/>
      <c r="OIF6" s="130"/>
      <c r="OIG6" s="130"/>
      <c r="OIH6" s="130"/>
      <c r="OII6" s="130"/>
      <c r="OIJ6" s="130"/>
      <c r="OIK6" s="130"/>
      <c r="OIL6" s="130"/>
      <c r="OIM6" s="130"/>
      <c r="OIN6" s="130"/>
      <c r="OIO6" s="130"/>
      <c r="OIP6" s="130"/>
      <c r="OIQ6" s="130"/>
      <c r="OIR6" s="130"/>
      <c r="OIS6" s="130"/>
      <c r="OIT6" s="130"/>
      <c r="OIU6" s="130"/>
      <c r="OIV6" s="130"/>
      <c r="OIW6" s="130"/>
      <c r="OIX6" s="130"/>
      <c r="OIY6" s="130"/>
      <c r="OIZ6" s="130"/>
      <c r="OJA6" s="130"/>
      <c r="OJB6" s="130"/>
      <c r="OJC6" s="130"/>
      <c r="OJD6" s="130"/>
      <c r="OJE6" s="130"/>
      <c r="OJF6" s="130"/>
      <c r="OJG6" s="130"/>
      <c r="OJH6" s="130"/>
      <c r="OJI6" s="130"/>
      <c r="OJJ6" s="130"/>
      <c r="OJK6" s="130"/>
      <c r="OJL6" s="130"/>
      <c r="OJM6" s="130"/>
      <c r="OJN6" s="130"/>
      <c r="OJO6" s="130"/>
      <c r="OJP6" s="130"/>
      <c r="OJQ6" s="130"/>
      <c r="OJR6" s="130"/>
      <c r="OJS6" s="130"/>
      <c r="OJT6" s="130"/>
      <c r="OJU6" s="130"/>
      <c r="OJV6" s="130"/>
      <c r="OJW6" s="130"/>
      <c r="OJX6" s="130"/>
      <c r="OJY6" s="130"/>
      <c r="OJZ6" s="130"/>
      <c r="OKA6" s="130"/>
      <c r="OKB6" s="130"/>
      <c r="OKC6" s="130"/>
      <c r="OKD6" s="130"/>
      <c r="OKE6" s="130"/>
      <c r="OKF6" s="130"/>
      <c r="OKG6" s="130"/>
      <c r="OKH6" s="130"/>
      <c r="OKI6" s="130"/>
      <c r="OKJ6" s="130"/>
      <c r="OKK6" s="130"/>
      <c r="OKL6" s="130"/>
      <c r="OKM6" s="130"/>
      <c r="OKN6" s="130"/>
      <c r="OKO6" s="130"/>
      <c r="OKP6" s="130"/>
      <c r="OKQ6" s="130"/>
      <c r="OKR6" s="130"/>
      <c r="OKS6" s="130"/>
      <c r="OKT6" s="130"/>
      <c r="OKU6" s="130"/>
      <c r="OKV6" s="130"/>
      <c r="OKW6" s="130"/>
      <c r="OKX6" s="130"/>
      <c r="OKY6" s="130"/>
      <c r="OKZ6" s="130"/>
      <c r="OLA6" s="130"/>
      <c r="OLB6" s="130"/>
      <c r="OLC6" s="130"/>
      <c r="OLD6" s="130"/>
      <c r="OLE6" s="130"/>
      <c r="OLF6" s="130"/>
      <c r="OLG6" s="130"/>
      <c r="OLH6" s="130"/>
      <c r="OLI6" s="130"/>
      <c r="OLJ6" s="130"/>
      <c r="OLK6" s="130"/>
      <c r="OLL6" s="130"/>
      <c r="OLM6" s="130"/>
      <c r="OLN6" s="130"/>
      <c r="OLO6" s="130"/>
      <c r="OLP6" s="130"/>
      <c r="OLQ6" s="130"/>
      <c r="OLR6" s="130"/>
      <c r="OLS6" s="130"/>
      <c r="OLT6" s="130"/>
      <c r="OLU6" s="130"/>
      <c r="OLV6" s="130"/>
      <c r="OLW6" s="130"/>
      <c r="OLX6" s="130"/>
      <c r="OLY6" s="130"/>
      <c r="OLZ6" s="130"/>
      <c r="OMA6" s="130"/>
      <c r="OMB6" s="130"/>
      <c r="OMC6" s="130"/>
      <c r="OMD6" s="130"/>
      <c r="OME6" s="130"/>
      <c r="OMF6" s="130"/>
      <c r="OMG6" s="130"/>
      <c r="OMH6" s="130"/>
      <c r="OMI6" s="130"/>
      <c r="OMJ6" s="130"/>
      <c r="OMK6" s="130"/>
      <c r="OML6" s="130"/>
      <c r="OMM6" s="130"/>
      <c r="OMN6" s="130"/>
      <c r="OMO6" s="130"/>
      <c r="OMP6" s="130"/>
      <c r="OMQ6" s="130"/>
      <c r="OMR6" s="130"/>
      <c r="OMS6" s="130"/>
      <c r="OMT6" s="130"/>
      <c r="OMU6" s="130"/>
      <c r="OMV6" s="130"/>
      <c r="OMW6" s="130"/>
      <c r="OMX6" s="130"/>
      <c r="OMY6" s="130"/>
      <c r="OMZ6" s="130"/>
      <c r="ONA6" s="130"/>
      <c r="ONB6" s="130"/>
      <c r="ONC6" s="130"/>
      <c r="OND6" s="130"/>
      <c r="ONE6" s="130"/>
      <c r="ONF6" s="130"/>
      <c r="ONG6" s="130"/>
      <c r="ONH6" s="130"/>
      <c r="ONI6" s="130"/>
      <c r="ONJ6" s="130"/>
      <c r="ONK6" s="130"/>
      <c r="ONL6" s="130"/>
      <c r="ONM6" s="130"/>
      <c r="ONN6" s="130"/>
      <c r="ONO6" s="130"/>
      <c r="ONP6" s="130"/>
      <c r="ONQ6" s="130"/>
      <c r="ONR6" s="130"/>
      <c r="ONS6" s="130"/>
      <c r="ONT6" s="130"/>
      <c r="ONU6" s="130"/>
      <c r="ONV6" s="130"/>
      <c r="ONW6" s="130"/>
      <c r="ONX6" s="130"/>
      <c r="ONY6" s="130"/>
      <c r="ONZ6" s="130"/>
      <c r="OOA6" s="130"/>
      <c r="OOB6" s="130"/>
      <c r="OOC6" s="130"/>
      <c r="OOD6" s="130"/>
      <c r="OOE6" s="130"/>
      <c r="OOF6" s="130"/>
      <c r="OOG6" s="130"/>
      <c r="OOH6" s="130"/>
      <c r="OOI6" s="130"/>
      <c r="OOJ6" s="130"/>
      <c r="OOK6" s="130"/>
      <c r="OOL6" s="130"/>
      <c r="OOM6" s="130"/>
      <c r="OON6" s="130"/>
      <c r="OOO6" s="130"/>
      <c r="OOP6" s="130"/>
      <c r="OOQ6" s="130"/>
      <c r="OOR6" s="130"/>
      <c r="OOS6" s="130"/>
      <c r="OOT6" s="130"/>
      <c r="OOU6" s="130"/>
      <c r="OOV6" s="130"/>
      <c r="OOW6" s="130"/>
      <c r="OOX6" s="130"/>
      <c r="OOY6" s="130"/>
      <c r="OOZ6" s="130"/>
      <c r="OPA6" s="130"/>
      <c r="OPB6" s="130"/>
      <c r="OPC6" s="130"/>
      <c r="OPD6" s="130"/>
      <c r="OPE6" s="130"/>
      <c r="OPF6" s="130"/>
      <c r="OPG6" s="130"/>
      <c r="OPH6" s="130"/>
      <c r="OPI6" s="130"/>
      <c r="OPJ6" s="130"/>
      <c r="OPK6" s="130"/>
      <c r="OPL6" s="130"/>
      <c r="OPM6" s="130"/>
      <c r="OPN6" s="130"/>
      <c r="OPO6" s="130"/>
      <c r="OPP6" s="130"/>
      <c r="OPQ6" s="130"/>
      <c r="OPR6" s="130"/>
      <c r="OPS6" s="130"/>
      <c r="OPT6" s="130"/>
      <c r="OPU6" s="130"/>
      <c r="OPV6" s="130"/>
      <c r="OPW6" s="130"/>
      <c r="OPX6" s="130"/>
      <c r="OPY6" s="130"/>
      <c r="OPZ6" s="130"/>
      <c r="OQA6" s="130"/>
      <c r="OQB6" s="130"/>
      <c r="OQC6" s="130"/>
      <c r="OQD6" s="130"/>
      <c r="OQE6" s="130"/>
      <c r="OQF6" s="130"/>
      <c r="OQG6" s="130"/>
      <c r="OQH6" s="130"/>
      <c r="OQI6" s="130"/>
      <c r="OQJ6" s="130"/>
      <c r="OQK6" s="130"/>
      <c r="OQL6" s="130"/>
      <c r="OQM6" s="130"/>
      <c r="OQN6" s="130"/>
      <c r="OQO6" s="130"/>
      <c r="OQP6" s="130"/>
      <c r="OQQ6" s="130"/>
      <c r="OQR6" s="130"/>
      <c r="OQS6" s="130"/>
      <c r="OQT6" s="130"/>
      <c r="OQU6" s="130"/>
      <c r="OQV6" s="130"/>
      <c r="OQW6" s="130"/>
      <c r="OQX6" s="130"/>
      <c r="OQY6" s="130"/>
      <c r="OQZ6" s="130"/>
      <c r="ORA6" s="130"/>
      <c r="ORB6" s="130"/>
      <c r="ORC6" s="130"/>
      <c r="ORD6" s="130"/>
      <c r="ORE6" s="130"/>
      <c r="ORF6" s="130"/>
      <c r="ORG6" s="130"/>
      <c r="ORH6" s="130"/>
      <c r="ORI6" s="130"/>
      <c r="ORJ6" s="130"/>
      <c r="ORK6" s="130"/>
      <c r="ORL6" s="130"/>
      <c r="ORM6" s="130"/>
      <c r="ORN6" s="130"/>
      <c r="ORO6" s="130"/>
      <c r="ORP6" s="130"/>
      <c r="ORQ6" s="130"/>
      <c r="ORR6" s="130"/>
      <c r="ORS6" s="130"/>
      <c r="ORT6" s="130"/>
      <c r="ORU6" s="130"/>
      <c r="ORV6" s="130"/>
      <c r="ORW6" s="130"/>
      <c r="ORX6" s="130"/>
      <c r="ORY6" s="130"/>
      <c r="ORZ6" s="130"/>
      <c r="OSA6" s="130"/>
      <c r="OSB6" s="130"/>
      <c r="OSC6" s="130"/>
      <c r="OSD6" s="130"/>
      <c r="OSE6" s="130"/>
      <c r="OSF6" s="130"/>
      <c r="OSG6" s="130"/>
      <c r="OSH6" s="130"/>
      <c r="OSI6" s="130"/>
      <c r="OSJ6" s="130"/>
      <c r="OSK6" s="130"/>
      <c r="OSL6" s="130"/>
      <c r="OSM6" s="130"/>
      <c r="OSN6" s="130"/>
      <c r="OSO6" s="130"/>
      <c r="OSP6" s="130"/>
      <c r="OSQ6" s="130"/>
      <c r="OSR6" s="130"/>
      <c r="OSS6" s="130"/>
      <c r="OST6" s="130"/>
      <c r="OSU6" s="130"/>
      <c r="OSV6" s="130"/>
      <c r="OSW6" s="130"/>
      <c r="OSX6" s="130"/>
      <c r="OSY6" s="130"/>
      <c r="OSZ6" s="130"/>
      <c r="OTA6" s="130"/>
      <c r="OTB6" s="130"/>
      <c r="OTC6" s="130"/>
      <c r="OTD6" s="130"/>
      <c r="OTE6" s="130"/>
      <c r="OTF6" s="130"/>
      <c r="OTG6" s="130"/>
      <c r="OTH6" s="130"/>
      <c r="OTI6" s="130"/>
      <c r="OTJ6" s="130"/>
      <c r="OTK6" s="130"/>
      <c r="OTL6" s="130"/>
      <c r="OTM6" s="130"/>
      <c r="OTN6" s="130"/>
      <c r="OTO6" s="130"/>
      <c r="OTP6" s="130"/>
      <c r="OTQ6" s="130"/>
      <c r="OTR6" s="130"/>
      <c r="OTS6" s="130"/>
      <c r="OTT6" s="130"/>
      <c r="OTU6" s="130"/>
      <c r="OTV6" s="130"/>
      <c r="OTW6" s="130"/>
      <c r="OTX6" s="130"/>
      <c r="OTY6" s="130"/>
      <c r="OTZ6" s="130"/>
      <c r="OUA6" s="130"/>
      <c r="OUB6" s="130"/>
      <c r="OUC6" s="130"/>
      <c r="OUD6" s="130"/>
      <c r="OUE6" s="130"/>
      <c r="OUF6" s="130"/>
      <c r="OUG6" s="130"/>
      <c r="OUH6" s="130"/>
      <c r="OUI6" s="130"/>
      <c r="OUJ6" s="130"/>
      <c r="OUK6" s="130"/>
      <c r="OUL6" s="130"/>
      <c r="OUM6" s="130"/>
      <c r="OUN6" s="130"/>
      <c r="OUO6" s="130"/>
      <c r="OUP6" s="130"/>
      <c r="OUQ6" s="130"/>
      <c r="OUR6" s="130"/>
      <c r="OUS6" s="130"/>
      <c r="OUT6" s="130"/>
      <c r="OUU6" s="130"/>
      <c r="OUV6" s="130"/>
      <c r="OUW6" s="130"/>
      <c r="OUX6" s="130"/>
      <c r="OUY6" s="130"/>
      <c r="OUZ6" s="130"/>
      <c r="OVA6" s="130"/>
      <c r="OVB6" s="130"/>
      <c r="OVC6" s="130"/>
      <c r="OVD6" s="130"/>
      <c r="OVE6" s="130"/>
      <c r="OVF6" s="130"/>
      <c r="OVG6" s="130"/>
      <c r="OVH6" s="130"/>
      <c r="OVI6" s="130"/>
      <c r="OVJ6" s="130"/>
      <c r="OVK6" s="130"/>
      <c r="OVL6" s="130"/>
      <c r="OVM6" s="130"/>
      <c r="OVN6" s="130"/>
      <c r="OVO6" s="130"/>
      <c r="OVP6" s="130"/>
      <c r="OVQ6" s="130"/>
      <c r="OVR6" s="130"/>
      <c r="OVS6" s="130"/>
      <c r="OVT6" s="130"/>
      <c r="OVU6" s="130"/>
      <c r="OVV6" s="130"/>
      <c r="OVW6" s="130"/>
      <c r="OVX6" s="130"/>
      <c r="OVY6" s="130"/>
      <c r="OVZ6" s="130"/>
      <c r="OWA6" s="130"/>
      <c r="OWB6" s="130"/>
      <c r="OWC6" s="130"/>
      <c r="OWD6" s="130"/>
      <c r="OWE6" s="130"/>
      <c r="OWF6" s="130"/>
      <c r="OWG6" s="130"/>
      <c r="OWH6" s="130"/>
      <c r="OWI6" s="130"/>
      <c r="OWJ6" s="130"/>
      <c r="OWK6" s="130"/>
      <c r="OWL6" s="130"/>
      <c r="OWM6" s="130"/>
      <c r="OWN6" s="130"/>
      <c r="OWO6" s="130"/>
      <c r="OWP6" s="130"/>
      <c r="OWQ6" s="130"/>
      <c r="OWR6" s="130"/>
      <c r="OWS6" s="130"/>
      <c r="OWT6" s="130"/>
      <c r="OWU6" s="130"/>
      <c r="OWV6" s="130"/>
      <c r="OWW6" s="130"/>
      <c r="OWX6" s="130"/>
      <c r="OWY6" s="130"/>
      <c r="OWZ6" s="130"/>
      <c r="OXA6" s="130"/>
      <c r="OXB6" s="130"/>
      <c r="OXC6" s="130"/>
      <c r="OXD6" s="130"/>
      <c r="OXE6" s="130"/>
      <c r="OXF6" s="130"/>
      <c r="OXG6" s="130"/>
      <c r="OXH6" s="130"/>
      <c r="OXI6" s="130"/>
      <c r="OXJ6" s="130"/>
      <c r="OXK6" s="130"/>
      <c r="OXL6" s="130"/>
      <c r="OXM6" s="130"/>
      <c r="OXN6" s="130"/>
      <c r="OXO6" s="130"/>
      <c r="OXP6" s="130"/>
      <c r="OXQ6" s="130"/>
      <c r="OXR6" s="130"/>
      <c r="OXS6" s="130"/>
      <c r="OXT6" s="130"/>
      <c r="OXU6" s="130"/>
      <c r="OXV6" s="130"/>
      <c r="OXW6" s="130"/>
      <c r="OXX6" s="130"/>
      <c r="OXY6" s="130"/>
      <c r="OXZ6" s="130"/>
      <c r="OYA6" s="130"/>
      <c r="OYB6" s="130"/>
      <c r="OYC6" s="130"/>
      <c r="OYD6" s="130"/>
      <c r="OYE6" s="130"/>
      <c r="OYF6" s="130"/>
      <c r="OYG6" s="130"/>
      <c r="OYH6" s="130"/>
      <c r="OYI6" s="130"/>
      <c r="OYJ6" s="130"/>
      <c r="OYK6" s="130"/>
      <c r="OYL6" s="130"/>
      <c r="OYM6" s="130"/>
      <c r="OYN6" s="130"/>
      <c r="OYO6" s="130"/>
      <c r="OYP6" s="130"/>
      <c r="OYQ6" s="130"/>
      <c r="OYR6" s="130"/>
      <c r="OYS6" s="130"/>
      <c r="OYT6" s="130"/>
      <c r="OYU6" s="130"/>
      <c r="OYV6" s="130"/>
      <c r="OYW6" s="130"/>
      <c r="OYX6" s="130"/>
      <c r="OYY6" s="130"/>
      <c r="OYZ6" s="130"/>
      <c r="OZA6" s="130"/>
      <c r="OZB6" s="130"/>
      <c r="OZC6" s="130"/>
      <c r="OZD6" s="130"/>
      <c r="OZE6" s="130"/>
      <c r="OZF6" s="130"/>
      <c r="OZG6" s="130"/>
      <c r="OZH6" s="130"/>
      <c r="OZI6" s="130"/>
      <c r="OZJ6" s="130"/>
      <c r="OZK6" s="130"/>
      <c r="OZL6" s="130"/>
      <c r="OZM6" s="130"/>
      <c r="OZN6" s="130"/>
      <c r="OZO6" s="130"/>
      <c r="OZP6" s="130"/>
      <c r="OZQ6" s="130"/>
      <c r="OZR6" s="130"/>
      <c r="OZS6" s="130"/>
      <c r="OZT6" s="130"/>
      <c r="OZU6" s="130"/>
      <c r="OZV6" s="130"/>
      <c r="OZW6" s="130"/>
      <c r="OZX6" s="130"/>
      <c r="OZY6" s="130"/>
      <c r="OZZ6" s="130"/>
      <c r="PAA6" s="130"/>
      <c r="PAB6" s="130"/>
      <c r="PAC6" s="130"/>
      <c r="PAD6" s="130"/>
      <c r="PAE6" s="130"/>
      <c r="PAF6" s="130"/>
      <c r="PAG6" s="130"/>
      <c r="PAH6" s="130"/>
      <c r="PAI6" s="130"/>
      <c r="PAJ6" s="130"/>
      <c r="PAK6" s="130"/>
      <c r="PAL6" s="130"/>
      <c r="PAM6" s="130"/>
      <c r="PAN6" s="130"/>
      <c r="PAO6" s="130"/>
      <c r="PAP6" s="130"/>
      <c r="PAQ6" s="130"/>
      <c r="PAR6" s="130"/>
      <c r="PAS6" s="130"/>
      <c r="PAT6" s="130"/>
      <c r="PAU6" s="130"/>
      <c r="PAV6" s="130"/>
      <c r="PAW6" s="130"/>
      <c r="PAX6" s="130"/>
      <c r="PAY6" s="130"/>
      <c r="PAZ6" s="130"/>
      <c r="PBA6" s="130"/>
      <c r="PBB6" s="130"/>
      <c r="PBC6" s="130"/>
      <c r="PBD6" s="130"/>
      <c r="PBE6" s="130"/>
      <c r="PBF6" s="130"/>
      <c r="PBG6" s="130"/>
      <c r="PBH6" s="130"/>
      <c r="PBI6" s="130"/>
      <c r="PBJ6" s="130"/>
      <c r="PBK6" s="130"/>
      <c r="PBL6" s="130"/>
      <c r="PBM6" s="130"/>
      <c r="PBN6" s="130"/>
      <c r="PBO6" s="130"/>
      <c r="PBP6" s="130"/>
      <c r="PBQ6" s="130"/>
      <c r="PBR6" s="130"/>
      <c r="PBS6" s="130"/>
      <c r="PBT6" s="130"/>
      <c r="PBU6" s="130"/>
      <c r="PBV6" s="130"/>
      <c r="PBW6" s="130"/>
      <c r="PBX6" s="130"/>
      <c r="PBY6" s="130"/>
      <c r="PBZ6" s="130"/>
      <c r="PCA6" s="130"/>
      <c r="PCB6" s="130"/>
      <c r="PCC6" s="130"/>
      <c r="PCD6" s="130"/>
      <c r="PCE6" s="130"/>
      <c r="PCF6" s="130"/>
      <c r="PCG6" s="130"/>
      <c r="PCH6" s="130"/>
      <c r="PCI6" s="130"/>
      <c r="PCJ6" s="130"/>
      <c r="PCK6" s="130"/>
      <c r="PCL6" s="130"/>
      <c r="PCM6" s="130"/>
      <c r="PCN6" s="130"/>
      <c r="PCO6" s="130"/>
      <c r="PCP6" s="130"/>
      <c r="PCQ6" s="130"/>
      <c r="PCR6" s="130"/>
      <c r="PCS6" s="130"/>
      <c r="PCT6" s="130"/>
      <c r="PCU6" s="130"/>
      <c r="PCV6" s="130"/>
      <c r="PCW6" s="130"/>
      <c r="PCX6" s="130"/>
      <c r="PCY6" s="130"/>
      <c r="PCZ6" s="130"/>
      <c r="PDA6" s="130"/>
      <c r="PDB6" s="130"/>
      <c r="PDC6" s="130"/>
      <c r="PDD6" s="130"/>
      <c r="PDE6" s="130"/>
      <c r="PDF6" s="130"/>
      <c r="PDG6" s="130"/>
      <c r="PDH6" s="130"/>
      <c r="PDI6" s="130"/>
      <c r="PDJ6" s="130"/>
      <c r="PDK6" s="130"/>
      <c r="PDL6" s="130"/>
      <c r="PDM6" s="130"/>
      <c r="PDN6" s="130"/>
      <c r="PDO6" s="130"/>
      <c r="PDP6" s="130"/>
      <c r="PDQ6" s="130"/>
      <c r="PDR6" s="130"/>
      <c r="PDS6" s="130"/>
      <c r="PDT6" s="130"/>
      <c r="PDU6" s="130"/>
      <c r="PDV6" s="130"/>
      <c r="PDW6" s="130"/>
      <c r="PDX6" s="130"/>
      <c r="PDY6" s="130"/>
      <c r="PDZ6" s="130"/>
      <c r="PEA6" s="130"/>
      <c r="PEB6" s="130"/>
      <c r="PEC6" s="130"/>
      <c r="PED6" s="130"/>
      <c r="PEE6" s="130"/>
      <c r="PEF6" s="130"/>
      <c r="PEG6" s="130"/>
      <c r="PEH6" s="130"/>
      <c r="PEI6" s="130"/>
      <c r="PEJ6" s="130"/>
      <c r="PEK6" s="130"/>
      <c r="PEL6" s="130"/>
      <c r="PEM6" s="130"/>
      <c r="PEN6" s="130"/>
      <c r="PEO6" s="130"/>
      <c r="PEP6" s="130"/>
      <c r="PEQ6" s="130"/>
      <c r="PER6" s="130"/>
      <c r="PES6" s="130"/>
      <c r="PET6" s="130"/>
      <c r="PEU6" s="130"/>
      <c r="PEV6" s="130"/>
      <c r="PEW6" s="130"/>
      <c r="PEX6" s="130"/>
      <c r="PEY6" s="130"/>
      <c r="PEZ6" s="130"/>
      <c r="PFA6" s="130"/>
      <c r="PFB6" s="130"/>
      <c r="PFC6" s="130"/>
      <c r="PFD6" s="130"/>
      <c r="PFE6" s="130"/>
      <c r="PFF6" s="130"/>
      <c r="PFG6" s="130"/>
      <c r="PFH6" s="130"/>
      <c r="PFI6" s="130"/>
      <c r="PFJ6" s="130"/>
      <c r="PFK6" s="130"/>
      <c r="PFL6" s="130"/>
      <c r="PFM6" s="130"/>
      <c r="PFN6" s="130"/>
      <c r="PFO6" s="130"/>
      <c r="PFP6" s="130"/>
      <c r="PFQ6" s="130"/>
      <c r="PFR6" s="130"/>
      <c r="PFS6" s="130"/>
      <c r="PFT6" s="130"/>
      <c r="PFU6" s="130"/>
      <c r="PFV6" s="130"/>
      <c r="PFW6" s="130"/>
      <c r="PFX6" s="130"/>
      <c r="PFY6" s="130"/>
      <c r="PFZ6" s="130"/>
      <c r="PGA6" s="130"/>
      <c r="PGB6" s="130"/>
      <c r="PGC6" s="130"/>
      <c r="PGD6" s="130"/>
      <c r="PGE6" s="130"/>
      <c r="PGF6" s="130"/>
      <c r="PGG6" s="130"/>
      <c r="PGH6" s="130"/>
      <c r="PGI6" s="130"/>
      <c r="PGJ6" s="130"/>
      <c r="PGK6" s="130"/>
      <c r="PGL6" s="130"/>
      <c r="PGM6" s="130"/>
      <c r="PGN6" s="130"/>
      <c r="PGO6" s="130"/>
      <c r="PGP6" s="130"/>
      <c r="PGQ6" s="130"/>
      <c r="PGR6" s="130"/>
      <c r="PGS6" s="130"/>
      <c r="PGT6" s="130"/>
      <c r="PGU6" s="130"/>
      <c r="PGV6" s="130"/>
      <c r="PGW6" s="130"/>
      <c r="PGX6" s="130"/>
      <c r="PGY6" s="130"/>
      <c r="PGZ6" s="130"/>
      <c r="PHA6" s="130"/>
      <c r="PHB6" s="130"/>
      <c r="PHC6" s="130"/>
      <c r="PHD6" s="130"/>
      <c r="PHE6" s="130"/>
      <c r="PHF6" s="130"/>
      <c r="PHG6" s="130"/>
      <c r="PHH6" s="130"/>
      <c r="PHI6" s="130"/>
      <c r="PHJ6" s="130"/>
      <c r="PHK6" s="130"/>
      <c r="PHL6" s="130"/>
      <c r="PHM6" s="130"/>
      <c r="PHN6" s="130"/>
      <c r="PHO6" s="130"/>
      <c r="PHP6" s="130"/>
      <c r="PHQ6" s="130"/>
      <c r="PHR6" s="130"/>
      <c r="PHS6" s="130"/>
      <c r="PHT6" s="130"/>
      <c r="PHU6" s="130"/>
      <c r="PHV6" s="130"/>
      <c r="PHW6" s="130"/>
      <c r="PHX6" s="130"/>
      <c r="PHY6" s="130"/>
      <c r="PHZ6" s="130"/>
      <c r="PIA6" s="130"/>
      <c r="PIB6" s="130"/>
      <c r="PIC6" s="130"/>
      <c r="PID6" s="130"/>
      <c r="PIE6" s="130"/>
      <c r="PIF6" s="130"/>
      <c r="PIG6" s="130"/>
      <c r="PIH6" s="130"/>
      <c r="PII6" s="130"/>
      <c r="PIJ6" s="130"/>
      <c r="PIK6" s="130"/>
      <c r="PIL6" s="130"/>
      <c r="PIM6" s="130"/>
      <c r="PIN6" s="130"/>
      <c r="PIO6" s="130"/>
      <c r="PIP6" s="130"/>
      <c r="PIQ6" s="130"/>
      <c r="PIR6" s="130"/>
      <c r="PIS6" s="130"/>
      <c r="PIT6" s="130"/>
      <c r="PIU6" s="130"/>
      <c r="PIV6" s="130"/>
      <c r="PIW6" s="130"/>
      <c r="PIX6" s="130"/>
      <c r="PIY6" s="130"/>
      <c r="PIZ6" s="130"/>
      <c r="PJA6" s="130"/>
      <c r="PJB6" s="130"/>
      <c r="PJC6" s="130"/>
      <c r="PJD6" s="130"/>
      <c r="PJE6" s="130"/>
      <c r="PJF6" s="130"/>
      <c r="PJG6" s="130"/>
      <c r="PJH6" s="130"/>
      <c r="PJI6" s="130"/>
      <c r="PJJ6" s="130"/>
      <c r="PJK6" s="130"/>
      <c r="PJL6" s="130"/>
      <c r="PJM6" s="130"/>
      <c r="PJN6" s="130"/>
      <c r="PJO6" s="130"/>
      <c r="PJP6" s="130"/>
      <c r="PJQ6" s="130"/>
      <c r="PJR6" s="130"/>
      <c r="PJS6" s="130"/>
      <c r="PJT6" s="130"/>
      <c r="PJU6" s="130"/>
      <c r="PJV6" s="130"/>
      <c r="PJW6" s="130"/>
      <c r="PJX6" s="130"/>
      <c r="PJY6" s="130"/>
      <c r="PJZ6" s="130"/>
      <c r="PKA6" s="130"/>
      <c r="PKB6" s="130"/>
      <c r="PKC6" s="130"/>
      <c r="PKD6" s="130"/>
      <c r="PKE6" s="130"/>
      <c r="PKF6" s="130"/>
      <c r="PKG6" s="130"/>
      <c r="PKH6" s="130"/>
      <c r="PKI6" s="130"/>
      <c r="PKJ6" s="130"/>
      <c r="PKK6" s="130"/>
      <c r="PKL6" s="130"/>
      <c r="PKM6" s="130"/>
      <c r="PKN6" s="130"/>
      <c r="PKO6" s="130"/>
      <c r="PKP6" s="130"/>
      <c r="PKQ6" s="130"/>
      <c r="PKR6" s="130"/>
      <c r="PKS6" s="130"/>
      <c r="PKT6" s="130"/>
      <c r="PKU6" s="130"/>
      <c r="PKV6" s="130"/>
      <c r="PKW6" s="130"/>
      <c r="PKX6" s="130"/>
      <c r="PKY6" s="130"/>
      <c r="PKZ6" s="130"/>
      <c r="PLA6" s="130"/>
      <c r="PLB6" s="130"/>
      <c r="PLC6" s="130"/>
      <c r="PLD6" s="130"/>
      <c r="PLE6" s="130"/>
      <c r="PLF6" s="130"/>
      <c r="PLG6" s="130"/>
      <c r="PLH6" s="130"/>
      <c r="PLI6" s="130"/>
      <c r="PLJ6" s="130"/>
      <c r="PLK6" s="130"/>
      <c r="PLL6" s="130"/>
      <c r="PLM6" s="130"/>
      <c r="PLN6" s="130"/>
      <c r="PLO6" s="130"/>
      <c r="PLP6" s="130"/>
      <c r="PLQ6" s="130"/>
      <c r="PLR6" s="130"/>
      <c r="PLS6" s="130"/>
      <c r="PLT6" s="130"/>
      <c r="PLU6" s="130"/>
      <c r="PLV6" s="130"/>
      <c r="PLW6" s="130"/>
      <c r="PLX6" s="130"/>
      <c r="PLY6" s="130"/>
      <c r="PLZ6" s="130"/>
      <c r="PMA6" s="130"/>
      <c r="PMB6" s="130"/>
      <c r="PMC6" s="130"/>
      <c r="PMD6" s="130"/>
      <c r="PME6" s="130"/>
      <c r="PMF6" s="130"/>
      <c r="PMG6" s="130"/>
      <c r="PMH6" s="130"/>
      <c r="PMI6" s="130"/>
      <c r="PMJ6" s="130"/>
      <c r="PMK6" s="130"/>
      <c r="PML6" s="130"/>
      <c r="PMM6" s="130"/>
      <c r="PMN6" s="130"/>
      <c r="PMO6" s="130"/>
      <c r="PMP6" s="130"/>
      <c r="PMQ6" s="130"/>
      <c r="PMR6" s="130"/>
      <c r="PMS6" s="130"/>
      <c r="PMT6" s="130"/>
      <c r="PMU6" s="130"/>
      <c r="PMV6" s="130"/>
      <c r="PMW6" s="130"/>
      <c r="PMX6" s="130"/>
      <c r="PMY6" s="130"/>
      <c r="PMZ6" s="130"/>
      <c r="PNA6" s="130"/>
      <c r="PNB6" s="130"/>
      <c r="PNC6" s="130"/>
      <c r="PND6" s="130"/>
      <c r="PNE6" s="130"/>
      <c r="PNF6" s="130"/>
      <c r="PNG6" s="130"/>
      <c r="PNH6" s="130"/>
      <c r="PNI6" s="130"/>
      <c r="PNJ6" s="130"/>
      <c r="PNK6" s="130"/>
      <c r="PNL6" s="130"/>
      <c r="PNM6" s="130"/>
      <c r="PNN6" s="130"/>
      <c r="PNO6" s="130"/>
      <c r="PNP6" s="130"/>
      <c r="PNQ6" s="130"/>
      <c r="PNR6" s="130"/>
      <c r="PNS6" s="130"/>
      <c r="PNT6" s="130"/>
      <c r="PNU6" s="130"/>
      <c r="PNV6" s="130"/>
      <c r="PNW6" s="130"/>
      <c r="PNX6" s="130"/>
      <c r="PNY6" s="130"/>
      <c r="PNZ6" s="130"/>
      <c r="POA6" s="130"/>
      <c r="POB6" s="130"/>
      <c r="POC6" s="130"/>
      <c r="POD6" s="130"/>
      <c r="POE6" s="130"/>
      <c r="POF6" s="130"/>
      <c r="POG6" s="130"/>
      <c r="POH6" s="130"/>
      <c r="POI6" s="130"/>
      <c r="POJ6" s="130"/>
      <c r="POK6" s="130"/>
      <c r="POL6" s="130"/>
      <c r="POM6" s="130"/>
      <c r="PON6" s="130"/>
      <c r="POO6" s="130"/>
      <c r="POP6" s="130"/>
      <c r="POQ6" s="130"/>
      <c r="POR6" s="130"/>
      <c r="POS6" s="130"/>
      <c r="POT6" s="130"/>
      <c r="POU6" s="130"/>
      <c r="POV6" s="130"/>
      <c r="POW6" s="130"/>
      <c r="POX6" s="130"/>
      <c r="POY6" s="130"/>
      <c r="POZ6" s="130"/>
      <c r="PPA6" s="130"/>
      <c r="PPB6" s="130"/>
      <c r="PPC6" s="130"/>
      <c r="PPD6" s="130"/>
      <c r="PPE6" s="130"/>
      <c r="PPF6" s="130"/>
      <c r="PPG6" s="130"/>
      <c r="PPH6" s="130"/>
      <c r="PPI6" s="130"/>
      <c r="PPJ6" s="130"/>
      <c r="PPK6" s="130"/>
      <c r="PPL6" s="130"/>
      <c r="PPM6" s="130"/>
      <c r="PPN6" s="130"/>
      <c r="PPO6" s="130"/>
      <c r="PPP6" s="130"/>
      <c r="PPQ6" s="130"/>
      <c r="PPR6" s="130"/>
      <c r="PPS6" s="130"/>
      <c r="PPT6" s="130"/>
      <c r="PPU6" s="130"/>
      <c r="PPV6" s="130"/>
      <c r="PPW6" s="130"/>
      <c r="PPX6" s="130"/>
      <c r="PPY6" s="130"/>
      <c r="PPZ6" s="130"/>
      <c r="PQA6" s="130"/>
      <c r="PQB6" s="130"/>
      <c r="PQC6" s="130"/>
      <c r="PQD6" s="130"/>
      <c r="PQE6" s="130"/>
      <c r="PQF6" s="130"/>
      <c r="PQG6" s="130"/>
      <c r="PQH6" s="130"/>
      <c r="PQI6" s="130"/>
      <c r="PQJ6" s="130"/>
      <c r="PQK6" s="130"/>
      <c r="PQL6" s="130"/>
      <c r="PQM6" s="130"/>
      <c r="PQN6" s="130"/>
      <c r="PQO6" s="130"/>
      <c r="PQP6" s="130"/>
      <c r="PQQ6" s="130"/>
      <c r="PQR6" s="130"/>
      <c r="PQS6" s="130"/>
      <c r="PQT6" s="130"/>
      <c r="PQU6" s="130"/>
      <c r="PQV6" s="130"/>
      <c r="PQW6" s="130"/>
      <c r="PQX6" s="130"/>
      <c r="PQY6" s="130"/>
      <c r="PQZ6" s="130"/>
      <c r="PRA6" s="130"/>
      <c r="PRB6" s="130"/>
      <c r="PRC6" s="130"/>
      <c r="PRD6" s="130"/>
      <c r="PRE6" s="130"/>
      <c r="PRF6" s="130"/>
      <c r="PRG6" s="130"/>
      <c r="PRH6" s="130"/>
      <c r="PRI6" s="130"/>
      <c r="PRJ6" s="130"/>
      <c r="PRK6" s="130"/>
      <c r="PRL6" s="130"/>
      <c r="PRM6" s="130"/>
      <c r="PRN6" s="130"/>
      <c r="PRO6" s="130"/>
      <c r="PRP6" s="130"/>
      <c r="PRQ6" s="130"/>
      <c r="PRR6" s="130"/>
      <c r="PRS6" s="130"/>
      <c r="PRT6" s="130"/>
      <c r="PRU6" s="130"/>
      <c r="PRV6" s="130"/>
      <c r="PRW6" s="130"/>
      <c r="PRX6" s="130"/>
      <c r="PRY6" s="130"/>
      <c r="PRZ6" s="130"/>
      <c r="PSA6" s="130"/>
      <c r="PSB6" s="130"/>
      <c r="PSC6" s="130"/>
      <c r="PSD6" s="130"/>
      <c r="PSE6" s="130"/>
      <c r="PSF6" s="130"/>
      <c r="PSG6" s="130"/>
      <c r="PSH6" s="130"/>
      <c r="PSI6" s="130"/>
      <c r="PSJ6" s="130"/>
      <c r="PSK6" s="130"/>
      <c r="PSL6" s="130"/>
      <c r="PSM6" s="130"/>
      <c r="PSN6" s="130"/>
      <c r="PSO6" s="130"/>
      <c r="PSP6" s="130"/>
      <c r="PSQ6" s="130"/>
      <c r="PSR6" s="130"/>
      <c r="PSS6" s="130"/>
      <c r="PST6" s="130"/>
      <c r="PSU6" s="130"/>
      <c r="PSV6" s="130"/>
      <c r="PSW6" s="130"/>
      <c r="PSX6" s="130"/>
      <c r="PSY6" s="130"/>
      <c r="PSZ6" s="130"/>
      <c r="PTA6" s="130"/>
      <c r="PTB6" s="130"/>
      <c r="PTC6" s="130"/>
      <c r="PTD6" s="130"/>
      <c r="PTE6" s="130"/>
      <c r="PTF6" s="130"/>
      <c r="PTG6" s="130"/>
      <c r="PTH6" s="130"/>
      <c r="PTI6" s="130"/>
      <c r="PTJ6" s="130"/>
      <c r="PTK6" s="130"/>
      <c r="PTL6" s="130"/>
      <c r="PTM6" s="130"/>
      <c r="PTN6" s="130"/>
      <c r="PTO6" s="130"/>
      <c r="PTP6" s="130"/>
      <c r="PTQ6" s="130"/>
      <c r="PTR6" s="130"/>
      <c r="PTS6" s="130"/>
      <c r="PTT6" s="130"/>
      <c r="PTU6" s="130"/>
      <c r="PTV6" s="130"/>
      <c r="PTW6" s="130"/>
      <c r="PTX6" s="130"/>
      <c r="PTY6" s="130"/>
      <c r="PTZ6" s="130"/>
      <c r="PUA6" s="130"/>
      <c r="PUB6" s="130"/>
      <c r="PUC6" s="130"/>
      <c r="PUD6" s="130"/>
      <c r="PUE6" s="130"/>
      <c r="PUF6" s="130"/>
      <c r="PUG6" s="130"/>
      <c r="PUH6" s="130"/>
      <c r="PUI6" s="130"/>
      <c r="PUJ6" s="130"/>
      <c r="PUK6" s="130"/>
      <c r="PUL6" s="130"/>
      <c r="PUM6" s="130"/>
      <c r="PUN6" s="130"/>
      <c r="PUO6" s="130"/>
      <c r="PUP6" s="130"/>
      <c r="PUQ6" s="130"/>
      <c r="PUR6" s="130"/>
      <c r="PUS6" s="130"/>
      <c r="PUT6" s="130"/>
      <c r="PUU6" s="130"/>
      <c r="PUV6" s="130"/>
      <c r="PUW6" s="130"/>
      <c r="PUX6" s="130"/>
      <c r="PUY6" s="130"/>
      <c r="PUZ6" s="130"/>
      <c r="PVA6" s="130"/>
      <c r="PVB6" s="130"/>
      <c r="PVC6" s="130"/>
      <c r="PVD6" s="130"/>
      <c r="PVE6" s="130"/>
      <c r="PVF6" s="130"/>
      <c r="PVG6" s="130"/>
      <c r="PVH6" s="130"/>
      <c r="PVI6" s="130"/>
      <c r="PVJ6" s="130"/>
      <c r="PVK6" s="130"/>
      <c r="PVL6" s="130"/>
      <c r="PVM6" s="130"/>
      <c r="PVN6" s="130"/>
      <c r="PVO6" s="130"/>
      <c r="PVP6" s="130"/>
      <c r="PVQ6" s="130"/>
      <c r="PVR6" s="130"/>
      <c r="PVS6" s="130"/>
      <c r="PVT6" s="130"/>
      <c r="PVU6" s="130"/>
      <c r="PVV6" s="130"/>
      <c r="PVW6" s="130"/>
      <c r="PVX6" s="130"/>
      <c r="PVY6" s="130"/>
      <c r="PVZ6" s="130"/>
      <c r="PWA6" s="130"/>
      <c r="PWB6" s="130"/>
      <c r="PWC6" s="130"/>
      <c r="PWD6" s="130"/>
      <c r="PWE6" s="130"/>
      <c r="PWF6" s="130"/>
      <c r="PWG6" s="130"/>
      <c r="PWH6" s="130"/>
      <c r="PWI6" s="130"/>
      <c r="PWJ6" s="130"/>
      <c r="PWK6" s="130"/>
      <c r="PWL6" s="130"/>
      <c r="PWM6" s="130"/>
      <c r="PWN6" s="130"/>
      <c r="PWO6" s="130"/>
      <c r="PWP6" s="130"/>
      <c r="PWQ6" s="130"/>
      <c r="PWR6" s="130"/>
      <c r="PWS6" s="130"/>
      <c r="PWT6" s="130"/>
      <c r="PWU6" s="130"/>
      <c r="PWV6" s="130"/>
      <c r="PWW6" s="130"/>
      <c r="PWX6" s="130"/>
      <c r="PWY6" s="130"/>
      <c r="PWZ6" s="130"/>
      <c r="PXA6" s="130"/>
      <c r="PXB6" s="130"/>
      <c r="PXC6" s="130"/>
      <c r="PXD6" s="130"/>
      <c r="PXE6" s="130"/>
      <c r="PXF6" s="130"/>
      <c r="PXG6" s="130"/>
      <c r="PXH6" s="130"/>
      <c r="PXI6" s="130"/>
      <c r="PXJ6" s="130"/>
      <c r="PXK6" s="130"/>
      <c r="PXL6" s="130"/>
      <c r="PXM6" s="130"/>
      <c r="PXN6" s="130"/>
      <c r="PXO6" s="130"/>
      <c r="PXP6" s="130"/>
      <c r="PXQ6" s="130"/>
      <c r="PXR6" s="130"/>
      <c r="PXS6" s="130"/>
      <c r="PXT6" s="130"/>
      <c r="PXU6" s="130"/>
      <c r="PXV6" s="130"/>
      <c r="PXW6" s="130"/>
      <c r="PXX6" s="130"/>
      <c r="PXY6" s="130"/>
      <c r="PXZ6" s="130"/>
      <c r="PYA6" s="130"/>
      <c r="PYB6" s="130"/>
      <c r="PYC6" s="130"/>
      <c r="PYD6" s="130"/>
      <c r="PYE6" s="130"/>
      <c r="PYF6" s="130"/>
      <c r="PYG6" s="130"/>
      <c r="PYH6" s="130"/>
      <c r="PYI6" s="130"/>
      <c r="PYJ6" s="130"/>
      <c r="PYK6" s="130"/>
      <c r="PYL6" s="130"/>
      <c r="PYM6" s="130"/>
      <c r="PYN6" s="130"/>
      <c r="PYO6" s="130"/>
      <c r="PYP6" s="130"/>
      <c r="PYQ6" s="130"/>
      <c r="PYR6" s="130"/>
      <c r="PYS6" s="130"/>
      <c r="PYT6" s="130"/>
      <c r="PYU6" s="130"/>
      <c r="PYV6" s="130"/>
      <c r="PYW6" s="130"/>
      <c r="PYX6" s="130"/>
      <c r="PYY6" s="130"/>
      <c r="PYZ6" s="130"/>
      <c r="PZA6" s="130"/>
      <c r="PZB6" s="130"/>
      <c r="PZC6" s="130"/>
      <c r="PZD6" s="130"/>
      <c r="PZE6" s="130"/>
      <c r="PZF6" s="130"/>
      <c r="PZG6" s="130"/>
      <c r="PZH6" s="130"/>
      <c r="PZI6" s="130"/>
      <c r="PZJ6" s="130"/>
      <c r="PZK6" s="130"/>
      <c r="PZL6" s="130"/>
      <c r="PZM6" s="130"/>
      <c r="PZN6" s="130"/>
      <c r="PZO6" s="130"/>
      <c r="PZP6" s="130"/>
      <c r="PZQ6" s="130"/>
      <c r="PZR6" s="130"/>
      <c r="PZS6" s="130"/>
      <c r="PZT6" s="130"/>
      <c r="PZU6" s="130"/>
      <c r="PZV6" s="130"/>
      <c r="PZW6" s="130"/>
      <c r="PZX6" s="130"/>
      <c r="PZY6" s="130"/>
      <c r="PZZ6" s="130"/>
      <c r="QAA6" s="130"/>
      <c r="QAB6" s="130"/>
      <c r="QAC6" s="130"/>
      <c r="QAD6" s="130"/>
      <c r="QAE6" s="130"/>
      <c r="QAF6" s="130"/>
      <c r="QAG6" s="130"/>
      <c r="QAH6" s="130"/>
      <c r="QAI6" s="130"/>
      <c r="QAJ6" s="130"/>
      <c r="QAK6" s="130"/>
      <c r="QAL6" s="130"/>
      <c r="QAM6" s="130"/>
      <c r="QAN6" s="130"/>
      <c r="QAO6" s="130"/>
      <c r="QAP6" s="130"/>
      <c r="QAQ6" s="130"/>
      <c r="QAR6" s="130"/>
      <c r="QAS6" s="130"/>
      <c r="QAT6" s="130"/>
      <c r="QAU6" s="130"/>
      <c r="QAV6" s="130"/>
      <c r="QAW6" s="130"/>
      <c r="QAX6" s="130"/>
      <c r="QAY6" s="130"/>
      <c r="QAZ6" s="130"/>
      <c r="QBA6" s="130"/>
      <c r="QBB6" s="130"/>
      <c r="QBC6" s="130"/>
      <c r="QBD6" s="130"/>
      <c r="QBE6" s="130"/>
      <c r="QBF6" s="130"/>
      <c r="QBG6" s="130"/>
      <c r="QBH6" s="130"/>
      <c r="QBI6" s="130"/>
      <c r="QBJ6" s="130"/>
      <c r="QBK6" s="130"/>
      <c r="QBL6" s="130"/>
      <c r="QBM6" s="130"/>
      <c r="QBN6" s="130"/>
      <c r="QBO6" s="130"/>
      <c r="QBP6" s="130"/>
      <c r="QBQ6" s="130"/>
      <c r="QBR6" s="130"/>
      <c r="QBS6" s="130"/>
      <c r="QBT6" s="130"/>
      <c r="QBU6" s="130"/>
      <c r="QBV6" s="130"/>
      <c r="QBW6" s="130"/>
      <c r="QBX6" s="130"/>
      <c r="QBY6" s="130"/>
      <c r="QBZ6" s="130"/>
      <c r="QCA6" s="130"/>
      <c r="QCB6" s="130"/>
      <c r="QCC6" s="130"/>
      <c r="QCD6" s="130"/>
      <c r="QCE6" s="130"/>
      <c r="QCF6" s="130"/>
      <c r="QCG6" s="130"/>
      <c r="QCH6" s="130"/>
      <c r="QCI6" s="130"/>
      <c r="QCJ6" s="130"/>
      <c r="QCK6" s="130"/>
      <c r="QCL6" s="130"/>
      <c r="QCM6" s="130"/>
      <c r="QCN6" s="130"/>
      <c r="QCO6" s="130"/>
      <c r="QCP6" s="130"/>
      <c r="QCQ6" s="130"/>
      <c r="QCR6" s="130"/>
      <c r="QCS6" s="130"/>
      <c r="QCT6" s="130"/>
      <c r="QCU6" s="130"/>
      <c r="QCV6" s="130"/>
      <c r="QCW6" s="130"/>
      <c r="QCX6" s="130"/>
      <c r="QCY6" s="130"/>
      <c r="QCZ6" s="130"/>
      <c r="QDA6" s="130"/>
      <c r="QDB6" s="130"/>
      <c r="QDC6" s="130"/>
      <c r="QDD6" s="130"/>
      <c r="QDE6" s="130"/>
      <c r="QDF6" s="130"/>
      <c r="QDG6" s="130"/>
      <c r="QDH6" s="130"/>
      <c r="QDI6" s="130"/>
      <c r="QDJ6" s="130"/>
      <c r="QDK6" s="130"/>
      <c r="QDL6" s="130"/>
      <c r="QDM6" s="130"/>
      <c r="QDN6" s="130"/>
      <c r="QDO6" s="130"/>
      <c r="QDP6" s="130"/>
      <c r="QDQ6" s="130"/>
      <c r="QDR6" s="130"/>
      <c r="QDS6" s="130"/>
      <c r="QDT6" s="130"/>
      <c r="QDU6" s="130"/>
      <c r="QDV6" s="130"/>
      <c r="QDW6" s="130"/>
      <c r="QDX6" s="130"/>
      <c r="QDY6" s="130"/>
      <c r="QDZ6" s="130"/>
      <c r="QEA6" s="130"/>
      <c r="QEB6" s="130"/>
      <c r="QEC6" s="130"/>
      <c r="QED6" s="130"/>
      <c r="QEE6" s="130"/>
      <c r="QEF6" s="130"/>
      <c r="QEG6" s="130"/>
      <c r="QEH6" s="130"/>
      <c r="QEI6" s="130"/>
      <c r="QEJ6" s="130"/>
      <c r="QEK6" s="130"/>
      <c r="QEL6" s="130"/>
      <c r="QEM6" s="130"/>
      <c r="QEN6" s="130"/>
      <c r="QEO6" s="130"/>
      <c r="QEP6" s="130"/>
      <c r="QEQ6" s="130"/>
      <c r="QER6" s="130"/>
      <c r="QES6" s="130"/>
      <c r="QET6" s="130"/>
      <c r="QEU6" s="130"/>
      <c r="QEV6" s="130"/>
      <c r="QEW6" s="130"/>
      <c r="QEX6" s="130"/>
      <c r="QEY6" s="130"/>
      <c r="QEZ6" s="130"/>
      <c r="QFA6" s="130"/>
      <c r="QFB6" s="130"/>
      <c r="QFC6" s="130"/>
      <c r="QFD6" s="130"/>
      <c r="QFE6" s="130"/>
      <c r="QFF6" s="130"/>
      <c r="QFG6" s="130"/>
      <c r="QFH6" s="130"/>
      <c r="QFI6" s="130"/>
      <c r="QFJ6" s="130"/>
      <c r="QFK6" s="130"/>
      <c r="QFL6" s="130"/>
      <c r="QFM6" s="130"/>
      <c r="QFN6" s="130"/>
      <c r="QFO6" s="130"/>
      <c r="QFP6" s="130"/>
      <c r="QFQ6" s="130"/>
      <c r="QFR6" s="130"/>
      <c r="QFS6" s="130"/>
      <c r="QFT6" s="130"/>
      <c r="QFU6" s="130"/>
      <c r="QFV6" s="130"/>
      <c r="QFW6" s="130"/>
      <c r="QFX6" s="130"/>
      <c r="QFY6" s="130"/>
      <c r="QFZ6" s="130"/>
      <c r="QGA6" s="130"/>
      <c r="QGB6" s="130"/>
      <c r="QGC6" s="130"/>
      <c r="QGD6" s="130"/>
      <c r="QGE6" s="130"/>
      <c r="QGF6" s="130"/>
      <c r="QGG6" s="130"/>
      <c r="QGH6" s="130"/>
      <c r="QGI6" s="130"/>
      <c r="QGJ6" s="130"/>
      <c r="QGK6" s="130"/>
      <c r="QGL6" s="130"/>
      <c r="QGM6" s="130"/>
      <c r="QGN6" s="130"/>
      <c r="QGO6" s="130"/>
      <c r="QGP6" s="130"/>
      <c r="QGQ6" s="130"/>
      <c r="QGR6" s="130"/>
      <c r="QGS6" s="130"/>
      <c r="QGT6" s="130"/>
      <c r="QGU6" s="130"/>
      <c r="QGV6" s="130"/>
      <c r="QGW6" s="130"/>
      <c r="QGX6" s="130"/>
      <c r="QGY6" s="130"/>
      <c r="QGZ6" s="130"/>
      <c r="QHA6" s="130"/>
      <c r="QHB6" s="130"/>
      <c r="QHC6" s="130"/>
      <c r="QHD6" s="130"/>
      <c r="QHE6" s="130"/>
      <c r="QHF6" s="130"/>
      <c r="QHG6" s="130"/>
      <c r="QHH6" s="130"/>
      <c r="QHI6" s="130"/>
      <c r="QHJ6" s="130"/>
      <c r="QHK6" s="130"/>
      <c r="QHL6" s="130"/>
      <c r="QHM6" s="130"/>
      <c r="QHN6" s="130"/>
      <c r="QHO6" s="130"/>
      <c r="QHP6" s="130"/>
      <c r="QHQ6" s="130"/>
      <c r="QHR6" s="130"/>
      <c r="QHS6" s="130"/>
      <c r="QHT6" s="130"/>
      <c r="QHU6" s="130"/>
      <c r="QHV6" s="130"/>
      <c r="QHW6" s="130"/>
      <c r="QHX6" s="130"/>
      <c r="QHY6" s="130"/>
      <c r="QHZ6" s="130"/>
      <c r="QIA6" s="130"/>
      <c r="QIB6" s="130"/>
      <c r="QIC6" s="130"/>
      <c r="QID6" s="130"/>
      <c r="QIE6" s="130"/>
      <c r="QIF6" s="130"/>
      <c r="QIG6" s="130"/>
      <c r="QIH6" s="130"/>
      <c r="QII6" s="130"/>
      <c r="QIJ6" s="130"/>
      <c r="QIK6" s="130"/>
      <c r="QIL6" s="130"/>
      <c r="QIM6" s="130"/>
      <c r="QIN6" s="130"/>
      <c r="QIO6" s="130"/>
      <c r="QIP6" s="130"/>
      <c r="QIQ6" s="130"/>
      <c r="QIR6" s="130"/>
      <c r="QIS6" s="130"/>
      <c r="QIT6" s="130"/>
      <c r="QIU6" s="130"/>
      <c r="QIV6" s="130"/>
      <c r="QIW6" s="130"/>
      <c r="QIX6" s="130"/>
      <c r="QIY6" s="130"/>
      <c r="QIZ6" s="130"/>
      <c r="QJA6" s="130"/>
      <c r="QJB6" s="130"/>
      <c r="QJC6" s="130"/>
      <c r="QJD6" s="130"/>
      <c r="QJE6" s="130"/>
      <c r="QJF6" s="130"/>
      <c r="QJG6" s="130"/>
      <c r="QJH6" s="130"/>
      <c r="QJI6" s="130"/>
      <c r="QJJ6" s="130"/>
      <c r="QJK6" s="130"/>
      <c r="QJL6" s="130"/>
      <c r="QJM6" s="130"/>
      <c r="QJN6" s="130"/>
      <c r="QJO6" s="130"/>
      <c r="QJP6" s="130"/>
      <c r="QJQ6" s="130"/>
      <c r="QJR6" s="130"/>
      <c r="QJS6" s="130"/>
      <c r="QJT6" s="130"/>
      <c r="QJU6" s="130"/>
      <c r="QJV6" s="130"/>
      <c r="QJW6" s="130"/>
      <c r="QJX6" s="130"/>
      <c r="QJY6" s="130"/>
      <c r="QJZ6" s="130"/>
      <c r="QKA6" s="130"/>
      <c r="QKB6" s="130"/>
      <c r="QKC6" s="130"/>
      <c r="QKD6" s="130"/>
      <c r="QKE6" s="130"/>
      <c r="QKF6" s="130"/>
      <c r="QKG6" s="130"/>
      <c r="QKH6" s="130"/>
      <c r="QKI6" s="130"/>
      <c r="QKJ6" s="130"/>
      <c r="QKK6" s="130"/>
      <c r="QKL6" s="130"/>
      <c r="QKM6" s="130"/>
      <c r="QKN6" s="130"/>
      <c r="QKO6" s="130"/>
      <c r="QKP6" s="130"/>
      <c r="QKQ6" s="130"/>
      <c r="QKR6" s="130"/>
      <c r="QKS6" s="130"/>
      <c r="QKT6" s="130"/>
      <c r="QKU6" s="130"/>
      <c r="QKV6" s="130"/>
      <c r="QKW6" s="130"/>
      <c r="QKX6" s="130"/>
      <c r="QKY6" s="130"/>
      <c r="QKZ6" s="130"/>
      <c r="QLA6" s="130"/>
      <c r="QLB6" s="130"/>
      <c r="QLC6" s="130"/>
      <c r="QLD6" s="130"/>
      <c r="QLE6" s="130"/>
      <c r="QLF6" s="130"/>
      <c r="QLG6" s="130"/>
      <c r="QLH6" s="130"/>
      <c r="QLI6" s="130"/>
      <c r="QLJ6" s="130"/>
      <c r="QLK6" s="130"/>
      <c r="QLL6" s="130"/>
      <c r="QLM6" s="130"/>
      <c r="QLN6" s="130"/>
      <c r="QLO6" s="130"/>
      <c r="QLP6" s="130"/>
      <c r="QLQ6" s="130"/>
      <c r="QLR6" s="130"/>
      <c r="QLS6" s="130"/>
      <c r="QLT6" s="130"/>
      <c r="QLU6" s="130"/>
      <c r="QLV6" s="130"/>
      <c r="QLW6" s="130"/>
      <c r="QLX6" s="130"/>
      <c r="QLY6" s="130"/>
      <c r="QLZ6" s="130"/>
      <c r="QMA6" s="130"/>
      <c r="QMB6" s="130"/>
      <c r="QMC6" s="130"/>
      <c r="QMD6" s="130"/>
      <c r="QME6" s="130"/>
      <c r="QMF6" s="130"/>
      <c r="QMG6" s="130"/>
      <c r="QMH6" s="130"/>
      <c r="QMI6" s="130"/>
      <c r="QMJ6" s="130"/>
      <c r="QMK6" s="130"/>
      <c r="QML6" s="130"/>
      <c r="QMM6" s="130"/>
      <c r="QMN6" s="130"/>
      <c r="QMO6" s="130"/>
      <c r="QMP6" s="130"/>
      <c r="QMQ6" s="130"/>
      <c r="QMR6" s="130"/>
      <c r="QMS6" s="130"/>
      <c r="QMT6" s="130"/>
      <c r="QMU6" s="130"/>
      <c r="QMV6" s="130"/>
      <c r="QMW6" s="130"/>
      <c r="QMX6" s="130"/>
      <c r="QMY6" s="130"/>
      <c r="QMZ6" s="130"/>
      <c r="QNA6" s="130"/>
      <c r="QNB6" s="130"/>
      <c r="QNC6" s="130"/>
      <c r="QND6" s="130"/>
      <c r="QNE6" s="130"/>
      <c r="QNF6" s="130"/>
      <c r="QNG6" s="130"/>
      <c r="QNH6" s="130"/>
      <c r="QNI6" s="130"/>
      <c r="QNJ6" s="130"/>
      <c r="QNK6" s="130"/>
      <c r="QNL6" s="130"/>
      <c r="QNM6" s="130"/>
      <c r="QNN6" s="130"/>
      <c r="QNO6" s="130"/>
      <c r="QNP6" s="130"/>
      <c r="QNQ6" s="130"/>
      <c r="QNR6" s="130"/>
      <c r="QNS6" s="130"/>
      <c r="QNT6" s="130"/>
      <c r="QNU6" s="130"/>
      <c r="QNV6" s="130"/>
      <c r="QNW6" s="130"/>
      <c r="QNX6" s="130"/>
      <c r="QNY6" s="130"/>
      <c r="QNZ6" s="130"/>
      <c r="QOA6" s="130"/>
      <c r="QOB6" s="130"/>
      <c r="QOC6" s="130"/>
      <c r="QOD6" s="130"/>
      <c r="QOE6" s="130"/>
      <c r="QOF6" s="130"/>
      <c r="QOG6" s="130"/>
      <c r="QOH6" s="130"/>
      <c r="QOI6" s="130"/>
      <c r="QOJ6" s="130"/>
      <c r="QOK6" s="130"/>
      <c r="QOL6" s="130"/>
      <c r="QOM6" s="130"/>
      <c r="QON6" s="130"/>
      <c r="QOO6" s="130"/>
      <c r="QOP6" s="130"/>
      <c r="QOQ6" s="130"/>
      <c r="QOR6" s="130"/>
      <c r="QOS6" s="130"/>
      <c r="QOT6" s="130"/>
      <c r="QOU6" s="130"/>
      <c r="QOV6" s="130"/>
      <c r="QOW6" s="130"/>
      <c r="QOX6" s="130"/>
      <c r="QOY6" s="130"/>
      <c r="QOZ6" s="130"/>
      <c r="QPA6" s="130"/>
      <c r="QPB6" s="130"/>
      <c r="QPC6" s="130"/>
      <c r="QPD6" s="130"/>
      <c r="QPE6" s="130"/>
      <c r="QPF6" s="130"/>
      <c r="QPG6" s="130"/>
      <c r="QPH6" s="130"/>
      <c r="QPI6" s="130"/>
      <c r="QPJ6" s="130"/>
      <c r="QPK6" s="130"/>
      <c r="QPL6" s="130"/>
      <c r="QPM6" s="130"/>
      <c r="QPN6" s="130"/>
      <c r="QPO6" s="130"/>
      <c r="QPP6" s="130"/>
      <c r="QPQ6" s="130"/>
      <c r="QPR6" s="130"/>
      <c r="QPS6" s="130"/>
      <c r="QPT6" s="130"/>
      <c r="QPU6" s="130"/>
      <c r="QPV6" s="130"/>
      <c r="QPW6" s="130"/>
      <c r="QPX6" s="130"/>
      <c r="QPY6" s="130"/>
      <c r="QPZ6" s="130"/>
      <c r="QQA6" s="130"/>
      <c r="QQB6" s="130"/>
      <c r="QQC6" s="130"/>
      <c r="QQD6" s="130"/>
      <c r="QQE6" s="130"/>
      <c r="QQF6" s="130"/>
      <c r="QQG6" s="130"/>
      <c r="QQH6" s="130"/>
      <c r="QQI6" s="130"/>
      <c r="QQJ6" s="130"/>
      <c r="QQK6" s="130"/>
      <c r="QQL6" s="130"/>
      <c r="QQM6" s="130"/>
      <c r="QQN6" s="130"/>
      <c r="QQO6" s="130"/>
      <c r="QQP6" s="130"/>
      <c r="QQQ6" s="130"/>
      <c r="QQR6" s="130"/>
      <c r="QQS6" s="130"/>
      <c r="QQT6" s="130"/>
      <c r="QQU6" s="130"/>
      <c r="QQV6" s="130"/>
      <c r="QQW6" s="130"/>
      <c r="QQX6" s="130"/>
      <c r="QQY6" s="130"/>
      <c r="QQZ6" s="130"/>
      <c r="QRA6" s="130"/>
      <c r="QRB6" s="130"/>
      <c r="QRC6" s="130"/>
      <c r="QRD6" s="130"/>
      <c r="QRE6" s="130"/>
      <c r="QRF6" s="130"/>
      <c r="QRG6" s="130"/>
      <c r="QRH6" s="130"/>
      <c r="QRI6" s="130"/>
      <c r="QRJ6" s="130"/>
      <c r="QRK6" s="130"/>
      <c r="QRL6" s="130"/>
      <c r="QRM6" s="130"/>
      <c r="QRN6" s="130"/>
      <c r="QRO6" s="130"/>
      <c r="QRP6" s="130"/>
      <c r="QRQ6" s="130"/>
      <c r="QRR6" s="130"/>
      <c r="QRS6" s="130"/>
      <c r="QRT6" s="130"/>
      <c r="QRU6" s="130"/>
      <c r="QRV6" s="130"/>
      <c r="QRW6" s="130"/>
      <c r="QRX6" s="130"/>
      <c r="QRY6" s="130"/>
      <c r="QRZ6" s="130"/>
      <c r="QSA6" s="130"/>
      <c r="QSB6" s="130"/>
      <c r="QSC6" s="130"/>
      <c r="QSD6" s="130"/>
      <c r="QSE6" s="130"/>
      <c r="QSF6" s="130"/>
      <c r="QSG6" s="130"/>
      <c r="QSH6" s="130"/>
      <c r="QSI6" s="130"/>
      <c r="QSJ6" s="130"/>
      <c r="QSK6" s="130"/>
      <c r="QSL6" s="130"/>
      <c r="QSM6" s="130"/>
      <c r="QSN6" s="130"/>
      <c r="QSO6" s="130"/>
      <c r="QSP6" s="130"/>
      <c r="QSQ6" s="130"/>
      <c r="QSR6" s="130"/>
      <c r="QSS6" s="130"/>
      <c r="QST6" s="130"/>
      <c r="QSU6" s="130"/>
      <c r="QSV6" s="130"/>
      <c r="QSW6" s="130"/>
      <c r="QSX6" s="130"/>
      <c r="QSY6" s="130"/>
      <c r="QSZ6" s="130"/>
      <c r="QTA6" s="130"/>
      <c r="QTB6" s="130"/>
      <c r="QTC6" s="130"/>
      <c r="QTD6" s="130"/>
      <c r="QTE6" s="130"/>
      <c r="QTF6" s="130"/>
      <c r="QTG6" s="130"/>
      <c r="QTH6" s="130"/>
      <c r="QTI6" s="130"/>
      <c r="QTJ6" s="130"/>
      <c r="QTK6" s="130"/>
      <c r="QTL6" s="130"/>
      <c r="QTM6" s="130"/>
      <c r="QTN6" s="130"/>
      <c r="QTO6" s="130"/>
      <c r="QTP6" s="130"/>
      <c r="QTQ6" s="130"/>
      <c r="QTR6" s="130"/>
      <c r="QTS6" s="130"/>
      <c r="QTT6" s="130"/>
      <c r="QTU6" s="130"/>
      <c r="QTV6" s="130"/>
      <c r="QTW6" s="130"/>
      <c r="QTX6" s="130"/>
      <c r="QTY6" s="130"/>
      <c r="QTZ6" s="130"/>
      <c r="QUA6" s="130"/>
      <c r="QUB6" s="130"/>
      <c r="QUC6" s="130"/>
      <c r="QUD6" s="130"/>
      <c r="QUE6" s="130"/>
      <c r="QUF6" s="130"/>
      <c r="QUG6" s="130"/>
      <c r="QUH6" s="130"/>
      <c r="QUI6" s="130"/>
      <c r="QUJ6" s="130"/>
      <c r="QUK6" s="130"/>
      <c r="QUL6" s="130"/>
      <c r="QUM6" s="130"/>
      <c r="QUN6" s="130"/>
      <c r="QUO6" s="130"/>
      <c r="QUP6" s="130"/>
      <c r="QUQ6" s="130"/>
      <c r="QUR6" s="130"/>
      <c r="QUS6" s="130"/>
      <c r="QUT6" s="130"/>
      <c r="QUU6" s="130"/>
      <c r="QUV6" s="130"/>
      <c r="QUW6" s="130"/>
      <c r="QUX6" s="130"/>
      <c r="QUY6" s="130"/>
      <c r="QUZ6" s="130"/>
      <c r="QVA6" s="130"/>
      <c r="QVB6" s="130"/>
      <c r="QVC6" s="130"/>
      <c r="QVD6" s="130"/>
      <c r="QVE6" s="130"/>
      <c r="QVF6" s="130"/>
      <c r="QVG6" s="130"/>
      <c r="QVH6" s="130"/>
      <c r="QVI6" s="130"/>
      <c r="QVJ6" s="130"/>
      <c r="QVK6" s="130"/>
      <c r="QVL6" s="130"/>
      <c r="QVM6" s="130"/>
      <c r="QVN6" s="130"/>
      <c r="QVO6" s="130"/>
      <c r="QVP6" s="130"/>
      <c r="QVQ6" s="130"/>
      <c r="QVR6" s="130"/>
      <c r="QVS6" s="130"/>
      <c r="QVT6" s="130"/>
      <c r="QVU6" s="130"/>
      <c r="QVV6" s="130"/>
      <c r="QVW6" s="130"/>
      <c r="QVX6" s="130"/>
      <c r="QVY6" s="130"/>
      <c r="QVZ6" s="130"/>
      <c r="QWA6" s="130"/>
      <c r="QWB6" s="130"/>
      <c r="QWC6" s="130"/>
      <c r="QWD6" s="130"/>
      <c r="QWE6" s="130"/>
      <c r="QWF6" s="130"/>
      <c r="QWG6" s="130"/>
      <c r="QWH6" s="130"/>
      <c r="QWI6" s="130"/>
      <c r="QWJ6" s="130"/>
      <c r="QWK6" s="130"/>
      <c r="QWL6" s="130"/>
      <c r="QWM6" s="130"/>
      <c r="QWN6" s="130"/>
      <c r="QWO6" s="130"/>
      <c r="QWP6" s="130"/>
      <c r="QWQ6" s="130"/>
      <c r="QWR6" s="130"/>
      <c r="QWS6" s="130"/>
      <c r="QWT6" s="130"/>
      <c r="QWU6" s="130"/>
      <c r="QWV6" s="130"/>
      <c r="QWW6" s="130"/>
      <c r="QWX6" s="130"/>
      <c r="QWY6" s="130"/>
      <c r="QWZ6" s="130"/>
      <c r="QXA6" s="130"/>
      <c r="QXB6" s="130"/>
      <c r="QXC6" s="130"/>
      <c r="QXD6" s="130"/>
      <c r="QXE6" s="130"/>
      <c r="QXF6" s="130"/>
      <c r="QXG6" s="130"/>
      <c r="QXH6" s="130"/>
      <c r="QXI6" s="130"/>
      <c r="QXJ6" s="130"/>
      <c r="QXK6" s="130"/>
      <c r="QXL6" s="130"/>
      <c r="QXM6" s="130"/>
      <c r="QXN6" s="130"/>
      <c r="QXO6" s="130"/>
      <c r="QXP6" s="130"/>
      <c r="QXQ6" s="130"/>
      <c r="QXR6" s="130"/>
      <c r="QXS6" s="130"/>
      <c r="QXT6" s="130"/>
      <c r="QXU6" s="130"/>
      <c r="QXV6" s="130"/>
      <c r="QXW6" s="130"/>
      <c r="QXX6" s="130"/>
      <c r="QXY6" s="130"/>
      <c r="QXZ6" s="130"/>
      <c r="QYA6" s="130"/>
      <c r="QYB6" s="130"/>
      <c r="QYC6" s="130"/>
      <c r="QYD6" s="130"/>
      <c r="QYE6" s="130"/>
      <c r="QYF6" s="130"/>
      <c r="QYG6" s="130"/>
      <c r="QYH6" s="130"/>
      <c r="QYI6" s="130"/>
      <c r="QYJ6" s="130"/>
      <c r="QYK6" s="130"/>
      <c r="QYL6" s="130"/>
      <c r="QYM6" s="130"/>
      <c r="QYN6" s="130"/>
      <c r="QYO6" s="130"/>
      <c r="QYP6" s="130"/>
      <c r="QYQ6" s="130"/>
      <c r="QYR6" s="130"/>
      <c r="QYS6" s="130"/>
      <c r="QYT6" s="130"/>
      <c r="QYU6" s="130"/>
      <c r="QYV6" s="130"/>
      <c r="QYW6" s="130"/>
      <c r="QYX6" s="130"/>
      <c r="QYY6" s="130"/>
      <c r="QYZ6" s="130"/>
      <c r="QZA6" s="130"/>
      <c r="QZB6" s="130"/>
      <c r="QZC6" s="130"/>
      <c r="QZD6" s="130"/>
      <c r="QZE6" s="130"/>
      <c r="QZF6" s="130"/>
      <c r="QZG6" s="130"/>
      <c r="QZH6" s="130"/>
      <c r="QZI6" s="130"/>
      <c r="QZJ6" s="130"/>
      <c r="QZK6" s="130"/>
      <c r="QZL6" s="130"/>
      <c r="QZM6" s="130"/>
      <c r="QZN6" s="130"/>
      <c r="QZO6" s="130"/>
      <c r="QZP6" s="130"/>
      <c r="QZQ6" s="130"/>
      <c r="QZR6" s="130"/>
      <c r="QZS6" s="130"/>
      <c r="QZT6" s="130"/>
      <c r="QZU6" s="130"/>
      <c r="QZV6" s="130"/>
      <c r="QZW6" s="130"/>
      <c r="QZX6" s="130"/>
      <c r="QZY6" s="130"/>
      <c r="QZZ6" s="130"/>
      <c r="RAA6" s="130"/>
      <c r="RAB6" s="130"/>
      <c r="RAC6" s="130"/>
      <c r="RAD6" s="130"/>
      <c r="RAE6" s="130"/>
      <c r="RAF6" s="130"/>
      <c r="RAG6" s="130"/>
      <c r="RAH6" s="130"/>
      <c r="RAI6" s="130"/>
      <c r="RAJ6" s="130"/>
      <c r="RAK6" s="130"/>
      <c r="RAL6" s="130"/>
      <c r="RAM6" s="130"/>
      <c r="RAN6" s="130"/>
      <c r="RAO6" s="130"/>
      <c r="RAP6" s="130"/>
      <c r="RAQ6" s="130"/>
      <c r="RAR6" s="130"/>
      <c r="RAS6" s="130"/>
      <c r="RAT6" s="130"/>
      <c r="RAU6" s="130"/>
      <c r="RAV6" s="130"/>
      <c r="RAW6" s="130"/>
      <c r="RAX6" s="130"/>
      <c r="RAY6" s="130"/>
      <c r="RAZ6" s="130"/>
      <c r="RBA6" s="130"/>
      <c r="RBB6" s="130"/>
      <c r="RBC6" s="130"/>
      <c r="RBD6" s="130"/>
      <c r="RBE6" s="130"/>
      <c r="RBF6" s="130"/>
      <c r="RBG6" s="130"/>
      <c r="RBH6" s="130"/>
      <c r="RBI6" s="130"/>
      <c r="RBJ6" s="130"/>
      <c r="RBK6" s="130"/>
      <c r="RBL6" s="130"/>
      <c r="RBM6" s="130"/>
      <c r="RBN6" s="130"/>
      <c r="RBO6" s="130"/>
      <c r="RBP6" s="130"/>
      <c r="RBQ6" s="130"/>
      <c r="RBR6" s="130"/>
      <c r="RBS6" s="130"/>
      <c r="RBT6" s="130"/>
      <c r="RBU6" s="130"/>
      <c r="RBV6" s="130"/>
      <c r="RBW6" s="130"/>
      <c r="RBX6" s="130"/>
      <c r="RBY6" s="130"/>
      <c r="RBZ6" s="130"/>
      <c r="RCA6" s="130"/>
      <c r="RCB6" s="130"/>
      <c r="RCC6" s="130"/>
      <c r="RCD6" s="130"/>
      <c r="RCE6" s="130"/>
      <c r="RCF6" s="130"/>
      <c r="RCG6" s="130"/>
      <c r="RCH6" s="130"/>
      <c r="RCI6" s="130"/>
      <c r="RCJ6" s="130"/>
      <c r="RCK6" s="130"/>
      <c r="RCL6" s="130"/>
      <c r="RCM6" s="130"/>
      <c r="RCN6" s="130"/>
      <c r="RCO6" s="130"/>
      <c r="RCP6" s="130"/>
      <c r="RCQ6" s="130"/>
      <c r="RCR6" s="130"/>
      <c r="RCS6" s="130"/>
      <c r="RCT6" s="130"/>
      <c r="RCU6" s="130"/>
      <c r="RCV6" s="130"/>
      <c r="RCW6" s="130"/>
      <c r="RCX6" s="130"/>
      <c r="RCY6" s="130"/>
      <c r="RCZ6" s="130"/>
      <c r="RDA6" s="130"/>
      <c r="RDB6" s="130"/>
      <c r="RDC6" s="130"/>
      <c r="RDD6" s="130"/>
      <c r="RDE6" s="130"/>
      <c r="RDF6" s="130"/>
      <c r="RDG6" s="130"/>
      <c r="RDH6" s="130"/>
      <c r="RDI6" s="130"/>
      <c r="RDJ6" s="130"/>
      <c r="RDK6" s="130"/>
      <c r="RDL6" s="130"/>
      <c r="RDM6" s="130"/>
      <c r="RDN6" s="130"/>
      <c r="RDO6" s="130"/>
      <c r="RDP6" s="130"/>
      <c r="RDQ6" s="130"/>
      <c r="RDR6" s="130"/>
      <c r="RDS6" s="130"/>
      <c r="RDT6" s="130"/>
      <c r="RDU6" s="130"/>
      <c r="RDV6" s="130"/>
      <c r="RDW6" s="130"/>
      <c r="RDX6" s="130"/>
      <c r="RDY6" s="130"/>
      <c r="RDZ6" s="130"/>
      <c r="REA6" s="130"/>
      <c r="REB6" s="130"/>
      <c r="REC6" s="130"/>
      <c r="RED6" s="130"/>
      <c r="REE6" s="130"/>
      <c r="REF6" s="130"/>
      <c r="REG6" s="130"/>
      <c r="REH6" s="130"/>
      <c r="REI6" s="130"/>
      <c r="REJ6" s="130"/>
      <c r="REK6" s="130"/>
      <c r="REL6" s="130"/>
      <c r="REM6" s="130"/>
      <c r="REN6" s="130"/>
      <c r="REO6" s="130"/>
      <c r="REP6" s="130"/>
      <c r="REQ6" s="130"/>
      <c r="RER6" s="130"/>
      <c r="RES6" s="130"/>
      <c r="RET6" s="130"/>
      <c r="REU6" s="130"/>
      <c r="REV6" s="130"/>
      <c r="REW6" s="130"/>
      <c r="REX6" s="130"/>
      <c r="REY6" s="130"/>
      <c r="REZ6" s="130"/>
      <c r="RFA6" s="130"/>
      <c r="RFB6" s="130"/>
      <c r="RFC6" s="130"/>
      <c r="RFD6" s="130"/>
      <c r="RFE6" s="130"/>
      <c r="RFF6" s="130"/>
      <c r="RFG6" s="130"/>
      <c r="RFH6" s="130"/>
      <c r="RFI6" s="130"/>
      <c r="RFJ6" s="130"/>
      <c r="RFK6" s="130"/>
      <c r="RFL6" s="130"/>
      <c r="RFM6" s="130"/>
      <c r="RFN6" s="130"/>
      <c r="RFO6" s="130"/>
      <c r="RFP6" s="130"/>
      <c r="RFQ6" s="130"/>
      <c r="RFR6" s="130"/>
      <c r="RFS6" s="130"/>
      <c r="RFT6" s="130"/>
      <c r="RFU6" s="130"/>
      <c r="RFV6" s="130"/>
      <c r="RFW6" s="130"/>
      <c r="RFX6" s="130"/>
      <c r="RFY6" s="130"/>
      <c r="RFZ6" s="130"/>
      <c r="RGA6" s="130"/>
      <c r="RGB6" s="130"/>
      <c r="RGC6" s="130"/>
      <c r="RGD6" s="130"/>
      <c r="RGE6" s="130"/>
      <c r="RGF6" s="130"/>
      <c r="RGG6" s="130"/>
      <c r="RGH6" s="130"/>
      <c r="RGI6" s="130"/>
      <c r="RGJ6" s="130"/>
      <c r="RGK6" s="130"/>
      <c r="RGL6" s="130"/>
      <c r="RGM6" s="130"/>
      <c r="RGN6" s="130"/>
      <c r="RGO6" s="130"/>
      <c r="RGP6" s="130"/>
      <c r="RGQ6" s="130"/>
      <c r="RGR6" s="130"/>
      <c r="RGS6" s="130"/>
      <c r="RGT6" s="130"/>
      <c r="RGU6" s="130"/>
      <c r="RGV6" s="130"/>
      <c r="RGW6" s="130"/>
      <c r="RGX6" s="130"/>
      <c r="RGY6" s="130"/>
      <c r="RGZ6" s="130"/>
      <c r="RHA6" s="130"/>
      <c r="RHB6" s="130"/>
      <c r="RHC6" s="130"/>
      <c r="RHD6" s="130"/>
      <c r="RHE6" s="130"/>
      <c r="RHF6" s="130"/>
      <c r="RHG6" s="130"/>
      <c r="RHH6" s="130"/>
      <c r="RHI6" s="130"/>
      <c r="RHJ6" s="130"/>
      <c r="RHK6" s="130"/>
      <c r="RHL6" s="130"/>
      <c r="RHM6" s="130"/>
      <c r="RHN6" s="130"/>
      <c r="RHO6" s="130"/>
      <c r="RHP6" s="130"/>
      <c r="RHQ6" s="130"/>
      <c r="RHR6" s="130"/>
      <c r="RHS6" s="130"/>
      <c r="RHT6" s="130"/>
      <c r="RHU6" s="130"/>
      <c r="RHV6" s="130"/>
      <c r="RHW6" s="130"/>
      <c r="RHX6" s="130"/>
      <c r="RHY6" s="130"/>
      <c r="RHZ6" s="130"/>
      <c r="RIA6" s="130"/>
      <c r="RIB6" s="130"/>
      <c r="RIC6" s="130"/>
      <c r="RID6" s="130"/>
      <c r="RIE6" s="130"/>
      <c r="RIF6" s="130"/>
      <c r="RIG6" s="130"/>
      <c r="RIH6" s="130"/>
      <c r="RII6" s="130"/>
      <c r="RIJ6" s="130"/>
      <c r="RIK6" s="130"/>
      <c r="RIL6" s="130"/>
      <c r="RIM6" s="130"/>
      <c r="RIN6" s="130"/>
      <c r="RIO6" s="130"/>
      <c r="RIP6" s="130"/>
      <c r="RIQ6" s="130"/>
      <c r="RIR6" s="130"/>
      <c r="RIS6" s="130"/>
      <c r="RIT6" s="130"/>
      <c r="RIU6" s="130"/>
      <c r="RIV6" s="130"/>
      <c r="RIW6" s="130"/>
      <c r="RIX6" s="130"/>
      <c r="RIY6" s="130"/>
      <c r="RIZ6" s="130"/>
      <c r="RJA6" s="130"/>
      <c r="RJB6" s="130"/>
      <c r="RJC6" s="130"/>
      <c r="RJD6" s="130"/>
      <c r="RJE6" s="130"/>
      <c r="RJF6" s="130"/>
      <c r="RJG6" s="130"/>
      <c r="RJH6" s="130"/>
      <c r="RJI6" s="130"/>
      <c r="RJJ6" s="130"/>
      <c r="RJK6" s="130"/>
      <c r="RJL6" s="130"/>
      <c r="RJM6" s="130"/>
      <c r="RJN6" s="130"/>
      <c r="RJO6" s="130"/>
      <c r="RJP6" s="130"/>
      <c r="RJQ6" s="130"/>
      <c r="RJR6" s="130"/>
      <c r="RJS6" s="130"/>
      <c r="RJT6" s="130"/>
      <c r="RJU6" s="130"/>
      <c r="RJV6" s="130"/>
      <c r="RJW6" s="130"/>
      <c r="RJX6" s="130"/>
      <c r="RJY6" s="130"/>
      <c r="RJZ6" s="130"/>
      <c r="RKA6" s="130"/>
      <c r="RKB6" s="130"/>
      <c r="RKC6" s="130"/>
      <c r="RKD6" s="130"/>
      <c r="RKE6" s="130"/>
      <c r="RKF6" s="130"/>
      <c r="RKG6" s="130"/>
      <c r="RKH6" s="130"/>
      <c r="RKI6" s="130"/>
      <c r="RKJ6" s="130"/>
      <c r="RKK6" s="130"/>
      <c r="RKL6" s="130"/>
      <c r="RKM6" s="130"/>
      <c r="RKN6" s="130"/>
      <c r="RKO6" s="130"/>
      <c r="RKP6" s="130"/>
      <c r="RKQ6" s="130"/>
      <c r="RKR6" s="130"/>
      <c r="RKS6" s="130"/>
      <c r="RKT6" s="130"/>
      <c r="RKU6" s="130"/>
      <c r="RKV6" s="130"/>
      <c r="RKW6" s="130"/>
      <c r="RKX6" s="130"/>
      <c r="RKY6" s="130"/>
      <c r="RKZ6" s="130"/>
      <c r="RLA6" s="130"/>
      <c r="RLB6" s="130"/>
      <c r="RLC6" s="130"/>
      <c r="RLD6" s="130"/>
      <c r="RLE6" s="130"/>
      <c r="RLF6" s="130"/>
      <c r="RLG6" s="130"/>
      <c r="RLH6" s="130"/>
      <c r="RLI6" s="130"/>
      <c r="RLJ6" s="130"/>
      <c r="RLK6" s="130"/>
      <c r="RLL6" s="130"/>
      <c r="RLM6" s="130"/>
      <c r="RLN6" s="130"/>
      <c r="RLO6" s="130"/>
      <c r="RLP6" s="130"/>
      <c r="RLQ6" s="130"/>
      <c r="RLR6" s="130"/>
      <c r="RLS6" s="130"/>
      <c r="RLT6" s="130"/>
      <c r="RLU6" s="130"/>
      <c r="RLV6" s="130"/>
      <c r="RLW6" s="130"/>
      <c r="RLX6" s="130"/>
      <c r="RLY6" s="130"/>
      <c r="RLZ6" s="130"/>
      <c r="RMA6" s="130"/>
      <c r="RMB6" s="130"/>
      <c r="RMC6" s="130"/>
      <c r="RMD6" s="130"/>
      <c r="RME6" s="130"/>
      <c r="RMF6" s="130"/>
      <c r="RMG6" s="130"/>
      <c r="RMH6" s="130"/>
      <c r="RMI6" s="130"/>
      <c r="RMJ6" s="130"/>
      <c r="RMK6" s="130"/>
      <c r="RML6" s="130"/>
      <c r="RMM6" s="130"/>
      <c r="RMN6" s="130"/>
      <c r="RMO6" s="130"/>
      <c r="RMP6" s="130"/>
      <c r="RMQ6" s="130"/>
      <c r="RMR6" s="130"/>
      <c r="RMS6" s="130"/>
      <c r="RMT6" s="130"/>
      <c r="RMU6" s="130"/>
      <c r="RMV6" s="130"/>
      <c r="RMW6" s="130"/>
      <c r="RMX6" s="130"/>
      <c r="RMY6" s="130"/>
      <c r="RMZ6" s="130"/>
      <c r="RNA6" s="130"/>
      <c r="RNB6" s="130"/>
      <c r="RNC6" s="130"/>
      <c r="RND6" s="130"/>
      <c r="RNE6" s="130"/>
      <c r="RNF6" s="130"/>
      <c r="RNG6" s="130"/>
      <c r="RNH6" s="130"/>
      <c r="RNI6" s="130"/>
      <c r="RNJ6" s="130"/>
      <c r="RNK6" s="130"/>
      <c r="RNL6" s="130"/>
      <c r="RNM6" s="130"/>
      <c r="RNN6" s="130"/>
      <c r="RNO6" s="130"/>
      <c r="RNP6" s="130"/>
      <c r="RNQ6" s="130"/>
      <c r="RNR6" s="130"/>
      <c r="RNS6" s="130"/>
      <c r="RNT6" s="130"/>
      <c r="RNU6" s="130"/>
      <c r="RNV6" s="130"/>
      <c r="RNW6" s="130"/>
      <c r="RNX6" s="130"/>
      <c r="RNY6" s="130"/>
      <c r="RNZ6" s="130"/>
      <c r="ROA6" s="130"/>
      <c r="ROB6" s="130"/>
      <c r="ROC6" s="130"/>
      <c r="ROD6" s="130"/>
      <c r="ROE6" s="130"/>
      <c r="ROF6" s="130"/>
      <c r="ROG6" s="130"/>
      <c r="ROH6" s="130"/>
      <c r="ROI6" s="130"/>
      <c r="ROJ6" s="130"/>
      <c r="ROK6" s="130"/>
      <c r="ROL6" s="130"/>
      <c r="ROM6" s="130"/>
      <c r="RON6" s="130"/>
      <c r="ROO6" s="130"/>
      <c r="ROP6" s="130"/>
      <c r="ROQ6" s="130"/>
      <c r="ROR6" s="130"/>
      <c r="ROS6" s="130"/>
      <c r="ROT6" s="130"/>
      <c r="ROU6" s="130"/>
      <c r="ROV6" s="130"/>
      <c r="ROW6" s="130"/>
      <c r="ROX6" s="130"/>
      <c r="ROY6" s="130"/>
      <c r="ROZ6" s="130"/>
      <c r="RPA6" s="130"/>
      <c r="RPB6" s="130"/>
      <c r="RPC6" s="130"/>
      <c r="RPD6" s="130"/>
      <c r="RPE6" s="130"/>
      <c r="RPF6" s="130"/>
      <c r="RPG6" s="130"/>
      <c r="RPH6" s="130"/>
      <c r="RPI6" s="130"/>
      <c r="RPJ6" s="130"/>
      <c r="RPK6" s="130"/>
      <c r="RPL6" s="130"/>
      <c r="RPM6" s="130"/>
      <c r="RPN6" s="130"/>
      <c r="RPO6" s="130"/>
      <c r="RPP6" s="130"/>
      <c r="RPQ6" s="130"/>
      <c r="RPR6" s="130"/>
      <c r="RPS6" s="130"/>
      <c r="RPT6" s="130"/>
      <c r="RPU6" s="130"/>
      <c r="RPV6" s="130"/>
      <c r="RPW6" s="130"/>
      <c r="RPX6" s="130"/>
      <c r="RPY6" s="130"/>
      <c r="RPZ6" s="130"/>
      <c r="RQA6" s="130"/>
      <c r="RQB6" s="130"/>
      <c r="RQC6" s="130"/>
      <c r="RQD6" s="130"/>
      <c r="RQE6" s="130"/>
      <c r="RQF6" s="130"/>
      <c r="RQG6" s="130"/>
      <c r="RQH6" s="130"/>
      <c r="RQI6" s="130"/>
      <c r="RQJ6" s="130"/>
      <c r="RQK6" s="130"/>
      <c r="RQL6" s="130"/>
      <c r="RQM6" s="130"/>
      <c r="RQN6" s="130"/>
      <c r="RQO6" s="130"/>
      <c r="RQP6" s="130"/>
      <c r="RQQ6" s="130"/>
      <c r="RQR6" s="130"/>
      <c r="RQS6" s="130"/>
      <c r="RQT6" s="130"/>
      <c r="RQU6" s="130"/>
      <c r="RQV6" s="130"/>
      <c r="RQW6" s="130"/>
      <c r="RQX6" s="130"/>
      <c r="RQY6" s="130"/>
      <c r="RQZ6" s="130"/>
      <c r="RRA6" s="130"/>
      <c r="RRB6" s="130"/>
      <c r="RRC6" s="130"/>
      <c r="RRD6" s="130"/>
      <c r="RRE6" s="130"/>
      <c r="RRF6" s="130"/>
      <c r="RRG6" s="130"/>
      <c r="RRH6" s="130"/>
      <c r="RRI6" s="130"/>
      <c r="RRJ6" s="130"/>
      <c r="RRK6" s="130"/>
      <c r="RRL6" s="130"/>
      <c r="RRM6" s="130"/>
      <c r="RRN6" s="130"/>
      <c r="RRO6" s="130"/>
      <c r="RRP6" s="130"/>
      <c r="RRQ6" s="130"/>
      <c r="RRR6" s="130"/>
      <c r="RRS6" s="130"/>
      <c r="RRT6" s="130"/>
      <c r="RRU6" s="130"/>
      <c r="RRV6" s="130"/>
      <c r="RRW6" s="130"/>
      <c r="RRX6" s="130"/>
      <c r="RRY6" s="130"/>
      <c r="RRZ6" s="130"/>
      <c r="RSA6" s="130"/>
      <c r="RSB6" s="130"/>
      <c r="RSC6" s="130"/>
      <c r="RSD6" s="130"/>
      <c r="RSE6" s="130"/>
      <c r="RSF6" s="130"/>
      <c r="RSG6" s="130"/>
      <c r="RSH6" s="130"/>
      <c r="RSI6" s="130"/>
      <c r="RSJ6" s="130"/>
      <c r="RSK6" s="130"/>
      <c r="RSL6" s="130"/>
      <c r="RSM6" s="130"/>
      <c r="RSN6" s="130"/>
      <c r="RSO6" s="130"/>
      <c r="RSP6" s="130"/>
      <c r="RSQ6" s="130"/>
      <c r="RSR6" s="130"/>
      <c r="RSS6" s="130"/>
      <c r="RST6" s="130"/>
      <c r="RSU6" s="130"/>
      <c r="RSV6" s="130"/>
      <c r="RSW6" s="130"/>
      <c r="RSX6" s="130"/>
      <c r="RSY6" s="130"/>
      <c r="RSZ6" s="130"/>
      <c r="RTA6" s="130"/>
      <c r="RTB6" s="130"/>
      <c r="RTC6" s="130"/>
      <c r="RTD6" s="130"/>
      <c r="RTE6" s="130"/>
      <c r="RTF6" s="130"/>
      <c r="RTG6" s="130"/>
      <c r="RTH6" s="130"/>
      <c r="RTI6" s="130"/>
      <c r="RTJ6" s="130"/>
      <c r="RTK6" s="130"/>
      <c r="RTL6" s="130"/>
      <c r="RTM6" s="130"/>
      <c r="RTN6" s="130"/>
      <c r="RTO6" s="130"/>
      <c r="RTP6" s="130"/>
      <c r="RTQ6" s="130"/>
      <c r="RTR6" s="130"/>
      <c r="RTS6" s="130"/>
      <c r="RTT6" s="130"/>
      <c r="RTU6" s="130"/>
      <c r="RTV6" s="130"/>
      <c r="RTW6" s="130"/>
      <c r="RTX6" s="130"/>
      <c r="RTY6" s="130"/>
      <c r="RTZ6" s="130"/>
      <c r="RUA6" s="130"/>
      <c r="RUB6" s="130"/>
      <c r="RUC6" s="130"/>
      <c r="RUD6" s="130"/>
      <c r="RUE6" s="130"/>
      <c r="RUF6" s="130"/>
      <c r="RUG6" s="130"/>
      <c r="RUH6" s="130"/>
      <c r="RUI6" s="130"/>
      <c r="RUJ6" s="130"/>
      <c r="RUK6" s="130"/>
      <c r="RUL6" s="130"/>
      <c r="RUM6" s="130"/>
      <c r="RUN6" s="130"/>
      <c r="RUO6" s="130"/>
      <c r="RUP6" s="130"/>
      <c r="RUQ6" s="130"/>
      <c r="RUR6" s="130"/>
      <c r="RUS6" s="130"/>
      <c r="RUT6" s="130"/>
      <c r="RUU6" s="130"/>
      <c r="RUV6" s="130"/>
      <c r="RUW6" s="130"/>
      <c r="RUX6" s="130"/>
      <c r="RUY6" s="130"/>
      <c r="RUZ6" s="130"/>
      <c r="RVA6" s="130"/>
      <c r="RVB6" s="130"/>
      <c r="RVC6" s="130"/>
      <c r="RVD6" s="130"/>
      <c r="RVE6" s="130"/>
      <c r="RVF6" s="130"/>
      <c r="RVG6" s="130"/>
      <c r="RVH6" s="130"/>
      <c r="RVI6" s="130"/>
      <c r="RVJ6" s="130"/>
      <c r="RVK6" s="130"/>
      <c r="RVL6" s="130"/>
      <c r="RVM6" s="130"/>
      <c r="RVN6" s="130"/>
      <c r="RVO6" s="130"/>
      <c r="RVP6" s="130"/>
      <c r="RVQ6" s="130"/>
      <c r="RVR6" s="130"/>
      <c r="RVS6" s="130"/>
      <c r="RVT6" s="130"/>
      <c r="RVU6" s="130"/>
      <c r="RVV6" s="130"/>
      <c r="RVW6" s="130"/>
      <c r="RVX6" s="130"/>
      <c r="RVY6" s="130"/>
      <c r="RVZ6" s="130"/>
      <c r="RWA6" s="130"/>
      <c r="RWB6" s="130"/>
      <c r="RWC6" s="130"/>
      <c r="RWD6" s="130"/>
      <c r="RWE6" s="130"/>
      <c r="RWF6" s="130"/>
      <c r="RWG6" s="130"/>
      <c r="RWH6" s="130"/>
      <c r="RWI6" s="130"/>
      <c r="RWJ6" s="130"/>
      <c r="RWK6" s="130"/>
      <c r="RWL6" s="130"/>
      <c r="RWM6" s="130"/>
      <c r="RWN6" s="130"/>
      <c r="RWO6" s="130"/>
      <c r="RWP6" s="130"/>
      <c r="RWQ6" s="130"/>
      <c r="RWR6" s="130"/>
      <c r="RWS6" s="130"/>
      <c r="RWT6" s="130"/>
      <c r="RWU6" s="130"/>
      <c r="RWV6" s="130"/>
      <c r="RWW6" s="130"/>
      <c r="RWX6" s="130"/>
      <c r="RWY6" s="130"/>
      <c r="RWZ6" s="130"/>
      <c r="RXA6" s="130"/>
      <c r="RXB6" s="130"/>
      <c r="RXC6" s="130"/>
      <c r="RXD6" s="130"/>
      <c r="RXE6" s="130"/>
      <c r="RXF6" s="130"/>
      <c r="RXG6" s="130"/>
      <c r="RXH6" s="130"/>
      <c r="RXI6" s="130"/>
      <c r="RXJ6" s="130"/>
      <c r="RXK6" s="130"/>
      <c r="RXL6" s="130"/>
      <c r="RXM6" s="130"/>
      <c r="RXN6" s="130"/>
      <c r="RXO6" s="130"/>
      <c r="RXP6" s="130"/>
      <c r="RXQ6" s="130"/>
      <c r="RXR6" s="130"/>
      <c r="RXS6" s="130"/>
      <c r="RXT6" s="130"/>
      <c r="RXU6" s="130"/>
      <c r="RXV6" s="130"/>
      <c r="RXW6" s="130"/>
      <c r="RXX6" s="130"/>
      <c r="RXY6" s="130"/>
      <c r="RXZ6" s="130"/>
      <c r="RYA6" s="130"/>
      <c r="RYB6" s="130"/>
      <c r="RYC6" s="130"/>
      <c r="RYD6" s="130"/>
      <c r="RYE6" s="130"/>
      <c r="RYF6" s="130"/>
      <c r="RYG6" s="130"/>
      <c r="RYH6" s="130"/>
      <c r="RYI6" s="130"/>
      <c r="RYJ6" s="130"/>
      <c r="RYK6" s="130"/>
      <c r="RYL6" s="130"/>
      <c r="RYM6" s="130"/>
      <c r="RYN6" s="130"/>
      <c r="RYO6" s="130"/>
      <c r="RYP6" s="130"/>
      <c r="RYQ6" s="130"/>
      <c r="RYR6" s="130"/>
      <c r="RYS6" s="130"/>
      <c r="RYT6" s="130"/>
      <c r="RYU6" s="130"/>
      <c r="RYV6" s="130"/>
      <c r="RYW6" s="130"/>
      <c r="RYX6" s="130"/>
      <c r="RYY6" s="130"/>
      <c r="RYZ6" s="130"/>
      <c r="RZA6" s="130"/>
      <c r="RZB6" s="130"/>
      <c r="RZC6" s="130"/>
      <c r="RZD6" s="130"/>
      <c r="RZE6" s="130"/>
      <c r="RZF6" s="130"/>
      <c r="RZG6" s="130"/>
      <c r="RZH6" s="130"/>
      <c r="RZI6" s="130"/>
      <c r="RZJ6" s="130"/>
      <c r="RZK6" s="130"/>
      <c r="RZL6" s="130"/>
      <c r="RZM6" s="130"/>
      <c r="RZN6" s="130"/>
      <c r="RZO6" s="130"/>
      <c r="RZP6" s="130"/>
      <c r="RZQ6" s="130"/>
      <c r="RZR6" s="130"/>
      <c r="RZS6" s="130"/>
      <c r="RZT6" s="130"/>
      <c r="RZU6" s="130"/>
      <c r="RZV6" s="130"/>
      <c r="RZW6" s="130"/>
      <c r="RZX6" s="130"/>
      <c r="RZY6" s="130"/>
      <c r="RZZ6" s="130"/>
      <c r="SAA6" s="130"/>
      <c r="SAB6" s="130"/>
      <c r="SAC6" s="130"/>
      <c r="SAD6" s="130"/>
      <c r="SAE6" s="130"/>
      <c r="SAF6" s="130"/>
      <c r="SAG6" s="130"/>
      <c r="SAH6" s="130"/>
      <c r="SAI6" s="130"/>
      <c r="SAJ6" s="130"/>
      <c r="SAK6" s="130"/>
      <c r="SAL6" s="130"/>
      <c r="SAM6" s="130"/>
      <c r="SAN6" s="130"/>
      <c r="SAO6" s="130"/>
      <c r="SAP6" s="130"/>
      <c r="SAQ6" s="130"/>
      <c r="SAR6" s="130"/>
      <c r="SAS6" s="130"/>
      <c r="SAT6" s="130"/>
      <c r="SAU6" s="130"/>
      <c r="SAV6" s="130"/>
      <c r="SAW6" s="130"/>
      <c r="SAX6" s="130"/>
      <c r="SAY6" s="130"/>
      <c r="SAZ6" s="130"/>
      <c r="SBA6" s="130"/>
      <c r="SBB6" s="130"/>
      <c r="SBC6" s="130"/>
      <c r="SBD6" s="130"/>
      <c r="SBE6" s="130"/>
      <c r="SBF6" s="130"/>
      <c r="SBG6" s="130"/>
      <c r="SBH6" s="130"/>
      <c r="SBI6" s="130"/>
      <c r="SBJ6" s="130"/>
      <c r="SBK6" s="130"/>
      <c r="SBL6" s="130"/>
      <c r="SBM6" s="130"/>
      <c r="SBN6" s="130"/>
      <c r="SBO6" s="130"/>
      <c r="SBP6" s="130"/>
      <c r="SBQ6" s="130"/>
      <c r="SBR6" s="130"/>
      <c r="SBS6" s="130"/>
      <c r="SBT6" s="130"/>
      <c r="SBU6" s="130"/>
      <c r="SBV6" s="130"/>
      <c r="SBW6" s="130"/>
      <c r="SBX6" s="130"/>
      <c r="SBY6" s="130"/>
      <c r="SBZ6" s="130"/>
      <c r="SCA6" s="130"/>
      <c r="SCB6" s="130"/>
      <c r="SCC6" s="130"/>
      <c r="SCD6" s="130"/>
      <c r="SCE6" s="130"/>
      <c r="SCF6" s="130"/>
      <c r="SCG6" s="130"/>
      <c r="SCH6" s="130"/>
      <c r="SCI6" s="130"/>
      <c r="SCJ6" s="130"/>
      <c r="SCK6" s="130"/>
      <c r="SCL6" s="130"/>
      <c r="SCM6" s="130"/>
      <c r="SCN6" s="130"/>
      <c r="SCO6" s="130"/>
      <c r="SCP6" s="130"/>
      <c r="SCQ6" s="130"/>
      <c r="SCR6" s="130"/>
      <c r="SCS6" s="130"/>
      <c r="SCT6" s="130"/>
      <c r="SCU6" s="130"/>
      <c r="SCV6" s="130"/>
      <c r="SCW6" s="130"/>
      <c r="SCX6" s="130"/>
      <c r="SCY6" s="130"/>
      <c r="SCZ6" s="130"/>
      <c r="SDA6" s="130"/>
      <c r="SDB6" s="130"/>
      <c r="SDC6" s="130"/>
      <c r="SDD6" s="130"/>
      <c r="SDE6" s="130"/>
      <c r="SDF6" s="130"/>
      <c r="SDG6" s="130"/>
      <c r="SDH6" s="130"/>
      <c r="SDI6" s="130"/>
      <c r="SDJ6" s="130"/>
      <c r="SDK6" s="130"/>
      <c r="SDL6" s="130"/>
      <c r="SDM6" s="130"/>
      <c r="SDN6" s="130"/>
      <c r="SDO6" s="130"/>
      <c r="SDP6" s="130"/>
      <c r="SDQ6" s="130"/>
      <c r="SDR6" s="130"/>
      <c r="SDS6" s="130"/>
      <c r="SDT6" s="130"/>
      <c r="SDU6" s="130"/>
      <c r="SDV6" s="130"/>
      <c r="SDW6" s="130"/>
      <c r="SDX6" s="130"/>
      <c r="SDY6" s="130"/>
      <c r="SDZ6" s="130"/>
      <c r="SEA6" s="130"/>
      <c r="SEB6" s="130"/>
      <c r="SEC6" s="130"/>
      <c r="SED6" s="130"/>
      <c r="SEE6" s="130"/>
      <c r="SEF6" s="130"/>
      <c r="SEG6" s="130"/>
      <c r="SEH6" s="130"/>
      <c r="SEI6" s="130"/>
      <c r="SEJ6" s="130"/>
      <c r="SEK6" s="130"/>
      <c r="SEL6" s="130"/>
      <c r="SEM6" s="130"/>
      <c r="SEN6" s="130"/>
      <c r="SEO6" s="130"/>
      <c r="SEP6" s="130"/>
      <c r="SEQ6" s="130"/>
      <c r="SER6" s="130"/>
      <c r="SES6" s="130"/>
      <c r="SET6" s="130"/>
      <c r="SEU6" s="130"/>
      <c r="SEV6" s="130"/>
      <c r="SEW6" s="130"/>
      <c r="SEX6" s="130"/>
      <c r="SEY6" s="130"/>
      <c r="SEZ6" s="130"/>
      <c r="SFA6" s="130"/>
      <c r="SFB6" s="130"/>
      <c r="SFC6" s="130"/>
      <c r="SFD6" s="130"/>
      <c r="SFE6" s="130"/>
      <c r="SFF6" s="130"/>
      <c r="SFG6" s="130"/>
      <c r="SFH6" s="130"/>
      <c r="SFI6" s="130"/>
      <c r="SFJ6" s="130"/>
      <c r="SFK6" s="130"/>
      <c r="SFL6" s="130"/>
      <c r="SFM6" s="130"/>
      <c r="SFN6" s="130"/>
      <c r="SFO6" s="130"/>
      <c r="SFP6" s="130"/>
      <c r="SFQ6" s="130"/>
      <c r="SFR6" s="130"/>
      <c r="SFS6" s="130"/>
      <c r="SFT6" s="130"/>
      <c r="SFU6" s="130"/>
      <c r="SFV6" s="130"/>
      <c r="SFW6" s="130"/>
      <c r="SFX6" s="130"/>
      <c r="SFY6" s="130"/>
      <c r="SFZ6" s="130"/>
      <c r="SGA6" s="130"/>
      <c r="SGB6" s="130"/>
      <c r="SGC6" s="130"/>
      <c r="SGD6" s="130"/>
      <c r="SGE6" s="130"/>
      <c r="SGF6" s="130"/>
      <c r="SGG6" s="130"/>
      <c r="SGH6" s="130"/>
      <c r="SGI6" s="130"/>
      <c r="SGJ6" s="130"/>
      <c r="SGK6" s="130"/>
      <c r="SGL6" s="130"/>
      <c r="SGM6" s="130"/>
      <c r="SGN6" s="130"/>
      <c r="SGO6" s="130"/>
      <c r="SGP6" s="130"/>
      <c r="SGQ6" s="130"/>
      <c r="SGR6" s="130"/>
      <c r="SGS6" s="130"/>
      <c r="SGT6" s="130"/>
      <c r="SGU6" s="130"/>
      <c r="SGV6" s="130"/>
      <c r="SGW6" s="130"/>
      <c r="SGX6" s="130"/>
      <c r="SGY6" s="130"/>
      <c r="SGZ6" s="130"/>
      <c r="SHA6" s="130"/>
      <c r="SHB6" s="130"/>
      <c r="SHC6" s="130"/>
      <c r="SHD6" s="130"/>
      <c r="SHE6" s="130"/>
      <c r="SHF6" s="130"/>
      <c r="SHG6" s="130"/>
      <c r="SHH6" s="130"/>
      <c r="SHI6" s="130"/>
      <c r="SHJ6" s="130"/>
      <c r="SHK6" s="130"/>
      <c r="SHL6" s="130"/>
      <c r="SHM6" s="130"/>
      <c r="SHN6" s="130"/>
      <c r="SHO6" s="130"/>
      <c r="SHP6" s="130"/>
      <c r="SHQ6" s="130"/>
      <c r="SHR6" s="130"/>
      <c r="SHS6" s="130"/>
      <c r="SHT6" s="130"/>
      <c r="SHU6" s="130"/>
      <c r="SHV6" s="130"/>
      <c r="SHW6" s="130"/>
      <c r="SHX6" s="130"/>
      <c r="SHY6" s="130"/>
      <c r="SHZ6" s="130"/>
      <c r="SIA6" s="130"/>
      <c r="SIB6" s="130"/>
      <c r="SIC6" s="130"/>
      <c r="SID6" s="130"/>
      <c r="SIE6" s="130"/>
      <c r="SIF6" s="130"/>
      <c r="SIG6" s="130"/>
      <c r="SIH6" s="130"/>
      <c r="SII6" s="130"/>
      <c r="SIJ6" s="130"/>
      <c r="SIK6" s="130"/>
      <c r="SIL6" s="130"/>
      <c r="SIM6" s="130"/>
      <c r="SIN6" s="130"/>
      <c r="SIO6" s="130"/>
      <c r="SIP6" s="130"/>
      <c r="SIQ6" s="130"/>
      <c r="SIR6" s="130"/>
      <c r="SIS6" s="130"/>
      <c r="SIT6" s="130"/>
      <c r="SIU6" s="130"/>
      <c r="SIV6" s="130"/>
      <c r="SIW6" s="130"/>
      <c r="SIX6" s="130"/>
      <c r="SIY6" s="130"/>
      <c r="SIZ6" s="130"/>
      <c r="SJA6" s="130"/>
      <c r="SJB6" s="130"/>
      <c r="SJC6" s="130"/>
      <c r="SJD6" s="130"/>
      <c r="SJE6" s="130"/>
      <c r="SJF6" s="130"/>
      <c r="SJG6" s="130"/>
      <c r="SJH6" s="130"/>
      <c r="SJI6" s="130"/>
      <c r="SJJ6" s="130"/>
      <c r="SJK6" s="130"/>
      <c r="SJL6" s="130"/>
      <c r="SJM6" s="130"/>
      <c r="SJN6" s="130"/>
      <c r="SJO6" s="130"/>
      <c r="SJP6" s="130"/>
      <c r="SJQ6" s="130"/>
      <c r="SJR6" s="130"/>
      <c r="SJS6" s="130"/>
      <c r="SJT6" s="130"/>
      <c r="SJU6" s="130"/>
      <c r="SJV6" s="130"/>
      <c r="SJW6" s="130"/>
      <c r="SJX6" s="130"/>
      <c r="SJY6" s="130"/>
      <c r="SJZ6" s="130"/>
      <c r="SKA6" s="130"/>
      <c r="SKB6" s="130"/>
      <c r="SKC6" s="130"/>
      <c r="SKD6" s="130"/>
      <c r="SKE6" s="130"/>
      <c r="SKF6" s="130"/>
      <c r="SKG6" s="130"/>
      <c r="SKH6" s="130"/>
      <c r="SKI6" s="130"/>
      <c r="SKJ6" s="130"/>
      <c r="SKK6" s="130"/>
      <c r="SKL6" s="130"/>
      <c r="SKM6" s="130"/>
      <c r="SKN6" s="130"/>
      <c r="SKO6" s="130"/>
      <c r="SKP6" s="130"/>
      <c r="SKQ6" s="130"/>
      <c r="SKR6" s="130"/>
      <c r="SKS6" s="130"/>
      <c r="SKT6" s="130"/>
      <c r="SKU6" s="130"/>
      <c r="SKV6" s="130"/>
      <c r="SKW6" s="130"/>
      <c r="SKX6" s="130"/>
      <c r="SKY6" s="130"/>
      <c r="SKZ6" s="130"/>
      <c r="SLA6" s="130"/>
      <c r="SLB6" s="130"/>
      <c r="SLC6" s="130"/>
      <c r="SLD6" s="130"/>
      <c r="SLE6" s="130"/>
      <c r="SLF6" s="130"/>
      <c r="SLG6" s="130"/>
      <c r="SLH6" s="130"/>
      <c r="SLI6" s="130"/>
      <c r="SLJ6" s="130"/>
      <c r="SLK6" s="130"/>
      <c r="SLL6" s="130"/>
      <c r="SLM6" s="130"/>
      <c r="SLN6" s="130"/>
      <c r="SLO6" s="130"/>
      <c r="SLP6" s="130"/>
      <c r="SLQ6" s="130"/>
      <c r="SLR6" s="130"/>
      <c r="SLS6" s="130"/>
      <c r="SLT6" s="130"/>
      <c r="SLU6" s="130"/>
      <c r="SLV6" s="130"/>
      <c r="SLW6" s="130"/>
      <c r="SLX6" s="130"/>
      <c r="SLY6" s="130"/>
      <c r="SLZ6" s="130"/>
      <c r="SMA6" s="130"/>
      <c r="SMB6" s="130"/>
      <c r="SMC6" s="130"/>
      <c r="SMD6" s="130"/>
      <c r="SME6" s="130"/>
      <c r="SMF6" s="130"/>
      <c r="SMG6" s="130"/>
      <c r="SMH6" s="130"/>
      <c r="SMI6" s="130"/>
      <c r="SMJ6" s="130"/>
      <c r="SMK6" s="130"/>
      <c r="SML6" s="130"/>
      <c r="SMM6" s="130"/>
      <c r="SMN6" s="130"/>
      <c r="SMO6" s="130"/>
      <c r="SMP6" s="130"/>
      <c r="SMQ6" s="130"/>
      <c r="SMR6" s="130"/>
      <c r="SMS6" s="130"/>
      <c r="SMT6" s="130"/>
      <c r="SMU6" s="130"/>
      <c r="SMV6" s="130"/>
      <c r="SMW6" s="130"/>
      <c r="SMX6" s="130"/>
      <c r="SMY6" s="130"/>
      <c r="SMZ6" s="130"/>
      <c r="SNA6" s="130"/>
      <c r="SNB6" s="130"/>
      <c r="SNC6" s="130"/>
      <c r="SND6" s="130"/>
      <c r="SNE6" s="130"/>
      <c r="SNF6" s="130"/>
      <c r="SNG6" s="130"/>
      <c r="SNH6" s="130"/>
      <c r="SNI6" s="130"/>
      <c r="SNJ6" s="130"/>
      <c r="SNK6" s="130"/>
      <c r="SNL6" s="130"/>
      <c r="SNM6" s="130"/>
      <c r="SNN6" s="130"/>
      <c r="SNO6" s="130"/>
      <c r="SNP6" s="130"/>
      <c r="SNQ6" s="130"/>
      <c r="SNR6" s="130"/>
      <c r="SNS6" s="130"/>
      <c r="SNT6" s="130"/>
      <c r="SNU6" s="130"/>
      <c r="SNV6" s="130"/>
      <c r="SNW6" s="130"/>
      <c r="SNX6" s="130"/>
      <c r="SNY6" s="130"/>
      <c r="SNZ6" s="130"/>
      <c r="SOA6" s="130"/>
      <c r="SOB6" s="130"/>
      <c r="SOC6" s="130"/>
      <c r="SOD6" s="130"/>
      <c r="SOE6" s="130"/>
      <c r="SOF6" s="130"/>
      <c r="SOG6" s="130"/>
      <c r="SOH6" s="130"/>
      <c r="SOI6" s="130"/>
      <c r="SOJ6" s="130"/>
      <c r="SOK6" s="130"/>
      <c r="SOL6" s="130"/>
      <c r="SOM6" s="130"/>
      <c r="SON6" s="130"/>
      <c r="SOO6" s="130"/>
      <c r="SOP6" s="130"/>
      <c r="SOQ6" s="130"/>
      <c r="SOR6" s="130"/>
      <c r="SOS6" s="130"/>
      <c r="SOT6" s="130"/>
      <c r="SOU6" s="130"/>
      <c r="SOV6" s="130"/>
      <c r="SOW6" s="130"/>
      <c r="SOX6" s="130"/>
      <c r="SOY6" s="130"/>
      <c r="SOZ6" s="130"/>
      <c r="SPA6" s="130"/>
      <c r="SPB6" s="130"/>
      <c r="SPC6" s="130"/>
      <c r="SPD6" s="130"/>
      <c r="SPE6" s="130"/>
      <c r="SPF6" s="130"/>
      <c r="SPG6" s="130"/>
      <c r="SPH6" s="130"/>
      <c r="SPI6" s="130"/>
      <c r="SPJ6" s="130"/>
      <c r="SPK6" s="130"/>
      <c r="SPL6" s="130"/>
      <c r="SPM6" s="130"/>
      <c r="SPN6" s="130"/>
      <c r="SPO6" s="130"/>
      <c r="SPP6" s="130"/>
      <c r="SPQ6" s="130"/>
      <c r="SPR6" s="130"/>
      <c r="SPS6" s="130"/>
      <c r="SPT6" s="130"/>
      <c r="SPU6" s="130"/>
      <c r="SPV6" s="130"/>
      <c r="SPW6" s="130"/>
      <c r="SPX6" s="130"/>
      <c r="SPY6" s="130"/>
      <c r="SPZ6" s="130"/>
      <c r="SQA6" s="130"/>
      <c r="SQB6" s="130"/>
      <c r="SQC6" s="130"/>
      <c r="SQD6" s="130"/>
      <c r="SQE6" s="130"/>
      <c r="SQF6" s="130"/>
      <c r="SQG6" s="130"/>
      <c r="SQH6" s="130"/>
      <c r="SQI6" s="130"/>
      <c r="SQJ6" s="130"/>
      <c r="SQK6" s="130"/>
      <c r="SQL6" s="130"/>
      <c r="SQM6" s="130"/>
      <c r="SQN6" s="130"/>
      <c r="SQO6" s="130"/>
      <c r="SQP6" s="130"/>
      <c r="SQQ6" s="130"/>
      <c r="SQR6" s="130"/>
      <c r="SQS6" s="130"/>
      <c r="SQT6" s="130"/>
      <c r="SQU6" s="130"/>
      <c r="SQV6" s="130"/>
      <c r="SQW6" s="130"/>
      <c r="SQX6" s="130"/>
      <c r="SQY6" s="130"/>
      <c r="SQZ6" s="130"/>
      <c r="SRA6" s="130"/>
      <c r="SRB6" s="130"/>
      <c r="SRC6" s="130"/>
      <c r="SRD6" s="130"/>
      <c r="SRE6" s="130"/>
      <c r="SRF6" s="130"/>
      <c r="SRG6" s="130"/>
      <c r="SRH6" s="130"/>
      <c r="SRI6" s="130"/>
      <c r="SRJ6" s="130"/>
      <c r="SRK6" s="130"/>
      <c r="SRL6" s="130"/>
      <c r="SRM6" s="130"/>
      <c r="SRN6" s="130"/>
      <c r="SRO6" s="130"/>
      <c r="SRP6" s="130"/>
      <c r="SRQ6" s="130"/>
      <c r="SRR6" s="130"/>
      <c r="SRS6" s="130"/>
      <c r="SRT6" s="130"/>
      <c r="SRU6" s="130"/>
      <c r="SRV6" s="130"/>
      <c r="SRW6" s="130"/>
      <c r="SRX6" s="130"/>
      <c r="SRY6" s="130"/>
      <c r="SRZ6" s="130"/>
      <c r="SSA6" s="130"/>
      <c r="SSB6" s="130"/>
      <c r="SSC6" s="130"/>
      <c r="SSD6" s="130"/>
      <c r="SSE6" s="130"/>
      <c r="SSF6" s="130"/>
      <c r="SSG6" s="130"/>
      <c r="SSH6" s="130"/>
      <c r="SSI6" s="130"/>
      <c r="SSJ6" s="130"/>
      <c r="SSK6" s="130"/>
      <c r="SSL6" s="130"/>
      <c r="SSM6" s="130"/>
      <c r="SSN6" s="130"/>
      <c r="SSO6" s="130"/>
      <c r="SSP6" s="130"/>
      <c r="SSQ6" s="130"/>
      <c r="SSR6" s="130"/>
      <c r="SSS6" s="130"/>
      <c r="SST6" s="130"/>
      <c r="SSU6" s="130"/>
      <c r="SSV6" s="130"/>
      <c r="SSW6" s="130"/>
      <c r="SSX6" s="130"/>
      <c r="SSY6" s="130"/>
      <c r="SSZ6" s="130"/>
      <c r="STA6" s="130"/>
      <c r="STB6" s="130"/>
      <c r="STC6" s="130"/>
      <c r="STD6" s="130"/>
      <c r="STE6" s="130"/>
      <c r="STF6" s="130"/>
      <c r="STG6" s="130"/>
      <c r="STH6" s="130"/>
      <c r="STI6" s="130"/>
      <c r="STJ6" s="130"/>
      <c r="STK6" s="130"/>
      <c r="STL6" s="130"/>
      <c r="STM6" s="130"/>
      <c r="STN6" s="130"/>
      <c r="STO6" s="130"/>
      <c r="STP6" s="130"/>
      <c r="STQ6" s="130"/>
      <c r="STR6" s="130"/>
      <c r="STS6" s="130"/>
      <c r="STT6" s="130"/>
      <c r="STU6" s="130"/>
      <c r="STV6" s="130"/>
      <c r="STW6" s="130"/>
      <c r="STX6" s="130"/>
      <c r="STY6" s="130"/>
      <c r="STZ6" s="130"/>
      <c r="SUA6" s="130"/>
      <c r="SUB6" s="130"/>
      <c r="SUC6" s="130"/>
      <c r="SUD6" s="130"/>
      <c r="SUE6" s="130"/>
      <c r="SUF6" s="130"/>
      <c r="SUG6" s="130"/>
      <c r="SUH6" s="130"/>
      <c r="SUI6" s="130"/>
      <c r="SUJ6" s="130"/>
      <c r="SUK6" s="130"/>
      <c r="SUL6" s="130"/>
      <c r="SUM6" s="130"/>
      <c r="SUN6" s="130"/>
      <c r="SUO6" s="130"/>
      <c r="SUP6" s="130"/>
      <c r="SUQ6" s="130"/>
      <c r="SUR6" s="130"/>
      <c r="SUS6" s="130"/>
      <c r="SUT6" s="130"/>
      <c r="SUU6" s="130"/>
      <c r="SUV6" s="130"/>
      <c r="SUW6" s="130"/>
      <c r="SUX6" s="130"/>
      <c r="SUY6" s="130"/>
      <c r="SUZ6" s="130"/>
      <c r="SVA6" s="130"/>
      <c r="SVB6" s="130"/>
      <c r="SVC6" s="130"/>
      <c r="SVD6" s="130"/>
      <c r="SVE6" s="130"/>
      <c r="SVF6" s="130"/>
      <c r="SVG6" s="130"/>
      <c r="SVH6" s="130"/>
      <c r="SVI6" s="130"/>
      <c r="SVJ6" s="130"/>
      <c r="SVK6" s="130"/>
      <c r="SVL6" s="130"/>
      <c r="SVM6" s="130"/>
      <c r="SVN6" s="130"/>
      <c r="SVO6" s="130"/>
      <c r="SVP6" s="130"/>
      <c r="SVQ6" s="130"/>
      <c r="SVR6" s="130"/>
      <c r="SVS6" s="130"/>
      <c r="SVT6" s="130"/>
      <c r="SVU6" s="130"/>
      <c r="SVV6" s="130"/>
      <c r="SVW6" s="130"/>
      <c r="SVX6" s="130"/>
      <c r="SVY6" s="130"/>
      <c r="SVZ6" s="130"/>
      <c r="SWA6" s="130"/>
      <c r="SWB6" s="130"/>
      <c r="SWC6" s="130"/>
      <c r="SWD6" s="130"/>
      <c r="SWE6" s="130"/>
      <c r="SWF6" s="130"/>
      <c r="SWG6" s="130"/>
      <c r="SWH6" s="130"/>
      <c r="SWI6" s="130"/>
      <c r="SWJ6" s="130"/>
      <c r="SWK6" s="130"/>
      <c r="SWL6" s="130"/>
      <c r="SWM6" s="130"/>
      <c r="SWN6" s="130"/>
      <c r="SWO6" s="130"/>
      <c r="SWP6" s="130"/>
      <c r="SWQ6" s="130"/>
      <c r="SWR6" s="130"/>
      <c r="SWS6" s="130"/>
      <c r="SWT6" s="130"/>
      <c r="SWU6" s="130"/>
      <c r="SWV6" s="130"/>
      <c r="SWW6" s="130"/>
      <c r="SWX6" s="130"/>
      <c r="SWY6" s="130"/>
      <c r="SWZ6" s="130"/>
      <c r="SXA6" s="130"/>
      <c r="SXB6" s="130"/>
      <c r="SXC6" s="130"/>
      <c r="SXD6" s="130"/>
      <c r="SXE6" s="130"/>
      <c r="SXF6" s="130"/>
      <c r="SXG6" s="130"/>
      <c r="SXH6" s="130"/>
      <c r="SXI6" s="130"/>
      <c r="SXJ6" s="130"/>
      <c r="SXK6" s="130"/>
      <c r="SXL6" s="130"/>
      <c r="SXM6" s="130"/>
      <c r="SXN6" s="130"/>
      <c r="SXO6" s="130"/>
      <c r="SXP6" s="130"/>
      <c r="SXQ6" s="130"/>
      <c r="SXR6" s="130"/>
      <c r="SXS6" s="130"/>
      <c r="SXT6" s="130"/>
      <c r="SXU6" s="130"/>
      <c r="SXV6" s="130"/>
      <c r="SXW6" s="130"/>
      <c r="SXX6" s="130"/>
      <c r="SXY6" s="130"/>
      <c r="SXZ6" s="130"/>
      <c r="SYA6" s="130"/>
      <c r="SYB6" s="130"/>
      <c r="SYC6" s="130"/>
      <c r="SYD6" s="130"/>
      <c r="SYE6" s="130"/>
      <c r="SYF6" s="130"/>
      <c r="SYG6" s="130"/>
      <c r="SYH6" s="130"/>
      <c r="SYI6" s="130"/>
      <c r="SYJ6" s="130"/>
      <c r="SYK6" s="130"/>
      <c r="SYL6" s="130"/>
      <c r="SYM6" s="130"/>
      <c r="SYN6" s="130"/>
      <c r="SYO6" s="130"/>
      <c r="SYP6" s="130"/>
      <c r="SYQ6" s="130"/>
      <c r="SYR6" s="130"/>
      <c r="SYS6" s="130"/>
      <c r="SYT6" s="130"/>
      <c r="SYU6" s="130"/>
      <c r="SYV6" s="130"/>
      <c r="SYW6" s="130"/>
      <c r="SYX6" s="130"/>
      <c r="SYY6" s="130"/>
      <c r="SYZ6" s="130"/>
      <c r="SZA6" s="130"/>
      <c r="SZB6" s="130"/>
      <c r="SZC6" s="130"/>
      <c r="SZD6" s="130"/>
      <c r="SZE6" s="130"/>
      <c r="SZF6" s="130"/>
      <c r="SZG6" s="130"/>
      <c r="SZH6" s="130"/>
      <c r="SZI6" s="130"/>
      <c r="SZJ6" s="130"/>
      <c r="SZK6" s="130"/>
      <c r="SZL6" s="130"/>
      <c r="SZM6" s="130"/>
      <c r="SZN6" s="130"/>
      <c r="SZO6" s="130"/>
      <c r="SZP6" s="130"/>
      <c r="SZQ6" s="130"/>
      <c r="SZR6" s="130"/>
      <c r="SZS6" s="130"/>
      <c r="SZT6" s="130"/>
      <c r="SZU6" s="130"/>
      <c r="SZV6" s="130"/>
      <c r="SZW6" s="130"/>
      <c r="SZX6" s="130"/>
      <c r="SZY6" s="130"/>
      <c r="SZZ6" s="130"/>
      <c r="TAA6" s="130"/>
      <c r="TAB6" s="130"/>
      <c r="TAC6" s="130"/>
      <c r="TAD6" s="130"/>
      <c r="TAE6" s="130"/>
      <c r="TAF6" s="130"/>
      <c r="TAG6" s="130"/>
      <c r="TAH6" s="130"/>
      <c r="TAI6" s="130"/>
      <c r="TAJ6" s="130"/>
      <c r="TAK6" s="130"/>
      <c r="TAL6" s="130"/>
      <c r="TAM6" s="130"/>
      <c r="TAN6" s="130"/>
      <c r="TAO6" s="130"/>
      <c r="TAP6" s="130"/>
      <c r="TAQ6" s="130"/>
      <c r="TAR6" s="130"/>
      <c r="TAS6" s="130"/>
      <c r="TAT6" s="130"/>
      <c r="TAU6" s="130"/>
      <c r="TAV6" s="130"/>
      <c r="TAW6" s="130"/>
      <c r="TAX6" s="130"/>
      <c r="TAY6" s="130"/>
      <c r="TAZ6" s="130"/>
      <c r="TBA6" s="130"/>
      <c r="TBB6" s="130"/>
      <c r="TBC6" s="130"/>
      <c r="TBD6" s="130"/>
      <c r="TBE6" s="130"/>
      <c r="TBF6" s="130"/>
      <c r="TBG6" s="130"/>
      <c r="TBH6" s="130"/>
      <c r="TBI6" s="130"/>
      <c r="TBJ6" s="130"/>
      <c r="TBK6" s="130"/>
      <c r="TBL6" s="130"/>
      <c r="TBM6" s="130"/>
      <c r="TBN6" s="130"/>
      <c r="TBO6" s="130"/>
      <c r="TBP6" s="130"/>
      <c r="TBQ6" s="130"/>
      <c r="TBR6" s="130"/>
      <c r="TBS6" s="130"/>
      <c r="TBT6" s="130"/>
      <c r="TBU6" s="130"/>
      <c r="TBV6" s="130"/>
      <c r="TBW6" s="130"/>
      <c r="TBX6" s="130"/>
      <c r="TBY6" s="130"/>
      <c r="TBZ6" s="130"/>
      <c r="TCA6" s="130"/>
      <c r="TCB6" s="130"/>
      <c r="TCC6" s="130"/>
      <c r="TCD6" s="130"/>
      <c r="TCE6" s="130"/>
      <c r="TCF6" s="130"/>
      <c r="TCG6" s="130"/>
      <c r="TCH6" s="130"/>
      <c r="TCI6" s="130"/>
      <c r="TCJ6" s="130"/>
      <c r="TCK6" s="130"/>
      <c r="TCL6" s="130"/>
      <c r="TCM6" s="130"/>
      <c r="TCN6" s="130"/>
      <c r="TCO6" s="130"/>
      <c r="TCP6" s="130"/>
      <c r="TCQ6" s="130"/>
      <c r="TCR6" s="130"/>
      <c r="TCS6" s="130"/>
      <c r="TCT6" s="130"/>
      <c r="TCU6" s="130"/>
      <c r="TCV6" s="130"/>
      <c r="TCW6" s="130"/>
      <c r="TCX6" s="130"/>
      <c r="TCY6" s="130"/>
      <c r="TCZ6" s="130"/>
      <c r="TDA6" s="130"/>
      <c r="TDB6" s="130"/>
      <c r="TDC6" s="130"/>
      <c r="TDD6" s="130"/>
      <c r="TDE6" s="130"/>
      <c r="TDF6" s="130"/>
      <c r="TDG6" s="130"/>
      <c r="TDH6" s="130"/>
      <c r="TDI6" s="130"/>
      <c r="TDJ6" s="130"/>
      <c r="TDK6" s="130"/>
      <c r="TDL6" s="130"/>
      <c r="TDM6" s="130"/>
      <c r="TDN6" s="130"/>
      <c r="TDO6" s="130"/>
      <c r="TDP6" s="130"/>
      <c r="TDQ6" s="130"/>
      <c r="TDR6" s="130"/>
      <c r="TDS6" s="130"/>
      <c r="TDT6" s="130"/>
      <c r="TDU6" s="130"/>
      <c r="TDV6" s="130"/>
      <c r="TDW6" s="130"/>
      <c r="TDX6" s="130"/>
      <c r="TDY6" s="130"/>
      <c r="TDZ6" s="130"/>
      <c r="TEA6" s="130"/>
      <c r="TEB6" s="130"/>
      <c r="TEC6" s="130"/>
      <c r="TED6" s="130"/>
      <c r="TEE6" s="130"/>
      <c r="TEF6" s="130"/>
      <c r="TEG6" s="130"/>
      <c r="TEH6" s="130"/>
      <c r="TEI6" s="130"/>
      <c r="TEJ6" s="130"/>
      <c r="TEK6" s="130"/>
      <c r="TEL6" s="130"/>
      <c r="TEM6" s="130"/>
      <c r="TEN6" s="130"/>
      <c r="TEO6" s="130"/>
      <c r="TEP6" s="130"/>
      <c r="TEQ6" s="130"/>
      <c r="TER6" s="130"/>
      <c r="TES6" s="130"/>
      <c r="TET6" s="130"/>
      <c r="TEU6" s="130"/>
      <c r="TEV6" s="130"/>
      <c r="TEW6" s="130"/>
      <c r="TEX6" s="130"/>
      <c r="TEY6" s="130"/>
      <c r="TEZ6" s="130"/>
      <c r="TFA6" s="130"/>
      <c r="TFB6" s="130"/>
      <c r="TFC6" s="130"/>
      <c r="TFD6" s="130"/>
      <c r="TFE6" s="130"/>
      <c r="TFF6" s="130"/>
      <c r="TFG6" s="130"/>
      <c r="TFH6" s="130"/>
      <c r="TFI6" s="130"/>
      <c r="TFJ6" s="130"/>
      <c r="TFK6" s="130"/>
      <c r="TFL6" s="130"/>
      <c r="TFM6" s="130"/>
      <c r="TFN6" s="130"/>
      <c r="TFO6" s="130"/>
      <c r="TFP6" s="130"/>
      <c r="TFQ6" s="130"/>
      <c r="TFR6" s="130"/>
      <c r="TFS6" s="130"/>
      <c r="TFT6" s="130"/>
      <c r="TFU6" s="130"/>
      <c r="TFV6" s="130"/>
      <c r="TFW6" s="130"/>
      <c r="TFX6" s="130"/>
      <c r="TFY6" s="130"/>
      <c r="TFZ6" s="130"/>
      <c r="TGA6" s="130"/>
      <c r="TGB6" s="130"/>
      <c r="TGC6" s="130"/>
      <c r="TGD6" s="130"/>
      <c r="TGE6" s="130"/>
      <c r="TGF6" s="130"/>
      <c r="TGG6" s="130"/>
      <c r="TGH6" s="130"/>
      <c r="TGI6" s="130"/>
      <c r="TGJ6" s="130"/>
      <c r="TGK6" s="130"/>
      <c r="TGL6" s="130"/>
      <c r="TGM6" s="130"/>
      <c r="TGN6" s="130"/>
      <c r="TGO6" s="130"/>
      <c r="TGP6" s="130"/>
      <c r="TGQ6" s="130"/>
      <c r="TGR6" s="130"/>
      <c r="TGS6" s="130"/>
      <c r="TGT6" s="130"/>
      <c r="TGU6" s="130"/>
      <c r="TGV6" s="130"/>
      <c r="TGW6" s="130"/>
      <c r="TGX6" s="130"/>
      <c r="TGY6" s="130"/>
      <c r="TGZ6" s="130"/>
      <c r="THA6" s="130"/>
      <c r="THB6" s="130"/>
      <c r="THC6" s="130"/>
      <c r="THD6" s="130"/>
      <c r="THE6" s="130"/>
      <c r="THF6" s="130"/>
      <c r="THG6" s="130"/>
      <c r="THH6" s="130"/>
      <c r="THI6" s="130"/>
      <c r="THJ6" s="130"/>
      <c r="THK6" s="130"/>
      <c r="THL6" s="130"/>
      <c r="THM6" s="130"/>
      <c r="THN6" s="130"/>
      <c r="THO6" s="130"/>
      <c r="THP6" s="130"/>
      <c r="THQ6" s="130"/>
      <c r="THR6" s="130"/>
      <c r="THS6" s="130"/>
      <c r="THT6" s="130"/>
      <c r="THU6" s="130"/>
      <c r="THV6" s="130"/>
      <c r="THW6" s="130"/>
      <c r="THX6" s="130"/>
      <c r="THY6" s="130"/>
      <c r="THZ6" s="130"/>
      <c r="TIA6" s="130"/>
      <c r="TIB6" s="130"/>
      <c r="TIC6" s="130"/>
      <c r="TID6" s="130"/>
      <c r="TIE6" s="130"/>
      <c r="TIF6" s="130"/>
      <c r="TIG6" s="130"/>
      <c r="TIH6" s="130"/>
      <c r="TII6" s="130"/>
      <c r="TIJ6" s="130"/>
      <c r="TIK6" s="130"/>
      <c r="TIL6" s="130"/>
      <c r="TIM6" s="130"/>
      <c r="TIN6" s="130"/>
      <c r="TIO6" s="130"/>
      <c r="TIP6" s="130"/>
      <c r="TIQ6" s="130"/>
      <c r="TIR6" s="130"/>
      <c r="TIS6" s="130"/>
      <c r="TIT6" s="130"/>
      <c r="TIU6" s="130"/>
      <c r="TIV6" s="130"/>
      <c r="TIW6" s="130"/>
      <c r="TIX6" s="130"/>
      <c r="TIY6" s="130"/>
      <c r="TIZ6" s="130"/>
      <c r="TJA6" s="130"/>
      <c r="TJB6" s="130"/>
      <c r="TJC6" s="130"/>
      <c r="TJD6" s="130"/>
      <c r="TJE6" s="130"/>
      <c r="TJF6" s="130"/>
      <c r="TJG6" s="130"/>
      <c r="TJH6" s="130"/>
      <c r="TJI6" s="130"/>
      <c r="TJJ6" s="130"/>
      <c r="TJK6" s="130"/>
      <c r="TJL6" s="130"/>
      <c r="TJM6" s="130"/>
      <c r="TJN6" s="130"/>
      <c r="TJO6" s="130"/>
      <c r="TJP6" s="130"/>
      <c r="TJQ6" s="130"/>
      <c r="TJR6" s="130"/>
      <c r="TJS6" s="130"/>
      <c r="TJT6" s="130"/>
      <c r="TJU6" s="130"/>
      <c r="TJV6" s="130"/>
      <c r="TJW6" s="130"/>
      <c r="TJX6" s="130"/>
      <c r="TJY6" s="130"/>
      <c r="TJZ6" s="130"/>
      <c r="TKA6" s="130"/>
      <c r="TKB6" s="130"/>
      <c r="TKC6" s="130"/>
      <c r="TKD6" s="130"/>
      <c r="TKE6" s="130"/>
      <c r="TKF6" s="130"/>
      <c r="TKG6" s="130"/>
      <c r="TKH6" s="130"/>
      <c r="TKI6" s="130"/>
      <c r="TKJ6" s="130"/>
      <c r="TKK6" s="130"/>
      <c r="TKL6" s="130"/>
      <c r="TKM6" s="130"/>
      <c r="TKN6" s="130"/>
      <c r="TKO6" s="130"/>
      <c r="TKP6" s="130"/>
      <c r="TKQ6" s="130"/>
      <c r="TKR6" s="130"/>
      <c r="TKS6" s="130"/>
      <c r="TKT6" s="130"/>
      <c r="TKU6" s="130"/>
      <c r="TKV6" s="130"/>
      <c r="TKW6" s="130"/>
      <c r="TKX6" s="130"/>
      <c r="TKY6" s="130"/>
      <c r="TKZ6" s="130"/>
      <c r="TLA6" s="130"/>
      <c r="TLB6" s="130"/>
      <c r="TLC6" s="130"/>
      <c r="TLD6" s="130"/>
      <c r="TLE6" s="130"/>
      <c r="TLF6" s="130"/>
      <c r="TLG6" s="130"/>
      <c r="TLH6" s="130"/>
      <c r="TLI6" s="130"/>
      <c r="TLJ6" s="130"/>
      <c r="TLK6" s="130"/>
      <c r="TLL6" s="130"/>
      <c r="TLM6" s="130"/>
      <c r="TLN6" s="130"/>
      <c r="TLO6" s="130"/>
      <c r="TLP6" s="130"/>
      <c r="TLQ6" s="130"/>
      <c r="TLR6" s="130"/>
      <c r="TLS6" s="130"/>
      <c r="TLT6" s="130"/>
      <c r="TLU6" s="130"/>
      <c r="TLV6" s="130"/>
      <c r="TLW6" s="130"/>
      <c r="TLX6" s="130"/>
      <c r="TLY6" s="130"/>
      <c r="TLZ6" s="130"/>
      <c r="TMA6" s="130"/>
      <c r="TMB6" s="130"/>
      <c r="TMC6" s="130"/>
      <c r="TMD6" s="130"/>
      <c r="TME6" s="130"/>
      <c r="TMF6" s="130"/>
      <c r="TMG6" s="130"/>
      <c r="TMH6" s="130"/>
      <c r="TMI6" s="130"/>
      <c r="TMJ6" s="130"/>
      <c r="TMK6" s="130"/>
      <c r="TML6" s="130"/>
      <c r="TMM6" s="130"/>
      <c r="TMN6" s="130"/>
      <c r="TMO6" s="130"/>
      <c r="TMP6" s="130"/>
      <c r="TMQ6" s="130"/>
      <c r="TMR6" s="130"/>
      <c r="TMS6" s="130"/>
      <c r="TMT6" s="130"/>
      <c r="TMU6" s="130"/>
      <c r="TMV6" s="130"/>
      <c r="TMW6" s="130"/>
      <c r="TMX6" s="130"/>
      <c r="TMY6" s="130"/>
      <c r="TMZ6" s="130"/>
      <c r="TNA6" s="130"/>
      <c r="TNB6" s="130"/>
      <c r="TNC6" s="130"/>
      <c r="TND6" s="130"/>
      <c r="TNE6" s="130"/>
      <c r="TNF6" s="130"/>
      <c r="TNG6" s="130"/>
      <c r="TNH6" s="130"/>
      <c r="TNI6" s="130"/>
      <c r="TNJ6" s="130"/>
      <c r="TNK6" s="130"/>
      <c r="TNL6" s="130"/>
      <c r="TNM6" s="130"/>
      <c r="TNN6" s="130"/>
      <c r="TNO6" s="130"/>
      <c r="TNP6" s="130"/>
      <c r="TNQ6" s="130"/>
      <c r="TNR6" s="130"/>
      <c r="TNS6" s="130"/>
      <c r="TNT6" s="130"/>
      <c r="TNU6" s="130"/>
      <c r="TNV6" s="130"/>
      <c r="TNW6" s="130"/>
      <c r="TNX6" s="130"/>
      <c r="TNY6" s="130"/>
      <c r="TNZ6" s="130"/>
      <c r="TOA6" s="130"/>
      <c r="TOB6" s="130"/>
      <c r="TOC6" s="130"/>
      <c r="TOD6" s="130"/>
      <c r="TOE6" s="130"/>
      <c r="TOF6" s="130"/>
      <c r="TOG6" s="130"/>
      <c r="TOH6" s="130"/>
      <c r="TOI6" s="130"/>
      <c r="TOJ6" s="130"/>
      <c r="TOK6" s="130"/>
      <c r="TOL6" s="130"/>
      <c r="TOM6" s="130"/>
      <c r="TON6" s="130"/>
      <c r="TOO6" s="130"/>
      <c r="TOP6" s="130"/>
      <c r="TOQ6" s="130"/>
      <c r="TOR6" s="130"/>
      <c r="TOS6" s="130"/>
      <c r="TOT6" s="130"/>
      <c r="TOU6" s="130"/>
      <c r="TOV6" s="130"/>
      <c r="TOW6" s="130"/>
      <c r="TOX6" s="130"/>
      <c r="TOY6" s="130"/>
      <c r="TOZ6" s="130"/>
      <c r="TPA6" s="130"/>
      <c r="TPB6" s="130"/>
      <c r="TPC6" s="130"/>
      <c r="TPD6" s="130"/>
      <c r="TPE6" s="130"/>
      <c r="TPF6" s="130"/>
      <c r="TPG6" s="130"/>
      <c r="TPH6" s="130"/>
      <c r="TPI6" s="130"/>
      <c r="TPJ6" s="130"/>
      <c r="TPK6" s="130"/>
      <c r="TPL6" s="130"/>
      <c r="TPM6" s="130"/>
      <c r="TPN6" s="130"/>
      <c r="TPO6" s="130"/>
      <c r="TPP6" s="130"/>
      <c r="TPQ6" s="130"/>
      <c r="TPR6" s="130"/>
      <c r="TPS6" s="130"/>
      <c r="TPT6" s="130"/>
      <c r="TPU6" s="130"/>
      <c r="TPV6" s="130"/>
      <c r="TPW6" s="130"/>
      <c r="TPX6" s="130"/>
      <c r="TPY6" s="130"/>
      <c r="TPZ6" s="130"/>
      <c r="TQA6" s="130"/>
      <c r="TQB6" s="130"/>
      <c r="TQC6" s="130"/>
      <c r="TQD6" s="130"/>
      <c r="TQE6" s="130"/>
      <c r="TQF6" s="130"/>
      <c r="TQG6" s="130"/>
      <c r="TQH6" s="130"/>
      <c r="TQI6" s="130"/>
      <c r="TQJ6" s="130"/>
      <c r="TQK6" s="130"/>
      <c r="TQL6" s="130"/>
      <c r="TQM6" s="130"/>
      <c r="TQN6" s="130"/>
      <c r="TQO6" s="130"/>
      <c r="TQP6" s="130"/>
      <c r="TQQ6" s="130"/>
      <c r="TQR6" s="130"/>
      <c r="TQS6" s="130"/>
      <c r="TQT6" s="130"/>
      <c r="TQU6" s="130"/>
      <c r="TQV6" s="130"/>
      <c r="TQW6" s="130"/>
      <c r="TQX6" s="130"/>
      <c r="TQY6" s="130"/>
      <c r="TQZ6" s="130"/>
      <c r="TRA6" s="130"/>
      <c r="TRB6" s="130"/>
      <c r="TRC6" s="130"/>
      <c r="TRD6" s="130"/>
      <c r="TRE6" s="130"/>
      <c r="TRF6" s="130"/>
      <c r="TRG6" s="130"/>
      <c r="TRH6" s="130"/>
      <c r="TRI6" s="130"/>
      <c r="TRJ6" s="130"/>
      <c r="TRK6" s="130"/>
      <c r="TRL6" s="130"/>
      <c r="TRM6" s="130"/>
      <c r="TRN6" s="130"/>
      <c r="TRO6" s="130"/>
      <c r="TRP6" s="130"/>
      <c r="TRQ6" s="130"/>
      <c r="TRR6" s="130"/>
      <c r="TRS6" s="130"/>
      <c r="TRT6" s="130"/>
      <c r="TRU6" s="130"/>
      <c r="TRV6" s="130"/>
      <c r="TRW6" s="130"/>
      <c r="TRX6" s="130"/>
      <c r="TRY6" s="130"/>
      <c r="TRZ6" s="130"/>
      <c r="TSA6" s="130"/>
      <c r="TSB6" s="130"/>
      <c r="TSC6" s="130"/>
      <c r="TSD6" s="130"/>
      <c r="TSE6" s="130"/>
      <c r="TSF6" s="130"/>
      <c r="TSG6" s="130"/>
      <c r="TSH6" s="130"/>
      <c r="TSI6" s="130"/>
      <c r="TSJ6" s="130"/>
      <c r="TSK6" s="130"/>
      <c r="TSL6" s="130"/>
      <c r="TSM6" s="130"/>
      <c r="TSN6" s="130"/>
      <c r="TSO6" s="130"/>
      <c r="TSP6" s="130"/>
      <c r="TSQ6" s="130"/>
      <c r="TSR6" s="130"/>
      <c r="TSS6" s="130"/>
      <c r="TST6" s="130"/>
      <c r="TSU6" s="130"/>
      <c r="TSV6" s="130"/>
      <c r="TSW6" s="130"/>
      <c r="TSX6" s="130"/>
      <c r="TSY6" s="130"/>
      <c r="TSZ6" s="130"/>
      <c r="TTA6" s="130"/>
      <c r="TTB6" s="130"/>
      <c r="TTC6" s="130"/>
      <c r="TTD6" s="130"/>
      <c r="TTE6" s="130"/>
      <c r="TTF6" s="130"/>
      <c r="TTG6" s="130"/>
      <c r="TTH6" s="130"/>
      <c r="TTI6" s="130"/>
      <c r="TTJ6" s="130"/>
      <c r="TTK6" s="130"/>
      <c r="TTL6" s="130"/>
      <c r="TTM6" s="130"/>
      <c r="TTN6" s="130"/>
      <c r="TTO6" s="130"/>
      <c r="TTP6" s="130"/>
      <c r="TTQ6" s="130"/>
      <c r="TTR6" s="130"/>
      <c r="TTS6" s="130"/>
      <c r="TTT6" s="130"/>
      <c r="TTU6" s="130"/>
      <c r="TTV6" s="130"/>
      <c r="TTW6" s="130"/>
      <c r="TTX6" s="130"/>
      <c r="TTY6" s="130"/>
      <c r="TTZ6" s="130"/>
      <c r="TUA6" s="130"/>
      <c r="TUB6" s="130"/>
      <c r="TUC6" s="130"/>
      <c r="TUD6" s="130"/>
      <c r="TUE6" s="130"/>
      <c r="TUF6" s="130"/>
      <c r="TUG6" s="130"/>
      <c r="TUH6" s="130"/>
      <c r="TUI6" s="130"/>
      <c r="TUJ6" s="130"/>
      <c r="TUK6" s="130"/>
      <c r="TUL6" s="130"/>
      <c r="TUM6" s="130"/>
      <c r="TUN6" s="130"/>
      <c r="TUO6" s="130"/>
      <c r="TUP6" s="130"/>
      <c r="TUQ6" s="130"/>
      <c r="TUR6" s="130"/>
      <c r="TUS6" s="130"/>
      <c r="TUT6" s="130"/>
      <c r="TUU6" s="130"/>
      <c r="TUV6" s="130"/>
      <c r="TUW6" s="130"/>
      <c r="TUX6" s="130"/>
      <c r="TUY6" s="130"/>
      <c r="TUZ6" s="130"/>
      <c r="TVA6" s="130"/>
      <c r="TVB6" s="130"/>
      <c r="TVC6" s="130"/>
      <c r="TVD6" s="130"/>
      <c r="TVE6" s="130"/>
      <c r="TVF6" s="130"/>
      <c r="TVG6" s="130"/>
      <c r="TVH6" s="130"/>
      <c r="TVI6" s="130"/>
      <c r="TVJ6" s="130"/>
      <c r="TVK6" s="130"/>
      <c r="TVL6" s="130"/>
      <c r="TVM6" s="130"/>
      <c r="TVN6" s="130"/>
      <c r="TVO6" s="130"/>
      <c r="TVP6" s="130"/>
      <c r="TVQ6" s="130"/>
      <c r="TVR6" s="130"/>
      <c r="TVS6" s="130"/>
      <c r="TVT6" s="130"/>
      <c r="TVU6" s="130"/>
      <c r="TVV6" s="130"/>
      <c r="TVW6" s="130"/>
      <c r="TVX6" s="130"/>
      <c r="TVY6" s="130"/>
      <c r="TVZ6" s="130"/>
      <c r="TWA6" s="130"/>
      <c r="TWB6" s="130"/>
      <c r="TWC6" s="130"/>
      <c r="TWD6" s="130"/>
      <c r="TWE6" s="130"/>
      <c r="TWF6" s="130"/>
      <c r="TWG6" s="130"/>
      <c r="TWH6" s="130"/>
      <c r="TWI6" s="130"/>
      <c r="TWJ6" s="130"/>
      <c r="TWK6" s="130"/>
      <c r="TWL6" s="130"/>
      <c r="TWM6" s="130"/>
      <c r="TWN6" s="130"/>
      <c r="TWO6" s="130"/>
      <c r="TWP6" s="130"/>
      <c r="TWQ6" s="130"/>
      <c r="TWR6" s="130"/>
      <c r="TWS6" s="130"/>
      <c r="TWT6" s="130"/>
      <c r="TWU6" s="130"/>
      <c r="TWV6" s="130"/>
      <c r="TWW6" s="130"/>
      <c r="TWX6" s="130"/>
      <c r="TWY6" s="130"/>
      <c r="TWZ6" s="130"/>
      <c r="TXA6" s="130"/>
      <c r="TXB6" s="130"/>
      <c r="TXC6" s="130"/>
      <c r="TXD6" s="130"/>
      <c r="TXE6" s="130"/>
      <c r="TXF6" s="130"/>
      <c r="TXG6" s="130"/>
      <c r="TXH6" s="130"/>
      <c r="TXI6" s="130"/>
      <c r="TXJ6" s="130"/>
      <c r="TXK6" s="130"/>
      <c r="TXL6" s="130"/>
      <c r="TXM6" s="130"/>
      <c r="TXN6" s="130"/>
      <c r="TXO6" s="130"/>
      <c r="TXP6" s="130"/>
      <c r="TXQ6" s="130"/>
      <c r="TXR6" s="130"/>
      <c r="TXS6" s="130"/>
      <c r="TXT6" s="130"/>
      <c r="TXU6" s="130"/>
      <c r="TXV6" s="130"/>
      <c r="TXW6" s="130"/>
      <c r="TXX6" s="130"/>
      <c r="TXY6" s="130"/>
      <c r="TXZ6" s="130"/>
      <c r="TYA6" s="130"/>
      <c r="TYB6" s="130"/>
      <c r="TYC6" s="130"/>
      <c r="TYD6" s="130"/>
      <c r="TYE6" s="130"/>
      <c r="TYF6" s="130"/>
      <c r="TYG6" s="130"/>
      <c r="TYH6" s="130"/>
      <c r="TYI6" s="130"/>
      <c r="TYJ6" s="130"/>
      <c r="TYK6" s="130"/>
      <c r="TYL6" s="130"/>
      <c r="TYM6" s="130"/>
      <c r="TYN6" s="130"/>
      <c r="TYO6" s="130"/>
      <c r="TYP6" s="130"/>
      <c r="TYQ6" s="130"/>
      <c r="TYR6" s="130"/>
      <c r="TYS6" s="130"/>
      <c r="TYT6" s="130"/>
      <c r="TYU6" s="130"/>
      <c r="TYV6" s="130"/>
      <c r="TYW6" s="130"/>
      <c r="TYX6" s="130"/>
      <c r="TYY6" s="130"/>
      <c r="TYZ6" s="130"/>
      <c r="TZA6" s="130"/>
      <c r="TZB6" s="130"/>
      <c r="TZC6" s="130"/>
      <c r="TZD6" s="130"/>
      <c r="TZE6" s="130"/>
      <c r="TZF6" s="130"/>
      <c r="TZG6" s="130"/>
      <c r="TZH6" s="130"/>
      <c r="TZI6" s="130"/>
      <c r="TZJ6" s="130"/>
      <c r="TZK6" s="130"/>
      <c r="TZL6" s="130"/>
      <c r="TZM6" s="130"/>
      <c r="TZN6" s="130"/>
      <c r="TZO6" s="130"/>
      <c r="TZP6" s="130"/>
      <c r="TZQ6" s="130"/>
      <c r="TZR6" s="130"/>
      <c r="TZS6" s="130"/>
      <c r="TZT6" s="130"/>
      <c r="TZU6" s="130"/>
      <c r="TZV6" s="130"/>
      <c r="TZW6" s="130"/>
      <c r="TZX6" s="130"/>
      <c r="TZY6" s="130"/>
      <c r="TZZ6" s="130"/>
      <c r="UAA6" s="130"/>
      <c r="UAB6" s="130"/>
      <c r="UAC6" s="130"/>
      <c r="UAD6" s="130"/>
      <c r="UAE6" s="130"/>
      <c r="UAF6" s="130"/>
      <c r="UAG6" s="130"/>
      <c r="UAH6" s="130"/>
      <c r="UAI6" s="130"/>
      <c r="UAJ6" s="130"/>
      <c r="UAK6" s="130"/>
      <c r="UAL6" s="130"/>
      <c r="UAM6" s="130"/>
      <c r="UAN6" s="130"/>
      <c r="UAO6" s="130"/>
      <c r="UAP6" s="130"/>
      <c r="UAQ6" s="130"/>
      <c r="UAR6" s="130"/>
      <c r="UAS6" s="130"/>
      <c r="UAT6" s="130"/>
      <c r="UAU6" s="130"/>
      <c r="UAV6" s="130"/>
      <c r="UAW6" s="130"/>
      <c r="UAX6" s="130"/>
      <c r="UAY6" s="130"/>
      <c r="UAZ6" s="130"/>
      <c r="UBA6" s="130"/>
      <c r="UBB6" s="130"/>
      <c r="UBC6" s="130"/>
      <c r="UBD6" s="130"/>
      <c r="UBE6" s="130"/>
      <c r="UBF6" s="130"/>
      <c r="UBG6" s="130"/>
      <c r="UBH6" s="130"/>
      <c r="UBI6" s="130"/>
      <c r="UBJ6" s="130"/>
      <c r="UBK6" s="130"/>
      <c r="UBL6" s="130"/>
      <c r="UBM6" s="130"/>
      <c r="UBN6" s="130"/>
      <c r="UBO6" s="130"/>
      <c r="UBP6" s="130"/>
      <c r="UBQ6" s="130"/>
      <c r="UBR6" s="130"/>
      <c r="UBS6" s="130"/>
      <c r="UBT6" s="130"/>
      <c r="UBU6" s="130"/>
      <c r="UBV6" s="130"/>
      <c r="UBW6" s="130"/>
      <c r="UBX6" s="130"/>
      <c r="UBY6" s="130"/>
      <c r="UBZ6" s="130"/>
      <c r="UCA6" s="130"/>
      <c r="UCB6" s="130"/>
      <c r="UCC6" s="130"/>
      <c r="UCD6" s="130"/>
      <c r="UCE6" s="130"/>
      <c r="UCF6" s="130"/>
      <c r="UCG6" s="130"/>
      <c r="UCH6" s="130"/>
      <c r="UCI6" s="130"/>
      <c r="UCJ6" s="130"/>
      <c r="UCK6" s="130"/>
      <c r="UCL6" s="130"/>
      <c r="UCM6" s="130"/>
      <c r="UCN6" s="130"/>
      <c r="UCO6" s="130"/>
      <c r="UCP6" s="130"/>
      <c r="UCQ6" s="130"/>
      <c r="UCR6" s="130"/>
      <c r="UCS6" s="130"/>
      <c r="UCT6" s="130"/>
      <c r="UCU6" s="130"/>
      <c r="UCV6" s="130"/>
      <c r="UCW6" s="130"/>
      <c r="UCX6" s="130"/>
      <c r="UCY6" s="130"/>
      <c r="UCZ6" s="130"/>
      <c r="UDA6" s="130"/>
      <c r="UDB6" s="130"/>
      <c r="UDC6" s="130"/>
      <c r="UDD6" s="130"/>
      <c r="UDE6" s="130"/>
      <c r="UDF6" s="130"/>
      <c r="UDG6" s="130"/>
      <c r="UDH6" s="130"/>
      <c r="UDI6" s="130"/>
      <c r="UDJ6" s="130"/>
      <c r="UDK6" s="130"/>
      <c r="UDL6" s="130"/>
      <c r="UDM6" s="130"/>
      <c r="UDN6" s="130"/>
      <c r="UDO6" s="130"/>
      <c r="UDP6" s="130"/>
      <c r="UDQ6" s="130"/>
      <c r="UDR6" s="130"/>
      <c r="UDS6" s="130"/>
      <c r="UDT6" s="130"/>
      <c r="UDU6" s="130"/>
      <c r="UDV6" s="130"/>
      <c r="UDW6" s="130"/>
      <c r="UDX6" s="130"/>
      <c r="UDY6" s="130"/>
      <c r="UDZ6" s="130"/>
      <c r="UEA6" s="130"/>
      <c r="UEB6" s="130"/>
      <c r="UEC6" s="130"/>
      <c r="UED6" s="130"/>
      <c r="UEE6" s="130"/>
      <c r="UEF6" s="130"/>
      <c r="UEG6" s="130"/>
      <c r="UEH6" s="130"/>
      <c r="UEI6" s="130"/>
      <c r="UEJ6" s="130"/>
      <c r="UEK6" s="130"/>
      <c r="UEL6" s="130"/>
      <c r="UEM6" s="130"/>
      <c r="UEN6" s="130"/>
      <c r="UEO6" s="130"/>
      <c r="UEP6" s="130"/>
      <c r="UEQ6" s="130"/>
      <c r="UER6" s="130"/>
      <c r="UES6" s="130"/>
      <c r="UET6" s="130"/>
      <c r="UEU6" s="130"/>
      <c r="UEV6" s="130"/>
      <c r="UEW6" s="130"/>
      <c r="UEX6" s="130"/>
      <c r="UEY6" s="130"/>
      <c r="UEZ6" s="130"/>
      <c r="UFA6" s="130"/>
      <c r="UFB6" s="130"/>
      <c r="UFC6" s="130"/>
      <c r="UFD6" s="130"/>
      <c r="UFE6" s="130"/>
      <c r="UFF6" s="130"/>
      <c r="UFG6" s="130"/>
      <c r="UFH6" s="130"/>
      <c r="UFI6" s="130"/>
      <c r="UFJ6" s="130"/>
      <c r="UFK6" s="130"/>
      <c r="UFL6" s="130"/>
      <c r="UFM6" s="130"/>
      <c r="UFN6" s="130"/>
      <c r="UFO6" s="130"/>
      <c r="UFP6" s="130"/>
      <c r="UFQ6" s="130"/>
      <c r="UFR6" s="130"/>
      <c r="UFS6" s="130"/>
      <c r="UFT6" s="130"/>
      <c r="UFU6" s="130"/>
      <c r="UFV6" s="130"/>
      <c r="UFW6" s="130"/>
      <c r="UFX6" s="130"/>
      <c r="UFY6" s="130"/>
      <c r="UFZ6" s="130"/>
      <c r="UGA6" s="130"/>
      <c r="UGB6" s="130"/>
      <c r="UGC6" s="130"/>
      <c r="UGD6" s="130"/>
      <c r="UGE6" s="130"/>
      <c r="UGF6" s="130"/>
      <c r="UGG6" s="130"/>
      <c r="UGH6" s="130"/>
      <c r="UGI6" s="130"/>
      <c r="UGJ6" s="130"/>
      <c r="UGK6" s="130"/>
      <c r="UGL6" s="130"/>
      <c r="UGM6" s="130"/>
      <c r="UGN6" s="130"/>
      <c r="UGO6" s="130"/>
      <c r="UGP6" s="130"/>
      <c r="UGQ6" s="130"/>
      <c r="UGR6" s="130"/>
      <c r="UGS6" s="130"/>
      <c r="UGT6" s="130"/>
      <c r="UGU6" s="130"/>
      <c r="UGV6" s="130"/>
      <c r="UGW6" s="130"/>
      <c r="UGX6" s="130"/>
      <c r="UGY6" s="130"/>
      <c r="UGZ6" s="130"/>
      <c r="UHA6" s="130"/>
      <c r="UHB6" s="130"/>
      <c r="UHC6" s="130"/>
      <c r="UHD6" s="130"/>
      <c r="UHE6" s="130"/>
      <c r="UHF6" s="130"/>
      <c r="UHG6" s="130"/>
      <c r="UHH6" s="130"/>
      <c r="UHI6" s="130"/>
      <c r="UHJ6" s="130"/>
      <c r="UHK6" s="130"/>
      <c r="UHL6" s="130"/>
      <c r="UHM6" s="130"/>
      <c r="UHN6" s="130"/>
      <c r="UHO6" s="130"/>
      <c r="UHP6" s="130"/>
      <c r="UHQ6" s="130"/>
      <c r="UHR6" s="130"/>
      <c r="UHS6" s="130"/>
      <c r="UHT6" s="130"/>
      <c r="UHU6" s="130"/>
      <c r="UHV6" s="130"/>
      <c r="UHW6" s="130"/>
      <c r="UHX6" s="130"/>
      <c r="UHY6" s="130"/>
      <c r="UHZ6" s="130"/>
      <c r="UIA6" s="130"/>
      <c r="UIB6" s="130"/>
      <c r="UIC6" s="130"/>
      <c r="UID6" s="130"/>
      <c r="UIE6" s="130"/>
      <c r="UIF6" s="130"/>
      <c r="UIG6" s="130"/>
      <c r="UIH6" s="130"/>
      <c r="UII6" s="130"/>
      <c r="UIJ6" s="130"/>
      <c r="UIK6" s="130"/>
      <c r="UIL6" s="130"/>
      <c r="UIM6" s="130"/>
      <c r="UIN6" s="130"/>
      <c r="UIO6" s="130"/>
      <c r="UIP6" s="130"/>
      <c r="UIQ6" s="130"/>
      <c r="UIR6" s="130"/>
      <c r="UIS6" s="130"/>
      <c r="UIT6" s="130"/>
      <c r="UIU6" s="130"/>
      <c r="UIV6" s="130"/>
      <c r="UIW6" s="130"/>
      <c r="UIX6" s="130"/>
      <c r="UIY6" s="130"/>
      <c r="UIZ6" s="130"/>
      <c r="UJA6" s="130"/>
      <c r="UJB6" s="130"/>
      <c r="UJC6" s="130"/>
      <c r="UJD6" s="130"/>
      <c r="UJE6" s="130"/>
      <c r="UJF6" s="130"/>
      <c r="UJG6" s="130"/>
      <c r="UJH6" s="130"/>
      <c r="UJI6" s="130"/>
      <c r="UJJ6" s="130"/>
      <c r="UJK6" s="130"/>
      <c r="UJL6" s="130"/>
      <c r="UJM6" s="130"/>
      <c r="UJN6" s="130"/>
      <c r="UJO6" s="130"/>
      <c r="UJP6" s="130"/>
      <c r="UJQ6" s="130"/>
      <c r="UJR6" s="130"/>
      <c r="UJS6" s="130"/>
      <c r="UJT6" s="130"/>
      <c r="UJU6" s="130"/>
      <c r="UJV6" s="130"/>
      <c r="UJW6" s="130"/>
      <c r="UJX6" s="130"/>
      <c r="UJY6" s="130"/>
      <c r="UJZ6" s="130"/>
      <c r="UKA6" s="130"/>
      <c r="UKB6" s="130"/>
      <c r="UKC6" s="130"/>
      <c r="UKD6" s="130"/>
      <c r="UKE6" s="130"/>
      <c r="UKF6" s="130"/>
      <c r="UKG6" s="130"/>
      <c r="UKH6" s="130"/>
      <c r="UKI6" s="130"/>
      <c r="UKJ6" s="130"/>
      <c r="UKK6" s="130"/>
      <c r="UKL6" s="130"/>
      <c r="UKM6" s="130"/>
      <c r="UKN6" s="130"/>
      <c r="UKO6" s="130"/>
      <c r="UKP6" s="130"/>
      <c r="UKQ6" s="130"/>
      <c r="UKR6" s="130"/>
      <c r="UKS6" s="130"/>
      <c r="UKT6" s="130"/>
      <c r="UKU6" s="130"/>
      <c r="UKV6" s="130"/>
      <c r="UKW6" s="130"/>
      <c r="UKX6" s="130"/>
      <c r="UKY6" s="130"/>
      <c r="UKZ6" s="130"/>
      <c r="ULA6" s="130"/>
      <c r="ULB6" s="130"/>
      <c r="ULC6" s="130"/>
      <c r="ULD6" s="130"/>
      <c r="ULE6" s="130"/>
      <c r="ULF6" s="130"/>
      <c r="ULG6" s="130"/>
      <c r="ULH6" s="130"/>
      <c r="ULI6" s="130"/>
      <c r="ULJ6" s="130"/>
      <c r="ULK6" s="130"/>
      <c r="ULL6" s="130"/>
      <c r="ULM6" s="130"/>
      <c r="ULN6" s="130"/>
      <c r="ULO6" s="130"/>
      <c r="ULP6" s="130"/>
      <c r="ULQ6" s="130"/>
      <c r="ULR6" s="130"/>
      <c r="ULS6" s="130"/>
      <c r="ULT6" s="130"/>
      <c r="ULU6" s="130"/>
      <c r="ULV6" s="130"/>
      <c r="ULW6" s="130"/>
      <c r="ULX6" s="130"/>
      <c r="ULY6" s="130"/>
      <c r="ULZ6" s="130"/>
      <c r="UMA6" s="130"/>
      <c r="UMB6" s="130"/>
      <c r="UMC6" s="130"/>
      <c r="UMD6" s="130"/>
      <c r="UME6" s="130"/>
      <c r="UMF6" s="130"/>
      <c r="UMG6" s="130"/>
      <c r="UMH6" s="130"/>
      <c r="UMI6" s="130"/>
      <c r="UMJ6" s="130"/>
      <c r="UMK6" s="130"/>
      <c r="UML6" s="130"/>
      <c r="UMM6" s="130"/>
      <c r="UMN6" s="130"/>
      <c r="UMO6" s="130"/>
      <c r="UMP6" s="130"/>
      <c r="UMQ6" s="130"/>
      <c r="UMR6" s="130"/>
      <c r="UMS6" s="130"/>
      <c r="UMT6" s="130"/>
      <c r="UMU6" s="130"/>
      <c r="UMV6" s="130"/>
      <c r="UMW6" s="130"/>
      <c r="UMX6" s="130"/>
      <c r="UMY6" s="130"/>
      <c r="UMZ6" s="130"/>
      <c r="UNA6" s="130"/>
      <c r="UNB6" s="130"/>
      <c r="UNC6" s="130"/>
      <c r="UND6" s="130"/>
      <c r="UNE6" s="130"/>
      <c r="UNF6" s="130"/>
      <c r="UNG6" s="130"/>
      <c r="UNH6" s="130"/>
      <c r="UNI6" s="130"/>
      <c r="UNJ6" s="130"/>
      <c r="UNK6" s="130"/>
      <c r="UNL6" s="130"/>
      <c r="UNM6" s="130"/>
      <c r="UNN6" s="130"/>
      <c r="UNO6" s="130"/>
      <c r="UNP6" s="130"/>
      <c r="UNQ6" s="130"/>
      <c r="UNR6" s="130"/>
      <c r="UNS6" s="130"/>
      <c r="UNT6" s="130"/>
      <c r="UNU6" s="130"/>
      <c r="UNV6" s="130"/>
      <c r="UNW6" s="130"/>
      <c r="UNX6" s="130"/>
      <c r="UNY6" s="130"/>
      <c r="UNZ6" s="130"/>
      <c r="UOA6" s="130"/>
      <c r="UOB6" s="130"/>
      <c r="UOC6" s="130"/>
      <c r="UOD6" s="130"/>
      <c r="UOE6" s="130"/>
      <c r="UOF6" s="130"/>
      <c r="UOG6" s="130"/>
      <c r="UOH6" s="130"/>
      <c r="UOI6" s="130"/>
      <c r="UOJ6" s="130"/>
      <c r="UOK6" s="130"/>
      <c r="UOL6" s="130"/>
      <c r="UOM6" s="130"/>
      <c r="UON6" s="130"/>
      <c r="UOO6" s="130"/>
      <c r="UOP6" s="130"/>
      <c r="UOQ6" s="130"/>
      <c r="UOR6" s="130"/>
      <c r="UOS6" s="130"/>
      <c r="UOT6" s="130"/>
      <c r="UOU6" s="130"/>
      <c r="UOV6" s="130"/>
      <c r="UOW6" s="130"/>
      <c r="UOX6" s="130"/>
      <c r="UOY6" s="130"/>
      <c r="UOZ6" s="130"/>
      <c r="UPA6" s="130"/>
      <c r="UPB6" s="130"/>
      <c r="UPC6" s="130"/>
      <c r="UPD6" s="130"/>
      <c r="UPE6" s="130"/>
      <c r="UPF6" s="130"/>
      <c r="UPG6" s="130"/>
      <c r="UPH6" s="130"/>
      <c r="UPI6" s="130"/>
      <c r="UPJ6" s="130"/>
      <c r="UPK6" s="130"/>
      <c r="UPL6" s="130"/>
      <c r="UPM6" s="130"/>
      <c r="UPN6" s="130"/>
      <c r="UPO6" s="130"/>
      <c r="UPP6" s="130"/>
      <c r="UPQ6" s="130"/>
      <c r="UPR6" s="130"/>
      <c r="UPS6" s="130"/>
      <c r="UPT6" s="130"/>
      <c r="UPU6" s="130"/>
      <c r="UPV6" s="130"/>
      <c r="UPW6" s="130"/>
      <c r="UPX6" s="130"/>
      <c r="UPY6" s="130"/>
      <c r="UPZ6" s="130"/>
      <c r="UQA6" s="130"/>
      <c r="UQB6" s="130"/>
      <c r="UQC6" s="130"/>
      <c r="UQD6" s="130"/>
      <c r="UQE6" s="130"/>
      <c r="UQF6" s="130"/>
      <c r="UQG6" s="130"/>
      <c r="UQH6" s="130"/>
      <c r="UQI6" s="130"/>
      <c r="UQJ6" s="130"/>
      <c r="UQK6" s="130"/>
      <c r="UQL6" s="130"/>
      <c r="UQM6" s="130"/>
      <c r="UQN6" s="130"/>
      <c r="UQO6" s="130"/>
      <c r="UQP6" s="130"/>
      <c r="UQQ6" s="130"/>
      <c r="UQR6" s="130"/>
      <c r="UQS6" s="130"/>
      <c r="UQT6" s="130"/>
      <c r="UQU6" s="130"/>
      <c r="UQV6" s="130"/>
      <c r="UQW6" s="130"/>
      <c r="UQX6" s="130"/>
      <c r="UQY6" s="130"/>
      <c r="UQZ6" s="130"/>
      <c r="URA6" s="130"/>
      <c r="URB6" s="130"/>
      <c r="URC6" s="130"/>
      <c r="URD6" s="130"/>
      <c r="URE6" s="130"/>
      <c r="URF6" s="130"/>
      <c r="URG6" s="130"/>
      <c r="URH6" s="130"/>
      <c r="URI6" s="130"/>
      <c r="URJ6" s="130"/>
      <c r="URK6" s="130"/>
      <c r="URL6" s="130"/>
      <c r="URM6" s="130"/>
      <c r="URN6" s="130"/>
      <c r="URO6" s="130"/>
      <c r="URP6" s="130"/>
      <c r="URQ6" s="130"/>
      <c r="URR6" s="130"/>
      <c r="URS6" s="130"/>
      <c r="URT6" s="130"/>
      <c r="URU6" s="130"/>
      <c r="URV6" s="130"/>
      <c r="URW6" s="130"/>
      <c r="URX6" s="130"/>
      <c r="URY6" s="130"/>
      <c r="URZ6" s="130"/>
      <c r="USA6" s="130"/>
      <c r="USB6" s="130"/>
      <c r="USC6" s="130"/>
      <c r="USD6" s="130"/>
      <c r="USE6" s="130"/>
      <c r="USF6" s="130"/>
      <c r="USG6" s="130"/>
      <c r="USH6" s="130"/>
      <c r="USI6" s="130"/>
      <c r="USJ6" s="130"/>
      <c r="USK6" s="130"/>
      <c r="USL6" s="130"/>
      <c r="USM6" s="130"/>
      <c r="USN6" s="130"/>
      <c r="USO6" s="130"/>
      <c r="USP6" s="130"/>
      <c r="USQ6" s="130"/>
      <c r="USR6" s="130"/>
      <c r="USS6" s="130"/>
      <c r="UST6" s="130"/>
      <c r="USU6" s="130"/>
      <c r="USV6" s="130"/>
      <c r="USW6" s="130"/>
      <c r="USX6" s="130"/>
      <c r="USY6" s="130"/>
      <c r="USZ6" s="130"/>
      <c r="UTA6" s="130"/>
      <c r="UTB6" s="130"/>
      <c r="UTC6" s="130"/>
      <c r="UTD6" s="130"/>
      <c r="UTE6" s="130"/>
      <c r="UTF6" s="130"/>
      <c r="UTG6" s="130"/>
      <c r="UTH6" s="130"/>
      <c r="UTI6" s="130"/>
      <c r="UTJ6" s="130"/>
      <c r="UTK6" s="130"/>
      <c r="UTL6" s="130"/>
      <c r="UTM6" s="130"/>
      <c r="UTN6" s="130"/>
      <c r="UTO6" s="130"/>
      <c r="UTP6" s="130"/>
      <c r="UTQ6" s="130"/>
      <c r="UTR6" s="130"/>
      <c r="UTS6" s="130"/>
      <c r="UTT6" s="130"/>
      <c r="UTU6" s="130"/>
      <c r="UTV6" s="130"/>
      <c r="UTW6" s="130"/>
      <c r="UTX6" s="130"/>
      <c r="UTY6" s="130"/>
      <c r="UTZ6" s="130"/>
      <c r="UUA6" s="130"/>
      <c r="UUB6" s="130"/>
      <c r="UUC6" s="130"/>
      <c r="UUD6" s="130"/>
      <c r="UUE6" s="130"/>
      <c r="UUF6" s="130"/>
      <c r="UUG6" s="130"/>
      <c r="UUH6" s="130"/>
      <c r="UUI6" s="130"/>
      <c r="UUJ6" s="130"/>
      <c r="UUK6" s="130"/>
      <c r="UUL6" s="130"/>
      <c r="UUM6" s="130"/>
      <c r="UUN6" s="130"/>
      <c r="UUO6" s="130"/>
      <c r="UUP6" s="130"/>
      <c r="UUQ6" s="130"/>
      <c r="UUR6" s="130"/>
      <c r="UUS6" s="130"/>
      <c r="UUT6" s="130"/>
      <c r="UUU6" s="130"/>
      <c r="UUV6" s="130"/>
      <c r="UUW6" s="130"/>
      <c r="UUX6" s="130"/>
      <c r="UUY6" s="130"/>
      <c r="UUZ6" s="130"/>
      <c r="UVA6" s="130"/>
      <c r="UVB6" s="130"/>
      <c r="UVC6" s="130"/>
      <c r="UVD6" s="130"/>
      <c r="UVE6" s="130"/>
      <c r="UVF6" s="130"/>
      <c r="UVG6" s="130"/>
      <c r="UVH6" s="130"/>
      <c r="UVI6" s="130"/>
      <c r="UVJ6" s="130"/>
      <c r="UVK6" s="130"/>
      <c r="UVL6" s="130"/>
      <c r="UVM6" s="130"/>
      <c r="UVN6" s="130"/>
      <c r="UVO6" s="130"/>
      <c r="UVP6" s="130"/>
      <c r="UVQ6" s="130"/>
      <c r="UVR6" s="130"/>
      <c r="UVS6" s="130"/>
      <c r="UVT6" s="130"/>
      <c r="UVU6" s="130"/>
      <c r="UVV6" s="130"/>
      <c r="UVW6" s="130"/>
      <c r="UVX6" s="130"/>
      <c r="UVY6" s="130"/>
      <c r="UVZ6" s="130"/>
      <c r="UWA6" s="130"/>
      <c r="UWB6" s="130"/>
      <c r="UWC6" s="130"/>
      <c r="UWD6" s="130"/>
      <c r="UWE6" s="130"/>
      <c r="UWF6" s="130"/>
      <c r="UWG6" s="130"/>
      <c r="UWH6" s="130"/>
      <c r="UWI6" s="130"/>
      <c r="UWJ6" s="130"/>
      <c r="UWK6" s="130"/>
      <c r="UWL6" s="130"/>
      <c r="UWM6" s="130"/>
      <c r="UWN6" s="130"/>
      <c r="UWO6" s="130"/>
      <c r="UWP6" s="130"/>
      <c r="UWQ6" s="130"/>
      <c r="UWR6" s="130"/>
      <c r="UWS6" s="130"/>
      <c r="UWT6" s="130"/>
      <c r="UWU6" s="130"/>
      <c r="UWV6" s="130"/>
      <c r="UWW6" s="130"/>
      <c r="UWX6" s="130"/>
      <c r="UWY6" s="130"/>
      <c r="UWZ6" s="130"/>
      <c r="UXA6" s="130"/>
      <c r="UXB6" s="130"/>
      <c r="UXC6" s="130"/>
      <c r="UXD6" s="130"/>
      <c r="UXE6" s="130"/>
      <c r="UXF6" s="130"/>
      <c r="UXG6" s="130"/>
      <c r="UXH6" s="130"/>
      <c r="UXI6" s="130"/>
      <c r="UXJ6" s="130"/>
      <c r="UXK6" s="130"/>
      <c r="UXL6" s="130"/>
      <c r="UXM6" s="130"/>
      <c r="UXN6" s="130"/>
      <c r="UXO6" s="130"/>
      <c r="UXP6" s="130"/>
      <c r="UXQ6" s="130"/>
      <c r="UXR6" s="130"/>
      <c r="UXS6" s="130"/>
      <c r="UXT6" s="130"/>
      <c r="UXU6" s="130"/>
      <c r="UXV6" s="130"/>
      <c r="UXW6" s="130"/>
      <c r="UXX6" s="130"/>
      <c r="UXY6" s="130"/>
      <c r="UXZ6" s="130"/>
      <c r="UYA6" s="130"/>
      <c r="UYB6" s="130"/>
      <c r="UYC6" s="130"/>
      <c r="UYD6" s="130"/>
      <c r="UYE6" s="130"/>
      <c r="UYF6" s="130"/>
      <c r="UYG6" s="130"/>
      <c r="UYH6" s="130"/>
      <c r="UYI6" s="130"/>
      <c r="UYJ6" s="130"/>
      <c r="UYK6" s="130"/>
      <c r="UYL6" s="130"/>
      <c r="UYM6" s="130"/>
      <c r="UYN6" s="130"/>
      <c r="UYO6" s="130"/>
      <c r="UYP6" s="130"/>
      <c r="UYQ6" s="130"/>
      <c r="UYR6" s="130"/>
      <c r="UYS6" s="130"/>
      <c r="UYT6" s="130"/>
      <c r="UYU6" s="130"/>
      <c r="UYV6" s="130"/>
      <c r="UYW6" s="130"/>
      <c r="UYX6" s="130"/>
      <c r="UYY6" s="130"/>
      <c r="UYZ6" s="130"/>
      <c r="UZA6" s="130"/>
      <c r="UZB6" s="130"/>
      <c r="UZC6" s="130"/>
      <c r="UZD6" s="130"/>
      <c r="UZE6" s="130"/>
      <c r="UZF6" s="130"/>
      <c r="UZG6" s="130"/>
      <c r="UZH6" s="130"/>
      <c r="UZI6" s="130"/>
      <c r="UZJ6" s="130"/>
      <c r="UZK6" s="130"/>
      <c r="UZL6" s="130"/>
      <c r="UZM6" s="130"/>
      <c r="UZN6" s="130"/>
      <c r="UZO6" s="130"/>
      <c r="UZP6" s="130"/>
      <c r="UZQ6" s="130"/>
      <c r="UZR6" s="130"/>
      <c r="UZS6" s="130"/>
      <c r="UZT6" s="130"/>
      <c r="UZU6" s="130"/>
      <c r="UZV6" s="130"/>
      <c r="UZW6" s="130"/>
      <c r="UZX6" s="130"/>
      <c r="UZY6" s="130"/>
      <c r="UZZ6" s="130"/>
      <c r="VAA6" s="130"/>
      <c r="VAB6" s="130"/>
      <c r="VAC6" s="130"/>
      <c r="VAD6" s="130"/>
      <c r="VAE6" s="130"/>
      <c r="VAF6" s="130"/>
      <c r="VAG6" s="130"/>
      <c r="VAH6" s="130"/>
      <c r="VAI6" s="130"/>
      <c r="VAJ6" s="130"/>
      <c r="VAK6" s="130"/>
      <c r="VAL6" s="130"/>
      <c r="VAM6" s="130"/>
      <c r="VAN6" s="130"/>
      <c r="VAO6" s="130"/>
      <c r="VAP6" s="130"/>
      <c r="VAQ6" s="130"/>
      <c r="VAR6" s="130"/>
      <c r="VAS6" s="130"/>
      <c r="VAT6" s="130"/>
      <c r="VAU6" s="130"/>
      <c r="VAV6" s="130"/>
      <c r="VAW6" s="130"/>
      <c r="VAX6" s="130"/>
      <c r="VAY6" s="130"/>
      <c r="VAZ6" s="130"/>
      <c r="VBA6" s="130"/>
      <c r="VBB6" s="130"/>
      <c r="VBC6" s="130"/>
      <c r="VBD6" s="130"/>
      <c r="VBE6" s="130"/>
      <c r="VBF6" s="130"/>
      <c r="VBG6" s="130"/>
      <c r="VBH6" s="130"/>
      <c r="VBI6" s="130"/>
      <c r="VBJ6" s="130"/>
      <c r="VBK6" s="130"/>
      <c r="VBL6" s="130"/>
      <c r="VBM6" s="130"/>
      <c r="VBN6" s="130"/>
      <c r="VBO6" s="130"/>
      <c r="VBP6" s="130"/>
      <c r="VBQ6" s="130"/>
      <c r="VBR6" s="130"/>
      <c r="VBS6" s="130"/>
      <c r="VBT6" s="130"/>
      <c r="VBU6" s="130"/>
      <c r="VBV6" s="130"/>
      <c r="VBW6" s="130"/>
      <c r="VBX6" s="130"/>
      <c r="VBY6" s="130"/>
      <c r="VBZ6" s="130"/>
      <c r="VCA6" s="130"/>
      <c r="VCB6" s="130"/>
      <c r="VCC6" s="130"/>
      <c r="VCD6" s="130"/>
      <c r="VCE6" s="130"/>
      <c r="VCF6" s="130"/>
      <c r="VCG6" s="130"/>
      <c r="VCH6" s="130"/>
      <c r="VCI6" s="130"/>
      <c r="VCJ6" s="130"/>
      <c r="VCK6" s="130"/>
      <c r="VCL6" s="130"/>
      <c r="VCM6" s="130"/>
      <c r="VCN6" s="130"/>
      <c r="VCO6" s="130"/>
      <c r="VCP6" s="130"/>
      <c r="VCQ6" s="130"/>
      <c r="VCR6" s="130"/>
      <c r="VCS6" s="130"/>
      <c r="VCT6" s="130"/>
      <c r="VCU6" s="130"/>
      <c r="VCV6" s="130"/>
      <c r="VCW6" s="130"/>
      <c r="VCX6" s="130"/>
      <c r="VCY6" s="130"/>
      <c r="VCZ6" s="130"/>
      <c r="VDA6" s="130"/>
      <c r="VDB6" s="130"/>
      <c r="VDC6" s="130"/>
      <c r="VDD6" s="130"/>
      <c r="VDE6" s="130"/>
      <c r="VDF6" s="130"/>
      <c r="VDG6" s="130"/>
      <c r="VDH6" s="130"/>
      <c r="VDI6" s="130"/>
      <c r="VDJ6" s="130"/>
      <c r="VDK6" s="130"/>
      <c r="VDL6" s="130"/>
      <c r="VDM6" s="130"/>
      <c r="VDN6" s="130"/>
      <c r="VDO6" s="130"/>
      <c r="VDP6" s="130"/>
      <c r="VDQ6" s="130"/>
      <c r="VDR6" s="130"/>
      <c r="VDS6" s="130"/>
      <c r="VDT6" s="130"/>
      <c r="VDU6" s="130"/>
      <c r="VDV6" s="130"/>
      <c r="VDW6" s="130"/>
      <c r="VDX6" s="130"/>
      <c r="VDY6" s="130"/>
      <c r="VDZ6" s="130"/>
      <c r="VEA6" s="130"/>
      <c r="VEB6" s="130"/>
      <c r="VEC6" s="130"/>
      <c r="VED6" s="130"/>
      <c r="VEE6" s="130"/>
      <c r="VEF6" s="130"/>
      <c r="VEG6" s="130"/>
      <c r="VEH6" s="130"/>
      <c r="VEI6" s="130"/>
      <c r="VEJ6" s="130"/>
      <c r="VEK6" s="130"/>
      <c r="VEL6" s="130"/>
      <c r="VEM6" s="130"/>
      <c r="VEN6" s="130"/>
      <c r="VEO6" s="130"/>
      <c r="VEP6" s="130"/>
      <c r="VEQ6" s="130"/>
      <c r="VER6" s="130"/>
      <c r="VES6" s="130"/>
      <c r="VET6" s="130"/>
      <c r="VEU6" s="130"/>
      <c r="VEV6" s="130"/>
      <c r="VEW6" s="130"/>
      <c r="VEX6" s="130"/>
      <c r="VEY6" s="130"/>
      <c r="VEZ6" s="130"/>
      <c r="VFA6" s="130"/>
      <c r="VFB6" s="130"/>
      <c r="VFC6" s="130"/>
      <c r="VFD6" s="130"/>
      <c r="VFE6" s="130"/>
      <c r="VFF6" s="130"/>
      <c r="VFG6" s="130"/>
      <c r="VFH6" s="130"/>
      <c r="VFI6" s="130"/>
      <c r="VFJ6" s="130"/>
      <c r="VFK6" s="130"/>
      <c r="VFL6" s="130"/>
      <c r="VFM6" s="130"/>
      <c r="VFN6" s="130"/>
      <c r="VFO6" s="130"/>
      <c r="VFP6" s="130"/>
      <c r="VFQ6" s="130"/>
      <c r="VFR6" s="130"/>
      <c r="VFS6" s="130"/>
      <c r="VFT6" s="130"/>
      <c r="VFU6" s="130"/>
      <c r="VFV6" s="130"/>
      <c r="VFW6" s="130"/>
      <c r="VFX6" s="130"/>
      <c r="VFY6" s="130"/>
      <c r="VFZ6" s="130"/>
      <c r="VGA6" s="130"/>
      <c r="VGB6" s="130"/>
      <c r="VGC6" s="130"/>
      <c r="VGD6" s="130"/>
      <c r="VGE6" s="130"/>
      <c r="VGF6" s="130"/>
      <c r="VGG6" s="130"/>
      <c r="VGH6" s="130"/>
      <c r="VGI6" s="130"/>
      <c r="VGJ6" s="130"/>
      <c r="VGK6" s="130"/>
      <c r="VGL6" s="130"/>
      <c r="VGM6" s="130"/>
      <c r="VGN6" s="130"/>
      <c r="VGO6" s="130"/>
      <c r="VGP6" s="130"/>
      <c r="VGQ6" s="130"/>
      <c r="VGR6" s="130"/>
      <c r="VGS6" s="130"/>
      <c r="VGT6" s="130"/>
      <c r="VGU6" s="130"/>
      <c r="VGV6" s="130"/>
      <c r="VGW6" s="130"/>
      <c r="VGX6" s="130"/>
      <c r="VGY6" s="130"/>
      <c r="VGZ6" s="130"/>
      <c r="VHA6" s="130"/>
      <c r="VHB6" s="130"/>
      <c r="VHC6" s="130"/>
      <c r="VHD6" s="130"/>
      <c r="VHE6" s="130"/>
      <c r="VHF6" s="130"/>
      <c r="VHG6" s="130"/>
      <c r="VHH6" s="130"/>
      <c r="VHI6" s="130"/>
      <c r="VHJ6" s="130"/>
      <c r="VHK6" s="130"/>
      <c r="VHL6" s="130"/>
      <c r="VHM6" s="130"/>
      <c r="VHN6" s="130"/>
      <c r="VHO6" s="130"/>
      <c r="VHP6" s="130"/>
      <c r="VHQ6" s="130"/>
      <c r="VHR6" s="130"/>
      <c r="VHS6" s="130"/>
      <c r="VHT6" s="130"/>
      <c r="VHU6" s="130"/>
      <c r="VHV6" s="130"/>
      <c r="VHW6" s="130"/>
      <c r="VHX6" s="130"/>
      <c r="VHY6" s="130"/>
      <c r="VHZ6" s="130"/>
      <c r="VIA6" s="130"/>
      <c r="VIB6" s="130"/>
      <c r="VIC6" s="130"/>
      <c r="VID6" s="130"/>
      <c r="VIE6" s="130"/>
      <c r="VIF6" s="130"/>
      <c r="VIG6" s="130"/>
      <c r="VIH6" s="130"/>
      <c r="VII6" s="130"/>
      <c r="VIJ6" s="130"/>
      <c r="VIK6" s="130"/>
      <c r="VIL6" s="130"/>
      <c r="VIM6" s="130"/>
      <c r="VIN6" s="130"/>
      <c r="VIO6" s="130"/>
      <c r="VIP6" s="130"/>
      <c r="VIQ6" s="130"/>
      <c r="VIR6" s="130"/>
      <c r="VIS6" s="130"/>
      <c r="VIT6" s="130"/>
      <c r="VIU6" s="130"/>
      <c r="VIV6" s="130"/>
      <c r="VIW6" s="130"/>
      <c r="VIX6" s="130"/>
      <c r="VIY6" s="130"/>
      <c r="VIZ6" s="130"/>
      <c r="VJA6" s="130"/>
      <c r="VJB6" s="130"/>
      <c r="VJC6" s="130"/>
      <c r="VJD6" s="130"/>
      <c r="VJE6" s="130"/>
      <c r="VJF6" s="130"/>
      <c r="VJG6" s="130"/>
      <c r="VJH6" s="130"/>
      <c r="VJI6" s="130"/>
      <c r="VJJ6" s="130"/>
      <c r="VJK6" s="130"/>
      <c r="VJL6" s="130"/>
      <c r="VJM6" s="130"/>
      <c r="VJN6" s="130"/>
      <c r="VJO6" s="130"/>
      <c r="VJP6" s="130"/>
      <c r="VJQ6" s="130"/>
      <c r="VJR6" s="130"/>
      <c r="VJS6" s="130"/>
      <c r="VJT6" s="130"/>
      <c r="VJU6" s="130"/>
      <c r="VJV6" s="130"/>
      <c r="VJW6" s="130"/>
      <c r="VJX6" s="130"/>
      <c r="VJY6" s="130"/>
      <c r="VJZ6" s="130"/>
      <c r="VKA6" s="130"/>
      <c r="VKB6" s="130"/>
      <c r="VKC6" s="130"/>
      <c r="VKD6" s="130"/>
      <c r="VKE6" s="130"/>
      <c r="VKF6" s="130"/>
      <c r="VKG6" s="130"/>
      <c r="VKH6" s="130"/>
      <c r="VKI6" s="130"/>
      <c r="VKJ6" s="130"/>
      <c r="VKK6" s="130"/>
      <c r="VKL6" s="130"/>
      <c r="VKM6" s="130"/>
      <c r="VKN6" s="130"/>
      <c r="VKO6" s="130"/>
      <c r="VKP6" s="130"/>
      <c r="VKQ6" s="130"/>
      <c r="VKR6" s="130"/>
      <c r="VKS6" s="130"/>
      <c r="VKT6" s="130"/>
      <c r="VKU6" s="130"/>
      <c r="VKV6" s="130"/>
      <c r="VKW6" s="130"/>
      <c r="VKX6" s="130"/>
      <c r="VKY6" s="130"/>
      <c r="VKZ6" s="130"/>
      <c r="VLA6" s="130"/>
      <c r="VLB6" s="130"/>
      <c r="VLC6" s="130"/>
      <c r="VLD6" s="130"/>
      <c r="VLE6" s="130"/>
      <c r="VLF6" s="130"/>
      <c r="VLG6" s="130"/>
      <c r="VLH6" s="130"/>
      <c r="VLI6" s="130"/>
      <c r="VLJ6" s="130"/>
      <c r="VLK6" s="130"/>
      <c r="VLL6" s="130"/>
      <c r="VLM6" s="130"/>
      <c r="VLN6" s="130"/>
      <c r="VLO6" s="130"/>
      <c r="VLP6" s="130"/>
      <c r="VLQ6" s="130"/>
      <c r="VLR6" s="130"/>
      <c r="VLS6" s="130"/>
      <c r="VLT6" s="130"/>
      <c r="VLU6" s="130"/>
      <c r="VLV6" s="130"/>
      <c r="VLW6" s="130"/>
      <c r="VLX6" s="130"/>
      <c r="VLY6" s="130"/>
      <c r="VLZ6" s="130"/>
      <c r="VMA6" s="130"/>
      <c r="VMB6" s="130"/>
      <c r="VMC6" s="130"/>
      <c r="VMD6" s="130"/>
      <c r="VME6" s="130"/>
      <c r="VMF6" s="130"/>
      <c r="VMG6" s="130"/>
      <c r="VMH6" s="130"/>
      <c r="VMI6" s="130"/>
      <c r="VMJ6" s="130"/>
      <c r="VMK6" s="130"/>
      <c r="VML6" s="130"/>
      <c r="VMM6" s="130"/>
      <c r="VMN6" s="130"/>
      <c r="VMO6" s="130"/>
      <c r="VMP6" s="130"/>
      <c r="VMQ6" s="130"/>
      <c r="VMR6" s="130"/>
      <c r="VMS6" s="130"/>
      <c r="VMT6" s="130"/>
      <c r="VMU6" s="130"/>
      <c r="VMV6" s="130"/>
      <c r="VMW6" s="130"/>
      <c r="VMX6" s="130"/>
      <c r="VMY6" s="130"/>
      <c r="VMZ6" s="130"/>
      <c r="VNA6" s="130"/>
      <c r="VNB6" s="130"/>
      <c r="VNC6" s="130"/>
      <c r="VND6" s="130"/>
      <c r="VNE6" s="130"/>
      <c r="VNF6" s="130"/>
      <c r="VNG6" s="130"/>
      <c r="VNH6" s="130"/>
      <c r="VNI6" s="130"/>
      <c r="VNJ6" s="130"/>
      <c r="VNK6" s="130"/>
      <c r="VNL6" s="130"/>
      <c r="VNM6" s="130"/>
      <c r="VNN6" s="130"/>
      <c r="VNO6" s="130"/>
      <c r="VNP6" s="130"/>
      <c r="VNQ6" s="130"/>
      <c r="VNR6" s="130"/>
      <c r="VNS6" s="130"/>
      <c r="VNT6" s="130"/>
      <c r="VNU6" s="130"/>
      <c r="VNV6" s="130"/>
      <c r="VNW6" s="130"/>
      <c r="VNX6" s="130"/>
      <c r="VNY6" s="130"/>
      <c r="VNZ6" s="130"/>
      <c r="VOA6" s="130"/>
      <c r="VOB6" s="130"/>
      <c r="VOC6" s="130"/>
      <c r="VOD6" s="130"/>
      <c r="VOE6" s="130"/>
      <c r="VOF6" s="130"/>
      <c r="VOG6" s="130"/>
      <c r="VOH6" s="130"/>
      <c r="VOI6" s="130"/>
      <c r="VOJ6" s="130"/>
      <c r="VOK6" s="130"/>
      <c r="VOL6" s="130"/>
      <c r="VOM6" s="130"/>
      <c r="VON6" s="130"/>
      <c r="VOO6" s="130"/>
      <c r="VOP6" s="130"/>
      <c r="VOQ6" s="130"/>
      <c r="VOR6" s="130"/>
      <c r="VOS6" s="130"/>
      <c r="VOT6" s="130"/>
      <c r="VOU6" s="130"/>
      <c r="VOV6" s="130"/>
      <c r="VOW6" s="130"/>
      <c r="VOX6" s="130"/>
      <c r="VOY6" s="130"/>
      <c r="VOZ6" s="130"/>
      <c r="VPA6" s="130"/>
      <c r="VPB6" s="130"/>
      <c r="VPC6" s="130"/>
      <c r="VPD6" s="130"/>
      <c r="VPE6" s="130"/>
      <c r="VPF6" s="130"/>
      <c r="VPG6" s="130"/>
      <c r="VPH6" s="130"/>
      <c r="VPI6" s="130"/>
      <c r="VPJ6" s="130"/>
      <c r="VPK6" s="130"/>
      <c r="VPL6" s="130"/>
      <c r="VPM6" s="130"/>
      <c r="VPN6" s="130"/>
      <c r="VPO6" s="130"/>
      <c r="VPP6" s="130"/>
      <c r="VPQ6" s="130"/>
      <c r="VPR6" s="130"/>
      <c r="VPS6" s="130"/>
      <c r="VPT6" s="130"/>
      <c r="VPU6" s="130"/>
      <c r="VPV6" s="130"/>
      <c r="VPW6" s="130"/>
      <c r="VPX6" s="130"/>
      <c r="VPY6" s="130"/>
      <c r="VPZ6" s="130"/>
      <c r="VQA6" s="130"/>
      <c r="VQB6" s="130"/>
      <c r="VQC6" s="130"/>
      <c r="VQD6" s="130"/>
      <c r="VQE6" s="130"/>
      <c r="VQF6" s="130"/>
      <c r="VQG6" s="130"/>
      <c r="VQH6" s="130"/>
      <c r="VQI6" s="130"/>
      <c r="VQJ6" s="130"/>
      <c r="VQK6" s="130"/>
      <c r="VQL6" s="130"/>
      <c r="VQM6" s="130"/>
      <c r="VQN6" s="130"/>
      <c r="VQO6" s="130"/>
      <c r="VQP6" s="130"/>
      <c r="VQQ6" s="130"/>
      <c r="VQR6" s="130"/>
      <c r="VQS6" s="130"/>
      <c r="VQT6" s="130"/>
      <c r="VQU6" s="130"/>
      <c r="VQV6" s="130"/>
      <c r="VQW6" s="130"/>
      <c r="VQX6" s="130"/>
      <c r="VQY6" s="130"/>
      <c r="VQZ6" s="130"/>
      <c r="VRA6" s="130"/>
      <c r="VRB6" s="130"/>
      <c r="VRC6" s="130"/>
      <c r="VRD6" s="130"/>
      <c r="VRE6" s="130"/>
      <c r="VRF6" s="130"/>
      <c r="VRG6" s="130"/>
      <c r="VRH6" s="130"/>
      <c r="VRI6" s="130"/>
      <c r="VRJ6" s="130"/>
      <c r="VRK6" s="130"/>
      <c r="VRL6" s="130"/>
      <c r="VRM6" s="130"/>
      <c r="VRN6" s="130"/>
      <c r="VRO6" s="130"/>
      <c r="VRP6" s="130"/>
      <c r="VRQ6" s="130"/>
      <c r="VRR6" s="130"/>
      <c r="VRS6" s="130"/>
      <c r="VRT6" s="130"/>
      <c r="VRU6" s="130"/>
      <c r="VRV6" s="130"/>
      <c r="VRW6" s="130"/>
      <c r="VRX6" s="130"/>
      <c r="VRY6" s="130"/>
      <c r="VRZ6" s="130"/>
      <c r="VSA6" s="130"/>
      <c r="VSB6" s="130"/>
      <c r="VSC6" s="130"/>
      <c r="VSD6" s="130"/>
      <c r="VSE6" s="130"/>
      <c r="VSF6" s="130"/>
      <c r="VSG6" s="130"/>
      <c r="VSH6" s="130"/>
      <c r="VSI6" s="130"/>
      <c r="VSJ6" s="130"/>
      <c r="VSK6" s="130"/>
      <c r="VSL6" s="130"/>
      <c r="VSM6" s="130"/>
      <c r="VSN6" s="130"/>
      <c r="VSO6" s="130"/>
      <c r="VSP6" s="130"/>
      <c r="VSQ6" s="130"/>
      <c r="VSR6" s="130"/>
      <c r="VSS6" s="130"/>
      <c r="VST6" s="130"/>
      <c r="VSU6" s="130"/>
      <c r="VSV6" s="130"/>
      <c r="VSW6" s="130"/>
      <c r="VSX6" s="130"/>
      <c r="VSY6" s="130"/>
      <c r="VSZ6" s="130"/>
      <c r="VTA6" s="130"/>
      <c r="VTB6" s="130"/>
      <c r="VTC6" s="130"/>
      <c r="VTD6" s="130"/>
      <c r="VTE6" s="130"/>
      <c r="VTF6" s="130"/>
      <c r="VTG6" s="130"/>
      <c r="VTH6" s="130"/>
      <c r="VTI6" s="130"/>
      <c r="VTJ6" s="130"/>
      <c r="VTK6" s="130"/>
      <c r="VTL6" s="130"/>
      <c r="VTM6" s="130"/>
      <c r="VTN6" s="130"/>
      <c r="VTO6" s="130"/>
      <c r="VTP6" s="130"/>
      <c r="VTQ6" s="130"/>
      <c r="VTR6" s="130"/>
      <c r="VTS6" s="130"/>
      <c r="VTT6" s="130"/>
      <c r="VTU6" s="130"/>
      <c r="VTV6" s="130"/>
      <c r="VTW6" s="130"/>
      <c r="VTX6" s="130"/>
      <c r="VTY6" s="130"/>
      <c r="VTZ6" s="130"/>
      <c r="VUA6" s="130"/>
      <c r="VUB6" s="130"/>
      <c r="VUC6" s="130"/>
      <c r="VUD6" s="130"/>
      <c r="VUE6" s="130"/>
      <c r="VUF6" s="130"/>
      <c r="VUG6" s="130"/>
      <c r="VUH6" s="130"/>
      <c r="VUI6" s="130"/>
      <c r="VUJ6" s="130"/>
      <c r="VUK6" s="130"/>
      <c r="VUL6" s="130"/>
      <c r="VUM6" s="130"/>
      <c r="VUN6" s="130"/>
      <c r="VUO6" s="130"/>
      <c r="VUP6" s="130"/>
      <c r="VUQ6" s="130"/>
      <c r="VUR6" s="130"/>
      <c r="VUS6" s="130"/>
      <c r="VUT6" s="130"/>
      <c r="VUU6" s="130"/>
      <c r="VUV6" s="130"/>
      <c r="VUW6" s="130"/>
      <c r="VUX6" s="130"/>
      <c r="VUY6" s="130"/>
      <c r="VUZ6" s="130"/>
      <c r="VVA6" s="130"/>
      <c r="VVB6" s="130"/>
      <c r="VVC6" s="130"/>
      <c r="VVD6" s="130"/>
      <c r="VVE6" s="130"/>
      <c r="VVF6" s="130"/>
      <c r="VVG6" s="130"/>
      <c r="VVH6" s="130"/>
      <c r="VVI6" s="130"/>
      <c r="VVJ6" s="130"/>
      <c r="VVK6" s="130"/>
      <c r="VVL6" s="130"/>
      <c r="VVM6" s="130"/>
      <c r="VVN6" s="130"/>
      <c r="VVO6" s="130"/>
      <c r="VVP6" s="130"/>
      <c r="VVQ6" s="130"/>
      <c r="VVR6" s="130"/>
      <c r="VVS6" s="130"/>
      <c r="VVT6" s="130"/>
      <c r="VVU6" s="130"/>
      <c r="VVV6" s="130"/>
      <c r="VVW6" s="130"/>
      <c r="VVX6" s="130"/>
      <c r="VVY6" s="130"/>
      <c r="VVZ6" s="130"/>
      <c r="VWA6" s="130"/>
      <c r="VWB6" s="130"/>
      <c r="VWC6" s="130"/>
      <c r="VWD6" s="130"/>
      <c r="VWE6" s="130"/>
      <c r="VWF6" s="130"/>
      <c r="VWG6" s="130"/>
      <c r="VWH6" s="130"/>
      <c r="VWI6" s="130"/>
      <c r="VWJ6" s="130"/>
      <c r="VWK6" s="130"/>
      <c r="VWL6" s="130"/>
      <c r="VWM6" s="130"/>
      <c r="VWN6" s="130"/>
      <c r="VWO6" s="130"/>
      <c r="VWP6" s="130"/>
      <c r="VWQ6" s="130"/>
      <c r="VWR6" s="130"/>
      <c r="VWS6" s="130"/>
      <c r="VWT6" s="130"/>
      <c r="VWU6" s="130"/>
      <c r="VWV6" s="130"/>
      <c r="VWW6" s="130"/>
      <c r="VWX6" s="130"/>
      <c r="VWY6" s="130"/>
      <c r="VWZ6" s="130"/>
      <c r="VXA6" s="130"/>
      <c r="VXB6" s="130"/>
      <c r="VXC6" s="130"/>
      <c r="VXD6" s="130"/>
      <c r="VXE6" s="130"/>
      <c r="VXF6" s="130"/>
      <c r="VXG6" s="130"/>
      <c r="VXH6" s="130"/>
      <c r="VXI6" s="130"/>
      <c r="VXJ6" s="130"/>
      <c r="VXK6" s="130"/>
      <c r="VXL6" s="130"/>
      <c r="VXM6" s="130"/>
      <c r="VXN6" s="130"/>
      <c r="VXO6" s="130"/>
      <c r="VXP6" s="130"/>
      <c r="VXQ6" s="130"/>
      <c r="VXR6" s="130"/>
      <c r="VXS6" s="130"/>
      <c r="VXT6" s="130"/>
      <c r="VXU6" s="130"/>
      <c r="VXV6" s="130"/>
      <c r="VXW6" s="130"/>
      <c r="VXX6" s="130"/>
      <c r="VXY6" s="130"/>
      <c r="VXZ6" s="130"/>
      <c r="VYA6" s="130"/>
      <c r="VYB6" s="130"/>
      <c r="VYC6" s="130"/>
      <c r="VYD6" s="130"/>
      <c r="VYE6" s="130"/>
      <c r="VYF6" s="130"/>
      <c r="VYG6" s="130"/>
      <c r="VYH6" s="130"/>
      <c r="VYI6" s="130"/>
      <c r="VYJ6" s="130"/>
      <c r="VYK6" s="130"/>
      <c r="VYL6" s="130"/>
      <c r="VYM6" s="130"/>
      <c r="VYN6" s="130"/>
      <c r="VYO6" s="130"/>
      <c r="VYP6" s="130"/>
      <c r="VYQ6" s="130"/>
      <c r="VYR6" s="130"/>
      <c r="VYS6" s="130"/>
      <c r="VYT6" s="130"/>
      <c r="VYU6" s="130"/>
      <c r="VYV6" s="130"/>
      <c r="VYW6" s="130"/>
      <c r="VYX6" s="130"/>
      <c r="VYY6" s="130"/>
      <c r="VYZ6" s="130"/>
      <c r="VZA6" s="130"/>
      <c r="VZB6" s="130"/>
      <c r="VZC6" s="130"/>
      <c r="VZD6" s="130"/>
      <c r="VZE6" s="130"/>
      <c r="VZF6" s="130"/>
      <c r="VZG6" s="130"/>
      <c r="VZH6" s="130"/>
      <c r="VZI6" s="130"/>
      <c r="VZJ6" s="130"/>
      <c r="VZK6" s="130"/>
      <c r="VZL6" s="130"/>
      <c r="VZM6" s="130"/>
      <c r="VZN6" s="130"/>
      <c r="VZO6" s="130"/>
      <c r="VZP6" s="130"/>
      <c r="VZQ6" s="130"/>
      <c r="VZR6" s="130"/>
      <c r="VZS6" s="130"/>
      <c r="VZT6" s="130"/>
      <c r="VZU6" s="130"/>
      <c r="VZV6" s="130"/>
      <c r="VZW6" s="130"/>
      <c r="VZX6" s="130"/>
      <c r="VZY6" s="130"/>
      <c r="VZZ6" s="130"/>
      <c r="WAA6" s="130"/>
      <c r="WAB6" s="130"/>
      <c r="WAC6" s="130"/>
      <c r="WAD6" s="130"/>
      <c r="WAE6" s="130"/>
      <c r="WAF6" s="130"/>
      <c r="WAG6" s="130"/>
      <c r="WAH6" s="130"/>
      <c r="WAI6" s="130"/>
      <c r="WAJ6" s="130"/>
      <c r="WAK6" s="130"/>
      <c r="WAL6" s="130"/>
      <c r="WAM6" s="130"/>
      <c r="WAN6" s="130"/>
      <c r="WAO6" s="130"/>
      <c r="WAP6" s="130"/>
      <c r="WAQ6" s="130"/>
      <c r="WAR6" s="130"/>
      <c r="WAS6" s="130"/>
      <c r="WAT6" s="130"/>
      <c r="WAU6" s="130"/>
      <c r="WAV6" s="130"/>
      <c r="WAW6" s="130"/>
      <c r="WAX6" s="130"/>
      <c r="WAY6" s="130"/>
      <c r="WAZ6" s="130"/>
      <c r="WBA6" s="130"/>
      <c r="WBB6" s="130"/>
      <c r="WBC6" s="130"/>
      <c r="WBD6" s="130"/>
      <c r="WBE6" s="130"/>
      <c r="WBF6" s="130"/>
      <c r="WBG6" s="130"/>
      <c r="WBH6" s="130"/>
      <c r="WBI6" s="130"/>
      <c r="WBJ6" s="130"/>
      <c r="WBK6" s="130"/>
      <c r="WBL6" s="130"/>
      <c r="WBM6" s="130"/>
      <c r="WBN6" s="130"/>
      <c r="WBO6" s="130"/>
      <c r="WBP6" s="130"/>
      <c r="WBQ6" s="130"/>
      <c r="WBR6" s="130"/>
      <c r="WBS6" s="130"/>
      <c r="WBT6" s="130"/>
      <c r="WBU6" s="130"/>
      <c r="WBV6" s="130"/>
      <c r="WBW6" s="130"/>
      <c r="WBX6" s="130"/>
      <c r="WBY6" s="130"/>
      <c r="WBZ6" s="130"/>
      <c r="WCA6" s="130"/>
      <c r="WCB6" s="130"/>
      <c r="WCC6" s="130"/>
      <c r="WCD6" s="130"/>
      <c r="WCE6" s="130"/>
      <c r="WCF6" s="130"/>
      <c r="WCG6" s="130"/>
      <c r="WCH6" s="130"/>
      <c r="WCI6" s="130"/>
      <c r="WCJ6" s="130"/>
      <c r="WCK6" s="130"/>
      <c r="WCL6" s="130"/>
      <c r="WCM6" s="130"/>
      <c r="WCN6" s="130"/>
      <c r="WCO6" s="130"/>
      <c r="WCP6" s="130"/>
      <c r="WCQ6" s="130"/>
      <c r="WCR6" s="130"/>
      <c r="WCS6" s="130"/>
      <c r="WCT6" s="130"/>
      <c r="WCU6" s="130"/>
      <c r="WCV6" s="130"/>
      <c r="WCW6" s="130"/>
      <c r="WCX6" s="130"/>
      <c r="WCY6" s="130"/>
      <c r="WCZ6" s="130"/>
      <c r="WDA6" s="130"/>
      <c r="WDB6" s="130"/>
      <c r="WDC6" s="130"/>
      <c r="WDD6" s="130"/>
      <c r="WDE6" s="130"/>
      <c r="WDF6" s="130"/>
      <c r="WDG6" s="130"/>
      <c r="WDH6" s="130"/>
      <c r="WDI6" s="130"/>
      <c r="WDJ6" s="130"/>
      <c r="WDK6" s="130"/>
      <c r="WDL6" s="130"/>
      <c r="WDM6" s="130"/>
      <c r="WDN6" s="130"/>
      <c r="WDO6" s="130"/>
      <c r="WDP6" s="130"/>
      <c r="WDQ6" s="130"/>
      <c r="WDR6" s="130"/>
      <c r="WDS6" s="130"/>
      <c r="WDT6" s="130"/>
      <c r="WDU6" s="130"/>
      <c r="WDV6" s="130"/>
      <c r="WDW6" s="130"/>
      <c r="WDX6" s="130"/>
      <c r="WDY6" s="130"/>
      <c r="WDZ6" s="130"/>
      <c r="WEA6" s="130"/>
      <c r="WEB6" s="130"/>
      <c r="WEC6" s="130"/>
      <c r="WED6" s="130"/>
      <c r="WEE6" s="130"/>
      <c r="WEF6" s="130"/>
      <c r="WEG6" s="130"/>
      <c r="WEH6" s="130"/>
      <c r="WEI6" s="130"/>
      <c r="WEJ6" s="130"/>
      <c r="WEK6" s="130"/>
      <c r="WEL6" s="130"/>
      <c r="WEM6" s="130"/>
      <c r="WEN6" s="130"/>
      <c r="WEO6" s="130"/>
      <c r="WEP6" s="130"/>
      <c r="WEQ6" s="130"/>
      <c r="WER6" s="130"/>
      <c r="WES6" s="130"/>
      <c r="WET6" s="130"/>
      <c r="WEU6" s="130"/>
      <c r="WEV6" s="130"/>
      <c r="WEW6" s="130"/>
      <c r="WEX6" s="130"/>
      <c r="WEY6" s="130"/>
      <c r="WEZ6" s="130"/>
      <c r="WFA6" s="130"/>
      <c r="WFB6" s="130"/>
      <c r="WFC6" s="130"/>
      <c r="WFD6" s="130"/>
      <c r="WFE6" s="130"/>
      <c r="WFF6" s="130"/>
      <c r="WFG6" s="130"/>
      <c r="WFH6" s="130"/>
      <c r="WFI6" s="130"/>
      <c r="WFJ6" s="130"/>
      <c r="WFK6" s="130"/>
      <c r="WFL6" s="130"/>
      <c r="WFM6" s="130"/>
      <c r="WFN6" s="130"/>
      <c r="WFO6" s="130"/>
      <c r="WFP6" s="130"/>
      <c r="WFQ6" s="130"/>
      <c r="WFR6" s="130"/>
      <c r="WFS6" s="130"/>
      <c r="WFT6" s="130"/>
      <c r="WFU6" s="130"/>
      <c r="WFV6" s="130"/>
      <c r="WFW6" s="130"/>
      <c r="WFX6" s="130"/>
      <c r="WFY6" s="130"/>
      <c r="WFZ6" s="130"/>
      <c r="WGA6" s="130"/>
      <c r="WGB6" s="130"/>
      <c r="WGC6" s="130"/>
      <c r="WGD6" s="130"/>
      <c r="WGE6" s="130"/>
      <c r="WGF6" s="130"/>
      <c r="WGG6" s="130"/>
      <c r="WGH6" s="130"/>
      <c r="WGI6" s="130"/>
      <c r="WGJ6" s="130"/>
      <c r="WGK6" s="130"/>
      <c r="WGL6" s="130"/>
      <c r="WGM6" s="130"/>
      <c r="WGN6" s="130"/>
      <c r="WGO6" s="130"/>
      <c r="WGP6" s="130"/>
      <c r="WGQ6" s="130"/>
      <c r="WGR6" s="130"/>
      <c r="WGS6" s="130"/>
      <c r="WGT6" s="130"/>
      <c r="WGU6" s="130"/>
      <c r="WGV6" s="130"/>
      <c r="WGW6" s="130"/>
      <c r="WGX6" s="130"/>
      <c r="WGY6" s="130"/>
      <c r="WGZ6" s="130"/>
      <c r="WHA6" s="130"/>
      <c r="WHB6" s="130"/>
      <c r="WHC6" s="130"/>
      <c r="WHD6" s="130"/>
      <c r="WHE6" s="130"/>
      <c r="WHF6" s="130"/>
      <c r="WHG6" s="130"/>
      <c r="WHH6" s="130"/>
      <c r="WHI6" s="130"/>
      <c r="WHJ6" s="130"/>
      <c r="WHK6" s="130"/>
      <c r="WHL6" s="130"/>
      <c r="WHM6" s="130"/>
      <c r="WHN6" s="130"/>
      <c r="WHO6" s="130"/>
      <c r="WHP6" s="130"/>
      <c r="WHQ6" s="130"/>
      <c r="WHR6" s="130"/>
      <c r="WHS6" s="130"/>
      <c r="WHT6" s="130"/>
      <c r="WHU6" s="130"/>
      <c r="WHV6" s="130"/>
      <c r="WHW6" s="130"/>
      <c r="WHX6" s="130"/>
      <c r="WHY6" s="130"/>
      <c r="WHZ6" s="130"/>
      <c r="WIA6" s="130"/>
      <c r="WIB6" s="130"/>
      <c r="WIC6" s="130"/>
      <c r="WID6" s="130"/>
      <c r="WIE6" s="130"/>
      <c r="WIF6" s="130"/>
      <c r="WIG6" s="130"/>
      <c r="WIH6" s="130"/>
      <c r="WII6" s="130"/>
      <c r="WIJ6" s="130"/>
      <c r="WIK6" s="130"/>
      <c r="WIL6" s="130"/>
      <c r="WIM6" s="130"/>
      <c r="WIN6" s="130"/>
      <c r="WIO6" s="130"/>
      <c r="WIP6" s="130"/>
      <c r="WIQ6" s="130"/>
      <c r="WIR6" s="130"/>
      <c r="WIS6" s="130"/>
      <c r="WIT6" s="130"/>
      <c r="WIU6" s="130"/>
      <c r="WIV6" s="130"/>
      <c r="WIW6" s="130"/>
      <c r="WIX6" s="130"/>
      <c r="WIY6" s="130"/>
      <c r="WIZ6" s="130"/>
      <c r="WJA6" s="130"/>
      <c r="WJB6" s="130"/>
      <c r="WJC6" s="130"/>
      <c r="WJD6" s="130"/>
      <c r="WJE6" s="130"/>
      <c r="WJF6" s="130"/>
      <c r="WJG6" s="130"/>
      <c r="WJH6" s="130"/>
      <c r="WJI6" s="130"/>
      <c r="WJJ6" s="130"/>
      <c r="WJK6" s="130"/>
      <c r="WJL6" s="130"/>
      <c r="WJM6" s="130"/>
      <c r="WJN6" s="130"/>
      <c r="WJO6" s="130"/>
      <c r="WJP6" s="130"/>
      <c r="WJQ6" s="130"/>
      <c r="WJR6" s="130"/>
      <c r="WJS6" s="130"/>
      <c r="WJT6" s="130"/>
      <c r="WJU6" s="130"/>
      <c r="WJV6" s="130"/>
      <c r="WJW6" s="130"/>
      <c r="WJX6" s="130"/>
      <c r="WJY6" s="130"/>
      <c r="WJZ6" s="130"/>
      <c r="WKA6" s="130"/>
      <c r="WKB6" s="130"/>
      <c r="WKC6" s="130"/>
      <c r="WKD6" s="130"/>
      <c r="WKE6" s="130"/>
      <c r="WKF6" s="130"/>
      <c r="WKG6" s="130"/>
      <c r="WKH6" s="130"/>
      <c r="WKI6" s="130"/>
      <c r="WKJ6" s="130"/>
      <c r="WKK6" s="130"/>
      <c r="WKL6" s="130"/>
      <c r="WKM6" s="130"/>
      <c r="WKN6" s="130"/>
      <c r="WKO6" s="130"/>
      <c r="WKP6" s="130"/>
      <c r="WKQ6" s="130"/>
      <c r="WKR6" s="130"/>
      <c r="WKS6" s="130"/>
      <c r="WKT6" s="130"/>
      <c r="WKU6" s="130"/>
      <c r="WKV6" s="130"/>
      <c r="WKW6" s="130"/>
      <c r="WKX6" s="130"/>
      <c r="WKY6" s="130"/>
      <c r="WKZ6" s="130"/>
      <c r="WLA6" s="130"/>
      <c r="WLB6" s="130"/>
      <c r="WLC6" s="130"/>
      <c r="WLD6" s="130"/>
      <c r="WLE6" s="130"/>
      <c r="WLF6" s="130"/>
      <c r="WLG6" s="130"/>
      <c r="WLH6" s="130"/>
      <c r="WLI6" s="130"/>
      <c r="WLJ6" s="130"/>
      <c r="WLK6" s="130"/>
      <c r="WLL6" s="130"/>
      <c r="WLM6" s="130"/>
      <c r="WLN6" s="130"/>
      <c r="WLO6" s="130"/>
      <c r="WLP6" s="130"/>
      <c r="WLQ6" s="130"/>
      <c r="WLR6" s="130"/>
      <c r="WLS6" s="130"/>
      <c r="WLT6" s="130"/>
      <c r="WLU6" s="130"/>
      <c r="WLV6" s="130"/>
      <c r="WLW6" s="130"/>
      <c r="WLX6" s="130"/>
      <c r="WLY6" s="130"/>
      <c r="WLZ6" s="130"/>
      <c r="WMA6" s="130"/>
      <c r="WMB6" s="130"/>
      <c r="WMC6" s="130"/>
      <c r="WMD6" s="130"/>
      <c r="WME6" s="130"/>
      <c r="WMF6" s="130"/>
      <c r="WMG6" s="130"/>
      <c r="WMH6" s="130"/>
      <c r="WMI6" s="130"/>
      <c r="WMJ6" s="130"/>
      <c r="WMK6" s="130"/>
      <c r="WML6" s="130"/>
      <c r="WMM6" s="130"/>
      <c r="WMN6" s="130"/>
      <c r="WMO6" s="130"/>
      <c r="WMP6" s="130"/>
      <c r="WMQ6" s="130"/>
      <c r="WMR6" s="130"/>
      <c r="WMS6" s="130"/>
      <c r="WMT6" s="130"/>
      <c r="WMU6" s="130"/>
      <c r="WMV6" s="130"/>
      <c r="WMW6" s="130"/>
      <c r="WMX6" s="130"/>
      <c r="WMY6" s="130"/>
      <c r="WMZ6" s="130"/>
      <c r="WNA6" s="130"/>
      <c r="WNB6" s="130"/>
      <c r="WNC6" s="130"/>
      <c r="WND6" s="130"/>
      <c r="WNE6" s="130"/>
      <c r="WNF6" s="130"/>
      <c r="WNG6" s="130"/>
      <c r="WNH6" s="130"/>
      <c r="WNI6" s="130"/>
      <c r="WNJ6" s="130"/>
      <c r="WNK6" s="130"/>
      <c r="WNL6" s="130"/>
      <c r="WNM6" s="130"/>
      <c r="WNN6" s="130"/>
      <c r="WNO6" s="130"/>
      <c r="WNP6" s="130"/>
      <c r="WNQ6" s="130"/>
      <c r="WNR6" s="130"/>
      <c r="WNS6" s="130"/>
      <c r="WNT6" s="130"/>
      <c r="WNU6" s="130"/>
      <c r="WNV6" s="130"/>
      <c r="WNW6" s="130"/>
      <c r="WNX6" s="130"/>
      <c r="WNY6" s="130"/>
      <c r="WNZ6" s="130"/>
      <c r="WOA6" s="130"/>
      <c r="WOB6" s="130"/>
      <c r="WOC6" s="130"/>
      <c r="WOD6" s="130"/>
      <c r="WOE6" s="130"/>
      <c r="WOF6" s="130"/>
      <c r="WOG6" s="130"/>
      <c r="WOH6" s="130"/>
      <c r="WOI6" s="130"/>
      <c r="WOJ6" s="130"/>
      <c r="WOK6" s="130"/>
      <c r="WOL6" s="130"/>
      <c r="WOM6" s="130"/>
      <c r="WON6" s="130"/>
      <c r="WOO6" s="130"/>
      <c r="WOP6" s="130"/>
      <c r="WOQ6" s="130"/>
      <c r="WOR6" s="130"/>
      <c r="WOS6" s="130"/>
      <c r="WOT6" s="130"/>
      <c r="WOU6" s="130"/>
      <c r="WOV6" s="130"/>
      <c r="WOW6" s="130"/>
      <c r="WOX6" s="130"/>
      <c r="WOY6" s="130"/>
      <c r="WOZ6" s="130"/>
      <c r="WPA6" s="130"/>
      <c r="WPB6" s="130"/>
      <c r="WPC6" s="130"/>
      <c r="WPD6" s="130"/>
      <c r="WPE6" s="130"/>
      <c r="WPF6" s="130"/>
      <c r="WPG6" s="130"/>
      <c r="WPH6" s="130"/>
      <c r="WPI6" s="130"/>
      <c r="WPJ6" s="130"/>
      <c r="WPK6" s="130"/>
      <c r="WPL6" s="130"/>
      <c r="WPM6" s="130"/>
      <c r="WPN6" s="130"/>
      <c r="WPO6" s="130"/>
      <c r="WPP6" s="130"/>
      <c r="WPQ6" s="130"/>
      <c r="WPR6" s="130"/>
      <c r="WPS6" s="130"/>
      <c r="WPT6" s="130"/>
      <c r="WPU6" s="130"/>
      <c r="WPV6" s="130"/>
      <c r="WPW6" s="130"/>
      <c r="WPX6" s="130"/>
      <c r="WPY6" s="130"/>
      <c r="WPZ6" s="130"/>
      <c r="WQA6" s="130"/>
      <c r="WQB6" s="130"/>
      <c r="WQC6" s="130"/>
      <c r="WQD6" s="130"/>
      <c r="WQE6" s="130"/>
      <c r="WQF6" s="130"/>
      <c r="WQG6" s="130"/>
      <c r="WQH6" s="130"/>
      <c r="WQI6" s="130"/>
      <c r="WQJ6" s="130"/>
      <c r="WQK6" s="130"/>
      <c r="WQL6" s="130"/>
      <c r="WQM6" s="130"/>
      <c r="WQN6" s="130"/>
      <c r="WQO6" s="130"/>
      <c r="WQP6" s="130"/>
      <c r="WQQ6" s="130"/>
      <c r="WQR6" s="130"/>
      <c r="WQS6" s="130"/>
      <c r="WQT6" s="130"/>
      <c r="WQU6" s="130"/>
      <c r="WQV6" s="130"/>
      <c r="WQW6" s="130"/>
      <c r="WQX6" s="130"/>
      <c r="WQY6" s="130"/>
      <c r="WQZ6" s="130"/>
      <c r="WRA6" s="130"/>
      <c r="WRB6" s="130"/>
      <c r="WRC6" s="130"/>
      <c r="WRD6" s="130"/>
      <c r="WRE6" s="130"/>
      <c r="WRF6" s="130"/>
      <c r="WRG6" s="130"/>
      <c r="WRH6" s="130"/>
      <c r="WRI6" s="130"/>
      <c r="WRJ6" s="130"/>
      <c r="WRK6" s="130"/>
      <c r="WRL6" s="130"/>
      <c r="WRM6" s="130"/>
      <c r="WRN6" s="130"/>
      <c r="WRO6" s="130"/>
      <c r="WRP6" s="130"/>
      <c r="WRQ6" s="130"/>
      <c r="WRR6" s="130"/>
      <c r="WRS6" s="130"/>
      <c r="WRT6" s="130"/>
      <c r="WRU6" s="130"/>
      <c r="WRV6" s="130"/>
      <c r="WRW6" s="130"/>
      <c r="WRX6" s="130"/>
      <c r="WRY6" s="130"/>
      <c r="WRZ6" s="130"/>
      <c r="WSA6" s="130"/>
      <c r="WSB6" s="130"/>
      <c r="WSC6" s="130"/>
      <c r="WSD6" s="130"/>
      <c r="WSE6" s="130"/>
      <c r="WSF6" s="130"/>
      <c r="WSG6" s="130"/>
      <c r="WSH6" s="130"/>
      <c r="WSI6" s="130"/>
      <c r="WSJ6" s="130"/>
      <c r="WSK6" s="130"/>
      <c r="WSL6" s="130"/>
      <c r="WSM6" s="130"/>
      <c r="WSN6" s="130"/>
      <c r="WSO6" s="130"/>
      <c r="WSP6" s="130"/>
      <c r="WSQ6" s="130"/>
      <c r="WSR6" s="130"/>
      <c r="WSS6" s="130"/>
      <c r="WST6" s="130"/>
      <c r="WSU6" s="130"/>
      <c r="WSV6" s="130"/>
      <c r="WSW6" s="130"/>
      <c r="WSX6" s="130"/>
      <c r="WSY6" s="130"/>
      <c r="WSZ6" s="130"/>
      <c r="WTA6" s="130"/>
      <c r="WTB6" s="130"/>
      <c r="WTC6" s="130"/>
      <c r="WTD6" s="130"/>
      <c r="WTE6" s="130"/>
      <c r="WTF6" s="130"/>
      <c r="WTG6" s="130"/>
      <c r="WTH6" s="130"/>
      <c r="WTI6" s="130"/>
      <c r="WTJ6" s="130"/>
      <c r="WTK6" s="130"/>
      <c r="WTL6" s="130"/>
      <c r="WTM6" s="130"/>
      <c r="WTN6" s="130"/>
      <c r="WTO6" s="130"/>
      <c r="WTP6" s="130"/>
      <c r="WTQ6" s="130"/>
      <c r="WTR6" s="130"/>
      <c r="WTS6" s="130"/>
      <c r="WTT6" s="130"/>
      <c r="WTU6" s="130"/>
      <c r="WTV6" s="130"/>
      <c r="WTW6" s="130"/>
      <c r="WTX6" s="130"/>
      <c r="WTY6" s="130"/>
      <c r="WTZ6" s="130"/>
      <c r="WUA6" s="130"/>
      <c r="WUB6" s="130"/>
      <c r="WUC6" s="130"/>
      <c r="WUD6" s="130"/>
      <c r="WUE6" s="130"/>
      <c r="WUF6" s="130"/>
      <c r="WUG6" s="130"/>
      <c r="WUH6" s="130"/>
      <c r="WUI6" s="130"/>
      <c r="WUJ6" s="130"/>
      <c r="WUK6" s="130"/>
      <c r="WUL6" s="130"/>
      <c r="WUM6" s="130"/>
      <c r="WUN6" s="130"/>
      <c r="WUO6" s="130"/>
      <c r="WUP6" s="130"/>
      <c r="WUQ6" s="130"/>
      <c r="WUR6" s="130"/>
      <c r="WUS6" s="130"/>
      <c r="WUT6" s="130"/>
      <c r="WUU6" s="130"/>
      <c r="WUV6" s="130"/>
      <c r="WUW6" s="130"/>
      <c r="WUX6" s="130"/>
      <c r="WUY6" s="130"/>
      <c r="WUZ6" s="130"/>
      <c r="WVA6" s="130"/>
      <c r="WVB6" s="130"/>
      <c r="WVC6" s="130"/>
      <c r="WVD6" s="130"/>
      <c r="WVE6" s="130"/>
      <c r="WVF6" s="130"/>
      <c r="WVG6" s="130"/>
      <c r="WVH6" s="130"/>
      <c r="WVI6" s="130"/>
      <c r="WVJ6" s="130"/>
      <c r="WVK6" s="130"/>
      <c r="WVL6" s="130"/>
      <c r="WVM6" s="130"/>
      <c r="WVN6" s="130"/>
      <c r="WVO6" s="130"/>
      <c r="WVP6" s="130"/>
      <c r="WVQ6" s="130"/>
      <c r="WVR6" s="130"/>
      <c r="WVS6" s="130"/>
      <c r="WVT6" s="130"/>
      <c r="WVU6" s="130"/>
      <c r="WVV6" s="130"/>
      <c r="WVW6" s="130"/>
      <c r="WVX6" s="130"/>
      <c r="WVY6" s="130"/>
      <c r="WVZ6" s="130"/>
      <c r="WWA6" s="130"/>
      <c r="WWB6" s="130"/>
      <c r="WWC6" s="130"/>
      <c r="WWD6" s="130"/>
      <c r="WWE6" s="130"/>
      <c r="WWF6" s="130"/>
      <c r="WWG6" s="130"/>
      <c r="WWH6" s="130"/>
      <c r="WWI6" s="130"/>
      <c r="WWJ6" s="130"/>
      <c r="WWK6" s="130"/>
      <c r="WWL6" s="130"/>
      <c r="WWM6" s="130"/>
      <c r="WWN6" s="130"/>
      <c r="WWO6" s="130"/>
      <c r="WWP6" s="130"/>
      <c r="WWQ6" s="130"/>
      <c r="WWR6" s="130"/>
      <c r="WWS6" s="130"/>
      <c r="WWT6" s="130"/>
      <c r="WWU6" s="130"/>
      <c r="WWV6" s="130"/>
      <c r="WWW6" s="130"/>
      <c r="WWX6" s="130"/>
      <c r="WWY6" s="130"/>
      <c r="WWZ6" s="130"/>
      <c r="WXA6" s="130"/>
      <c r="WXB6" s="130"/>
      <c r="WXC6" s="130"/>
      <c r="WXD6" s="130"/>
      <c r="WXE6" s="130"/>
      <c r="WXF6" s="130"/>
      <c r="WXG6" s="130"/>
      <c r="WXH6" s="130"/>
      <c r="WXI6" s="130"/>
      <c r="WXJ6" s="130"/>
      <c r="WXK6" s="130"/>
      <c r="WXL6" s="130"/>
      <c r="WXM6" s="130"/>
      <c r="WXN6" s="130"/>
      <c r="WXO6" s="130"/>
      <c r="WXP6" s="130"/>
      <c r="WXQ6" s="130"/>
      <c r="WXR6" s="130"/>
      <c r="WXS6" s="130"/>
      <c r="WXT6" s="130"/>
      <c r="WXU6" s="130"/>
      <c r="WXV6" s="130"/>
      <c r="WXW6" s="130"/>
      <c r="WXX6" s="130"/>
      <c r="WXY6" s="130"/>
      <c r="WXZ6" s="130"/>
      <c r="WYA6" s="130"/>
      <c r="WYB6" s="130"/>
      <c r="WYC6" s="130"/>
      <c r="WYD6" s="130"/>
      <c r="WYE6" s="130"/>
      <c r="WYF6" s="130"/>
      <c r="WYG6" s="130"/>
      <c r="WYH6" s="130"/>
      <c r="WYI6" s="130"/>
      <c r="WYJ6" s="130"/>
      <c r="WYK6" s="130"/>
      <c r="WYL6" s="130"/>
      <c r="WYM6" s="130"/>
      <c r="WYN6" s="130"/>
      <c r="WYO6" s="130"/>
      <c r="WYP6" s="130"/>
      <c r="WYQ6" s="130"/>
      <c r="WYR6" s="130"/>
      <c r="WYS6" s="130"/>
      <c r="WYT6" s="130"/>
      <c r="WYU6" s="130"/>
      <c r="WYV6" s="130"/>
      <c r="WYW6" s="130"/>
      <c r="WYX6" s="130"/>
      <c r="WYY6" s="130"/>
      <c r="WYZ6" s="130"/>
      <c r="WZA6" s="130"/>
      <c r="WZB6" s="130"/>
      <c r="WZC6" s="130"/>
      <c r="WZD6" s="130"/>
      <c r="WZE6" s="130"/>
      <c r="WZF6" s="130"/>
      <c r="WZG6" s="130"/>
      <c r="WZH6" s="130"/>
      <c r="WZI6" s="130"/>
      <c r="WZJ6" s="130"/>
      <c r="WZK6" s="130"/>
      <c r="WZL6" s="130"/>
      <c r="WZM6" s="130"/>
      <c r="WZN6" s="130"/>
      <c r="WZO6" s="130"/>
      <c r="WZP6" s="130"/>
      <c r="WZQ6" s="130"/>
      <c r="WZR6" s="130"/>
      <c r="WZS6" s="130"/>
      <c r="WZT6" s="130"/>
      <c r="WZU6" s="130"/>
      <c r="WZV6" s="130"/>
      <c r="WZW6" s="130"/>
      <c r="WZX6" s="130"/>
      <c r="WZY6" s="130"/>
      <c r="WZZ6" s="130"/>
      <c r="XAA6" s="130"/>
      <c r="XAB6" s="130"/>
      <c r="XAC6" s="130"/>
      <c r="XAD6" s="130"/>
      <c r="XAE6" s="130"/>
      <c r="XAF6" s="130"/>
      <c r="XAG6" s="130"/>
      <c r="XAH6" s="130"/>
      <c r="XAI6" s="130"/>
      <c r="XAJ6" s="130"/>
      <c r="XAK6" s="130"/>
      <c r="XAL6" s="130"/>
      <c r="XAM6" s="130"/>
      <c r="XAN6" s="130"/>
      <c r="XAO6" s="130"/>
      <c r="XAP6" s="130"/>
      <c r="XAQ6" s="130"/>
      <c r="XAR6" s="130"/>
      <c r="XAS6" s="130"/>
      <c r="XAT6" s="130"/>
      <c r="XAU6" s="130"/>
      <c r="XAV6" s="130"/>
      <c r="XAW6" s="130"/>
      <c r="XAX6" s="130"/>
      <c r="XAY6" s="130"/>
      <c r="XAZ6" s="130"/>
      <c r="XBA6" s="130"/>
      <c r="XBB6" s="130"/>
      <c r="XBC6" s="130"/>
      <c r="XBD6" s="130"/>
      <c r="XBE6" s="130"/>
      <c r="XBF6" s="130"/>
      <c r="XBG6" s="130"/>
      <c r="XBH6" s="130"/>
      <c r="XBI6" s="130"/>
      <c r="XBJ6" s="130"/>
      <c r="XBK6" s="130"/>
      <c r="XBL6" s="130"/>
      <c r="XBM6" s="130"/>
      <c r="XBN6" s="130"/>
      <c r="XBO6" s="130"/>
      <c r="XBP6" s="130"/>
      <c r="XBQ6" s="130"/>
      <c r="XBR6" s="130"/>
      <c r="XBS6" s="130"/>
      <c r="XBT6" s="130"/>
      <c r="XBU6" s="130"/>
      <c r="XBV6" s="130"/>
      <c r="XBW6" s="130"/>
      <c r="XBX6" s="130"/>
      <c r="XBY6" s="130"/>
      <c r="XBZ6" s="130"/>
      <c r="XCA6" s="130"/>
      <c r="XCB6" s="130"/>
      <c r="XCC6" s="130"/>
      <c r="XCD6" s="130"/>
      <c r="XCE6" s="130"/>
      <c r="XCF6" s="130"/>
      <c r="XCG6" s="130"/>
      <c r="XCH6" s="130"/>
      <c r="XCI6" s="130"/>
      <c r="XCJ6" s="130"/>
      <c r="XCK6" s="130"/>
      <c r="XCL6" s="130"/>
      <c r="XCM6" s="130"/>
      <c r="XCN6" s="130"/>
      <c r="XCO6" s="130"/>
      <c r="XCP6" s="130"/>
      <c r="XCQ6" s="130"/>
      <c r="XCR6" s="130"/>
      <c r="XCS6" s="130"/>
      <c r="XCT6" s="130"/>
      <c r="XCU6" s="130"/>
      <c r="XCV6" s="130"/>
      <c r="XCW6" s="130"/>
      <c r="XCX6" s="130"/>
      <c r="XCY6" s="130"/>
      <c r="XCZ6" s="130"/>
      <c r="XDA6" s="130"/>
      <c r="XDB6" s="130"/>
      <c r="XDC6" s="130"/>
      <c r="XDD6" s="130"/>
      <c r="XDE6" s="130"/>
      <c r="XDF6" s="130"/>
      <c r="XDG6" s="130"/>
      <c r="XDH6" s="130"/>
      <c r="XDI6" s="130"/>
      <c r="XDJ6" s="130"/>
      <c r="XDK6" s="130"/>
      <c r="XDL6" s="130"/>
      <c r="XDM6" s="130"/>
      <c r="XDN6" s="130"/>
      <c r="XDO6" s="130"/>
      <c r="XDP6" s="130"/>
      <c r="XDQ6" s="130"/>
      <c r="XDR6" s="130"/>
      <c r="XDS6" s="130"/>
      <c r="XDT6" s="130"/>
      <c r="XDU6" s="130"/>
      <c r="XDV6" s="130"/>
      <c r="XDW6" s="130"/>
      <c r="XDX6" s="130"/>
      <c r="XDY6" s="130"/>
      <c r="XDZ6" s="130"/>
      <c r="XEA6" s="130"/>
      <c r="XEB6" s="130"/>
      <c r="XEC6" s="130"/>
      <c r="XED6" s="130"/>
      <c r="XEE6" s="130"/>
      <c r="XEF6" s="130"/>
      <c r="XEG6" s="130"/>
      <c r="XEH6" s="130"/>
      <c r="XEI6" s="130"/>
      <c r="XEJ6" s="130"/>
      <c r="XEK6" s="130"/>
      <c r="XEL6" s="130"/>
      <c r="XEM6" s="130"/>
      <c r="XEN6" s="130"/>
      <c r="XEO6" s="130"/>
      <c r="XEP6" s="130"/>
      <c r="XEQ6" s="130"/>
      <c r="XER6" s="130"/>
      <c r="XES6" s="130"/>
      <c r="XET6" s="130"/>
      <c r="XEU6" s="130"/>
      <c r="XEV6" s="130"/>
      <c r="XEW6" s="130"/>
      <c r="XEX6" s="130"/>
      <c r="XEY6" s="130"/>
      <c r="XEZ6" s="130"/>
      <c r="XFA6" s="130"/>
      <c r="XFB6" s="130"/>
      <c r="XFC6" s="130"/>
      <c r="XFD6" s="130"/>
    </row>
    <row r="7" spans="2:16384" ht="21">
      <c r="B7" s="17"/>
      <c r="C7" s="12"/>
      <c r="D7" s="12"/>
      <c r="E7" s="319" t="str">
        <f>+_xlfn.CONCAT("del ", TEXT('Identificación del Vigilado'!F30,"dd")," de ",TEXT('Identificación del Vigilado'!F30,"MMMM"), " al  ", TEXT('Identificación del Vigilado'!F31,"dd")," de ",TEXT('Identificación del Vigilado'!F31,"MMMM"))</f>
        <v>del 00 de enero al  00 de enero</v>
      </c>
      <c r="F7" s="319"/>
      <c r="G7" s="319"/>
      <c r="H7" s="319"/>
      <c r="I7" s="319"/>
      <c r="J7" s="319"/>
      <c r="K7" s="12"/>
      <c r="L7" s="12"/>
      <c r="M7" s="14"/>
    </row>
    <row r="8" spans="2:16384" ht="21.75" thickBot="1">
      <c r="B8" s="19"/>
      <c r="C8" s="20"/>
      <c r="D8" s="20"/>
      <c r="E8" s="20"/>
      <c r="F8" s="20"/>
      <c r="G8" s="20"/>
      <c r="H8" s="20"/>
      <c r="I8" s="20"/>
      <c r="J8" s="20"/>
      <c r="K8" s="20"/>
      <c r="L8" s="20"/>
      <c r="M8" s="21"/>
    </row>
    <row r="9" spans="2:16384" ht="15.75" thickBot="1">
      <c r="B9" s="267" t="s">
        <v>1237</v>
      </c>
      <c r="C9" s="268"/>
      <c r="D9" s="268"/>
      <c r="E9" s="268"/>
      <c r="F9" s="268"/>
      <c r="G9" s="268"/>
      <c r="H9" s="268"/>
      <c r="I9" s="242"/>
      <c r="J9" s="241">
        <f>'Identificación del Vigilado'!F35</f>
        <v>1900</v>
      </c>
      <c r="K9" s="242"/>
      <c r="L9" s="241">
        <f>'Identificación del Vigilado'!F36</f>
        <v>1899</v>
      </c>
      <c r="M9" s="243"/>
      <c r="O9" s="27" t="s">
        <v>10</v>
      </c>
      <c r="P9" s="49" t="s">
        <v>11</v>
      </c>
      <c r="Q9" s="2" t="s">
        <v>15</v>
      </c>
      <c r="R9" s="27" t="s">
        <v>34</v>
      </c>
      <c r="S9" s="27" t="s">
        <v>12</v>
      </c>
      <c r="T9" s="27" t="s">
        <v>13</v>
      </c>
    </row>
    <row r="10" spans="2:16384" ht="15.75" thickBot="1">
      <c r="B10" s="264" t="s">
        <v>1278</v>
      </c>
      <c r="C10" s="265"/>
      <c r="D10" s="265"/>
      <c r="E10" s="265"/>
      <c r="F10" s="265"/>
      <c r="G10" s="265"/>
      <c r="H10" s="265"/>
      <c r="I10" s="266"/>
      <c r="J10" s="238">
        <f>ER!$H$43</f>
        <v>0</v>
      </c>
      <c r="K10" s="239"/>
      <c r="L10" s="238">
        <f>ER!$J$43</f>
        <v>0</v>
      </c>
      <c r="M10" s="240"/>
      <c r="O10" s="44" t="s">
        <v>14</v>
      </c>
      <c r="P10" s="44" t="s">
        <v>1209</v>
      </c>
      <c r="Q10" s="61" t="s">
        <v>1243</v>
      </c>
      <c r="R10" s="44"/>
      <c r="S10" s="44" t="s">
        <v>1351</v>
      </c>
      <c r="T10" s="228" t="s">
        <v>1279</v>
      </c>
    </row>
    <row r="11" spans="2:16384" ht="15.75" thickBot="1">
      <c r="B11" s="232" t="s">
        <v>1286</v>
      </c>
      <c r="C11" s="233"/>
      <c r="D11" s="233"/>
      <c r="E11" s="233"/>
      <c r="F11" s="233"/>
      <c r="G11" s="233"/>
      <c r="H11" s="233"/>
      <c r="I11" s="233"/>
      <c r="J11" s="233"/>
      <c r="K11" s="233"/>
      <c r="L11" s="233"/>
      <c r="M11" s="234"/>
      <c r="O11" s="58"/>
      <c r="P11" s="58"/>
      <c r="Q11" s="59"/>
      <c r="R11" s="60"/>
      <c r="S11" s="59"/>
      <c r="T11" s="229"/>
    </row>
    <row r="12" spans="2:16384" ht="30" customHeight="1" thickBot="1">
      <c r="B12" s="94"/>
      <c r="C12" s="261" t="s">
        <v>1426</v>
      </c>
      <c r="D12" s="262"/>
      <c r="E12" s="262"/>
      <c r="F12" s="262"/>
      <c r="G12" s="262"/>
      <c r="H12" s="262"/>
      <c r="I12" s="262"/>
      <c r="J12" s="254"/>
      <c r="K12" s="254"/>
      <c r="L12" s="254"/>
      <c r="M12" s="255"/>
      <c r="O12" s="58"/>
      <c r="P12" s="58"/>
      <c r="Q12" s="59"/>
      <c r="R12" s="58"/>
      <c r="S12" s="59"/>
      <c r="T12" s="229"/>
    </row>
    <row r="13" spans="2:16384" ht="31.5" customHeight="1" thickBot="1">
      <c r="B13" s="94"/>
      <c r="C13" s="92"/>
      <c r="D13" s="249" t="s">
        <v>1281</v>
      </c>
      <c r="E13" s="250"/>
      <c r="F13" s="250"/>
      <c r="G13" s="250"/>
      <c r="H13" s="250"/>
      <c r="I13" s="251"/>
      <c r="J13" s="222"/>
      <c r="K13" s="223"/>
      <c r="L13" s="222"/>
      <c r="M13" s="223"/>
      <c r="O13" s="36" t="s">
        <v>14</v>
      </c>
      <c r="P13" s="37" t="s">
        <v>16</v>
      </c>
      <c r="Q13" s="36" t="s">
        <v>1242</v>
      </c>
      <c r="R13" s="36"/>
      <c r="S13" s="38" t="s">
        <v>17</v>
      </c>
      <c r="T13" s="229"/>
    </row>
    <row r="14" spans="2:16384" ht="33.75" customHeight="1" thickBot="1">
      <c r="B14" s="94"/>
      <c r="C14" s="93"/>
      <c r="D14" s="195" t="s">
        <v>1427</v>
      </c>
      <c r="E14" s="196"/>
      <c r="F14" s="196"/>
      <c r="G14" s="196"/>
      <c r="H14" s="196"/>
      <c r="I14" s="197"/>
      <c r="J14" s="222"/>
      <c r="K14" s="223"/>
      <c r="L14" s="222"/>
      <c r="M14" s="223"/>
      <c r="O14" s="36"/>
      <c r="P14" s="37"/>
      <c r="Q14" s="36"/>
      <c r="R14" s="36"/>
      <c r="S14" s="38"/>
      <c r="T14" s="229"/>
    </row>
    <row r="15" spans="2:16384" ht="32.25" customHeight="1" thickBot="1">
      <c r="B15" s="94"/>
      <c r="C15" s="93"/>
      <c r="D15" s="195" t="s">
        <v>1428</v>
      </c>
      <c r="E15" s="196"/>
      <c r="F15" s="196"/>
      <c r="G15" s="196"/>
      <c r="H15" s="196"/>
      <c r="I15" s="197"/>
      <c r="J15" s="222"/>
      <c r="K15" s="223"/>
      <c r="L15" s="222"/>
      <c r="M15" s="223"/>
      <c r="O15" s="36" t="s">
        <v>14</v>
      </c>
      <c r="P15" s="37" t="s">
        <v>16</v>
      </c>
      <c r="Q15" s="36" t="s">
        <v>1242</v>
      </c>
      <c r="R15" s="36"/>
      <c r="S15" s="39" t="s">
        <v>17</v>
      </c>
      <c r="T15" s="229"/>
    </row>
    <row r="16" spans="2:16384" ht="31.5" customHeight="1" thickBot="1">
      <c r="B16" s="94"/>
      <c r="D16" s="235" t="s">
        <v>1429</v>
      </c>
      <c r="E16" s="236"/>
      <c r="F16" s="236"/>
      <c r="G16" s="236"/>
      <c r="H16" s="236"/>
      <c r="I16" s="237"/>
      <c r="J16" s="238">
        <f>+SUM(J13:K15)</f>
        <v>0</v>
      </c>
      <c r="K16" s="239"/>
      <c r="L16" s="238">
        <f>+SUM(L13:M15)</f>
        <v>0</v>
      </c>
      <c r="M16" s="240"/>
      <c r="O16" s="36" t="s">
        <v>14</v>
      </c>
      <c r="P16" s="36" t="s">
        <v>1209</v>
      </c>
      <c r="Q16" s="37" t="s">
        <v>1243</v>
      </c>
      <c r="R16" s="39"/>
      <c r="S16" s="37" t="s">
        <v>1352</v>
      </c>
      <c r="T16" s="229"/>
    </row>
    <row r="17" spans="2:20" ht="30.75" customHeight="1" thickBot="1">
      <c r="B17" s="94"/>
      <c r="C17" s="252" t="s">
        <v>1430</v>
      </c>
      <c r="D17" s="253"/>
      <c r="E17" s="253"/>
      <c r="F17" s="253"/>
      <c r="G17" s="253"/>
      <c r="H17" s="253"/>
      <c r="I17" s="253"/>
      <c r="J17" s="254"/>
      <c r="K17" s="254"/>
      <c r="L17" s="254"/>
      <c r="M17" s="255"/>
      <c r="O17" s="57"/>
      <c r="P17" s="57"/>
      <c r="Q17" s="57"/>
      <c r="R17" s="57"/>
      <c r="S17" s="57"/>
      <c r="T17" s="229"/>
    </row>
    <row r="18" spans="2:20" ht="15.75" thickBot="1">
      <c r="B18" s="94"/>
      <c r="C18" s="93"/>
      <c r="D18" s="195" t="s">
        <v>1431</v>
      </c>
      <c r="E18" s="196" t="s">
        <v>1280</v>
      </c>
      <c r="F18" s="196"/>
      <c r="G18" s="196"/>
      <c r="H18" s="196"/>
      <c r="I18" s="197"/>
      <c r="J18" s="222"/>
      <c r="K18" s="223"/>
      <c r="L18" s="222"/>
      <c r="M18" s="223"/>
      <c r="O18" s="36" t="s">
        <v>14</v>
      </c>
      <c r="P18" s="37" t="s">
        <v>16</v>
      </c>
      <c r="Q18" s="36" t="s">
        <v>1242</v>
      </c>
      <c r="R18" s="36"/>
      <c r="S18" s="38" t="s">
        <v>17</v>
      </c>
      <c r="T18" s="229"/>
    </row>
    <row r="19" spans="2:20" ht="30.75" customHeight="1" thickBot="1">
      <c r="B19" s="94"/>
      <c r="D19" s="235" t="s">
        <v>1432</v>
      </c>
      <c r="E19" s="236"/>
      <c r="F19" s="236"/>
      <c r="G19" s="236"/>
      <c r="H19" s="236"/>
      <c r="I19" s="237"/>
      <c r="J19" s="238">
        <f>+SUM(J18:K18)</f>
        <v>0</v>
      </c>
      <c r="K19" s="239"/>
      <c r="L19" s="238">
        <f>+SUM(L18:M18)</f>
        <v>0</v>
      </c>
      <c r="M19" s="240"/>
      <c r="O19" s="36" t="s">
        <v>14</v>
      </c>
      <c r="P19" s="36" t="s">
        <v>1209</v>
      </c>
      <c r="Q19" s="37" t="s">
        <v>1243</v>
      </c>
      <c r="R19" s="39"/>
      <c r="S19" s="37" t="s">
        <v>1353</v>
      </c>
      <c r="T19" s="229"/>
    </row>
    <row r="20" spans="2:20" ht="48.75" customHeight="1" thickBot="1">
      <c r="B20" s="94"/>
      <c r="D20" s="195" t="s">
        <v>1433</v>
      </c>
      <c r="E20" s="196"/>
      <c r="F20" s="196"/>
      <c r="G20" s="196"/>
      <c r="H20" s="196"/>
      <c r="I20" s="197"/>
      <c r="J20" s="222"/>
      <c r="K20" s="223"/>
      <c r="L20" s="222"/>
      <c r="M20" s="223"/>
      <c r="O20" s="57"/>
      <c r="P20" s="57"/>
      <c r="Q20" s="57"/>
      <c r="R20" s="57"/>
      <c r="S20" s="57"/>
      <c r="T20" s="229"/>
    </row>
    <row r="21" spans="2:20" ht="15.75" customHeight="1" thickBot="1">
      <c r="B21" s="94"/>
      <c r="D21" s="246" t="s">
        <v>1434</v>
      </c>
      <c r="E21" s="247"/>
      <c r="F21" s="247"/>
      <c r="G21" s="247"/>
      <c r="H21" s="247"/>
      <c r="I21" s="248"/>
      <c r="J21" s="238">
        <f>+J19+J16+J20</f>
        <v>0</v>
      </c>
      <c r="K21" s="239"/>
      <c r="L21" s="238">
        <f>+L19+L16+L20</f>
        <v>0</v>
      </c>
      <c r="M21" s="239"/>
      <c r="O21" s="54" t="s">
        <v>14</v>
      </c>
      <c r="P21" s="54" t="s">
        <v>1209</v>
      </c>
      <c r="Q21" s="53" t="s">
        <v>1243</v>
      </c>
      <c r="R21" s="52"/>
      <c r="S21" s="53" t="s">
        <v>1354</v>
      </c>
      <c r="T21" s="229"/>
    </row>
    <row r="22" spans="2:20" ht="15.75" thickBot="1">
      <c r="B22" s="94"/>
      <c r="C22" s="246" t="s">
        <v>1282</v>
      </c>
      <c r="D22" s="247"/>
      <c r="E22" s="247"/>
      <c r="F22" s="247"/>
      <c r="G22" s="247"/>
      <c r="H22" s="247"/>
      <c r="I22" s="248"/>
      <c r="J22" s="238">
        <f>+J21+J10</f>
        <v>0</v>
      </c>
      <c r="K22" s="239"/>
      <c r="L22" s="238">
        <f>+L21+L10</f>
        <v>0</v>
      </c>
      <c r="M22" s="239"/>
      <c r="O22" s="36" t="s">
        <v>14</v>
      </c>
      <c r="P22" s="36" t="s">
        <v>1209</v>
      </c>
      <c r="Q22" s="37" t="s">
        <v>1243</v>
      </c>
      <c r="R22" s="39"/>
      <c r="S22" s="37" t="s">
        <v>1355</v>
      </c>
      <c r="T22" s="263"/>
    </row>
    <row r="23" spans="2:20" ht="15.75" thickBot="1">
      <c r="B23" s="94"/>
      <c r="C23" s="244" t="s">
        <v>1285</v>
      </c>
      <c r="D23" s="245"/>
      <c r="E23" s="245"/>
      <c r="F23" s="245"/>
      <c r="G23" s="245"/>
      <c r="H23" s="245"/>
      <c r="I23" s="245"/>
      <c r="J23" s="254"/>
      <c r="K23" s="254"/>
      <c r="L23" s="254"/>
      <c r="M23" s="255"/>
      <c r="O23" s="57"/>
      <c r="P23" s="57"/>
      <c r="Q23" s="57"/>
      <c r="R23" s="57"/>
      <c r="S23" s="57"/>
    </row>
    <row r="24" spans="2:20" ht="15.75" thickBot="1">
      <c r="B24" s="94"/>
      <c r="C24" s="48"/>
      <c r="D24" s="195" t="s">
        <v>1283</v>
      </c>
      <c r="E24" s="196"/>
      <c r="F24" s="196"/>
      <c r="G24" s="196"/>
      <c r="H24" s="196"/>
      <c r="I24" s="197"/>
      <c r="J24" s="222"/>
      <c r="K24" s="223"/>
      <c r="L24" s="222"/>
      <c r="M24" s="223"/>
      <c r="O24" s="55" t="s">
        <v>14</v>
      </c>
      <c r="P24" s="56" t="s">
        <v>16</v>
      </c>
      <c r="Q24" s="55" t="s">
        <v>1242</v>
      </c>
      <c r="R24" s="55"/>
      <c r="S24" s="38" t="s">
        <v>17</v>
      </c>
    </row>
    <row r="25" spans="2:20" ht="15.75" thickBot="1">
      <c r="B25" s="95"/>
      <c r="C25" s="96"/>
      <c r="D25" s="256" t="s">
        <v>1284</v>
      </c>
      <c r="E25" s="257"/>
      <c r="F25" s="257"/>
      <c r="G25" s="257"/>
      <c r="H25" s="257"/>
      <c r="I25" s="258"/>
      <c r="J25" s="222"/>
      <c r="K25" s="223"/>
      <c r="L25" s="222"/>
      <c r="M25" s="223"/>
      <c r="O25" s="36" t="s">
        <v>14</v>
      </c>
      <c r="P25" s="37" t="s">
        <v>16</v>
      </c>
      <c r="Q25" s="36" t="s">
        <v>1242</v>
      </c>
      <c r="R25" s="36"/>
      <c r="S25" s="38" t="s">
        <v>17</v>
      </c>
    </row>
    <row r="26" spans="2:20" ht="15.75" thickBot="1">
      <c r="C26" s="22"/>
      <c r="D26" s="34"/>
      <c r="E26" s="34"/>
      <c r="F26" s="34"/>
      <c r="G26" s="34"/>
      <c r="H26" s="34"/>
      <c r="I26" s="34"/>
      <c r="J26" s="89"/>
      <c r="K26" s="89"/>
      <c r="L26" s="89"/>
      <c r="M26" s="89"/>
      <c r="O26" s="36"/>
      <c r="P26" s="37"/>
      <c r="Q26" s="36"/>
      <c r="R26" s="36"/>
      <c r="S26" s="38"/>
    </row>
    <row r="27" spans="2:20" ht="15.75" thickBot="1">
      <c r="B27" s="190" t="s">
        <v>1422</v>
      </c>
      <c r="C27" s="191"/>
      <c r="D27" s="191"/>
      <c r="E27" s="191"/>
      <c r="F27" s="191"/>
      <c r="G27" s="191"/>
      <c r="H27" s="191"/>
      <c r="I27" s="192"/>
      <c r="J27" s="259" t="str">
        <f>IF(J22=ER!H46,"CORRECTO","INCORRECTO")</f>
        <v>CORRECTO</v>
      </c>
      <c r="K27" s="260"/>
      <c r="L27" s="259" t="str">
        <f>IF(L22=ER!J46,"CORRECTO","INCORRECTO")</f>
        <v>CORRECTO</v>
      </c>
      <c r="M27" s="260"/>
      <c r="O27" s="36"/>
      <c r="P27" s="37"/>
      <c r="Q27" s="36"/>
      <c r="R27" s="36"/>
      <c r="S27" s="38"/>
    </row>
    <row r="28" spans="2:20" ht="15.75" thickBot="1">
      <c r="C28" s="22"/>
      <c r="D28" s="34"/>
      <c r="E28" s="34"/>
      <c r="F28" s="34"/>
      <c r="G28" s="34"/>
      <c r="H28" s="34"/>
      <c r="I28" s="34"/>
      <c r="J28" s="89"/>
      <c r="K28" s="89"/>
      <c r="L28" s="89"/>
      <c r="M28" s="89"/>
      <c r="O28" s="36"/>
      <c r="P28" s="37"/>
      <c r="Q28" s="36"/>
      <c r="R28" s="36"/>
      <c r="S28" s="38"/>
    </row>
    <row r="29" spans="2:20" ht="15.75" thickBot="1">
      <c r="B29" s="137" t="s">
        <v>1435</v>
      </c>
      <c r="C29" s="137"/>
      <c r="D29" s="137"/>
      <c r="E29" s="137"/>
      <c r="F29" s="137"/>
      <c r="G29" s="137"/>
      <c r="H29" s="137"/>
      <c r="I29" s="137"/>
      <c r="J29" s="137"/>
      <c r="K29" s="137"/>
      <c r="L29" s="137"/>
      <c r="M29" s="137"/>
      <c r="O29" s="36" t="s">
        <v>14</v>
      </c>
      <c r="P29" s="37" t="s">
        <v>16</v>
      </c>
      <c r="Q29" s="36" t="s">
        <v>1242</v>
      </c>
      <c r="R29" s="36"/>
      <c r="S29" s="38" t="s">
        <v>17</v>
      </c>
    </row>
    <row r="30" spans="2:20">
      <c r="B30" s="137"/>
      <c r="C30" s="137"/>
      <c r="D30" s="137"/>
      <c r="E30" s="137"/>
      <c r="F30" s="137"/>
      <c r="G30" s="137"/>
      <c r="H30" s="137"/>
      <c r="I30" s="137"/>
      <c r="J30" s="137"/>
      <c r="K30" s="137"/>
      <c r="L30" s="137"/>
      <c r="M30" s="137"/>
    </row>
    <row r="31" spans="2:20">
      <c r="B31" s="137"/>
      <c r="C31" s="137"/>
      <c r="D31" s="137"/>
      <c r="E31" s="137"/>
      <c r="F31" s="137"/>
      <c r="G31" s="137"/>
      <c r="H31" s="137"/>
      <c r="I31" s="137"/>
      <c r="J31" s="137"/>
      <c r="K31" s="137"/>
      <c r="L31" s="137"/>
      <c r="M31" s="137"/>
    </row>
    <row r="32" spans="2:20"/>
    <row r="33" spans="6:11">
      <c r="F33" s="31" t="s">
        <v>1232</v>
      </c>
      <c r="H33" s="134" t="s">
        <v>1287</v>
      </c>
      <c r="I33" s="134"/>
      <c r="J33" s="134"/>
      <c r="K33" s="134"/>
    </row>
  </sheetData>
  <sheetProtection algorithmName="SHA-512" hashValue="OYthsjM3WjDx1H5Y6smoBcLuDV4Os409UXIHwyPVSy9vNtwuKiimThCQSqlOx/KjDrWCNmH5frwmmipUwNCHEw==" saltValue="/tBtkLWftstojJmHP/a0AA==" spinCount="100000" sheet="1" objects="1" scenarios="1"/>
  <mergeCells count="4148">
    <mergeCell ref="C12:I12"/>
    <mergeCell ref="J16:K16"/>
    <mergeCell ref="L16:M16"/>
    <mergeCell ref="D20:I20"/>
    <mergeCell ref="J20:K20"/>
    <mergeCell ref="L20:M20"/>
    <mergeCell ref="C4:L4"/>
    <mergeCell ref="T10:T22"/>
    <mergeCell ref="J12:M12"/>
    <mergeCell ref="J17:M17"/>
    <mergeCell ref="B10:I10"/>
    <mergeCell ref="J10:K10"/>
    <mergeCell ref="L10:M10"/>
    <mergeCell ref="J13:K13"/>
    <mergeCell ref="C5:L5"/>
    <mergeCell ref="E7:J7"/>
    <mergeCell ref="B9:I9"/>
    <mergeCell ref="J25:K25"/>
    <mergeCell ref="L25:M25"/>
    <mergeCell ref="L13:M13"/>
    <mergeCell ref="J15:K15"/>
    <mergeCell ref="L15:M15"/>
    <mergeCell ref="J18:K18"/>
    <mergeCell ref="L18:M18"/>
    <mergeCell ref="D18:I18"/>
    <mergeCell ref="J21:K21"/>
    <mergeCell ref="L21:M21"/>
    <mergeCell ref="J22:K22"/>
    <mergeCell ref="D15:I15"/>
    <mergeCell ref="C23:I23"/>
    <mergeCell ref="B29:M31"/>
    <mergeCell ref="J24:K24"/>
    <mergeCell ref="L24:M24"/>
    <mergeCell ref="C22:I22"/>
    <mergeCell ref="D13:I13"/>
    <mergeCell ref="C17:I17"/>
    <mergeCell ref="D19:I19"/>
    <mergeCell ref="D21:I21"/>
    <mergeCell ref="J23:M23"/>
    <mergeCell ref="D24:I24"/>
    <mergeCell ref="D25:I25"/>
    <mergeCell ref="B27:I27"/>
    <mergeCell ref="J27:K27"/>
    <mergeCell ref="L27:M27"/>
    <mergeCell ref="AK6:AN6"/>
    <mergeCell ref="AO6:AR6"/>
    <mergeCell ref="AS6:AV6"/>
    <mergeCell ref="AW6:AZ6"/>
    <mergeCell ref="BA6:BD6"/>
    <mergeCell ref="BE6:BH6"/>
    <mergeCell ref="BI6:BL6"/>
    <mergeCell ref="BM6:BP6"/>
    <mergeCell ref="BQ6:BT6"/>
    <mergeCell ref="Q6:T6"/>
    <mergeCell ref="U6:X6"/>
    <mergeCell ref="Y6:AB6"/>
    <mergeCell ref="AC6:AF6"/>
    <mergeCell ref="AG6:AJ6"/>
    <mergeCell ref="L22:M22"/>
    <mergeCell ref="J19:K19"/>
    <mergeCell ref="L19:M19"/>
    <mergeCell ref="J9:K9"/>
    <mergeCell ref="L9:M9"/>
    <mergeCell ref="DE6:DH6"/>
    <mergeCell ref="DI6:DL6"/>
    <mergeCell ref="DM6:DP6"/>
    <mergeCell ref="DQ6:DT6"/>
    <mergeCell ref="DU6:DX6"/>
    <mergeCell ref="DY6:EB6"/>
    <mergeCell ref="EC6:EF6"/>
    <mergeCell ref="EG6:EJ6"/>
    <mergeCell ref="EK6:EN6"/>
    <mergeCell ref="BU6:BX6"/>
    <mergeCell ref="BY6:CB6"/>
    <mergeCell ref="CC6:CF6"/>
    <mergeCell ref="CG6:CJ6"/>
    <mergeCell ref="CK6:CN6"/>
    <mergeCell ref="CO6:CR6"/>
    <mergeCell ref="CS6:CV6"/>
    <mergeCell ref="CW6:CZ6"/>
    <mergeCell ref="DA6:DD6"/>
    <mergeCell ref="FY6:GB6"/>
    <mergeCell ref="GC6:GF6"/>
    <mergeCell ref="GG6:GJ6"/>
    <mergeCell ref="GK6:GN6"/>
    <mergeCell ref="GO6:GR6"/>
    <mergeCell ref="GS6:GV6"/>
    <mergeCell ref="GW6:GZ6"/>
    <mergeCell ref="HA6:HD6"/>
    <mergeCell ref="HE6:HH6"/>
    <mergeCell ref="EO6:ER6"/>
    <mergeCell ref="ES6:EV6"/>
    <mergeCell ref="EW6:EZ6"/>
    <mergeCell ref="FA6:FD6"/>
    <mergeCell ref="FE6:FH6"/>
    <mergeCell ref="FI6:FL6"/>
    <mergeCell ref="FM6:FP6"/>
    <mergeCell ref="FQ6:FT6"/>
    <mergeCell ref="FU6:FX6"/>
    <mergeCell ref="IS6:IV6"/>
    <mergeCell ref="IW6:IZ6"/>
    <mergeCell ref="JA6:JD6"/>
    <mergeCell ref="JE6:JH6"/>
    <mergeCell ref="JI6:JL6"/>
    <mergeCell ref="JM6:JP6"/>
    <mergeCell ref="JQ6:JT6"/>
    <mergeCell ref="JU6:JX6"/>
    <mergeCell ref="JY6:KB6"/>
    <mergeCell ref="HI6:HL6"/>
    <mergeCell ref="HM6:HP6"/>
    <mergeCell ref="HQ6:HT6"/>
    <mergeCell ref="HU6:HX6"/>
    <mergeCell ref="HY6:IB6"/>
    <mergeCell ref="IC6:IF6"/>
    <mergeCell ref="IG6:IJ6"/>
    <mergeCell ref="IK6:IN6"/>
    <mergeCell ref="IO6:IR6"/>
    <mergeCell ref="LM6:LP6"/>
    <mergeCell ref="LQ6:LT6"/>
    <mergeCell ref="LU6:LX6"/>
    <mergeCell ref="LY6:MB6"/>
    <mergeCell ref="MC6:MF6"/>
    <mergeCell ref="MG6:MJ6"/>
    <mergeCell ref="MK6:MN6"/>
    <mergeCell ref="MO6:MR6"/>
    <mergeCell ref="MS6:MV6"/>
    <mergeCell ref="KC6:KF6"/>
    <mergeCell ref="KG6:KJ6"/>
    <mergeCell ref="KK6:KN6"/>
    <mergeCell ref="KO6:KR6"/>
    <mergeCell ref="KS6:KV6"/>
    <mergeCell ref="KW6:KZ6"/>
    <mergeCell ref="LA6:LD6"/>
    <mergeCell ref="LE6:LH6"/>
    <mergeCell ref="LI6:LL6"/>
    <mergeCell ref="OG6:OJ6"/>
    <mergeCell ref="OK6:ON6"/>
    <mergeCell ref="OO6:OR6"/>
    <mergeCell ref="OS6:OV6"/>
    <mergeCell ref="OW6:OZ6"/>
    <mergeCell ref="PA6:PD6"/>
    <mergeCell ref="PE6:PH6"/>
    <mergeCell ref="PI6:PL6"/>
    <mergeCell ref="PM6:PP6"/>
    <mergeCell ref="MW6:MZ6"/>
    <mergeCell ref="NA6:ND6"/>
    <mergeCell ref="NE6:NH6"/>
    <mergeCell ref="NI6:NL6"/>
    <mergeCell ref="NM6:NP6"/>
    <mergeCell ref="NQ6:NT6"/>
    <mergeCell ref="NU6:NX6"/>
    <mergeCell ref="NY6:OB6"/>
    <mergeCell ref="OC6:OF6"/>
    <mergeCell ref="RA6:RD6"/>
    <mergeCell ref="RE6:RH6"/>
    <mergeCell ref="RI6:RL6"/>
    <mergeCell ref="RM6:RP6"/>
    <mergeCell ref="RQ6:RT6"/>
    <mergeCell ref="RU6:RX6"/>
    <mergeCell ref="RY6:SB6"/>
    <mergeCell ref="SC6:SF6"/>
    <mergeCell ref="SG6:SJ6"/>
    <mergeCell ref="PQ6:PT6"/>
    <mergeCell ref="PU6:PX6"/>
    <mergeCell ref="PY6:QB6"/>
    <mergeCell ref="QC6:QF6"/>
    <mergeCell ref="QG6:QJ6"/>
    <mergeCell ref="QK6:QN6"/>
    <mergeCell ref="QO6:QR6"/>
    <mergeCell ref="QS6:QV6"/>
    <mergeCell ref="QW6:QZ6"/>
    <mergeCell ref="TU6:TX6"/>
    <mergeCell ref="TY6:UB6"/>
    <mergeCell ref="UC6:UF6"/>
    <mergeCell ref="UG6:UJ6"/>
    <mergeCell ref="UK6:UN6"/>
    <mergeCell ref="UO6:UR6"/>
    <mergeCell ref="US6:UV6"/>
    <mergeCell ref="UW6:UZ6"/>
    <mergeCell ref="VA6:VD6"/>
    <mergeCell ref="SK6:SN6"/>
    <mergeCell ref="SO6:SR6"/>
    <mergeCell ref="SS6:SV6"/>
    <mergeCell ref="SW6:SZ6"/>
    <mergeCell ref="TA6:TD6"/>
    <mergeCell ref="TE6:TH6"/>
    <mergeCell ref="TI6:TL6"/>
    <mergeCell ref="TM6:TP6"/>
    <mergeCell ref="TQ6:TT6"/>
    <mergeCell ref="WO6:WR6"/>
    <mergeCell ref="WS6:WV6"/>
    <mergeCell ref="WW6:WZ6"/>
    <mergeCell ref="XA6:XD6"/>
    <mergeCell ref="XE6:XH6"/>
    <mergeCell ref="XI6:XL6"/>
    <mergeCell ref="XM6:XP6"/>
    <mergeCell ref="XQ6:XT6"/>
    <mergeCell ref="XU6:XX6"/>
    <mergeCell ref="VE6:VH6"/>
    <mergeCell ref="VI6:VL6"/>
    <mergeCell ref="VM6:VP6"/>
    <mergeCell ref="VQ6:VT6"/>
    <mergeCell ref="VU6:VX6"/>
    <mergeCell ref="VY6:WB6"/>
    <mergeCell ref="WC6:WF6"/>
    <mergeCell ref="WG6:WJ6"/>
    <mergeCell ref="WK6:WN6"/>
    <mergeCell ref="ZI6:ZL6"/>
    <mergeCell ref="ZM6:ZP6"/>
    <mergeCell ref="ZQ6:ZT6"/>
    <mergeCell ref="ZU6:ZX6"/>
    <mergeCell ref="ZY6:AAB6"/>
    <mergeCell ref="AAC6:AAF6"/>
    <mergeCell ref="AAG6:AAJ6"/>
    <mergeCell ref="AAK6:AAN6"/>
    <mergeCell ref="AAO6:AAR6"/>
    <mergeCell ref="XY6:YB6"/>
    <mergeCell ref="YC6:YF6"/>
    <mergeCell ref="YG6:YJ6"/>
    <mergeCell ref="YK6:YN6"/>
    <mergeCell ref="YO6:YR6"/>
    <mergeCell ref="YS6:YV6"/>
    <mergeCell ref="YW6:YZ6"/>
    <mergeCell ref="ZA6:ZD6"/>
    <mergeCell ref="ZE6:ZH6"/>
    <mergeCell ref="ACC6:ACF6"/>
    <mergeCell ref="ACG6:ACJ6"/>
    <mergeCell ref="ACK6:ACN6"/>
    <mergeCell ref="ACO6:ACR6"/>
    <mergeCell ref="ACS6:ACV6"/>
    <mergeCell ref="ACW6:ACZ6"/>
    <mergeCell ref="ADA6:ADD6"/>
    <mergeCell ref="ADE6:ADH6"/>
    <mergeCell ref="ADI6:ADL6"/>
    <mergeCell ref="AAS6:AAV6"/>
    <mergeCell ref="AAW6:AAZ6"/>
    <mergeCell ref="ABA6:ABD6"/>
    <mergeCell ref="ABE6:ABH6"/>
    <mergeCell ref="ABI6:ABL6"/>
    <mergeCell ref="ABM6:ABP6"/>
    <mergeCell ref="ABQ6:ABT6"/>
    <mergeCell ref="ABU6:ABX6"/>
    <mergeCell ref="ABY6:ACB6"/>
    <mergeCell ref="AEW6:AEZ6"/>
    <mergeCell ref="AFA6:AFD6"/>
    <mergeCell ref="AFE6:AFH6"/>
    <mergeCell ref="AFI6:AFL6"/>
    <mergeCell ref="AFM6:AFP6"/>
    <mergeCell ref="AFQ6:AFT6"/>
    <mergeCell ref="AFU6:AFX6"/>
    <mergeCell ref="AFY6:AGB6"/>
    <mergeCell ref="AGC6:AGF6"/>
    <mergeCell ref="ADM6:ADP6"/>
    <mergeCell ref="ADQ6:ADT6"/>
    <mergeCell ref="ADU6:ADX6"/>
    <mergeCell ref="ADY6:AEB6"/>
    <mergeCell ref="AEC6:AEF6"/>
    <mergeCell ref="AEG6:AEJ6"/>
    <mergeCell ref="AEK6:AEN6"/>
    <mergeCell ref="AEO6:AER6"/>
    <mergeCell ref="AES6:AEV6"/>
    <mergeCell ref="AHQ6:AHT6"/>
    <mergeCell ref="AHU6:AHX6"/>
    <mergeCell ref="AHY6:AIB6"/>
    <mergeCell ref="AIC6:AIF6"/>
    <mergeCell ref="AIG6:AIJ6"/>
    <mergeCell ref="AIK6:AIN6"/>
    <mergeCell ref="AIO6:AIR6"/>
    <mergeCell ref="AIS6:AIV6"/>
    <mergeCell ref="AIW6:AIZ6"/>
    <mergeCell ref="AGG6:AGJ6"/>
    <mergeCell ref="AGK6:AGN6"/>
    <mergeCell ref="AGO6:AGR6"/>
    <mergeCell ref="AGS6:AGV6"/>
    <mergeCell ref="AGW6:AGZ6"/>
    <mergeCell ref="AHA6:AHD6"/>
    <mergeCell ref="AHE6:AHH6"/>
    <mergeCell ref="AHI6:AHL6"/>
    <mergeCell ref="AHM6:AHP6"/>
    <mergeCell ref="AKK6:AKN6"/>
    <mergeCell ref="AKO6:AKR6"/>
    <mergeCell ref="AKS6:AKV6"/>
    <mergeCell ref="AKW6:AKZ6"/>
    <mergeCell ref="ALA6:ALD6"/>
    <mergeCell ref="ALE6:ALH6"/>
    <mergeCell ref="ALI6:ALL6"/>
    <mergeCell ref="ALM6:ALP6"/>
    <mergeCell ref="ALQ6:ALT6"/>
    <mergeCell ref="AJA6:AJD6"/>
    <mergeCell ref="AJE6:AJH6"/>
    <mergeCell ref="AJI6:AJL6"/>
    <mergeCell ref="AJM6:AJP6"/>
    <mergeCell ref="AJQ6:AJT6"/>
    <mergeCell ref="AJU6:AJX6"/>
    <mergeCell ref="AJY6:AKB6"/>
    <mergeCell ref="AKC6:AKF6"/>
    <mergeCell ref="AKG6:AKJ6"/>
    <mergeCell ref="ANE6:ANH6"/>
    <mergeCell ref="ANI6:ANL6"/>
    <mergeCell ref="ANM6:ANP6"/>
    <mergeCell ref="ANQ6:ANT6"/>
    <mergeCell ref="ANU6:ANX6"/>
    <mergeCell ref="ANY6:AOB6"/>
    <mergeCell ref="AOC6:AOF6"/>
    <mergeCell ref="AOG6:AOJ6"/>
    <mergeCell ref="AOK6:AON6"/>
    <mergeCell ref="ALU6:ALX6"/>
    <mergeCell ref="ALY6:AMB6"/>
    <mergeCell ref="AMC6:AMF6"/>
    <mergeCell ref="AMG6:AMJ6"/>
    <mergeCell ref="AMK6:AMN6"/>
    <mergeCell ref="AMO6:AMR6"/>
    <mergeCell ref="AMS6:AMV6"/>
    <mergeCell ref="AMW6:AMZ6"/>
    <mergeCell ref="ANA6:AND6"/>
    <mergeCell ref="APY6:AQB6"/>
    <mergeCell ref="AQC6:AQF6"/>
    <mergeCell ref="AQG6:AQJ6"/>
    <mergeCell ref="AQK6:AQN6"/>
    <mergeCell ref="AQO6:AQR6"/>
    <mergeCell ref="AQS6:AQV6"/>
    <mergeCell ref="AQW6:AQZ6"/>
    <mergeCell ref="ARA6:ARD6"/>
    <mergeCell ref="ARE6:ARH6"/>
    <mergeCell ref="AOO6:AOR6"/>
    <mergeCell ref="AOS6:AOV6"/>
    <mergeCell ref="AOW6:AOZ6"/>
    <mergeCell ref="APA6:APD6"/>
    <mergeCell ref="APE6:APH6"/>
    <mergeCell ref="API6:APL6"/>
    <mergeCell ref="APM6:APP6"/>
    <mergeCell ref="APQ6:APT6"/>
    <mergeCell ref="APU6:APX6"/>
    <mergeCell ref="ASS6:ASV6"/>
    <mergeCell ref="ASW6:ASZ6"/>
    <mergeCell ref="ATA6:ATD6"/>
    <mergeCell ref="ATE6:ATH6"/>
    <mergeCell ref="ATI6:ATL6"/>
    <mergeCell ref="ATM6:ATP6"/>
    <mergeCell ref="ATQ6:ATT6"/>
    <mergeCell ref="ATU6:ATX6"/>
    <mergeCell ref="ATY6:AUB6"/>
    <mergeCell ref="ARI6:ARL6"/>
    <mergeCell ref="ARM6:ARP6"/>
    <mergeCell ref="ARQ6:ART6"/>
    <mergeCell ref="ARU6:ARX6"/>
    <mergeCell ref="ARY6:ASB6"/>
    <mergeCell ref="ASC6:ASF6"/>
    <mergeCell ref="ASG6:ASJ6"/>
    <mergeCell ref="ASK6:ASN6"/>
    <mergeCell ref="ASO6:ASR6"/>
    <mergeCell ref="AVM6:AVP6"/>
    <mergeCell ref="AVQ6:AVT6"/>
    <mergeCell ref="AVU6:AVX6"/>
    <mergeCell ref="AVY6:AWB6"/>
    <mergeCell ref="AWC6:AWF6"/>
    <mergeCell ref="AWG6:AWJ6"/>
    <mergeCell ref="AWK6:AWN6"/>
    <mergeCell ref="AWO6:AWR6"/>
    <mergeCell ref="AWS6:AWV6"/>
    <mergeCell ref="AUC6:AUF6"/>
    <mergeCell ref="AUG6:AUJ6"/>
    <mergeCell ref="AUK6:AUN6"/>
    <mergeCell ref="AUO6:AUR6"/>
    <mergeCell ref="AUS6:AUV6"/>
    <mergeCell ref="AUW6:AUZ6"/>
    <mergeCell ref="AVA6:AVD6"/>
    <mergeCell ref="AVE6:AVH6"/>
    <mergeCell ref="AVI6:AVL6"/>
    <mergeCell ref="AYG6:AYJ6"/>
    <mergeCell ref="AYK6:AYN6"/>
    <mergeCell ref="AYO6:AYR6"/>
    <mergeCell ref="AYS6:AYV6"/>
    <mergeCell ref="AYW6:AYZ6"/>
    <mergeCell ref="AZA6:AZD6"/>
    <mergeCell ref="AZE6:AZH6"/>
    <mergeCell ref="AZI6:AZL6"/>
    <mergeCell ref="AZM6:AZP6"/>
    <mergeCell ref="AWW6:AWZ6"/>
    <mergeCell ref="AXA6:AXD6"/>
    <mergeCell ref="AXE6:AXH6"/>
    <mergeCell ref="AXI6:AXL6"/>
    <mergeCell ref="AXM6:AXP6"/>
    <mergeCell ref="AXQ6:AXT6"/>
    <mergeCell ref="AXU6:AXX6"/>
    <mergeCell ref="AXY6:AYB6"/>
    <mergeCell ref="AYC6:AYF6"/>
    <mergeCell ref="BBA6:BBD6"/>
    <mergeCell ref="BBE6:BBH6"/>
    <mergeCell ref="BBI6:BBL6"/>
    <mergeCell ref="BBM6:BBP6"/>
    <mergeCell ref="BBQ6:BBT6"/>
    <mergeCell ref="BBU6:BBX6"/>
    <mergeCell ref="BBY6:BCB6"/>
    <mergeCell ref="BCC6:BCF6"/>
    <mergeCell ref="BCG6:BCJ6"/>
    <mergeCell ref="AZQ6:AZT6"/>
    <mergeCell ref="AZU6:AZX6"/>
    <mergeCell ref="AZY6:BAB6"/>
    <mergeCell ref="BAC6:BAF6"/>
    <mergeCell ref="BAG6:BAJ6"/>
    <mergeCell ref="BAK6:BAN6"/>
    <mergeCell ref="BAO6:BAR6"/>
    <mergeCell ref="BAS6:BAV6"/>
    <mergeCell ref="BAW6:BAZ6"/>
    <mergeCell ref="BDU6:BDX6"/>
    <mergeCell ref="BDY6:BEB6"/>
    <mergeCell ref="BEC6:BEF6"/>
    <mergeCell ref="BEG6:BEJ6"/>
    <mergeCell ref="BEK6:BEN6"/>
    <mergeCell ref="BEO6:BER6"/>
    <mergeCell ref="BES6:BEV6"/>
    <mergeCell ref="BEW6:BEZ6"/>
    <mergeCell ref="BFA6:BFD6"/>
    <mergeCell ref="BCK6:BCN6"/>
    <mergeCell ref="BCO6:BCR6"/>
    <mergeCell ref="BCS6:BCV6"/>
    <mergeCell ref="BCW6:BCZ6"/>
    <mergeCell ref="BDA6:BDD6"/>
    <mergeCell ref="BDE6:BDH6"/>
    <mergeCell ref="BDI6:BDL6"/>
    <mergeCell ref="BDM6:BDP6"/>
    <mergeCell ref="BDQ6:BDT6"/>
    <mergeCell ref="BGO6:BGR6"/>
    <mergeCell ref="BGS6:BGV6"/>
    <mergeCell ref="BGW6:BGZ6"/>
    <mergeCell ref="BHA6:BHD6"/>
    <mergeCell ref="BHE6:BHH6"/>
    <mergeCell ref="BHI6:BHL6"/>
    <mergeCell ref="BHM6:BHP6"/>
    <mergeCell ref="BHQ6:BHT6"/>
    <mergeCell ref="BHU6:BHX6"/>
    <mergeCell ref="BFE6:BFH6"/>
    <mergeCell ref="BFI6:BFL6"/>
    <mergeCell ref="BFM6:BFP6"/>
    <mergeCell ref="BFQ6:BFT6"/>
    <mergeCell ref="BFU6:BFX6"/>
    <mergeCell ref="BFY6:BGB6"/>
    <mergeCell ref="BGC6:BGF6"/>
    <mergeCell ref="BGG6:BGJ6"/>
    <mergeCell ref="BGK6:BGN6"/>
    <mergeCell ref="BJI6:BJL6"/>
    <mergeCell ref="BJM6:BJP6"/>
    <mergeCell ref="BJQ6:BJT6"/>
    <mergeCell ref="BJU6:BJX6"/>
    <mergeCell ref="BJY6:BKB6"/>
    <mergeCell ref="BKC6:BKF6"/>
    <mergeCell ref="BKG6:BKJ6"/>
    <mergeCell ref="BKK6:BKN6"/>
    <mergeCell ref="BKO6:BKR6"/>
    <mergeCell ref="BHY6:BIB6"/>
    <mergeCell ref="BIC6:BIF6"/>
    <mergeCell ref="BIG6:BIJ6"/>
    <mergeCell ref="BIK6:BIN6"/>
    <mergeCell ref="BIO6:BIR6"/>
    <mergeCell ref="BIS6:BIV6"/>
    <mergeCell ref="BIW6:BIZ6"/>
    <mergeCell ref="BJA6:BJD6"/>
    <mergeCell ref="BJE6:BJH6"/>
    <mergeCell ref="BMC6:BMF6"/>
    <mergeCell ref="BMG6:BMJ6"/>
    <mergeCell ref="BMK6:BMN6"/>
    <mergeCell ref="BMO6:BMR6"/>
    <mergeCell ref="BMS6:BMV6"/>
    <mergeCell ref="BMW6:BMZ6"/>
    <mergeCell ref="BNA6:BND6"/>
    <mergeCell ref="BNE6:BNH6"/>
    <mergeCell ref="BNI6:BNL6"/>
    <mergeCell ref="BKS6:BKV6"/>
    <mergeCell ref="BKW6:BKZ6"/>
    <mergeCell ref="BLA6:BLD6"/>
    <mergeCell ref="BLE6:BLH6"/>
    <mergeCell ref="BLI6:BLL6"/>
    <mergeCell ref="BLM6:BLP6"/>
    <mergeCell ref="BLQ6:BLT6"/>
    <mergeCell ref="BLU6:BLX6"/>
    <mergeCell ref="BLY6:BMB6"/>
    <mergeCell ref="BOW6:BOZ6"/>
    <mergeCell ref="BPA6:BPD6"/>
    <mergeCell ref="BPE6:BPH6"/>
    <mergeCell ref="BPI6:BPL6"/>
    <mergeCell ref="BPM6:BPP6"/>
    <mergeCell ref="BPQ6:BPT6"/>
    <mergeCell ref="BPU6:BPX6"/>
    <mergeCell ref="BPY6:BQB6"/>
    <mergeCell ref="BQC6:BQF6"/>
    <mergeCell ref="BNM6:BNP6"/>
    <mergeCell ref="BNQ6:BNT6"/>
    <mergeCell ref="BNU6:BNX6"/>
    <mergeCell ref="BNY6:BOB6"/>
    <mergeCell ref="BOC6:BOF6"/>
    <mergeCell ref="BOG6:BOJ6"/>
    <mergeCell ref="BOK6:BON6"/>
    <mergeCell ref="BOO6:BOR6"/>
    <mergeCell ref="BOS6:BOV6"/>
    <mergeCell ref="BRQ6:BRT6"/>
    <mergeCell ref="BRU6:BRX6"/>
    <mergeCell ref="BRY6:BSB6"/>
    <mergeCell ref="BSC6:BSF6"/>
    <mergeCell ref="BSG6:BSJ6"/>
    <mergeCell ref="BSK6:BSN6"/>
    <mergeCell ref="BSO6:BSR6"/>
    <mergeCell ref="BSS6:BSV6"/>
    <mergeCell ref="BSW6:BSZ6"/>
    <mergeCell ref="BQG6:BQJ6"/>
    <mergeCell ref="BQK6:BQN6"/>
    <mergeCell ref="BQO6:BQR6"/>
    <mergeCell ref="BQS6:BQV6"/>
    <mergeCell ref="BQW6:BQZ6"/>
    <mergeCell ref="BRA6:BRD6"/>
    <mergeCell ref="BRE6:BRH6"/>
    <mergeCell ref="BRI6:BRL6"/>
    <mergeCell ref="BRM6:BRP6"/>
    <mergeCell ref="BUK6:BUN6"/>
    <mergeCell ref="BUO6:BUR6"/>
    <mergeCell ref="BUS6:BUV6"/>
    <mergeCell ref="BUW6:BUZ6"/>
    <mergeCell ref="BVA6:BVD6"/>
    <mergeCell ref="BVE6:BVH6"/>
    <mergeCell ref="BVI6:BVL6"/>
    <mergeCell ref="BVM6:BVP6"/>
    <mergeCell ref="BVQ6:BVT6"/>
    <mergeCell ref="BTA6:BTD6"/>
    <mergeCell ref="BTE6:BTH6"/>
    <mergeCell ref="BTI6:BTL6"/>
    <mergeCell ref="BTM6:BTP6"/>
    <mergeCell ref="BTQ6:BTT6"/>
    <mergeCell ref="BTU6:BTX6"/>
    <mergeCell ref="BTY6:BUB6"/>
    <mergeCell ref="BUC6:BUF6"/>
    <mergeCell ref="BUG6:BUJ6"/>
    <mergeCell ref="BXE6:BXH6"/>
    <mergeCell ref="BXI6:BXL6"/>
    <mergeCell ref="BXM6:BXP6"/>
    <mergeCell ref="BXQ6:BXT6"/>
    <mergeCell ref="BXU6:BXX6"/>
    <mergeCell ref="BXY6:BYB6"/>
    <mergeCell ref="BYC6:BYF6"/>
    <mergeCell ref="BYG6:BYJ6"/>
    <mergeCell ref="BYK6:BYN6"/>
    <mergeCell ref="BVU6:BVX6"/>
    <mergeCell ref="BVY6:BWB6"/>
    <mergeCell ref="BWC6:BWF6"/>
    <mergeCell ref="BWG6:BWJ6"/>
    <mergeCell ref="BWK6:BWN6"/>
    <mergeCell ref="BWO6:BWR6"/>
    <mergeCell ref="BWS6:BWV6"/>
    <mergeCell ref="BWW6:BWZ6"/>
    <mergeCell ref="BXA6:BXD6"/>
    <mergeCell ref="BZY6:CAB6"/>
    <mergeCell ref="CAC6:CAF6"/>
    <mergeCell ref="CAG6:CAJ6"/>
    <mergeCell ref="CAK6:CAN6"/>
    <mergeCell ref="CAO6:CAR6"/>
    <mergeCell ref="CAS6:CAV6"/>
    <mergeCell ref="CAW6:CAZ6"/>
    <mergeCell ref="CBA6:CBD6"/>
    <mergeCell ref="CBE6:CBH6"/>
    <mergeCell ref="BYO6:BYR6"/>
    <mergeCell ref="BYS6:BYV6"/>
    <mergeCell ref="BYW6:BYZ6"/>
    <mergeCell ref="BZA6:BZD6"/>
    <mergeCell ref="BZE6:BZH6"/>
    <mergeCell ref="BZI6:BZL6"/>
    <mergeCell ref="BZM6:BZP6"/>
    <mergeCell ref="BZQ6:BZT6"/>
    <mergeCell ref="BZU6:BZX6"/>
    <mergeCell ref="CCS6:CCV6"/>
    <mergeCell ref="CCW6:CCZ6"/>
    <mergeCell ref="CDA6:CDD6"/>
    <mergeCell ref="CDE6:CDH6"/>
    <mergeCell ref="CDI6:CDL6"/>
    <mergeCell ref="CDM6:CDP6"/>
    <mergeCell ref="CDQ6:CDT6"/>
    <mergeCell ref="CDU6:CDX6"/>
    <mergeCell ref="CDY6:CEB6"/>
    <mergeCell ref="CBI6:CBL6"/>
    <mergeCell ref="CBM6:CBP6"/>
    <mergeCell ref="CBQ6:CBT6"/>
    <mergeCell ref="CBU6:CBX6"/>
    <mergeCell ref="CBY6:CCB6"/>
    <mergeCell ref="CCC6:CCF6"/>
    <mergeCell ref="CCG6:CCJ6"/>
    <mergeCell ref="CCK6:CCN6"/>
    <mergeCell ref="CCO6:CCR6"/>
    <mergeCell ref="CFM6:CFP6"/>
    <mergeCell ref="CFQ6:CFT6"/>
    <mergeCell ref="CFU6:CFX6"/>
    <mergeCell ref="CFY6:CGB6"/>
    <mergeCell ref="CGC6:CGF6"/>
    <mergeCell ref="CGG6:CGJ6"/>
    <mergeCell ref="CGK6:CGN6"/>
    <mergeCell ref="CGO6:CGR6"/>
    <mergeCell ref="CGS6:CGV6"/>
    <mergeCell ref="CEC6:CEF6"/>
    <mergeCell ref="CEG6:CEJ6"/>
    <mergeCell ref="CEK6:CEN6"/>
    <mergeCell ref="CEO6:CER6"/>
    <mergeCell ref="CES6:CEV6"/>
    <mergeCell ref="CEW6:CEZ6"/>
    <mergeCell ref="CFA6:CFD6"/>
    <mergeCell ref="CFE6:CFH6"/>
    <mergeCell ref="CFI6:CFL6"/>
    <mergeCell ref="CIG6:CIJ6"/>
    <mergeCell ref="CIK6:CIN6"/>
    <mergeCell ref="CIO6:CIR6"/>
    <mergeCell ref="CIS6:CIV6"/>
    <mergeCell ref="CIW6:CIZ6"/>
    <mergeCell ref="CJA6:CJD6"/>
    <mergeCell ref="CJE6:CJH6"/>
    <mergeCell ref="CJI6:CJL6"/>
    <mergeCell ref="CJM6:CJP6"/>
    <mergeCell ref="CGW6:CGZ6"/>
    <mergeCell ref="CHA6:CHD6"/>
    <mergeCell ref="CHE6:CHH6"/>
    <mergeCell ref="CHI6:CHL6"/>
    <mergeCell ref="CHM6:CHP6"/>
    <mergeCell ref="CHQ6:CHT6"/>
    <mergeCell ref="CHU6:CHX6"/>
    <mergeCell ref="CHY6:CIB6"/>
    <mergeCell ref="CIC6:CIF6"/>
    <mergeCell ref="CLA6:CLD6"/>
    <mergeCell ref="CLE6:CLH6"/>
    <mergeCell ref="CLI6:CLL6"/>
    <mergeCell ref="CLM6:CLP6"/>
    <mergeCell ref="CLQ6:CLT6"/>
    <mergeCell ref="CLU6:CLX6"/>
    <mergeCell ref="CLY6:CMB6"/>
    <mergeCell ref="CMC6:CMF6"/>
    <mergeCell ref="CMG6:CMJ6"/>
    <mergeCell ref="CJQ6:CJT6"/>
    <mergeCell ref="CJU6:CJX6"/>
    <mergeCell ref="CJY6:CKB6"/>
    <mergeCell ref="CKC6:CKF6"/>
    <mergeCell ref="CKG6:CKJ6"/>
    <mergeCell ref="CKK6:CKN6"/>
    <mergeCell ref="CKO6:CKR6"/>
    <mergeCell ref="CKS6:CKV6"/>
    <mergeCell ref="CKW6:CKZ6"/>
    <mergeCell ref="CNU6:CNX6"/>
    <mergeCell ref="CNY6:COB6"/>
    <mergeCell ref="COC6:COF6"/>
    <mergeCell ref="COG6:COJ6"/>
    <mergeCell ref="COK6:CON6"/>
    <mergeCell ref="COO6:COR6"/>
    <mergeCell ref="COS6:COV6"/>
    <mergeCell ref="COW6:COZ6"/>
    <mergeCell ref="CPA6:CPD6"/>
    <mergeCell ref="CMK6:CMN6"/>
    <mergeCell ref="CMO6:CMR6"/>
    <mergeCell ref="CMS6:CMV6"/>
    <mergeCell ref="CMW6:CMZ6"/>
    <mergeCell ref="CNA6:CND6"/>
    <mergeCell ref="CNE6:CNH6"/>
    <mergeCell ref="CNI6:CNL6"/>
    <mergeCell ref="CNM6:CNP6"/>
    <mergeCell ref="CNQ6:CNT6"/>
    <mergeCell ref="CQO6:CQR6"/>
    <mergeCell ref="CQS6:CQV6"/>
    <mergeCell ref="CQW6:CQZ6"/>
    <mergeCell ref="CRA6:CRD6"/>
    <mergeCell ref="CRE6:CRH6"/>
    <mergeCell ref="CRI6:CRL6"/>
    <mergeCell ref="CRM6:CRP6"/>
    <mergeCell ref="CRQ6:CRT6"/>
    <mergeCell ref="CRU6:CRX6"/>
    <mergeCell ref="CPE6:CPH6"/>
    <mergeCell ref="CPI6:CPL6"/>
    <mergeCell ref="CPM6:CPP6"/>
    <mergeCell ref="CPQ6:CPT6"/>
    <mergeCell ref="CPU6:CPX6"/>
    <mergeCell ref="CPY6:CQB6"/>
    <mergeCell ref="CQC6:CQF6"/>
    <mergeCell ref="CQG6:CQJ6"/>
    <mergeCell ref="CQK6:CQN6"/>
    <mergeCell ref="CTI6:CTL6"/>
    <mergeCell ref="CTM6:CTP6"/>
    <mergeCell ref="CTQ6:CTT6"/>
    <mergeCell ref="CTU6:CTX6"/>
    <mergeCell ref="CTY6:CUB6"/>
    <mergeCell ref="CUC6:CUF6"/>
    <mergeCell ref="CUG6:CUJ6"/>
    <mergeCell ref="CUK6:CUN6"/>
    <mergeCell ref="CUO6:CUR6"/>
    <mergeCell ref="CRY6:CSB6"/>
    <mergeCell ref="CSC6:CSF6"/>
    <mergeCell ref="CSG6:CSJ6"/>
    <mergeCell ref="CSK6:CSN6"/>
    <mergeCell ref="CSO6:CSR6"/>
    <mergeCell ref="CSS6:CSV6"/>
    <mergeCell ref="CSW6:CSZ6"/>
    <mergeCell ref="CTA6:CTD6"/>
    <mergeCell ref="CTE6:CTH6"/>
    <mergeCell ref="CWC6:CWF6"/>
    <mergeCell ref="CWG6:CWJ6"/>
    <mergeCell ref="CWK6:CWN6"/>
    <mergeCell ref="CWO6:CWR6"/>
    <mergeCell ref="CWS6:CWV6"/>
    <mergeCell ref="CWW6:CWZ6"/>
    <mergeCell ref="CXA6:CXD6"/>
    <mergeCell ref="CXE6:CXH6"/>
    <mergeCell ref="CXI6:CXL6"/>
    <mergeCell ref="CUS6:CUV6"/>
    <mergeCell ref="CUW6:CUZ6"/>
    <mergeCell ref="CVA6:CVD6"/>
    <mergeCell ref="CVE6:CVH6"/>
    <mergeCell ref="CVI6:CVL6"/>
    <mergeCell ref="CVM6:CVP6"/>
    <mergeCell ref="CVQ6:CVT6"/>
    <mergeCell ref="CVU6:CVX6"/>
    <mergeCell ref="CVY6:CWB6"/>
    <mergeCell ref="CYW6:CYZ6"/>
    <mergeCell ref="CZA6:CZD6"/>
    <mergeCell ref="CZE6:CZH6"/>
    <mergeCell ref="CZI6:CZL6"/>
    <mergeCell ref="CZM6:CZP6"/>
    <mergeCell ref="CZQ6:CZT6"/>
    <mergeCell ref="CZU6:CZX6"/>
    <mergeCell ref="CZY6:DAB6"/>
    <mergeCell ref="DAC6:DAF6"/>
    <mergeCell ref="CXM6:CXP6"/>
    <mergeCell ref="CXQ6:CXT6"/>
    <mergeCell ref="CXU6:CXX6"/>
    <mergeCell ref="CXY6:CYB6"/>
    <mergeCell ref="CYC6:CYF6"/>
    <mergeCell ref="CYG6:CYJ6"/>
    <mergeCell ref="CYK6:CYN6"/>
    <mergeCell ref="CYO6:CYR6"/>
    <mergeCell ref="CYS6:CYV6"/>
    <mergeCell ref="DBQ6:DBT6"/>
    <mergeCell ref="DBU6:DBX6"/>
    <mergeCell ref="DBY6:DCB6"/>
    <mergeCell ref="DCC6:DCF6"/>
    <mergeCell ref="DCG6:DCJ6"/>
    <mergeCell ref="DCK6:DCN6"/>
    <mergeCell ref="DCO6:DCR6"/>
    <mergeCell ref="DCS6:DCV6"/>
    <mergeCell ref="DCW6:DCZ6"/>
    <mergeCell ref="DAG6:DAJ6"/>
    <mergeCell ref="DAK6:DAN6"/>
    <mergeCell ref="DAO6:DAR6"/>
    <mergeCell ref="DAS6:DAV6"/>
    <mergeCell ref="DAW6:DAZ6"/>
    <mergeCell ref="DBA6:DBD6"/>
    <mergeCell ref="DBE6:DBH6"/>
    <mergeCell ref="DBI6:DBL6"/>
    <mergeCell ref="DBM6:DBP6"/>
    <mergeCell ref="DEK6:DEN6"/>
    <mergeCell ref="DEO6:DER6"/>
    <mergeCell ref="DES6:DEV6"/>
    <mergeCell ref="DEW6:DEZ6"/>
    <mergeCell ref="DFA6:DFD6"/>
    <mergeCell ref="DFE6:DFH6"/>
    <mergeCell ref="DFI6:DFL6"/>
    <mergeCell ref="DFM6:DFP6"/>
    <mergeCell ref="DFQ6:DFT6"/>
    <mergeCell ref="DDA6:DDD6"/>
    <mergeCell ref="DDE6:DDH6"/>
    <mergeCell ref="DDI6:DDL6"/>
    <mergeCell ref="DDM6:DDP6"/>
    <mergeCell ref="DDQ6:DDT6"/>
    <mergeCell ref="DDU6:DDX6"/>
    <mergeCell ref="DDY6:DEB6"/>
    <mergeCell ref="DEC6:DEF6"/>
    <mergeCell ref="DEG6:DEJ6"/>
    <mergeCell ref="DHE6:DHH6"/>
    <mergeCell ref="DHI6:DHL6"/>
    <mergeCell ref="DHM6:DHP6"/>
    <mergeCell ref="DHQ6:DHT6"/>
    <mergeCell ref="DHU6:DHX6"/>
    <mergeCell ref="DHY6:DIB6"/>
    <mergeCell ref="DIC6:DIF6"/>
    <mergeCell ref="DIG6:DIJ6"/>
    <mergeCell ref="DIK6:DIN6"/>
    <mergeCell ref="DFU6:DFX6"/>
    <mergeCell ref="DFY6:DGB6"/>
    <mergeCell ref="DGC6:DGF6"/>
    <mergeCell ref="DGG6:DGJ6"/>
    <mergeCell ref="DGK6:DGN6"/>
    <mergeCell ref="DGO6:DGR6"/>
    <mergeCell ref="DGS6:DGV6"/>
    <mergeCell ref="DGW6:DGZ6"/>
    <mergeCell ref="DHA6:DHD6"/>
    <mergeCell ref="DJY6:DKB6"/>
    <mergeCell ref="DKC6:DKF6"/>
    <mergeCell ref="DKG6:DKJ6"/>
    <mergeCell ref="DKK6:DKN6"/>
    <mergeCell ref="DKO6:DKR6"/>
    <mergeCell ref="DKS6:DKV6"/>
    <mergeCell ref="DKW6:DKZ6"/>
    <mergeCell ref="DLA6:DLD6"/>
    <mergeCell ref="DLE6:DLH6"/>
    <mergeCell ref="DIO6:DIR6"/>
    <mergeCell ref="DIS6:DIV6"/>
    <mergeCell ref="DIW6:DIZ6"/>
    <mergeCell ref="DJA6:DJD6"/>
    <mergeCell ref="DJE6:DJH6"/>
    <mergeCell ref="DJI6:DJL6"/>
    <mergeCell ref="DJM6:DJP6"/>
    <mergeCell ref="DJQ6:DJT6"/>
    <mergeCell ref="DJU6:DJX6"/>
    <mergeCell ref="DMS6:DMV6"/>
    <mergeCell ref="DMW6:DMZ6"/>
    <mergeCell ref="DNA6:DND6"/>
    <mergeCell ref="DNE6:DNH6"/>
    <mergeCell ref="DNI6:DNL6"/>
    <mergeCell ref="DNM6:DNP6"/>
    <mergeCell ref="DNQ6:DNT6"/>
    <mergeCell ref="DNU6:DNX6"/>
    <mergeCell ref="DNY6:DOB6"/>
    <mergeCell ref="DLI6:DLL6"/>
    <mergeCell ref="DLM6:DLP6"/>
    <mergeCell ref="DLQ6:DLT6"/>
    <mergeCell ref="DLU6:DLX6"/>
    <mergeCell ref="DLY6:DMB6"/>
    <mergeCell ref="DMC6:DMF6"/>
    <mergeCell ref="DMG6:DMJ6"/>
    <mergeCell ref="DMK6:DMN6"/>
    <mergeCell ref="DMO6:DMR6"/>
    <mergeCell ref="DPM6:DPP6"/>
    <mergeCell ref="DPQ6:DPT6"/>
    <mergeCell ref="DPU6:DPX6"/>
    <mergeCell ref="DPY6:DQB6"/>
    <mergeCell ref="DQC6:DQF6"/>
    <mergeCell ref="DQG6:DQJ6"/>
    <mergeCell ref="DQK6:DQN6"/>
    <mergeCell ref="DQO6:DQR6"/>
    <mergeCell ref="DQS6:DQV6"/>
    <mergeCell ref="DOC6:DOF6"/>
    <mergeCell ref="DOG6:DOJ6"/>
    <mergeCell ref="DOK6:DON6"/>
    <mergeCell ref="DOO6:DOR6"/>
    <mergeCell ref="DOS6:DOV6"/>
    <mergeCell ref="DOW6:DOZ6"/>
    <mergeCell ref="DPA6:DPD6"/>
    <mergeCell ref="DPE6:DPH6"/>
    <mergeCell ref="DPI6:DPL6"/>
    <mergeCell ref="DSG6:DSJ6"/>
    <mergeCell ref="DSK6:DSN6"/>
    <mergeCell ref="DSO6:DSR6"/>
    <mergeCell ref="DSS6:DSV6"/>
    <mergeCell ref="DSW6:DSZ6"/>
    <mergeCell ref="DTA6:DTD6"/>
    <mergeCell ref="DTE6:DTH6"/>
    <mergeCell ref="DTI6:DTL6"/>
    <mergeCell ref="DTM6:DTP6"/>
    <mergeCell ref="DQW6:DQZ6"/>
    <mergeCell ref="DRA6:DRD6"/>
    <mergeCell ref="DRE6:DRH6"/>
    <mergeCell ref="DRI6:DRL6"/>
    <mergeCell ref="DRM6:DRP6"/>
    <mergeCell ref="DRQ6:DRT6"/>
    <mergeCell ref="DRU6:DRX6"/>
    <mergeCell ref="DRY6:DSB6"/>
    <mergeCell ref="DSC6:DSF6"/>
    <mergeCell ref="DVA6:DVD6"/>
    <mergeCell ref="DVE6:DVH6"/>
    <mergeCell ref="DVI6:DVL6"/>
    <mergeCell ref="DVM6:DVP6"/>
    <mergeCell ref="DVQ6:DVT6"/>
    <mergeCell ref="DVU6:DVX6"/>
    <mergeCell ref="DVY6:DWB6"/>
    <mergeCell ref="DWC6:DWF6"/>
    <mergeCell ref="DWG6:DWJ6"/>
    <mergeCell ref="DTQ6:DTT6"/>
    <mergeCell ref="DTU6:DTX6"/>
    <mergeCell ref="DTY6:DUB6"/>
    <mergeCell ref="DUC6:DUF6"/>
    <mergeCell ref="DUG6:DUJ6"/>
    <mergeCell ref="DUK6:DUN6"/>
    <mergeCell ref="DUO6:DUR6"/>
    <mergeCell ref="DUS6:DUV6"/>
    <mergeCell ref="DUW6:DUZ6"/>
    <mergeCell ref="DXU6:DXX6"/>
    <mergeCell ref="DXY6:DYB6"/>
    <mergeCell ref="DYC6:DYF6"/>
    <mergeCell ref="DYG6:DYJ6"/>
    <mergeCell ref="DYK6:DYN6"/>
    <mergeCell ref="DYO6:DYR6"/>
    <mergeCell ref="DYS6:DYV6"/>
    <mergeCell ref="DYW6:DYZ6"/>
    <mergeCell ref="DZA6:DZD6"/>
    <mergeCell ref="DWK6:DWN6"/>
    <mergeCell ref="DWO6:DWR6"/>
    <mergeCell ref="DWS6:DWV6"/>
    <mergeCell ref="DWW6:DWZ6"/>
    <mergeCell ref="DXA6:DXD6"/>
    <mergeCell ref="DXE6:DXH6"/>
    <mergeCell ref="DXI6:DXL6"/>
    <mergeCell ref="DXM6:DXP6"/>
    <mergeCell ref="DXQ6:DXT6"/>
    <mergeCell ref="EAO6:EAR6"/>
    <mergeCell ref="EAS6:EAV6"/>
    <mergeCell ref="EAW6:EAZ6"/>
    <mergeCell ref="EBA6:EBD6"/>
    <mergeCell ref="EBE6:EBH6"/>
    <mergeCell ref="EBI6:EBL6"/>
    <mergeCell ref="EBM6:EBP6"/>
    <mergeCell ref="EBQ6:EBT6"/>
    <mergeCell ref="EBU6:EBX6"/>
    <mergeCell ref="DZE6:DZH6"/>
    <mergeCell ref="DZI6:DZL6"/>
    <mergeCell ref="DZM6:DZP6"/>
    <mergeCell ref="DZQ6:DZT6"/>
    <mergeCell ref="DZU6:DZX6"/>
    <mergeCell ref="DZY6:EAB6"/>
    <mergeCell ref="EAC6:EAF6"/>
    <mergeCell ref="EAG6:EAJ6"/>
    <mergeCell ref="EAK6:EAN6"/>
    <mergeCell ref="EDI6:EDL6"/>
    <mergeCell ref="EDM6:EDP6"/>
    <mergeCell ref="EDQ6:EDT6"/>
    <mergeCell ref="EDU6:EDX6"/>
    <mergeCell ref="EDY6:EEB6"/>
    <mergeCell ref="EEC6:EEF6"/>
    <mergeCell ref="EEG6:EEJ6"/>
    <mergeCell ref="EEK6:EEN6"/>
    <mergeCell ref="EEO6:EER6"/>
    <mergeCell ref="EBY6:ECB6"/>
    <mergeCell ref="ECC6:ECF6"/>
    <mergeCell ref="ECG6:ECJ6"/>
    <mergeCell ref="ECK6:ECN6"/>
    <mergeCell ref="ECO6:ECR6"/>
    <mergeCell ref="ECS6:ECV6"/>
    <mergeCell ref="ECW6:ECZ6"/>
    <mergeCell ref="EDA6:EDD6"/>
    <mergeCell ref="EDE6:EDH6"/>
    <mergeCell ref="EGC6:EGF6"/>
    <mergeCell ref="EGG6:EGJ6"/>
    <mergeCell ref="EGK6:EGN6"/>
    <mergeCell ref="EGO6:EGR6"/>
    <mergeCell ref="EGS6:EGV6"/>
    <mergeCell ref="EGW6:EGZ6"/>
    <mergeCell ref="EHA6:EHD6"/>
    <mergeCell ref="EHE6:EHH6"/>
    <mergeCell ref="EHI6:EHL6"/>
    <mergeCell ref="EES6:EEV6"/>
    <mergeCell ref="EEW6:EEZ6"/>
    <mergeCell ref="EFA6:EFD6"/>
    <mergeCell ref="EFE6:EFH6"/>
    <mergeCell ref="EFI6:EFL6"/>
    <mergeCell ref="EFM6:EFP6"/>
    <mergeCell ref="EFQ6:EFT6"/>
    <mergeCell ref="EFU6:EFX6"/>
    <mergeCell ref="EFY6:EGB6"/>
    <mergeCell ref="EIW6:EIZ6"/>
    <mergeCell ref="EJA6:EJD6"/>
    <mergeCell ref="EJE6:EJH6"/>
    <mergeCell ref="EJI6:EJL6"/>
    <mergeCell ref="EJM6:EJP6"/>
    <mergeCell ref="EJQ6:EJT6"/>
    <mergeCell ref="EJU6:EJX6"/>
    <mergeCell ref="EJY6:EKB6"/>
    <mergeCell ref="EKC6:EKF6"/>
    <mergeCell ref="EHM6:EHP6"/>
    <mergeCell ref="EHQ6:EHT6"/>
    <mergeCell ref="EHU6:EHX6"/>
    <mergeCell ref="EHY6:EIB6"/>
    <mergeCell ref="EIC6:EIF6"/>
    <mergeCell ref="EIG6:EIJ6"/>
    <mergeCell ref="EIK6:EIN6"/>
    <mergeCell ref="EIO6:EIR6"/>
    <mergeCell ref="EIS6:EIV6"/>
    <mergeCell ref="ELQ6:ELT6"/>
    <mergeCell ref="ELU6:ELX6"/>
    <mergeCell ref="ELY6:EMB6"/>
    <mergeCell ref="EMC6:EMF6"/>
    <mergeCell ref="EMG6:EMJ6"/>
    <mergeCell ref="EMK6:EMN6"/>
    <mergeCell ref="EMO6:EMR6"/>
    <mergeCell ref="EMS6:EMV6"/>
    <mergeCell ref="EMW6:EMZ6"/>
    <mergeCell ref="EKG6:EKJ6"/>
    <mergeCell ref="EKK6:EKN6"/>
    <mergeCell ref="EKO6:EKR6"/>
    <mergeCell ref="EKS6:EKV6"/>
    <mergeCell ref="EKW6:EKZ6"/>
    <mergeCell ref="ELA6:ELD6"/>
    <mergeCell ref="ELE6:ELH6"/>
    <mergeCell ref="ELI6:ELL6"/>
    <mergeCell ref="ELM6:ELP6"/>
    <mergeCell ref="EOK6:EON6"/>
    <mergeCell ref="EOO6:EOR6"/>
    <mergeCell ref="EOS6:EOV6"/>
    <mergeCell ref="EOW6:EOZ6"/>
    <mergeCell ref="EPA6:EPD6"/>
    <mergeCell ref="EPE6:EPH6"/>
    <mergeCell ref="EPI6:EPL6"/>
    <mergeCell ref="EPM6:EPP6"/>
    <mergeCell ref="EPQ6:EPT6"/>
    <mergeCell ref="ENA6:END6"/>
    <mergeCell ref="ENE6:ENH6"/>
    <mergeCell ref="ENI6:ENL6"/>
    <mergeCell ref="ENM6:ENP6"/>
    <mergeCell ref="ENQ6:ENT6"/>
    <mergeCell ref="ENU6:ENX6"/>
    <mergeCell ref="ENY6:EOB6"/>
    <mergeCell ref="EOC6:EOF6"/>
    <mergeCell ref="EOG6:EOJ6"/>
    <mergeCell ref="ERE6:ERH6"/>
    <mergeCell ref="ERI6:ERL6"/>
    <mergeCell ref="ERM6:ERP6"/>
    <mergeCell ref="ERQ6:ERT6"/>
    <mergeCell ref="ERU6:ERX6"/>
    <mergeCell ref="ERY6:ESB6"/>
    <mergeCell ref="ESC6:ESF6"/>
    <mergeCell ref="ESG6:ESJ6"/>
    <mergeCell ref="ESK6:ESN6"/>
    <mergeCell ref="EPU6:EPX6"/>
    <mergeCell ref="EPY6:EQB6"/>
    <mergeCell ref="EQC6:EQF6"/>
    <mergeCell ref="EQG6:EQJ6"/>
    <mergeCell ref="EQK6:EQN6"/>
    <mergeCell ref="EQO6:EQR6"/>
    <mergeCell ref="EQS6:EQV6"/>
    <mergeCell ref="EQW6:EQZ6"/>
    <mergeCell ref="ERA6:ERD6"/>
    <mergeCell ref="ETY6:EUB6"/>
    <mergeCell ref="EUC6:EUF6"/>
    <mergeCell ref="EUG6:EUJ6"/>
    <mergeCell ref="EUK6:EUN6"/>
    <mergeCell ref="EUO6:EUR6"/>
    <mergeCell ref="EUS6:EUV6"/>
    <mergeCell ref="EUW6:EUZ6"/>
    <mergeCell ref="EVA6:EVD6"/>
    <mergeCell ref="EVE6:EVH6"/>
    <mergeCell ref="ESO6:ESR6"/>
    <mergeCell ref="ESS6:ESV6"/>
    <mergeCell ref="ESW6:ESZ6"/>
    <mergeCell ref="ETA6:ETD6"/>
    <mergeCell ref="ETE6:ETH6"/>
    <mergeCell ref="ETI6:ETL6"/>
    <mergeCell ref="ETM6:ETP6"/>
    <mergeCell ref="ETQ6:ETT6"/>
    <mergeCell ref="ETU6:ETX6"/>
    <mergeCell ref="EWS6:EWV6"/>
    <mergeCell ref="EWW6:EWZ6"/>
    <mergeCell ref="EXA6:EXD6"/>
    <mergeCell ref="EXE6:EXH6"/>
    <mergeCell ref="EXI6:EXL6"/>
    <mergeCell ref="EXM6:EXP6"/>
    <mergeCell ref="EXQ6:EXT6"/>
    <mergeCell ref="EXU6:EXX6"/>
    <mergeCell ref="EXY6:EYB6"/>
    <mergeCell ref="EVI6:EVL6"/>
    <mergeCell ref="EVM6:EVP6"/>
    <mergeCell ref="EVQ6:EVT6"/>
    <mergeCell ref="EVU6:EVX6"/>
    <mergeCell ref="EVY6:EWB6"/>
    <mergeCell ref="EWC6:EWF6"/>
    <mergeCell ref="EWG6:EWJ6"/>
    <mergeCell ref="EWK6:EWN6"/>
    <mergeCell ref="EWO6:EWR6"/>
    <mergeCell ref="EZM6:EZP6"/>
    <mergeCell ref="EZQ6:EZT6"/>
    <mergeCell ref="EZU6:EZX6"/>
    <mergeCell ref="EZY6:FAB6"/>
    <mergeCell ref="FAC6:FAF6"/>
    <mergeCell ref="FAG6:FAJ6"/>
    <mergeCell ref="FAK6:FAN6"/>
    <mergeCell ref="FAO6:FAR6"/>
    <mergeCell ref="FAS6:FAV6"/>
    <mergeCell ref="EYC6:EYF6"/>
    <mergeCell ref="EYG6:EYJ6"/>
    <mergeCell ref="EYK6:EYN6"/>
    <mergeCell ref="EYO6:EYR6"/>
    <mergeCell ref="EYS6:EYV6"/>
    <mergeCell ref="EYW6:EYZ6"/>
    <mergeCell ref="EZA6:EZD6"/>
    <mergeCell ref="EZE6:EZH6"/>
    <mergeCell ref="EZI6:EZL6"/>
    <mergeCell ref="FCG6:FCJ6"/>
    <mergeCell ref="FCK6:FCN6"/>
    <mergeCell ref="FCO6:FCR6"/>
    <mergeCell ref="FCS6:FCV6"/>
    <mergeCell ref="FCW6:FCZ6"/>
    <mergeCell ref="FDA6:FDD6"/>
    <mergeCell ref="FDE6:FDH6"/>
    <mergeCell ref="FDI6:FDL6"/>
    <mergeCell ref="FDM6:FDP6"/>
    <mergeCell ref="FAW6:FAZ6"/>
    <mergeCell ref="FBA6:FBD6"/>
    <mergeCell ref="FBE6:FBH6"/>
    <mergeCell ref="FBI6:FBL6"/>
    <mergeCell ref="FBM6:FBP6"/>
    <mergeCell ref="FBQ6:FBT6"/>
    <mergeCell ref="FBU6:FBX6"/>
    <mergeCell ref="FBY6:FCB6"/>
    <mergeCell ref="FCC6:FCF6"/>
    <mergeCell ref="FFA6:FFD6"/>
    <mergeCell ref="FFE6:FFH6"/>
    <mergeCell ref="FFI6:FFL6"/>
    <mergeCell ref="FFM6:FFP6"/>
    <mergeCell ref="FFQ6:FFT6"/>
    <mergeCell ref="FFU6:FFX6"/>
    <mergeCell ref="FFY6:FGB6"/>
    <mergeCell ref="FGC6:FGF6"/>
    <mergeCell ref="FGG6:FGJ6"/>
    <mergeCell ref="FDQ6:FDT6"/>
    <mergeCell ref="FDU6:FDX6"/>
    <mergeCell ref="FDY6:FEB6"/>
    <mergeCell ref="FEC6:FEF6"/>
    <mergeCell ref="FEG6:FEJ6"/>
    <mergeCell ref="FEK6:FEN6"/>
    <mergeCell ref="FEO6:FER6"/>
    <mergeCell ref="FES6:FEV6"/>
    <mergeCell ref="FEW6:FEZ6"/>
    <mergeCell ref="FHU6:FHX6"/>
    <mergeCell ref="FHY6:FIB6"/>
    <mergeCell ref="FIC6:FIF6"/>
    <mergeCell ref="FIG6:FIJ6"/>
    <mergeCell ref="FIK6:FIN6"/>
    <mergeCell ref="FIO6:FIR6"/>
    <mergeCell ref="FIS6:FIV6"/>
    <mergeCell ref="FIW6:FIZ6"/>
    <mergeCell ref="FJA6:FJD6"/>
    <mergeCell ref="FGK6:FGN6"/>
    <mergeCell ref="FGO6:FGR6"/>
    <mergeCell ref="FGS6:FGV6"/>
    <mergeCell ref="FGW6:FGZ6"/>
    <mergeCell ref="FHA6:FHD6"/>
    <mergeCell ref="FHE6:FHH6"/>
    <mergeCell ref="FHI6:FHL6"/>
    <mergeCell ref="FHM6:FHP6"/>
    <mergeCell ref="FHQ6:FHT6"/>
    <mergeCell ref="FKO6:FKR6"/>
    <mergeCell ref="FKS6:FKV6"/>
    <mergeCell ref="FKW6:FKZ6"/>
    <mergeCell ref="FLA6:FLD6"/>
    <mergeCell ref="FLE6:FLH6"/>
    <mergeCell ref="FLI6:FLL6"/>
    <mergeCell ref="FLM6:FLP6"/>
    <mergeCell ref="FLQ6:FLT6"/>
    <mergeCell ref="FLU6:FLX6"/>
    <mergeCell ref="FJE6:FJH6"/>
    <mergeCell ref="FJI6:FJL6"/>
    <mergeCell ref="FJM6:FJP6"/>
    <mergeCell ref="FJQ6:FJT6"/>
    <mergeCell ref="FJU6:FJX6"/>
    <mergeCell ref="FJY6:FKB6"/>
    <mergeCell ref="FKC6:FKF6"/>
    <mergeCell ref="FKG6:FKJ6"/>
    <mergeCell ref="FKK6:FKN6"/>
    <mergeCell ref="FNI6:FNL6"/>
    <mergeCell ref="FNM6:FNP6"/>
    <mergeCell ref="FNQ6:FNT6"/>
    <mergeCell ref="FNU6:FNX6"/>
    <mergeCell ref="FNY6:FOB6"/>
    <mergeCell ref="FOC6:FOF6"/>
    <mergeCell ref="FOG6:FOJ6"/>
    <mergeCell ref="FOK6:FON6"/>
    <mergeCell ref="FOO6:FOR6"/>
    <mergeCell ref="FLY6:FMB6"/>
    <mergeCell ref="FMC6:FMF6"/>
    <mergeCell ref="FMG6:FMJ6"/>
    <mergeCell ref="FMK6:FMN6"/>
    <mergeCell ref="FMO6:FMR6"/>
    <mergeCell ref="FMS6:FMV6"/>
    <mergeCell ref="FMW6:FMZ6"/>
    <mergeCell ref="FNA6:FND6"/>
    <mergeCell ref="FNE6:FNH6"/>
    <mergeCell ref="FQC6:FQF6"/>
    <mergeCell ref="FQG6:FQJ6"/>
    <mergeCell ref="FQK6:FQN6"/>
    <mergeCell ref="FQO6:FQR6"/>
    <mergeCell ref="FQS6:FQV6"/>
    <mergeCell ref="FQW6:FQZ6"/>
    <mergeCell ref="FRA6:FRD6"/>
    <mergeCell ref="FRE6:FRH6"/>
    <mergeCell ref="FRI6:FRL6"/>
    <mergeCell ref="FOS6:FOV6"/>
    <mergeCell ref="FOW6:FOZ6"/>
    <mergeCell ref="FPA6:FPD6"/>
    <mergeCell ref="FPE6:FPH6"/>
    <mergeCell ref="FPI6:FPL6"/>
    <mergeCell ref="FPM6:FPP6"/>
    <mergeCell ref="FPQ6:FPT6"/>
    <mergeCell ref="FPU6:FPX6"/>
    <mergeCell ref="FPY6:FQB6"/>
    <mergeCell ref="FSW6:FSZ6"/>
    <mergeCell ref="FTA6:FTD6"/>
    <mergeCell ref="FTE6:FTH6"/>
    <mergeCell ref="FTI6:FTL6"/>
    <mergeCell ref="FTM6:FTP6"/>
    <mergeCell ref="FTQ6:FTT6"/>
    <mergeCell ref="FTU6:FTX6"/>
    <mergeCell ref="FTY6:FUB6"/>
    <mergeCell ref="FUC6:FUF6"/>
    <mergeCell ref="FRM6:FRP6"/>
    <mergeCell ref="FRQ6:FRT6"/>
    <mergeCell ref="FRU6:FRX6"/>
    <mergeCell ref="FRY6:FSB6"/>
    <mergeCell ref="FSC6:FSF6"/>
    <mergeCell ref="FSG6:FSJ6"/>
    <mergeCell ref="FSK6:FSN6"/>
    <mergeCell ref="FSO6:FSR6"/>
    <mergeCell ref="FSS6:FSV6"/>
    <mergeCell ref="FVQ6:FVT6"/>
    <mergeCell ref="FVU6:FVX6"/>
    <mergeCell ref="FVY6:FWB6"/>
    <mergeCell ref="FWC6:FWF6"/>
    <mergeCell ref="FWG6:FWJ6"/>
    <mergeCell ref="FWK6:FWN6"/>
    <mergeCell ref="FWO6:FWR6"/>
    <mergeCell ref="FWS6:FWV6"/>
    <mergeCell ref="FWW6:FWZ6"/>
    <mergeCell ref="FUG6:FUJ6"/>
    <mergeCell ref="FUK6:FUN6"/>
    <mergeCell ref="FUO6:FUR6"/>
    <mergeCell ref="FUS6:FUV6"/>
    <mergeCell ref="FUW6:FUZ6"/>
    <mergeCell ref="FVA6:FVD6"/>
    <mergeCell ref="FVE6:FVH6"/>
    <mergeCell ref="FVI6:FVL6"/>
    <mergeCell ref="FVM6:FVP6"/>
    <mergeCell ref="FYK6:FYN6"/>
    <mergeCell ref="FYO6:FYR6"/>
    <mergeCell ref="FYS6:FYV6"/>
    <mergeCell ref="FYW6:FYZ6"/>
    <mergeCell ref="FZA6:FZD6"/>
    <mergeCell ref="FZE6:FZH6"/>
    <mergeCell ref="FZI6:FZL6"/>
    <mergeCell ref="FZM6:FZP6"/>
    <mergeCell ref="FZQ6:FZT6"/>
    <mergeCell ref="FXA6:FXD6"/>
    <mergeCell ref="FXE6:FXH6"/>
    <mergeCell ref="FXI6:FXL6"/>
    <mergeCell ref="FXM6:FXP6"/>
    <mergeCell ref="FXQ6:FXT6"/>
    <mergeCell ref="FXU6:FXX6"/>
    <mergeCell ref="FXY6:FYB6"/>
    <mergeCell ref="FYC6:FYF6"/>
    <mergeCell ref="FYG6:FYJ6"/>
    <mergeCell ref="GBE6:GBH6"/>
    <mergeCell ref="GBI6:GBL6"/>
    <mergeCell ref="GBM6:GBP6"/>
    <mergeCell ref="GBQ6:GBT6"/>
    <mergeCell ref="GBU6:GBX6"/>
    <mergeCell ref="GBY6:GCB6"/>
    <mergeCell ref="GCC6:GCF6"/>
    <mergeCell ref="GCG6:GCJ6"/>
    <mergeCell ref="GCK6:GCN6"/>
    <mergeCell ref="FZU6:FZX6"/>
    <mergeCell ref="FZY6:GAB6"/>
    <mergeCell ref="GAC6:GAF6"/>
    <mergeCell ref="GAG6:GAJ6"/>
    <mergeCell ref="GAK6:GAN6"/>
    <mergeCell ref="GAO6:GAR6"/>
    <mergeCell ref="GAS6:GAV6"/>
    <mergeCell ref="GAW6:GAZ6"/>
    <mergeCell ref="GBA6:GBD6"/>
    <mergeCell ref="GDY6:GEB6"/>
    <mergeCell ref="GEC6:GEF6"/>
    <mergeCell ref="GEG6:GEJ6"/>
    <mergeCell ref="GEK6:GEN6"/>
    <mergeCell ref="GEO6:GER6"/>
    <mergeCell ref="GES6:GEV6"/>
    <mergeCell ref="GEW6:GEZ6"/>
    <mergeCell ref="GFA6:GFD6"/>
    <mergeCell ref="GFE6:GFH6"/>
    <mergeCell ref="GCO6:GCR6"/>
    <mergeCell ref="GCS6:GCV6"/>
    <mergeCell ref="GCW6:GCZ6"/>
    <mergeCell ref="GDA6:GDD6"/>
    <mergeCell ref="GDE6:GDH6"/>
    <mergeCell ref="GDI6:GDL6"/>
    <mergeCell ref="GDM6:GDP6"/>
    <mergeCell ref="GDQ6:GDT6"/>
    <mergeCell ref="GDU6:GDX6"/>
    <mergeCell ref="GGS6:GGV6"/>
    <mergeCell ref="GGW6:GGZ6"/>
    <mergeCell ref="GHA6:GHD6"/>
    <mergeCell ref="GHE6:GHH6"/>
    <mergeCell ref="GHI6:GHL6"/>
    <mergeCell ref="GHM6:GHP6"/>
    <mergeCell ref="GHQ6:GHT6"/>
    <mergeCell ref="GHU6:GHX6"/>
    <mergeCell ref="GHY6:GIB6"/>
    <mergeCell ref="GFI6:GFL6"/>
    <mergeCell ref="GFM6:GFP6"/>
    <mergeCell ref="GFQ6:GFT6"/>
    <mergeCell ref="GFU6:GFX6"/>
    <mergeCell ref="GFY6:GGB6"/>
    <mergeCell ref="GGC6:GGF6"/>
    <mergeCell ref="GGG6:GGJ6"/>
    <mergeCell ref="GGK6:GGN6"/>
    <mergeCell ref="GGO6:GGR6"/>
    <mergeCell ref="GJM6:GJP6"/>
    <mergeCell ref="GJQ6:GJT6"/>
    <mergeCell ref="GJU6:GJX6"/>
    <mergeCell ref="GJY6:GKB6"/>
    <mergeCell ref="GKC6:GKF6"/>
    <mergeCell ref="GKG6:GKJ6"/>
    <mergeCell ref="GKK6:GKN6"/>
    <mergeCell ref="GKO6:GKR6"/>
    <mergeCell ref="GKS6:GKV6"/>
    <mergeCell ref="GIC6:GIF6"/>
    <mergeCell ref="GIG6:GIJ6"/>
    <mergeCell ref="GIK6:GIN6"/>
    <mergeCell ref="GIO6:GIR6"/>
    <mergeCell ref="GIS6:GIV6"/>
    <mergeCell ref="GIW6:GIZ6"/>
    <mergeCell ref="GJA6:GJD6"/>
    <mergeCell ref="GJE6:GJH6"/>
    <mergeCell ref="GJI6:GJL6"/>
    <mergeCell ref="GMG6:GMJ6"/>
    <mergeCell ref="GMK6:GMN6"/>
    <mergeCell ref="GMO6:GMR6"/>
    <mergeCell ref="GMS6:GMV6"/>
    <mergeCell ref="GMW6:GMZ6"/>
    <mergeCell ref="GNA6:GND6"/>
    <mergeCell ref="GNE6:GNH6"/>
    <mergeCell ref="GNI6:GNL6"/>
    <mergeCell ref="GNM6:GNP6"/>
    <mergeCell ref="GKW6:GKZ6"/>
    <mergeCell ref="GLA6:GLD6"/>
    <mergeCell ref="GLE6:GLH6"/>
    <mergeCell ref="GLI6:GLL6"/>
    <mergeCell ref="GLM6:GLP6"/>
    <mergeCell ref="GLQ6:GLT6"/>
    <mergeCell ref="GLU6:GLX6"/>
    <mergeCell ref="GLY6:GMB6"/>
    <mergeCell ref="GMC6:GMF6"/>
    <mergeCell ref="GPA6:GPD6"/>
    <mergeCell ref="GPE6:GPH6"/>
    <mergeCell ref="GPI6:GPL6"/>
    <mergeCell ref="GPM6:GPP6"/>
    <mergeCell ref="GPQ6:GPT6"/>
    <mergeCell ref="GPU6:GPX6"/>
    <mergeCell ref="GPY6:GQB6"/>
    <mergeCell ref="GQC6:GQF6"/>
    <mergeCell ref="GQG6:GQJ6"/>
    <mergeCell ref="GNQ6:GNT6"/>
    <mergeCell ref="GNU6:GNX6"/>
    <mergeCell ref="GNY6:GOB6"/>
    <mergeCell ref="GOC6:GOF6"/>
    <mergeCell ref="GOG6:GOJ6"/>
    <mergeCell ref="GOK6:GON6"/>
    <mergeCell ref="GOO6:GOR6"/>
    <mergeCell ref="GOS6:GOV6"/>
    <mergeCell ref="GOW6:GOZ6"/>
    <mergeCell ref="GRU6:GRX6"/>
    <mergeCell ref="GRY6:GSB6"/>
    <mergeCell ref="GSC6:GSF6"/>
    <mergeCell ref="GSG6:GSJ6"/>
    <mergeCell ref="GSK6:GSN6"/>
    <mergeCell ref="GSO6:GSR6"/>
    <mergeCell ref="GSS6:GSV6"/>
    <mergeCell ref="GSW6:GSZ6"/>
    <mergeCell ref="GTA6:GTD6"/>
    <mergeCell ref="GQK6:GQN6"/>
    <mergeCell ref="GQO6:GQR6"/>
    <mergeCell ref="GQS6:GQV6"/>
    <mergeCell ref="GQW6:GQZ6"/>
    <mergeCell ref="GRA6:GRD6"/>
    <mergeCell ref="GRE6:GRH6"/>
    <mergeCell ref="GRI6:GRL6"/>
    <mergeCell ref="GRM6:GRP6"/>
    <mergeCell ref="GRQ6:GRT6"/>
    <mergeCell ref="GUO6:GUR6"/>
    <mergeCell ref="GUS6:GUV6"/>
    <mergeCell ref="GUW6:GUZ6"/>
    <mergeCell ref="GVA6:GVD6"/>
    <mergeCell ref="GVE6:GVH6"/>
    <mergeCell ref="GVI6:GVL6"/>
    <mergeCell ref="GVM6:GVP6"/>
    <mergeCell ref="GVQ6:GVT6"/>
    <mergeCell ref="GVU6:GVX6"/>
    <mergeCell ref="GTE6:GTH6"/>
    <mergeCell ref="GTI6:GTL6"/>
    <mergeCell ref="GTM6:GTP6"/>
    <mergeCell ref="GTQ6:GTT6"/>
    <mergeCell ref="GTU6:GTX6"/>
    <mergeCell ref="GTY6:GUB6"/>
    <mergeCell ref="GUC6:GUF6"/>
    <mergeCell ref="GUG6:GUJ6"/>
    <mergeCell ref="GUK6:GUN6"/>
    <mergeCell ref="GXI6:GXL6"/>
    <mergeCell ref="GXM6:GXP6"/>
    <mergeCell ref="GXQ6:GXT6"/>
    <mergeCell ref="GXU6:GXX6"/>
    <mergeCell ref="GXY6:GYB6"/>
    <mergeCell ref="GYC6:GYF6"/>
    <mergeCell ref="GYG6:GYJ6"/>
    <mergeCell ref="GYK6:GYN6"/>
    <mergeCell ref="GYO6:GYR6"/>
    <mergeCell ref="GVY6:GWB6"/>
    <mergeCell ref="GWC6:GWF6"/>
    <mergeCell ref="GWG6:GWJ6"/>
    <mergeCell ref="GWK6:GWN6"/>
    <mergeCell ref="GWO6:GWR6"/>
    <mergeCell ref="GWS6:GWV6"/>
    <mergeCell ref="GWW6:GWZ6"/>
    <mergeCell ref="GXA6:GXD6"/>
    <mergeCell ref="GXE6:GXH6"/>
    <mergeCell ref="HAC6:HAF6"/>
    <mergeCell ref="HAG6:HAJ6"/>
    <mergeCell ref="HAK6:HAN6"/>
    <mergeCell ref="HAO6:HAR6"/>
    <mergeCell ref="HAS6:HAV6"/>
    <mergeCell ref="HAW6:HAZ6"/>
    <mergeCell ref="HBA6:HBD6"/>
    <mergeCell ref="HBE6:HBH6"/>
    <mergeCell ref="HBI6:HBL6"/>
    <mergeCell ref="GYS6:GYV6"/>
    <mergeCell ref="GYW6:GYZ6"/>
    <mergeCell ref="GZA6:GZD6"/>
    <mergeCell ref="GZE6:GZH6"/>
    <mergeCell ref="GZI6:GZL6"/>
    <mergeCell ref="GZM6:GZP6"/>
    <mergeCell ref="GZQ6:GZT6"/>
    <mergeCell ref="GZU6:GZX6"/>
    <mergeCell ref="GZY6:HAB6"/>
    <mergeCell ref="HCW6:HCZ6"/>
    <mergeCell ref="HDA6:HDD6"/>
    <mergeCell ref="HDE6:HDH6"/>
    <mergeCell ref="HDI6:HDL6"/>
    <mergeCell ref="HDM6:HDP6"/>
    <mergeCell ref="HDQ6:HDT6"/>
    <mergeCell ref="HDU6:HDX6"/>
    <mergeCell ref="HDY6:HEB6"/>
    <mergeCell ref="HEC6:HEF6"/>
    <mergeCell ref="HBM6:HBP6"/>
    <mergeCell ref="HBQ6:HBT6"/>
    <mergeCell ref="HBU6:HBX6"/>
    <mergeCell ref="HBY6:HCB6"/>
    <mergeCell ref="HCC6:HCF6"/>
    <mergeCell ref="HCG6:HCJ6"/>
    <mergeCell ref="HCK6:HCN6"/>
    <mergeCell ref="HCO6:HCR6"/>
    <mergeCell ref="HCS6:HCV6"/>
    <mergeCell ref="HFQ6:HFT6"/>
    <mergeCell ref="HFU6:HFX6"/>
    <mergeCell ref="HFY6:HGB6"/>
    <mergeCell ref="HGC6:HGF6"/>
    <mergeCell ref="HGG6:HGJ6"/>
    <mergeCell ref="HGK6:HGN6"/>
    <mergeCell ref="HGO6:HGR6"/>
    <mergeCell ref="HGS6:HGV6"/>
    <mergeCell ref="HGW6:HGZ6"/>
    <mergeCell ref="HEG6:HEJ6"/>
    <mergeCell ref="HEK6:HEN6"/>
    <mergeCell ref="HEO6:HER6"/>
    <mergeCell ref="HES6:HEV6"/>
    <mergeCell ref="HEW6:HEZ6"/>
    <mergeCell ref="HFA6:HFD6"/>
    <mergeCell ref="HFE6:HFH6"/>
    <mergeCell ref="HFI6:HFL6"/>
    <mergeCell ref="HFM6:HFP6"/>
    <mergeCell ref="HIK6:HIN6"/>
    <mergeCell ref="HIO6:HIR6"/>
    <mergeCell ref="HIS6:HIV6"/>
    <mergeCell ref="HIW6:HIZ6"/>
    <mergeCell ref="HJA6:HJD6"/>
    <mergeCell ref="HJE6:HJH6"/>
    <mergeCell ref="HJI6:HJL6"/>
    <mergeCell ref="HJM6:HJP6"/>
    <mergeCell ref="HJQ6:HJT6"/>
    <mergeCell ref="HHA6:HHD6"/>
    <mergeCell ref="HHE6:HHH6"/>
    <mergeCell ref="HHI6:HHL6"/>
    <mergeCell ref="HHM6:HHP6"/>
    <mergeCell ref="HHQ6:HHT6"/>
    <mergeCell ref="HHU6:HHX6"/>
    <mergeCell ref="HHY6:HIB6"/>
    <mergeCell ref="HIC6:HIF6"/>
    <mergeCell ref="HIG6:HIJ6"/>
    <mergeCell ref="HLE6:HLH6"/>
    <mergeCell ref="HLI6:HLL6"/>
    <mergeCell ref="HLM6:HLP6"/>
    <mergeCell ref="HLQ6:HLT6"/>
    <mergeCell ref="HLU6:HLX6"/>
    <mergeCell ref="HLY6:HMB6"/>
    <mergeCell ref="HMC6:HMF6"/>
    <mergeCell ref="HMG6:HMJ6"/>
    <mergeCell ref="HMK6:HMN6"/>
    <mergeCell ref="HJU6:HJX6"/>
    <mergeCell ref="HJY6:HKB6"/>
    <mergeCell ref="HKC6:HKF6"/>
    <mergeCell ref="HKG6:HKJ6"/>
    <mergeCell ref="HKK6:HKN6"/>
    <mergeCell ref="HKO6:HKR6"/>
    <mergeCell ref="HKS6:HKV6"/>
    <mergeCell ref="HKW6:HKZ6"/>
    <mergeCell ref="HLA6:HLD6"/>
    <mergeCell ref="HNY6:HOB6"/>
    <mergeCell ref="HOC6:HOF6"/>
    <mergeCell ref="HOG6:HOJ6"/>
    <mergeCell ref="HOK6:HON6"/>
    <mergeCell ref="HOO6:HOR6"/>
    <mergeCell ref="HOS6:HOV6"/>
    <mergeCell ref="HOW6:HOZ6"/>
    <mergeCell ref="HPA6:HPD6"/>
    <mergeCell ref="HPE6:HPH6"/>
    <mergeCell ref="HMO6:HMR6"/>
    <mergeCell ref="HMS6:HMV6"/>
    <mergeCell ref="HMW6:HMZ6"/>
    <mergeCell ref="HNA6:HND6"/>
    <mergeCell ref="HNE6:HNH6"/>
    <mergeCell ref="HNI6:HNL6"/>
    <mergeCell ref="HNM6:HNP6"/>
    <mergeCell ref="HNQ6:HNT6"/>
    <mergeCell ref="HNU6:HNX6"/>
    <mergeCell ref="HQS6:HQV6"/>
    <mergeCell ref="HQW6:HQZ6"/>
    <mergeCell ref="HRA6:HRD6"/>
    <mergeCell ref="HRE6:HRH6"/>
    <mergeCell ref="HRI6:HRL6"/>
    <mergeCell ref="HRM6:HRP6"/>
    <mergeCell ref="HRQ6:HRT6"/>
    <mergeCell ref="HRU6:HRX6"/>
    <mergeCell ref="HRY6:HSB6"/>
    <mergeCell ref="HPI6:HPL6"/>
    <mergeCell ref="HPM6:HPP6"/>
    <mergeCell ref="HPQ6:HPT6"/>
    <mergeCell ref="HPU6:HPX6"/>
    <mergeCell ref="HPY6:HQB6"/>
    <mergeCell ref="HQC6:HQF6"/>
    <mergeCell ref="HQG6:HQJ6"/>
    <mergeCell ref="HQK6:HQN6"/>
    <mergeCell ref="HQO6:HQR6"/>
    <mergeCell ref="HTM6:HTP6"/>
    <mergeCell ref="HTQ6:HTT6"/>
    <mergeCell ref="HTU6:HTX6"/>
    <mergeCell ref="HTY6:HUB6"/>
    <mergeCell ref="HUC6:HUF6"/>
    <mergeCell ref="HUG6:HUJ6"/>
    <mergeCell ref="HUK6:HUN6"/>
    <mergeCell ref="HUO6:HUR6"/>
    <mergeCell ref="HUS6:HUV6"/>
    <mergeCell ref="HSC6:HSF6"/>
    <mergeCell ref="HSG6:HSJ6"/>
    <mergeCell ref="HSK6:HSN6"/>
    <mergeCell ref="HSO6:HSR6"/>
    <mergeCell ref="HSS6:HSV6"/>
    <mergeCell ref="HSW6:HSZ6"/>
    <mergeCell ref="HTA6:HTD6"/>
    <mergeCell ref="HTE6:HTH6"/>
    <mergeCell ref="HTI6:HTL6"/>
    <mergeCell ref="HWG6:HWJ6"/>
    <mergeCell ref="HWK6:HWN6"/>
    <mergeCell ref="HWO6:HWR6"/>
    <mergeCell ref="HWS6:HWV6"/>
    <mergeCell ref="HWW6:HWZ6"/>
    <mergeCell ref="HXA6:HXD6"/>
    <mergeCell ref="HXE6:HXH6"/>
    <mergeCell ref="HXI6:HXL6"/>
    <mergeCell ref="HXM6:HXP6"/>
    <mergeCell ref="HUW6:HUZ6"/>
    <mergeCell ref="HVA6:HVD6"/>
    <mergeCell ref="HVE6:HVH6"/>
    <mergeCell ref="HVI6:HVL6"/>
    <mergeCell ref="HVM6:HVP6"/>
    <mergeCell ref="HVQ6:HVT6"/>
    <mergeCell ref="HVU6:HVX6"/>
    <mergeCell ref="HVY6:HWB6"/>
    <mergeCell ref="HWC6:HWF6"/>
    <mergeCell ref="HZA6:HZD6"/>
    <mergeCell ref="HZE6:HZH6"/>
    <mergeCell ref="HZI6:HZL6"/>
    <mergeCell ref="HZM6:HZP6"/>
    <mergeCell ref="HZQ6:HZT6"/>
    <mergeCell ref="HZU6:HZX6"/>
    <mergeCell ref="HZY6:IAB6"/>
    <mergeCell ref="IAC6:IAF6"/>
    <mergeCell ref="IAG6:IAJ6"/>
    <mergeCell ref="HXQ6:HXT6"/>
    <mergeCell ref="HXU6:HXX6"/>
    <mergeCell ref="HXY6:HYB6"/>
    <mergeCell ref="HYC6:HYF6"/>
    <mergeCell ref="HYG6:HYJ6"/>
    <mergeCell ref="HYK6:HYN6"/>
    <mergeCell ref="HYO6:HYR6"/>
    <mergeCell ref="HYS6:HYV6"/>
    <mergeCell ref="HYW6:HYZ6"/>
    <mergeCell ref="IBU6:IBX6"/>
    <mergeCell ref="IBY6:ICB6"/>
    <mergeCell ref="ICC6:ICF6"/>
    <mergeCell ref="ICG6:ICJ6"/>
    <mergeCell ref="ICK6:ICN6"/>
    <mergeCell ref="ICO6:ICR6"/>
    <mergeCell ref="ICS6:ICV6"/>
    <mergeCell ref="ICW6:ICZ6"/>
    <mergeCell ref="IDA6:IDD6"/>
    <mergeCell ref="IAK6:IAN6"/>
    <mergeCell ref="IAO6:IAR6"/>
    <mergeCell ref="IAS6:IAV6"/>
    <mergeCell ref="IAW6:IAZ6"/>
    <mergeCell ref="IBA6:IBD6"/>
    <mergeCell ref="IBE6:IBH6"/>
    <mergeCell ref="IBI6:IBL6"/>
    <mergeCell ref="IBM6:IBP6"/>
    <mergeCell ref="IBQ6:IBT6"/>
    <mergeCell ref="IEO6:IER6"/>
    <mergeCell ref="IES6:IEV6"/>
    <mergeCell ref="IEW6:IEZ6"/>
    <mergeCell ref="IFA6:IFD6"/>
    <mergeCell ref="IFE6:IFH6"/>
    <mergeCell ref="IFI6:IFL6"/>
    <mergeCell ref="IFM6:IFP6"/>
    <mergeCell ref="IFQ6:IFT6"/>
    <mergeCell ref="IFU6:IFX6"/>
    <mergeCell ref="IDE6:IDH6"/>
    <mergeCell ref="IDI6:IDL6"/>
    <mergeCell ref="IDM6:IDP6"/>
    <mergeCell ref="IDQ6:IDT6"/>
    <mergeCell ref="IDU6:IDX6"/>
    <mergeCell ref="IDY6:IEB6"/>
    <mergeCell ref="IEC6:IEF6"/>
    <mergeCell ref="IEG6:IEJ6"/>
    <mergeCell ref="IEK6:IEN6"/>
    <mergeCell ref="IHI6:IHL6"/>
    <mergeCell ref="IHM6:IHP6"/>
    <mergeCell ref="IHQ6:IHT6"/>
    <mergeCell ref="IHU6:IHX6"/>
    <mergeCell ref="IHY6:IIB6"/>
    <mergeCell ref="IIC6:IIF6"/>
    <mergeCell ref="IIG6:IIJ6"/>
    <mergeCell ref="IIK6:IIN6"/>
    <mergeCell ref="IIO6:IIR6"/>
    <mergeCell ref="IFY6:IGB6"/>
    <mergeCell ref="IGC6:IGF6"/>
    <mergeCell ref="IGG6:IGJ6"/>
    <mergeCell ref="IGK6:IGN6"/>
    <mergeCell ref="IGO6:IGR6"/>
    <mergeCell ref="IGS6:IGV6"/>
    <mergeCell ref="IGW6:IGZ6"/>
    <mergeCell ref="IHA6:IHD6"/>
    <mergeCell ref="IHE6:IHH6"/>
    <mergeCell ref="IKC6:IKF6"/>
    <mergeCell ref="IKG6:IKJ6"/>
    <mergeCell ref="IKK6:IKN6"/>
    <mergeCell ref="IKO6:IKR6"/>
    <mergeCell ref="IKS6:IKV6"/>
    <mergeCell ref="IKW6:IKZ6"/>
    <mergeCell ref="ILA6:ILD6"/>
    <mergeCell ref="ILE6:ILH6"/>
    <mergeCell ref="ILI6:ILL6"/>
    <mergeCell ref="IIS6:IIV6"/>
    <mergeCell ref="IIW6:IIZ6"/>
    <mergeCell ref="IJA6:IJD6"/>
    <mergeCell ref="IJE6:IJH6"/>
    <mergeCell ref="IJI6:IJL6"/>
    <mergeCell ref="IJM6:IJP6"/>
    <mergeCell ref="IJQ6:IJT6"/>
    <mergeCell ref="IJU6:IJX6"/>
    <mergeCell ref="IJY6:IKB6"/>
    <mergeCell ref="IMW6:IMZ6"/>
    <mergeCell ref="INA6:IND6"/>
    <mergeCell ref="INE6:INH6"/>
    <mergeCell ref="INI6:INL6"/>
    <mergeCell ref="INM6:INP6"/>
    <mergeCell ref="INQ6:INT6"/>
    <mergeCell ref="INU6:INX6"/>
    <mergeCell ref="INY6:IOB6"/>
    <mergeCell ref="IOC6:IOF6"/>
    <mergeCell ref="ILM6:ILP6"/>
    <mergeCell ref="ILQ6:ILT6"/>
    <mergeCell ref="ILU6:ILX6"/>
    <mergeCell ref="ILY6:IMB6"/>
    <mergeCell ref="IMC6:IMF6"/>
    <mergeCell ref="IMG6:IMJ6"/>
    <mergeCell ref="IMK6:IMN6"/>
    <mergeCell ref="IMO6:IMR6"/>
    <mergeCell ref="IMS6:IMV6"/>
    <mergeCell ref="IPQ6:IPT6"/>
    <mergeCell ref="IPU6:IPX6"/>
    <mergeCell ref="IPY6:IQB6"/>
    <mergeCell ref="IQC6:IQF6"/>
    <mergeCell ref="IQG6:IQJ6"/>
    <mergeCell ref="IQK6:IQN6"/>
    <mergeCell ref="IQO6:IQR6"/>
    <mergeCell ref="IQS6:IQV6"/>
    <mergeCell ref="IQW6:IQZ6"/>
    <mergeCell ref="IOG6:IOJ6"/>
    <mergeCell ref="IOK6:ION6"/>
    <mergeCell ref="IOO6:IOR6"/>
    <mergeCell ref="IOS6:IOV6"/>
    <mergeCell ref="IOW6:IOZ6"/>
    <mergeCell ref="IPA6:IPD6"/>
    <mergeCell ref="IPE6:IPH6"/>
    <mergeCell ref="IPI6:IPL6"/>
    <mergeCell ref="IPM6:IPP6"/>
    <mergeCell ref="ISK6:ISN6"/>
    <mergeCell ref="ISO6:ISR6"/>
    <mergeCell ref="ISS6:ISV6"/>
    <mergeCell ref="ISW6:ISZ6"/>
    <mergeCell ref="ITA6:ITD6"/>
    <mergeCell ref="ITE6:ITH6"/>
    <mergeCell ref="ITI6:ITL6"/>
    <mergeCell ref="ITM6:ITP6"/>
    <mergeCell ref="ITQ6:ITT6"/>
    <mergeCell ref="IRA6:IRD6"/>
    <mergeCell ref="IRE6:IRH6"/>
    <mergeCell ref="IRI6:IRL6"/>
    <mergeCell ref="IRM6:IRP6"/>
    <mergeCell ref="IRQ6:IRT6"/>
    <mergeCell ref="IRU6:IRX6"/>
    <mergeCell ref="IRY6:ISB6"/>
    <mergeCell ref="ISC6:ISF6"/>
    <mergeCell ref="ISG6:ISJ6"/>
    <mergeCell ref="IVE6:IVH6"/>
    <mergeCell ref="IVI6:IVL6"/>
    <mergeCell ref="IVM6:IVP6"/>
    <mergeCell ref="IVQ6:IVT6"/>
    <mergeCell ref="IVU6:IVX6"/>
    <mergeCell ref="IVY6:IWB6"/>
    <mergeCell ref="IWC6:IWF6"/>
    <mergeCell ref="IWG6:IWJ6"/>
    <mergeCell ref="IWK6:IWN6"/>
    <mergeCell ref="ITU6:ITX6"/>
    <mergeCell ref="ITY6:IUB6"/>
    <mergeCell ref="IUC6:IUF6"/>
    <mergeCell ref="IUG6:IUJ6"/>
    <mergeCell ref="IUK6:IUN6"/>
    <mergeCell ref="IUO6:IUR6"/>
    <mergeCell ref="IUS6:IUV6"/>
    <mergeCell ref="IUW6:IUZ6"/>
    <mergeCell ref="IVA6:IVD6"/>
    <mergeCell ref="IXY6:IYB6"/>
    <mergeCell ref="IYC6:IYF6"/>
    <mergeCell ref="IYG6:IYJ6"/>
    <mergeCell ref="IYK6:IYN6"/>
    <mergeCell ref="IYO6:IYR6"/>
    <mergeCell ref="IYS6:IYV6"/>
    <mergeCell ref="IYW6:IYZ6"/>
    <mergeCell ref="IZA6:IZD6"/>
    <mergeCell ref="IZE6:IZH6"/>
    <mergeCell ref="IWO6:IWR6"/>
    <mergeCell ref="IWS6:IWV6"/>
    <mergeCell ref="IWW6:IWZ6"/>
    <mergeCell ref="IXA6:IXD6"/>
    <mergeCell ref="IXE6:IXH6"/>
    <mergeCell ref="IXI6:IXL6"/>
    <mergeCell ref="IXM6:IXP6"/>
    <mergeCell ref="IXQ6:IXT6"/>
    <mergeCell ref="IXU6:IXX6"/>
    <mergeCell ref="JAS6:JAV6"/>
    <mergeCell ref="JAW6:JAZ6"/>
    <mergeCell ref="JBA6:JBD6"/>
    <mergeCell ref="JBE6:JBH6"/>
    <mergeCell ref="JBI6:JBL6"/>
    <mergeCell ref="JBM6:JBP6"/>
    <mergeCell ref="JBQ6:JBT6"/>
    <mergeCell ref="JBU6:JBX6"/>
    <mergeCell ref="JBY6:JCB6"/>
    <mergeCell ref="IZI6:IZL6"/>
    <mergeCell ref="IZM6:IZP6"/>
    <mergeCell ref="IZQ6:IZT6"/>
    <mergeCell ref="IZU6:IZX6"/>
    <mergeCell ref="IZY6:JAB6"/>
    <mergeCell ref="JAC6:JAF6"/>
    <mergeCell ref="JAG6:JAJ6"/>
    <mergeCell ref="JAK6:JAN6"/>
    <mergeCell ref="JAO6:JAR6"/>
    <mergeCell ref="JDM6:JDP6"/>
    <mergeCell ref="JDQ6:JDT6"/>
    <mergeCell ref="JDU6:JDX6"/>
    <mergeCell ref="JDY6:JEB6"/>
    <mergeCell ref="JEC6:JEF6"/>
    <mergeCell ref="JEG6:JEJ6"/>
    <mergeCell ref="JEK6:JEN6"/>
    <mergeCell ref="JEO6:JER6"/>
    <mergeCell ref="JES6:JEV6"/>
    <mergeCell ref="JCC6:JCF6"/>
    <mergeCell ref="JCG6:JCJ6"/>
    <mergeCell ref="JCK6:JCN6"/>
    <mergeCell ref="JCO6:JCR6"/>
    <mergeCell ref="JCS6:JCV6"/>
    <mergeCell ref="JCW6:JCZ6"/>
    <mergeCell ref="JDA6:JDD6"/>
    <mergeCell ref="JDE6:JDH6"/>
    <mergeCell ref="JDI6:JDL6"/>
    <mergeCell ref="JGG6:JGJ6"/>
    <mergeCell ref="JGK6:JGN6"/>
    <mergeCell ref="JGO6:JGR6"/>
    <mergeCell ref="JGS6:JGV6"/>
    <mergeCell ref="JGW6:JGZ6"/>
    <mergeCell ref="JHA6:JHD6"/>
    <mergeCell ref="JHE6:JHH6"/>
    <mergeCell ref="JHI6:JHL6"/>
    <mergeCell ref="JHM6:JHP6"/>
    <mergeCell ref="JEW6:JEZ6"/>
    <mergeCell ref="JFA6:JFD6"/>
    <mergeCell ref="JFE6:JFH6"/>
    <mergeCell ref="JFI6:JFL6"/>
    <mergeCell ref="JFM6:JFP6"/>
    <mergeCell ref="JFQ6:JFT6"/>
    <mergeCell ref="JFU6:JFX6"/>
    <mergeCell ref="JFY6:JGB6"/>
    <mergeCell ref="JGC6:JGF6"/>
    <mergeCell ref="JJA6:JJD6"/>
    <mergeCell ref="JJE6:JJH6"/>
    <mergeCell ref="JJI6:JJL6"/>
    <mergeCell ref="JJM6:JJP6"/>
    <mergeCell ref="JJQ6:JJT6"/>
    <mergeCell ref="JJU6:JJX6"/>
    <mergeCell ref="JJY6:JKB6"/>
    <mergeCell ref="JKC6:JKF6"/>
    <mergeCell ref="JKG6:JKJ6"/>
    <mergeCell ref="JHQ6:JHT6"/>
    <mergeCell ref="JHU6:JHX6"/>
    <mergeCell ref="JHY6:JIB6"/>
    <mergeCell ref="JIC6:JIF6"/>
    <mergeCell ref="JIG6:JIJ6"/>
    <mergeCell ref="JIK6:JIN6"/>
    <mergeCell ref="JIO6:JIR6"/>
    <mergeCell ref="JIS6:JIV6"/>
    <mergeCell ref="JIW6:JIZ6"/>
    <mergeCell ref="JLU6:JLX6"/>
    <mergeCell ref="JLY6:JMB6"/>
    <mergeCell ref="JMC6:JMF6"/>
    <mergeCell ref="JMG6:JMJ6"/>
    <mergeCell ref="JMK6:JMN6"/>
    <mergeCell ref="JMO6:JMR6"/>
    <mergeCell ref="JMS6:JMV6"/>
    <mergeCell ref="JMW6:JMZ6"/>
    <mergeCell ref="JNA6:JND6"/>
    <mergeCell ref="JKK6:JKN6"/>
    <mergeCell ref="JKO6:JKR6"/>
    <mergeCell ref="JKS6:JKV6"/>
    <mergeCell ref="JKW6:JKZ6"/>
    <mergeCell ref="JLA6:JLD6"/>
    <mergeCell ref="JLE6:JLH6"/>
    <mergeCell ref="JLI6:JLL6"/>
    <mergeCell ref="JLM6:JLP6"/>
    <mergeCell ref="JLQ6:JLT6"/>
    <mergeCell ref="JOO6:JOR6"/>
    <mergeCell ref="JOS6:JOV6"/>
    <mergeCell ref="JOW6:JOZ6"/>
    <mergeCell ref="JPA6:JPD6"/>
    <mergeCell ref="JPE6:JPH6"/>
    <mergeCell ref="JPI6:JPL6"/>
    <mergeCell ref="JPM6:JPP6"/>
    <mergeCell ref="JPQ6:JPT6"/>
    <mergeCell ref="JPU6:JPX6"/>
    <mergeCell ref="JNE6:JNH6"/>
    <mergeCell ref="JNI6:JNL6"/>
    <mergeCell ref="JNM6:JNP6"/>
    <mergeCell ref="JNQ6:JNT6"/>
    <mergeCell ref="JNU6:JNX6"/>
    <mergeCell ref="JNY6:JOB6"/>
    <mergeCell ref="JOC6:JOF6"/>
    <mergeCell ref="JOG6:JOJ6"/>
    <mergeCell ref="JOK6:JON6"/>
    <mergeCell ref="JRI6:JRL6"/>
    <mergeCell ref="JRM6:JRP6"/>
    <mergeCell ref="JRQ6:JRT6"/>
    <mergeCell ref="JRU6:JRX6"/>
    <mergeCell ref="JRY6:JSB6"/>
    <mergeCell ref="JSC6:JSF6"/>
    <mergeCell ref="JSG6:JSJ6"/>
    <mergeCell ref="JSK6:JSN6"/>
    <mergeCell ref="JSO6:JSR6"/>
    <mergeCell ref="JPY6:JQB6"/>
    <mergeCell ref="JQC6:JQF6"/>
    <mergeCell ref="JQG6:JQJ6"/>
    <mergeCell ref="JQK6:JQN6"/>
    <mergeCell ref="JQO6:JQR6"/>
    <mergeCell ref="JQS6:JQV6"/>
    <mergeCell ref="JQW6:JQZ6"/>
    <mergeCell ref="JRA6:JRD6"/>
    <mergeCell ref="JRE6:JRH6"/>
    <mergeCell ref="JUC6:JUF6"/>
    <mergeCell ref="JUG6:JUJ6"/>
    <mergeCell ref="JUK6:JUN6"/>
    <mergeCell ref="JUO6:JUR6"/>
    <mergeCell ref="JUS6:JUV6"/>
    <mergeCell ref="JUW6:JUZ6"/>
    <mergeCell ref="JVA6:JVD6"/>
    <mergeCell ref="JVE6:JVH6"/>
    <mergeCell ref="JVI6:JVL6"/>
    <mergeCell ref="JSS6:JSV6"/>
    <mergeCell ref="JSW6:JSZ6"/>
    <mergeCell ref="JTA6:JTD6"/>
    <mergeCell ref="JTE6:JTH6"/>
    <mergeCell ref="JTI6:JTL6"/>
    <mergeCell ref="JTM6:JTP6"/>
    <mergeCell ref="JTQ6:JTT6"/>
    <mergeCell ref="JTU6:JTX6"/>
    <mergeCell ref="JTY6:JUB6"/>
    <mergeCell ref="JWW6:JWZ6"/>
    <mergeCell ref="JXA6:JXD6"/>
    <mergeCell ref="JXE6:JXH6"/>
    <mergeCell ref="JXI6:JXL6"/>
    <mergeCell ref="JXM6:JXP6"/>
    <mergeCell ref="JXQ6:JXT6"/>
    <mergeCell ref="JXU6:JXX6"/>
    <mergeCell ref="JXY6:JYB6"/>
    <mergeCell ref="JYC6:JYF6"/>
    <mergeCell ref="JVM6:JVP6"/>
    <mergeCell ref="JVQ6:JVT6"/>
    <mergeCell ref="JVU6:JVX6"/>
    <mergeCell ref="JVY6:JWB6"/>
    <mergeCell ref="JWC6:JWF6"/>
    <mergeCell ref="JWG6:JWJ6"/>
    <mergeCell ref="JWK6:JWN6"/>
    <mergeCell ref="JWO6:JWR6"/>
    <mergeCell ref="JWS6:JWV6"/>
    <mergeCell ref="JZQ6:JZT6"/>
    <mergeCell ref="JZU6:JZX6"/>
    <mergeCell ref="JZY6:KAB6"/>
    <mergeCell ref="KAC6:KAF6"/>
    <mergeCell ref="KAG6:KAJ6"/>
    <mergeCell ref="KAK6:KAN6"/>
    <mergeCell ref="KAO6:KAR6"/>
    <mergeCell ref="KAS6:KAV6"/>
    <mergeCell ref="KAW6:KAZ6"/>
    <mergeCell ref="JYG6:JYJ6"/>
    <mergeCell ref="JYK6:JYN6"/>
    <mergeCell ref="JYO6:JYR6"/>
    <mergeCell ref="JYS6:JYV6"/>
    <mergeCell ref="JYW6:JYZ6"/>
    <mergeCell ref="JZA6:JZD6"/>
    <mergeCell ref="JZE6:JZH6"/>
    <mergeCell ref="JZI6:JZL6"/>
    <mergeCell ref="JZM6:JZP6"/>
    <mergeCell ref="KCK6:KCN6"/>
    <mergeCell ref="KCO6:KCR6"/>
    <mergeCell ref="KCS6:KCV6"/>
    <mergeCell ref="KCW6:KCZ6"/>
    <mergeCell ref="KDA6:KDD6"/>
    <mergeCell ref="KDE6:KDH6"/>
    <mergeCell ref="KDI6:KDL6"/>
    <mergeCell ref="KDM6:KDP6"/>
    <mergeCell ref="KDQ6:KDT6"/>
    <mergeCell ref="KBA6:KBD6"/>
    <mergeCell ref="KBE6:KBH6"/>
    <mergeCell ref="KBI6:KBL6"/>
    <mergeCell ref="KBM6:KBP6"/>
    <mergeCell ref="KBQ6:KBT6"/>
    <mergeCell ref="KBU6:KBX6"/>
    <mergeCell ref="KBY6:KCB6"/>
    <mergeCell ref="KCC6:KCF6"/>
    <mergeCell ref="KCG6:KCJ6"/>
    <mergeCell ref="KFE6:KFH6"/>
    <mergeCell ref="KFI6:KFL6"/>
    <mergeCell ref="KFM6:KFP6"/>
    <mergeCell ref="KFQ6:KFT6"/>
    <mergeCell ref="KFU6:KFX6"/>
    <mergeCell ref="KFY6:KGB6"/>
    <mergeCell ref="KGC6:KGF6"/>
    <mergeCell ref="KGG6:KGJ6"/>
    <mergeCell ref="KGK6:KGN6"/>
    <mergeCell ref="KDU6:KDX6"/>
    <mergeCell ref="KDY6:KEB6"/>
    <mergeCell ref="KEC6:KEF6"/>
    <mergeCell ref="KEG6:KEJ6"/>
    <mergeCell ref="KEK6:KEN6"/>
    <mergeCell ref="KEO6:KER6"/>
    <mergeCell ref="KES6:KEV6"/>
    <mergeCell ref="KEW6:KEZ6"/>
    <mergeCell ref="KFA6:KFD6"/>
    <mergeCell ref="KHY6:KIB6"/>
    <mergeCell ref="KIC6:KIF6"/>
    <mergeCell ref="KIG6:KIJ6"/>
    <mergeCell ref="KIK6:KIN6"/>
    <mergeCell ref="KIO6:KIR6"/>
    <mergeCell ref="KIS6:KIV6"/>
    <mergeCell ref="KIW6:KIZ6"/>
    <mergeCell ref="KJA6:KJD6"/>
    <mergeCell ref="KJE6:KJH6"/>
    <mergeCell ref="KGO6:KGR6"/>
    <mergeCell ref="KGS6:KGV6"/>
    <mergeCell ref="KGW6:KGZ6"/>
    <mergeCell ref="KHA6:KHD6"/>
    <mergeCell ref="KHE6:KHH6"/>
    <mergeCell ref="KHI6:KHL6"/>
    <mergeCell ref="KHM6:KHP6"/>
    <mergeCell ref="KHQ6:KHT6"/>
    <mergeCell ref="KHU6:KHX6"/>
    <mergeCell ref="KKS6:KKV6"/>
    <mergeCell ref="KKW6:KKZ6"/>
    <mergeCell ref="KLA6:KLD6"/>
    <mergeCell ref="KLE6:KLH6"/>
    <mergeCell ref="KLI6:KLL6"/>
    <mergeCell ref="KLM6:KLP6"/>
    <mergeCell ref="KLQ6:KLT6"/>
    <mergeCell ref="KLU6:KLX6"/>
    <mergeCell ref="KLY6:KMB6"/>
    <mergeCell ref="KJI6:KJL6"/>
    <mergeCell ref="KJM6:KJP6"/>
    <mergeCell ref="KJQ6:KJT6"/>
    <mergeCell ref="KJU6:KJX6"/>
    <mergeCell ref="KJY6:KKB6"/>
    <mergeCell ref="KKC6:KKF6"/>
    <mergeCell ref="KKG6:KKJ6"/>
    <mergeCell ref="KKK6:KKN6"/>
    <mergeCell ref="KKO6:KKR6"/>
    <mergeCell ref="KNM6:KNP6"/>
    <mergeCell ref="KNQ6:KNT6"/>
    <mergeCell ref="KNU6:KNX6"/>
    <mergeCell ref="KNY6:KOB6"/>
    <mergeCell ref="KOC6:KOF6"/>
    <mergeCell ref="KOG6:KOJ6"/>
    <mergeCell ref="KOK6:KON6"/>
    <mergeCell ref="KOO6:KOR6"/>
    <mergeCell ref="KOS6:KOV6"/>
    <mergeCell ref="KMC6:KMF6"/>
    <mergeCell ref="KMG6:KMJ6"/>
    <mergeCell ref="KMK6:KMN6"/>
    <mergeCell ref="KMO6:KMR6"/>
    <mergeCell ref="KMS6:KMV6"/>
    <mergeCell ref="KMW6:KMZ6"/>
    <mergeCell ref="KNA6:KND6"/>
    <mergeCell ref="KNE6:KNH6"/>
    <mergeCell ref="KNI6:KNL6"/>
    <mergeCell ref="KQG6:KQJ6"/>
    <mergeCell ref="KQK6:KQN6"/>
    <mergeCell ref="KQO6:KQR6"/>
    <mergeCell ref="KQS6:KQV6"/>
    <mergeCell ref="KQW6:KQZ6"/>
    <mergeCell ref="KRA6:KRD6"/>
    <mergeCell ref="KRE6:KRH6"/>
    <mergeCell ref="KRI6:KRL6"/>
    <mergeCell ref="KRM6:KRP6"/>
    <mergeCell ref="KOW6:KOZ6"/>
    <mergeCell ref="KPA6:KPD6"/>
    <mergeCell ref="KPE6:KPH6"/>
    <mergeCell ref="KPI6:KPL6"/>
    <mergeCell ref="KPM6:KPP6"/>
    <mergeCell ref="KPQ6:KPT6"/>
    <mergeCell ref="KPU6:KPX6"/>
    <mergeCell ref="KPY6:KQB6"/>
    <mergeCell ref="KQC6:KQF6"/>
    <mergeCell ref="KTA6:KTD6"/>
    <mergeCell ref="KTE6:KTH6"/>
    <mergeCell ref="KTI6:KTL6"/>
    <mergeCell ref="KTM6:KTP6"/>
    <mergeCell ref="KTQ6:KTT6"/>
    <mergeCell ref="KTU6:KTX6"/>
    <mergeCell ref="KTY6:KUB6"/>
    <mergeCell ref="KUC6:KUF6"/>
    <mergeCell ref="KUG6:KUJ6"/>
    <mergeCell ref="KRQ6:KRT6"/>
    <mergeCell ref="KRU6:KRX6"/>
    <mergeCell ref="KRY6:KSB6"/>
    <mergeCell ref="KSC6:KSF6"/>
    <mergeCell ref="KSG6:KSJ6"/>
    <mergeCell ref="KSK6:KSN6"/>
    <mergeCell ref="KSO6:KSR6"/>
    <mergeCell ref="KSS6:KSV6"/>
    <mergeCell ref="KSW6:KSZ6"/>
    <mergeCell ref="KVU6:KVX6"/>
    <mergeCell ref="KVY6:KWB6"/>
    <mergeCell ref="KWC6:KWF6"/>
    <mergeCell ref="KWG6:KWJ6"/>
    <mergeCell ref="KWK6:KWN6"/>
    <mergeCell ref="KWO6:KWR6"/>
    <mergeCell ref="KWS6:KWV6"/>
    <mergeCell ref="KWW6:KWZ6"/>
    <mergeCell ref="KXA6:KXD6"/>
    <mergeCell ref="KUK6:KUN6"/>
    <mergeCell ref="KUO6:KUR6"/>
    <mergeCell ref="KUS6:KUV6"/>
    <mergeCell ref="KUW6:KUZ6"/>
    <mergeCell ref="KVA6:KVD6"/>
    <mergeCell ref="KVE6:KVH6"/>
    <mergeCell ref="KVI6:KVL6"/>
    <mergeCell ref="KVM6:KVP6"/>
    <mergeCell ref="KVQ6:KVT6"/>
    <mergeCell ref="KYO6:KYR6"/>
    <mergeCell ref="KYS6:KYV6"/>
    <mergeCell ref="KYW6:KYZ6"/>
    <mergeCell ref="KZA6:KZD6"/>
    <mergeCell ref="KZE6:KZH6"/>
    <mergeCell ref="KZI6:KZL6"/>
    <mergeCell ref="KZM6:KZP6"/>
    <mergeCell ref="KZQ6:KZT6"/>
    <mergeCell ref="KZU6:KZX6"/>
    <mergeCell ref="KXE6:KXH6"/>
    <mergeCell ref="KXI6:KXL6"/>
    <mergeCell ref="KXM6:KXP6"/>
    <mergeCell ref="KXQ6:KXT6"/>
    <mergeCell ref="KXU6:KXX6"/>
    <mergeCell ref="KXY6:KYB6"/>
    <mergeCell ref="KYC6:KYF6"/>
    <mergeCell ref="KYG6:KYJ6"/>
    <mergeCell ref="KYK6:KYN6"/>
    <mergeCell ref="LBI6:LBL6"/>
    <mergeCell ref="LBM6:LBP6"/>
    <mergeCell ref="LBQ6:LBT6"/>
    <mergeCell ref="LBU6:LBX6"/>
    <mergeCell ref="LBY6:LCB6"/>
    <mergeCell ref="LCC6:LCF6"/>
    <mergeCell ref="LCG6:LCJ6"/>
    <mergeCell ref="LCK6:LCN6"/>
    <mergeCell ref="LCO6:LCR6"/>
    <mergeCell ref="KZY6:LAB6"/>
    <mergeCell ref="LAC6:LAF6"/>
    <mergeCell ref="LAG6:LAJ6"/>
    <mergeCell ref="LAK6:LAN6"/>
    <mergeCell ref="LAO6:LAR6"/>
    <mergeCell ref="LAS6:LAV6"/>
    <mergeCell ref="LAW6:LAZ6"/>
    <mergeCell ref="LBA6:LBD6"/>
    <mergeCell ref="LBE6:LBH6"/>
    <mergeCell ref="LEC6:LEF6"/>
    <mergeCell ref="LEG6:LEJ6"/>
    <mergeCell ref="LEK6:LEN6"/>
    <mergeCell ref="LEO6:LER6"/>
    <mergeCell ref="LES6:LEV6"/>
    <mergeCell ref="LEW6:LEZ6"/>
    <mergeCell ref="LFA6:LFD6"/>
    <mergeCell ref="LFE6:LFH6"/>
    <mergeCell ref="LFI6:LFL6"/>
    <mergeCell ref="LCS6:LCV6"/>
    <mergeCell ref="LCW6:LCZ6"/>
    <mergeCell ref="LDA6:LDD6"/>
    <mergeCell ref="LDE6:LDH6"/>
    <mergeCell ref="LDI6:LDL6"/>
    <mergeCell ref="LDM6:LDP6"/>
    <mergeCell ref="LDQ6:LDT6"/>
    <mergeCell ref="LDU6:LDX6"/>
    <mergeCell ref="LDY6:LEB6"/>
    <mergeCell ref="LGW6:LGZ6"/>
    <mergeCell ref="LHA6:LHD6"/>
    <mergeCell ref="LHE6:LHH6"/>
    <mergeCell ref="LHI6:LHL6"/>
    <mergeCell ref="LHM6:LHP6"/>
    <mergeCell ref="LHQ6:LHT6"/>
    <mergeCell ref="LHU6:LHX6"/>
    <mergeCell ref="LHY6:LIB6"/>
    <mergeCell ref="LIC6:LIF6"/>
    <mergeCell ref="LFM6:LFP6"/>
    <mergeCell ref="LFQ6:LFT6"/>
    <mergeCell ref="LFU6:LFX6"/>
    <mergeCell ref="LFY6:LGB6"/>
    <mergeCell ref="LGC6:LGF6"/>
    <mergeCell ref="LGG6:LGJ6"/>
    <mergeCell ref="LGK6:LGN6"/>
    <mergeCell ref="LGO6:LGR6"/>
    <mergeCell ref="LGS6:LGV6"/>
    <mergeCell ref="LJQ6:LJT6"/>
    <mergeCell ref="LJU6:LJX6"/>
    <mergeCell ref="LJY6:LKB6"/>
    <mergeCell ref="LKC6:LKF6"/>
    <mergeCell ref="LKG6:LKJ6"/>
    <mergeCell ref="LKK6:LKN6"/>
    <mergeCell ref="LKO6:LKR6"/>
    <mergeCell ref="LKS6:LKV6"/>
    <mergeCell ref="LKW6:LKZ6"/>
    <mergeCell ref="LIG6:LIJ6"/>
    <mergeCell ref="LIK6:LIN6"/>
    <mergeCell ref="LIO6:LIR6"/>
    <mergeCell ref="LIS6:LIV6"/>
    <mergeCell ref="LIW6:LIZ6"/>
    <mergeCell ref="LJA6:LJD6"/>
    <mergeCell ref="LJE6:LJH6"/>
    <mergeCell ref="LJI6:LJL6"/>
    <mergeCell ref="LJM6:LJP6"/>
    <mergeCell ref="LMK6:LMN6"/>
    <mergeCell ref="LMO6:LMR6"/>
    <mergeCell ref="LMS6:LMV6"/>
    <mergeCell ref="LMW6:LMZ6"/>
    <mergeCell ref="LNA6:LND6"/>
    <mergeCell ref="LNE6:LNH6"/>
    <mergeCell ref="LNI6:LNL6"/>
    <mergeCell ref="LNM6:LNP6"/>
    <mergeCell ref="LNQ6:LNT6"/>
    <mergeCell ref="LLA6:LLD6"/>
    <mergeCell ref="LLE6:LLH6"/>
    <mergeCell ref="LLI6:LLL6"/>
    <mergeCell ref="LLM6:LLP6"/>
    <mergeCell ref="LLQ6:LLT6"/>
    <mergeCell ref="LLU6:LLX6"/>
    <mergeCell ref="LLY6:LMB6"/>
    <mergeCell ref="LMC6:LMF6"/>
    <mergeCell ref="LMG6:LMJ6"/>
    <mergeCell ref="LPE6:LPH6"/>
    <mergeCell ref="LPI6:LPL6"/>
    <mergeCell ref="LPM6:LPP6"/>
    <mergeCell ref="LPQ6:LPT6"/>
    <mergeCell ref="LPU6:LPX6"/>
    <mergeCell ref="LPY6:LQB6"/>
    <mergeCell ref="LQC6:LQF6"/>
    <mergeCell ref="LQG6:LQJ6"/>
    <mergeCell ref="LQK6:LQN6"/>
    <mergeCell ref="LNU6:LNX6"/>
    <mergeCell ref="LNY6:LOB6"/>
    <mergeCell ref="LOC6:LOF6"/>
    <mergeCell ref="LOG6:LOJ6"/>
    <mergeCell ref="LOK6:LON6"/>
    <mergeCell ref="LOO6:LOR6"/>
    <mergeCell ref="LOS6:LOV6"/>
    <mergeCell ref="LOW6:LOZ6"/>
    <mergeCell ref="LPA6:LPD6"/>
    <mergeCell ref="LRY6:LSB6"/>
    <mergeCell ref="LSC6:LSF6"/>
    <mergeCell ref="LSG6:LSJ6"/>
    <mergeCell ref="LSK6:LSN6"/>
    <mergeCell ref="LSO6:LSR6"/>
    <mergeCell ref="LSS6:LSV6"/>
    <mergeCell ref="LSW6:LSZ6"/>
    <mergeCell ref="LTA6:LTD6"/>
    <mergeCell ref="LTE6:LTH6"/>
    <mergeCell ref="LQO6:LQR6"/>
    <mergeCell ref="LQS6:LQV6"/>
    <mergeCell ref="LQW6:LQZ6"/>
    <mergeCell ref="LRA6:LRD6"/>
    <mergeCell ref="LRE6:LRH6"/>
    <mergeCell ref="LRI6:LRL6"/>
    <mergeCell ref="LRM6:LRP6"/>
    <mergeCell ref="LRQ6:LRT6"/>
    <mergeCell ref="LRU6:LRX6"/>
    <mergeCell ref="LUS6:LUV6"/>
    <mergeCell ref="LUW6:LUZ6"/>
    <mergeCell ref="LVA6:LVD6"/>
    <mergeCell ref="LVE6:LVH6"/>
    <mergeCell ref="LVI6:LVL6"/>
    <mergeCell ref="LVM6:LVP6"/>
    <mergeCell ref="LVQ6:LVT6"/>
    <mergeCell ref="LVU6:LVX6"/>
    <mergeCell ref="LVY6:LWB6"/>
    <mergeCell ref="LTI6:LTL6"/>
    <mergeCell ref="LTM6:LTP6"/>
    <mergeCell ref="LTQ6:LTT6"/>
    <mergeCell ref="LTU6:LTX6"/>
    <mergeCell ref="LTY6:LUB6"/>
    <mergeCell ref="LUC6:LUF6"/>
    <mergeCell ref="LUG6:LUJ6"/>
    <mergeCell ref="LUK6:LUN6"/>
    <mergeCell ref="LUO6:LUR6"/>
    <mergeCell ref="LXM6:LXP6"/>
    <mergeCell ref="LXQ6:LXT6"/>
    <mergeCell ref="LXU6:LXX6"/>
    <mergeCell ref="LXY6:LYB6"/>
    <mergeCell ref="LYC6:LYF6"/>
    <mergeCell ref="LYG6:LYJ6"/>
    <mergeCell ref="LYK6:LYN6"/>
    <mergeCell ref="LYO6:LYR6"/>
    <mergeCell ref="LYS6:LYV6"/>
    <mergeCell ref="LWC6:LWF6"/>
    <mergeCell ref="LWG6:LWJ6"/>
    <mergeCell ref="LWK6:LWN6"/>
    <mergeCell ref="LWO6:LWR6"/>
    <mergeCell ref="LWS6:LWV6"/>
    <mergeCell ref="LWW6:LWZ6"/>
    <mergeCell ref="LXA6:LXD6"/>
    <mergeCell ref="LXE6:LXH6"/>
    <mergeCell ref="LXI6:LXL6"/>
    <mergeCell ref="MAG6:MAJ6"/>
    <mergeCell ref="MAK6:MAN6"/>
    <mergeCell ref="MAO6:MAR6"/>
    <mergeCell ref="MAS6:MAV6"/>
    <mergeCell ref="MAW6:MAZ6"/>
    <mergeCell ref="MBA6:MBD6"/>
    <mergeCell ref="MBE6:MBH6"/>
    <mergeCell ref="MBI6:MBL6"/>
    <mergeCell ref="MBM6:MBP6"/>
    <mergeCell ref="LYW6:LYZ6"/>
    <mergeCell ref="LZA6:LZD6"/>
    <mergeCell ref="LZE6:LZH6"/>
    <mergeCell ref="LZI6:LZL6"/>
    <mergeCell ref="LZM6:LZP6"/>
    <mergeCell ref="LZQ6:LZT6"/>
    <mergeCell ref="LZU6:LZX6"/>
    <mergeCell ref="LZY6:MAB6"/>
    <mergeCell ref="MAC6:MAF6"/>
    <mergeCell ref="MDA6:MDD6"/>
    <mergeCell ref="MDE6:MDH6"/>
    <mergeCell ref="MDI6:MDL6"/>
    <mergeCell ref="MDM6:MDP6"/>
    <mergeCell ref="MDQ6:MDT6"/>
    <mergeCell ref="MDU6:MDX6"/>
    <mergeCell ref="MDY6:MEB6"/>
    <mergeCell ref="MEC6:MEF6"/>
    <mergeCell ref="MEG6:MEJ6"/>
    <mergeCell ref="MBQ6:MBT6"/>
    <mergeCell ref="MBU6:MBX6"/>
    <mergeCell ref="MBY6:MCB6"/>
    <mergeCell ref="MCC6:MCF6"/>
    <mergeCell ref="MCG6:MCJ6"/>
    <mergeCell ref="MCK6:MCN6"/>
    <mergeCell ref="MCO6:MCR6"/>
    <mergeCell ref="MCS6:MCV6"/>
    <mergeCell ref="MCW6:MCZ6"/>
    <mergeCell ref="MFU6:MFX6"/>
    <mergeCell ref="MFY6:MGB6"/>
    <mergeCell ref="MGC6:MGF6"/>
    <mergeCell ref="MGG6:MGJ6"/>
    <mergeCell ref="MGK6:MGN6"/>
    <mergeCell ref="MGO6:MGR6"/>
    <mergeCell ref="MGS6:MGV6"/>
    <mergeCell ref="MGW6:MGZ6"/>
    <mergeCell ref="MHA6:MHD6"/>
    <mergeCell ref="MEK6:MEN6"/>
    <mergeCell ref="MEO6:MER6"/>
    <mergeCell ref="MES6:MEV6"/>
    <mergeCell ref="MEW6:MEZ6"/>
    <mergeCell ref="MFA6:MFD6"/>
    <mergeCell ref="MFE6:MFH6"/>
    <mergeCell ref="MFI6:MFL6"/>
    <mergeCell ref="MFM6:MFP6"/>
    <mergeCell ref="MFQ6:MFT6"/>
    <mergeCell ref="MIO6:MIR6"/>
    <mergeCell ref="MIS6:MIV6"/>
    <mergeCell ref="MIW6:MIZ6"/>
    <mergeCell ref="MJA6:MJD6"/>
    <mergeCell ref="MJE6:MJH6"/>
    <mergeCell ref="MJI6:MJL6"/>
    <mergeCell ref="MJM6:MJP6"/>
    <mergeCell ref="MJQ6:MJT6"/>
    <mergeCell ref="MJU6:MJX6"/>
    <mergeCell ref="MHE6:MHH6"/>
    <mergeCell ref="MHI6:MHL6"/>
    <mergeCell ref="MHM6:MHP6"/>
    <mergeCell ref="MHQ6:MHT6"/>
    <mergeCell ref="MHU6:MHX6"/>
    <mergeCell ref="MHY6:MIB6"/>
    <mergeCell ref="MIC6:MIF6"/>
    <mergeCell ref="MIG6:MIJ6"/>
    <mergeCell ref="MIK6:MIN6"/>
    <mergeCell ref="MLI6:MLL6"/>
    <mergeCell ref="MLM6:MLP6"/>
    <mergeCell ref="MLQ6:MLT6"/>
    <mergeCell ref="MLU6:MLX6"/>
    <mergeCell ref="MLY6:MMB6"/>
    <mergeCell ref="MMC6:MMF6"/>
    <mergeCell ref="MMG6:MMJ6"/>
    <mergeCell ref="MMK6:MMN6"/>
    <mergeCell ref="MMO6:MMR6"/>
    <mergeCell ref="MJY6:MKB6"/>
    <mergeCell ref="MKC6:MKF6"/>
    <mergeCell ref="MKG6:MKJ6"/>
    <mergeCell ref="MKK6:MKN6"/>
    <mergeCell ref="MKO6:MKR6"/>
    <mergeCell ref="MKS6:MKV6"/>
    <mergeCell ref="MKW6:MKZ6"/>
    <mergeCell ref="MLA6:MLD6"/>
    <mergeCell ref="MLE6:MLH6"/>
    <mergeCell ref="MOC6:MOF6"/>
    <mergeCell ref="MOG6:MOJ6"/>
    <mergeCell ref="MOK6:MON6"/>
    <mergeCell ref="MOO6:MOR6"/>
    <mergeCell ref="MOS6:MOV6"/>
    <mergeCell ref="MOW6:MOZ6"/>
    <mergeCell ref="MPA6:MPD6"/>
    <mergeCell ref="MPE6:MPH6"/>
    <mergeCell ref="MPI6:MPL6"/>
    <mergeCell ref="MMS6:MMV6"/>
    <mergeCell ref="MMW6:MMZ6"/>
    <mergeCell ref="MNA6:MND6"/>
    <mergeCell ref="MNE6:MNH6"/>
    <mergeCell ref="MNI6:MNL6"/>
    <mergeCell ref="MNM6:MNP6"/>
    <mergeCell ref="MNQ6:MNT6"/>
    <mergeCell ref="MNU6:MNX6"/>
    <mergeCell ref="MNY6:MOB6"/>
    <mergeCell ref="MQW6:MQZ6"/>
    <mergeCell ref="MRA6:MRD6"/>
    <mergeCell ref="MRE6:MRH6"/>
    <mergeCell ref="MRI6:MRL6"/>
    <mergeCell ref="MRM6:MRP6"/>
    <mergeCell ref="MRQ6:MRT6"/>
    <mergeCell ref="MRU6:MRX6"/>
    <mergeCell ref="MRY6:MSB6"/>
    <mergeCell ref="MSC6:MSF6"/>
    <mergeCell ref="MPM6:MPP6"/>
    <mergeCell ref="MPQ6:MPT6"/>
    <mergeCell ref="MPU6:MPX6"/>
    <mergeCell ref="MPY6:MQB6"/>
    <mergeCell ref="MQC6:MQF6"/>
    <mergeCell ref="MQG6:MQJ6"/>
    <mergeCell ref="MQK6:MQN6"/>
    <mergeCell ref="MQO6:MQR6"/>
    <mergeCell ref="MQS6:MQV6"/>
    <mergeCell ref="MTQ6:MTT6"/>
    <mergeCell ref="MTU6:MTX6"/>
    <mergeCell ref="MTY6:MUB6"/>
    <mergeCell ref="MUC6:MUF6"/>
    <mergeCell ref="MUG6:MUJ6"/>
    <mergeCell ref="MUK6:MUN6"/>
    <mergeCell ref="MUO6:MUR6"/>
    <mergeCell ref="MUS6:MUV6"/>
    <mergeCell ref="MUW6:MUZ6"/>
    <mergeCell ref="MSG6:MSJ6"/>
    <mergeCell ref="MSK6:MSN6"/>
    <mergeCell ref="MSO6:MSR6"/>
    <mergeCell ref="MSS6:MSV6"/>
    <mergeCell ref="MSW6:MSZ6"/>
    <mergeCell ref="MTA6:MTD6"/>
    <mergeCell ref="MTE6:MTH6"/>
    <mergeCell ref="MTI6:MTL6"/>
    <mergeCell ref="MTM6:MTP6"/>
    <mergeCell ref="MWK6:MWN6"/>
    <mergeCell ref="MWO6:MWR6"/>
    <mergeCell ref="MWS6:MWV6"/>
    <mergeCell ref="MWW6:MWZ6"/>
    <mergeCell ref="MXA6:MXD6"/>
    <mergeCell ref="MXE6:MXH6"/>
    <mergeCell ref="MXI6:MXL6"/>
    <mergeCell ref="MXM6:MXP6"/>
    <mergeCell ref="MXQ6:MXT6"/>
    <mergeCell ref="MVA6:MVD6"/>
    <mergeCell ref="MVE6:MVH6"/>
    <mergeCell ref="MVI6:MVL6"/>
    <mergeCell ref="MVM6:MVP6"/>
    <mergeCell ref="MVQ6:MVT6"/>
    <mergeCell ref="MVU6:MVX6"/>
    <mergeCell ref="MVY6:MWB6"/>
    <mergeCell ref="MWC6:MWF6"/>
    <mergeCell ref="MWG6:MWJ6"/>
    <mergeCell ref="MZE6:MZH6"/>
    <mergeCell ref="MZI6:MZL6"/>
    <mergeCell ref="MZM6:MZP6"/>
    <mergeCell ref="MZQ6:MZT6"/>
    <mergeCell ref="MZU6:MZX6"/>
    <mergeCell ref="MZY6:NAB6"/>
    <mergeCell ref="NAC6:NAF6"/>
    <mergeCell ref="NAG6:NAJ6"/>
    <mergeCell ref="NAK6:NAN6"/>
    <mergeCell ref="MXU6:MXX6"/>
    <mergeCell ref="MXY6:MYB6"/>
    <mergeCell ref="MYC6:MYF6"/>
    <mergeCell ref="MYG6:MYJ6"/>
    <mergeCell ref="MYK6:MYN6"/>
    <mergeCell ref="MYO6:MYR6"/>
    <mergeCell ref="MYS6:MYV6"/>
    <mergeCell ref="MYW6:MYZ6"/>
    <mergeCell ref="MZA6:MZD6"/>
    <mergeCell ref="NBY6:NCB6"/>
    <mergeCell ref="NCC6:NCF6"/>
    <mergeCell ref="NCG6:NCJ6"/>
    <mergeCell ref="NCK6:NCN6"/>
    <mergeCell ref="NCO6:NCR6"/>
    <mergeCell ref="NCS6:NCV6"/>
    <mergeCell ref="NCW6:NCZ6"/>
    <mergeCell ref="NDA6:NDD6"/>
    <mergeCell ref="NDE6:NDH6"/>
    <mergeCell ref="NAO6:NAR6"/>
    <mergeCell ref="NAS6:NAV6"/>
    <mergeCell ref="NAW6:NAZ6"/>
    <mergeCell ref="NBA6:NBD6"/>
    <mergeCell ref="NBE6:NBH6"/>
    <mergeCell ref="NBI6:NBL6"/>
    <mergeCell ref="NBM6:NBP6"/>
    <mergeCell ref="NBQ6:NBT6"/>
    <mergeCell ref="NBU6:NBX6"/>
    <mergeCell ref="NES6:NEV6"/>
    <mergeCell ref="NEW6:NEZ6"/>
    <mergeCell ref="NFA6:NFD6"/>
    <mergeCell ref="NFE6:NFH6"/>
    <mergeCell ref="NFI6:NFL6"/>
    <mergeCell ref="NFM6:NFP6"/>
    <mergeCell ref="NFQ6:NFT6"/>
    <mergeCell ref="NFU6:NFX6"/>
    <mergeCell ref="NFY6:NGB6"/>
    <mergeCell ref="NDI6:NDL6"/>
    <mergeCell ref="NDM6:NDP6"/>
    <mergeCell ref="NDQ6:NDT6"/>
    <mergeCell ref="NDU6:NDX6"/>
    <mergeCell ref="NDY6:NEB6"/>
    <mergeCell ref="NEC6:NEF6"/>
    <mergeCell ref="NEG6:NEJ6"/>
    <mergeCell ref="NEK6:NEN6"/>
    <mergeCell ref="NEO6:NER6"/>
    <mergeCell ref="NHM6:NHP6"/>
    <mergeCell ref="NHQ6:NHT6"/>
    <mergeCell ref="NHU6:NHX6"/>
    <mergeCell ref="NHY6:NIB6"/>
    <mergeCell ref="NIC6:NIF6"/>
    <mergeCell ref="NIG6:NIJ6"/>
    <mergeCell ref="NIK6:NIN6"/>
    <mergeCell ref="NIO6:NIR6"/>
    <mergeCell ref="NIS6:NIV6"/>
    <mergeCell ref="NGC6:NGF6"/>
    <mergeCell ref="NGG6:NGJ6"/>
    <mergeCell ref="NGK6:NGN6"/>
    <mergeCell ref="NGO6:NGR6"/>
    <mergeCell ref="NGS6:NGV6"/>
    <mergeCell ref="NGW6:NGZ6"/>
    <mergeCell ref="NHA6:NHD6"/>
    <mergeCell ref="NHE6:NHH6"/>
    <mergeCell ref="NHI6:NHL6"/>
    <mergeCell ref="NKG6:NKJ6"/>
    <mergeCell ref="NKK6:NKN6"/>
    <mergeCell ref="NKO6:NKR6"/>
    <mergeCell ref="NKS6:NKV6"/>
    <mergeCell ref="NKW6:NKZ6"/>
    <mergeCell ref="NLA6:NLD6"/>
    <mergeCell ref="NLE6:NLH6"/>
    <mergeCell ref="NLI6:NLL6"/>
    <mergeCell ref="NLM6:NLP6"/>
    <mergeCell ref="NIW6:NIZ6"/>
    <mergeCell ref="NJA6:NJD6"/>
    <mergeCell ref="NJE6:NJH6"/>
    <mergeCell ref="NJI6:NJL6"/>
    <mergeCell ref="NJM6:NJP6"/>
    <mergeCell ref="NJQ6:NJT6"/>
    <mergeCell ref="NJU6:NJX6"/>
    <mergeCell ref="NJY6:NKB6"/>
    <mergeCell ref="NKC6:NKF6"/>
    <mergeCell ref="NNA6:NND6"/>
    <mergeCell ref="NNE6:NNH6"/>
    <mergeCell ref="NNI6:NNL6"/>
    <mergeCell ref="NNM6:NNP6"/>
    <mergeCell ref="NNQ6:NNT6"/>
    <mergeCell ref="NNU6:NNX6"/>
    <mergeCell ref="NNY6:NOB6"/>
    <mergeCell ref="NOC6:NOF6"/>
    <mergeCell ref="NOG6:NOJ6"/>
    <mergeCell ref="NLQ6:NLT6"/>
    <mergeCell ref="NLU6:NLX6"/>
    <mergeCell ref="NLY6:NMB6"/>
    <mergeCell ref="NMC6:NMF6"/>
    <mergeCell ref="NMG6:NMJ6"/>
    <mergeCell ref="NMK6:NMN6"/>
    <mergeCell ref="NMO6:NMR6"/>
    <mergeCell ref="NMS6:NMV6"/>
    <mergeCell ref="NMW6:NMZ6"/>
    <mergeCell ref="NPU6:NPX6"/>
    <mergeCell ref="NPY6:NQB6"/>
    <mergeCell ref="NQC6:NQF6"/>
    <mergeCell ref="NQG6:NQJ6"/>
    <mergeCell ref="NQK6:NQN6"/>
    <mergeCell ref="NQO6:NQR6"/>
    <mergeCell ref="NQS6:NQV6"/>
    <mergeCell ref="NQW6:NQZ6"/>
    <mergeCell ref="NRA6:NRD6"/>
    <mergeCell ref="NOK6:NON6"/>
    <mergeCell ref="NOO6:NOR6"/>
    <mergeCell ref="NOS6:NOV6"/>
    <mergeCell ref="NOW6:NOZ6"/>
    <mergeCell ref="NPA6:NPD6"/>
    <mergeCell ref="NPE6:NPH6"/>
    <mergeCell ref="NPI6:NPL6"/>
    <mergeCell ref="NPM6:NPP6"/>
    <mergeCell ref="NPQ6:NPT6"/>
    <mergeCell ref="NSO6:NSR6"/>
    <mergeCell ref="NSS6:NSV6"/>
    <mergeCell ref="NSW6:NSZ6"/>
    <mergeCell ref="NTA6:NTD6"/>
    <mergeCell ref="NTE6:NTH6"/>
    <mergeCell ref="NTI6:NTL6"/>
    <mergeCell ref="NTM6:NTP6"/>
    <mergeCell ref="NTQ6:NTT6"/>
    <mergeCell ref="NTU6:NTX6"/>
    <mergeCell ref="NRE6:NRH6"/>
    <mergeCell ref="NRI6:NRL6"/>
    <mergeCell ref="NRM6:NRP6"/>
    <mergeCell ref="NRQ6:NRT6"/>
    <mergeCell ref="NRU6:NRX6"/>
    <mergeCell ref="NRY6:NSB6"/>
    <mergeCell ref="NSC6:NSF6"/>
    <mergeCell ref="NSG6:NSJ6"/>
    <mergeCell ref="NSK6:NSN6"/>
    <mergeCell ref="NVI6:NVL6"/>
    <mergeCell ref="NVM6:NVP6"/>
    <mergeCell ref="NVQ6:NVT6"/>
    <mergeCell ref="NVU6:NVX6"/>
    <mergeCell ref="NVY6:NWB6"/>
    <mergeCell ref="NWC6:NWF6"/>
    <mergeCell ref="NWG6:NWJ6"/>
    <mergeCell ref="NWK6:NWN6"/>
    <mergeCell ref="NWO6:NWR6"/>
    <mergeCell ref="NTY6:NUB6"/>
    <mergeCell ref="NUC6:NUF6"/>
    <mergeCell ref="NUG6:NUJ6"/>
    <mergeCell ref="NUK6:NUN6"/>
    <mergeCell ref="NUO6:NUR6"/>
    <mergeCell ref="NUS6:NUV6"/>
    <mergeCell ref="NUW6:NUZ6"/>
    <mergeCell ref="NVA6:NVD6"/>
    <mergeCell ref="NVE6:NVH6"/>
    <mergeCell ref="NYC6:NYF6"/>
    <mergeCell ref="NYG6:NYJ6"/>
    <mergeCell ref="NYK6:NYN6"/>
    <mergeCell ref="NYO6:NYR6"/>
    <mergeCell ref="NYS6:NYV6"/>
    <mergeCell ref="NYW6:NYZ6"/>
    <mergeCell ref="NZA6:NZD6"/>
    <mergeCell ref="NZE6:NZH6"/>
    <mergeCell ref="NZI6:NZL6"/>
    <mergeCell ref="NWS6:NWV6"/>
    <mergeCell ref="NWW6:NWZ6"/>
    <mergeCell ref="NXA6:NXD6"/>
    <mergeCell ref="NXE6:NXH6"/>
    <mergeCell ref="NXI6:NXL6"/>
    <mergeCell ref="NXM6:NXP6"/>
    <mergeCell ref="NXQ6:NXT6"/>
    <mergeCell ref="NXU6:NXX6"/>
    <mergeCell ref="NXY6:NYB6"/>
    <mergeCell ref="OAW6:OAZ6"/>
    <mergeCell ref="OBA6:OBD6"/>
    <mergeCell ref="OBE6:OBH6"/>
    <mergeCell ref="OBI6:OBL6"/>
    <mergeCell ref="OBM6:OBP6"/>
    <mergeCell ref="OBQ6:OBT6"/>
    <mergeCell ref="OBU6:OBX6"/>
    <mergeCell ref="OBY6:OCB6"/>
    <mergeCell ref="OCC6:OCF6"/>
    <mergeCell ref="NZM6:NZP6"/>
    <mergeCell ref="NZQ6:NZT6"/>
    <mergeCell ref="NZU6:NZX6"/>
    <mergeCell ref="NZY6:OAB6"/>
    <mergeCell ref="OAC6:OAF6"/>
    <mergeCell ref="OAG6:OAJ6"/>
    <mergeCell ref="OAK6:OAN6"/>
    <mergeCell ref="OAO6:OAR6"/>
    <mergeCell ref="OAS6:OAV6"/>
    <mergeCell ref="ODQ6:ODT6"/>
    <mergeCell ref="ODU6:ODX6"/>
    <mergeCell ref="ODY6:OEB6"/>
    <mergeCell ref="OEC6:OEF6"/>
    <mergeCell ref="OEG6:OEJ6"/>
    <mergeCell ref="OEK6:OEN6"/>
    <mergeCell ref="OEO6:OER6"/>
    <mergeCell ref="OES6:OEV6"/>
    <mergeCell ref="OEW6:OEZ6"/>
    <mergeCell ref="OCG6:OCJ6"/>
    <mergeCell ref="OCK6:OCN6"/>
    <mergeCell ref="OCO6:OCR6"/>
    <mergeCell ref="OCS6:OCV6"/>
    <mergeCell ref="OCW6:OCZ6"/>
    <mergeCell ref="ODA6:ODD6"/>
    <mergeCell ref="ODE6:ODH6"/>
    <mergeCell ref="ODI6:ODL6"/>
    <mergeCell ref="ODM6:ODP6"/>
    <mergeCell ref="OGK6:OGN6"/>
    <mergeCell ref="OGO6:OGR6"/>
    <mergeCell ref="OGS6:OGV6"/>
    <mergeCell ref="OGW6:OGZ6"/>
    <mergeCell ref="OHA6:OHD6"/>
    <mergeCell ref="OHE6:OHH6"/>
    <mergeCell ref="OHI6:OHL6"/>
    <mergeCell ref="OHM6:OHP6"/>
    <mergeCell ref="OHQ6:OHT6"/>
    <mergeCell ref="OFA6:OFD6"/>
    <mergeCell ref="OFE6:OFH6"/>
    <mergeCell ref="OFI6:OFL6"/>
    <mergeCell ref="OFM6:OFP6"/>
    <mergeCell ref="OFQ6:OFT6"/>
    <mergeCell ref="OFU6:OFX6"/>
    <mergeCell ref="OFY6:OGB6"/>
    <mergeCell ref="OGC6:OGF6"/>
    <mergeCell ref="OGG6:OGJ6"/>
    <mergeCell ref="OJE6:OJH6"/>
    <mergeCell ref="OJI6:OJL6"/>
    <mergeCell ref="OJM6:OJP6"/>
    <mergeCell ref="OJQ6:OJT6"/>
    <mergeCell ref="OJU6:OJX6"/>
    <mergeCell ref="OJY6:OKB6"/>
    <mergeCell ref="OKC6:OKF6"/>
    <mergeCell ref="OKG6:OKJ6"/>
    <mergeCell ref="OKK6:OKN6"/>
    <mergeCell ref="OHU6:OHX6"/>
    <mergeCell ref="OHY6:OIB6"/>
    <mergeCell ref="OIC6:OIF6"/>
    <mergeCell ref="OIG6:OIJ6"/>
    <mergeCell ref="OIK6:OIN6"/>
    <mergeCell ref="OIO6:OIR6"/>
    <mergeCell ref="OIS6:OIV6"/>
    <mergeCell ref="OIW6:OIZ6"/>
    <mergeCell ref="OJA6:OJD6"/>
    <mergeCell ref="OLY6:OMB6"/>
    <mergeCell ref="OMC6:OMF6"/>
    <mergeCell ref="OMG6:OMJ6"/>
    <mergeCell ref="OMK6:OMN6"/>
    <mergeCell ref="OMO6:OMR6"/>
    <mergeCell ref="OMS6:OMV6"/>
    <mergeCell ref="OMW6:OMZ6"/>
    <mergeCell ref="ONA6:OND6"/>
    <mergeCell ref="ONE6:ONH6"/>
    <mergeCell ref="OKO6:OKR6"/>
    <mergeCell ref="OKS6:OKV6"/>
    <mergeCell ref="OKW6:OKZ6"/>
    <mergeCell ref="OLA6:OLD6"/>
    <mergeCell ref="OLE6:OLH6"/>
    <mergeCell ref="OLI6:OLL6"/>
    <mergeCell ref="OLM6:OLP6"/>
    <mergeCell ref="OLQ6:OLT6"/>
    <mergeCell ref="OLU6:OLX6"/>
    <mergeCell ref="OOS6:OOV6"/>
    <mergeCell ref="OOW6:OOZ6"/>
    <mergeCell ref="OPA6:OPD6"/>
    <mergeCell ref="OPE6:OPH6"/>
    <mergeCell ref="OPI6:OPL6"/>
    <mergeCell ref="OPM6:OPP6"/>
    <mergeCell ref="OPQ6:OPT6"/>
    <mergeCell ref="OPU6:OPX6"/>
    <mergeCell ref="OPY6:OQB6"/>
    <mergeCell ref="ONI6:ONL6"/>
    <mergeCell ref="ONM6:ONP6"/>
    <mergeCell ref="ONQ6:ONT6"/>
    <mergeCell ref="ONU6:ONX6"/>
    <mergeCell ref="ONY6:OOB6"/>
    <mergeCell ref="OOC6:OOF6"/>
    <mergeCell ref="OOG6:OOJ6"/>
    <mergeCell ref="OOK6:OON6"/>
    <mergeCell ref="OOO6:OOR6"/>
    <mergeCell ref="ORM6:ORP6"/>
    <mergeCell ref="ORQ6:ORT6"/>
    <mergeCell ref="ORU6:ORX6"/>
    <mergeCell ref="ORY6:OSB6"/>
    <mergeCell ref="OSC6:OSF6"/>
    <mergeCell ref="OSG6:OSJ6"/>
    <mergeCell ref="OSK6:OSN6"/>
    <mergeCell ref="OSO6:OSR6"/>
    <mergeCell ref="OSS6:OSV6"/>
    <mergeCell ref="OQC6:OQF6"/>
    <mergeCell ref="OQG6:OQJ6"/>
    <mergeCell ref="OQK6:OQN6"/>
    <mergeCell ref="OQO6:OQR6"/>
    <mergeCell ref="OQS6:OQV6"/>
    <mergeCell ref="OQW6:OQZ6"/>
    <mergeCell ref="ORA6:ORD6"/>
    <mergeCell ref="ORE6:ORH6"/>
    <mergeCell ref="ORI6:ORL6"/>
    <mergeCell ref="OUG6:OUJ6"/>
    <mergeCell ref="OUK6:OUN6"/>
    <mergeCell ref="OUO6:OUR6"/>
    <mergeCell ref="OUS6:OUV6"/>
    <mergeCell ref="OUW6:OUZ6"/>
    <mergeCell ref="OVA6:OVD6"/>
    <mergeCell ref="OVE6:OVH6"/>
    <mergeCell ref="OVI6:OVL6"/>
    <mergeCell ref="OVM6:OVP6"/>
    <mergeCell ref="OSW6:OSZ6"/>
    <mergeCell ref="OTA6:OTD6"/>
    <mergeCell ref="OTE6:OTH6"/>
    <mergeCell ref="OTI6:OTL6"/>
    <mergeCell ref="OTM6:OTP6"/>
    <mergeCell ref="OTQ6:OTT6"/>
    <mergeCell ref="OTU6:OTX6"/>
    <mergeCell ref="OTY6:OUB6"/>
    <mergeCell ref="OUC6:OUF6"/>
    <mergeCell ref="OXA6:OXD6"/>
    <mergeCell ref="OXE6:OXH6"/>
    <mergeCell ref="OXI6:OXL6"/>
    <mergeCell ref="OXM6:OXP6"/>
    <mergeCell ref="OXQ6:OXT6"/>
    <mergeCell ref="OXU6:OXX6"/>
    <mergeCell ref="OXY6:OYB6"/>
    <mergeCell ref="OYC6:OYF6"/>
    <mergeCell ref="OYG6:OYJ6"/>
    <mergeCell ref="OVQ6:OVT6"/>
    <mergeCell ref="OVU6:OVX6"/>
    <mergeCell ref="OVY6:OWB6"/>
    <mergeCell ref="OWC6:OWF6"/>
    <mergeCell ref="OWG6:OWJ6"/>
    <mergeCell ref="OWK6:OWN6"/>
    <mergeCell ref="OWO6:OWR6"/>
    <mergeCell ref="OWS6:OWV6"/>
    <mergeCell ref="OWW6:OWZ6"/>
    <mergeCell ref="OZU6:OZX6"/>
    <mergeCell ref="OZY6:PAB6"/>
    <mergeCell ref="PAC6:PAF6"/>
    <mergeCell ref="PAG6:PAJ6"/>
    <mergeCell ref="PAK6:PAN6"/>
    <mergeCell ref="PAO6:PAR6"/>
    <mergeCell ref="PAS6:PAV6"/>
    <mergeCell ref="PAW6:PAZ6"/>
    <mergeCell ref="PBA6:PBD6"/>
    <mergeCell ref="OYK6:OYN6"/>
    <mergeCell ref="OYO6:OYR6"/>
    <mergeCell ref="OYS6:OYV6"/>
    <mergeCell ref="OYW6:OYZ6"/>
    <mergeCell ref="OZA6:OZD6"/>
    <mergeCell ref="OZE6:OZH6"/>
    <mergeCell ref="OZI6:OZL6"/>
    <mergeCell ref="OZM6:OZP6"/>
    <mergeCell ref="OZQ6:OZT6"/>
    <mergeCell ref="PCO6:PCR6"/>
    <mergeCell ref="PCS6:PCV6"/>
    <mergeCell ref="PCW6:PCZ6"/>
    <mergeCell ref="PDA6:PDD6"/>
    <mergeCell ref="PDE6:PDH6"/>
    <mergeCell ref="PDI6:PDL6"/>
    <mergeCell ref="PDM6:PDP6"/>
    <mergeCell ref="PDQ6:PDT6"/>
    <mergeCell ref="PDU6:PDX6"/>
    <mergeCell ref="PBE6:PBH6"/>
    <mergeCell ref="PBI6:PBL6"/>
    <mergeCell ref="PBM6:PBP6"/>
    <mergeCell ref="PBQ6:PBT6"/>
    <mergeCell ref="PBU6:PBX6"/>
    <mergeCell ref="PBY6:PCB6"/>
    <mergeCell ref="PCC6:PCF6"/>
    <mergeCell ref="PCG6:PCJ6"/>
    <mergeCell ref="PCK6:PCN6"/>
    <mergeCell ref="PFI6:PFL6"/>
    <mergeCell ref="PFM6:PFP6"/>
    <mergeCell ref="PFQ6:PFT6"/>
    <mergeCell ref="PFU6:PFX6"/>
    <mergeCell ref="PFY6:PGB6"/>
    <mergeCell ref="PGC6:PGF6"/>
    <mergeCell ref="PGG6:PGJ6"/>
    <mergeCell ref="PGK6:PGN6"/>
    <mergeCell ref="PGO6:PGR6"/>
    <mergeCell ref="PDY6:PEB6"/>
    <mergeCell ref="PEC6:PEF6"/>
    <mergeCell ref="PEG6:PEJ6"/>
    <mergeCell ref="PEK6:PEN6"/>
    <mergeCell ref="PEO6:PER6"/>
    <mergeCell ref="PES6:PEV6"/>
    <mergeCell ref="PEW6:PEZ6"/>
    <mergeCell ref="PFA6:PFD6"/>
    <mergeCell ref="PFE6:PFH6"/>
    <mergeCell ref="PIC6:PIF6"/>
    <mergeCell ref="PIG6:PIJ6"/>
    <mergeCell ref="PIK6:PIN6"/>
    <mergeCell ref="PIO6:PIR6"/>
    <mergeCell ref="PIS6:PIV6"/>
    <mergeCell ref="PIW6:PIZ6"/>
    <mergeCell ref="PJA6:PJD6"/>
    <mergeCell ref="PJE6:PJH6"/>
    <mergeCell ref="PJI6:PJL6"/>
    <mergeCell ref="PGS6:PGV6"/>
    <mergeCell ref="PGW6:PGZ6"/>
    <mergeCell ref="PHA6:PHD6"/>
    <mergeCell ref="PHE6:PHH6"/>
    <mergeCell ref="PHI6:PHL6"/>
    <mergeCell ref="PHM6:PHP6"/>
    <mergeCell ref="PHQ6:PHT6"/>
    <mergeCell ref="PHU6:PHX6"/>
    <mergeCell ref="PHY6:PIB6"/>
    <mergeCell ref="PKW6:PKZ6"/>
    <mergeCell ref="PLA6:PLD6"/>
    <mergeCell ref="PLE6:PLH6"/>
    <mergeCell ref="PLI6:PLL6"/>
    <mergeCell ref="PLM6:PLP6"/>
    <mergeCell ref="PLQ6:PLT6"/>
    <mergeCell ref="PLU6:PLX6"/>
    <mergeCell ref="PLY6:PMB6"/>
    <mergeCell ref="PMC6:PMF6"/>
    <mergeCell ref="PJM6:PJP6"/>
    <mergeCell ref="PJQ6:PJT6"/>
    <mergeCell ref="PJU6:PJX6"/>
    <mergeCell ref="PJY6:PKB6"/>
    <mergeCell ref="PKC6:PKF6"/>
    <mergeCell ref="PKG6:PKJ6"/>
    <mergeCell ref="PKK6:PKN6"/>
    <mergeCell ref="PKO6:PKR6"/>
    <mergeCell ref="PKS6:PKV6"/>
    <mergeCell ref="PNQ6:PNT6"/>
    <mergeCell ref="PNU6:PNX6"/>
    <mergeCell ref="PNY6:POB6"/>
    <mergeCell ref="POC6:POF6"/>
    <mergeCell ref="POG6:POJ6"/>
    <mergeCell ref="POK6:PON6"/>
    <mergeCell ref="POO6:POR6"/>
    <mergeCell ref="POS6:POV6"/>
    <mergeCell ref="POW6:POZ6"/>
    <mergeCell ref="PMG6:PMJ6"/>
    <mergeCell ref="PMK6:PMN6"/>
    <mergeCell ref="PMO6:PMR6"/>
    <mergeCell ref="PMS6:PMV6"/>
    <mergeCell ref="PMW6:PMZ6"/>
    <mergeCell ref="PNA6:PND6"/>
    <mergeCell ref="PNE6:PNH6"/>
    <mergeCell ref="PNI6:PNL6"/>
    <mergeCell ref="PNM6:PNP6"/>
    <mergeCell ref="PQK6:PQN6"/>
    <mergeCell ref="PQO6:PQR6"/>
    <mergeCell ref="PQS6:PQV6"/>
    <mergeCell ref="PQW6:PQZ6"/>
    <mergeCell ref="PRA6:PRD6"/>
    <mergeCell ref="PRE6:PRH6"/>
    <mergeCell ref="PRI6:PRL6"/>
    <mergeCell ref="PRM6:PRP6"/>
    <mergeCell ref="PRQ6:PRT6"/>
    <mergeCell ref="PPA6:PPD6"/>
    <mergeCell ref="PPE6:PPH6"/>
    <mergeCell ref="PPI6:PPL6"/>
    <mergeCell ref="PPM6:PPP6"/>
    <mergeCell ref="PPQ6:PPT6"/>
    <mergeCell ref="PPU6:PPX6"/>
    <mergeCell ref="PPY6:PQB6"/>
    <mergeCell ref="PQC6:PQF6"/>
    <mergeCell ref="PQG6:PQJ6"/>
    <mergeCell ref="PTE6:PTH6"/>
    <mergeCell ref="PTI6:PTL6"/>
    <mergeCell ref="PTM6:PTP6"/>
    <mergeCell ref="PTQ6:PTT6"/>
    <mergeCell ref="PTU6:PTX6"/>
    <mergeCell ref="PTY6:PUB6"/>
    <mergeCell ref="PUC6:PUF6"/>
    <mergeCell ref="PUG6:PUJ6"/>
    <mergeCell ref="PUK6:PUN6"/>
    <mergeCell ref="PRU6:PRX6"/>
    <mergeCell ref="PRY6:PSB6"/>
    <mergeCell ref="PSC6:PSF6"/>
    <mergeCell ref="PSG6:PSJ6"/>
    <mergeCell ref="PSK6:PSN6"/>
    <mergeCell ref="PSO6:PSR6"/>
    <mergeCell ref="PSS6:PSV6"/>
    <mergeCell ref="PSW6:PSZ6"/>
    <mergeCell ref="PTA6:PTD6"/>
    <mergeCell ref="PVY6:PWB6"/>
    <mergeCell ref="PWC6:PWF6"/>
    <mergeCell ref="PWG6:PWJ6"/>
    <mergeCell ref="PWK6:PWN6"/>
    <mergeCell ref="PWO6:PWR6"/>
    <mergeCell ref="PWS6:PWV6"/>
    <mergeCell ref="PWW6:PWZ6"/>
    <mergeCell ref="PXA6:PXD6"/>
    <mergeCell ref="PXE6:PXH6"/>
    <mergeCell ref="PUO6:PUR6"/>
    <mergeCell ref="PUS6:PUV6"/>
    <mergeCell ref="PUW6:PUZ6"/>
    <mergeCell ref="PVA6:PVD6"/>
    <mergeCell ref="PVE6:PVH6"/>
    <mergeCell ref="PVI6:PVL6"/>
    <mergeCell ref="PVM6:PVP6"/>
    <mergeCell ref="PVQ6:PVT6"/>
    <mergeCell ref="PVU6:PVX6"/>
    <mergeCell ref="PYS6:PYV6"/>
    <mergeCell ref="PYW6:PYZ6"/>
    <mergeCell ref="PZA6:PZD6"/>
    <mergeCell ref="PZE6:PZH6"/>
    <mergeCell ref="PZI6:PZL6"/>
    <mergeCell ref="PZM6:PZP6"/>
    <mergeCell ref="PZQ6:PZT6"/>
    <mergeCell ref="PZU6:PZX6"/>
    <mergeCell ref="PZY6:QAB6"/>
    <mergeCell ref="PXI6:PXL6"/>
    <mergeCell ref="PXM6:PXP6"/>
    <mergeCell ref="PXQ6:PXT6"/>
    <mergeCell ref="PXU6:PXX6"/>
    <mergeCell ref="PXY6:PYB6"/>
    <mergeCell ref="PYC6:PYF6"/>
    <mergeCell ref="PYG6:PYJ6"/>
    <mergeCell ref="PYK6:PYN6"/>
    <mergeCell ref="PYO6:PYR6"/>
    <mergeCell ref="QBM6:QBP6"/>
    <mergeCell ref="QBQ6:QBT6"/>
    <mergeCell ref="QBU6:QBX6"/>
    <mergeCell ref="QBY6:QCB6"/>
    <mergeCell ref="QCC6:QCF6"/>
    <mergeCell ref="QCG6:QCJ6"/>
    <mergeCell ref="QCK6:QCN6"/>
    <mergeCell ref="QCO6:QCR6"/>
    <mergeCell ref="QCS6:QCV6"/>
    <mergeCell ref="QAC6:QAF6"/>
    <mergeCell ref="QAG6:QAJ6"/>
    <mergeCell ref="QAK6:QAN6"/>
    <mergeCell ref="QAO6:QAR6"/>
    <mergeCell ref="QAS6:QAV6"/>
    <mergeCell ref="QAW6:QAZ6"/>
    <mergeCell ref="QBA6:QBD6"/>
    <mergeCell ref="QBE6:QBH6"/>
    <mergeCell ref="QBI6:QBL6"/>
    <mergeCell ref="QEG6:QEJ6"/>
    <mergeCell ref="QEK6:QEN6"/>
    <mergeCell ref="QEO6:QER6"/>
    <mergeCell ref="QES6:QEV6"/>
    <mergeCell ref="QEW6:QEZ6"/>
    <mergeCell ref="QFA6:QFD6"/>
    <mergeCell ref="QFE6:QFH6"/>
    <mergeCell ref="QFI6:QFL6"/>
    <mergeCell ref="QFM6:QFP6"/>
    <mergeCell ref="QCW6:QCZ6"/>
    <mergeCell ref="QDA6:QDD6"/>
    <mergeCell ref="QDE6:QDH6"/>
    <mergeCell ref="QDI6:QDL6"/>
    <mergeCell ref="QDM6:QDP6"/>
    <mergeCell ref="QDQ6:QDT6"/>
    <mergeCell ref="QDU6:QDX6"/>
    <mergeCell ref="QDY6:QEB6"/>
    <mergeCell ref="QEC6:QEF6"/>
    <mergeCell ref="QHA6:QHD6"/>
    <mergeCell ref="QHE6:QHH6"/>
    <mergeCell ref="QHI6:QHL6"/>
    <mergeCell ref="QHM6:QHP6"/>
    <mergeCell ref="QHQ6:QHT6"/>
    <mergeCell ref="QHU6:QHX6"/>
    <mergeCell ref="QHY6:QIB6"/>
    <mergeCell ref="QIC6:QIF6"/>
    <mergeCell ref="QIG6:QIJ6"/>
    <mergeCell ref="QFQ6:QFT6"/>
    <mergeCell ref="QFU6:QFX6"/>
    <mergeCell ref="QFY6:QGB6"/>
    <mergeCell ref="QGC6:QGF6"/>
    <mergeCell ref="QGG6:QGJ6"/>
    <mergeCell ref="QGK6:QGN6"/>
    <mergeCell ref="QGO6:QGR6"/>
    <mergeCell ref="QGS6:QGV6"/>
    <mergeCell ref="QGW6:QGZ6"/>
    <mergeCell ref="QJU6:QJX6"/>
    <mergeCell ref="QJY6:QKB6"/>
    <mergeCell ref="QKC6:QKF6"/>
    <mergeCell ref="QKG6:QKJ6"/>
    <mergeCell ref="QKK6:QKN6"/>
    <mergeCell ref="QKO6:QKR6"/>
    <mergeCell ref="QKS6:QKV6"/>
    <mergeCell ref="QKW6:QKZ6"/>
    <mergeCell ref="QLA6:QLD6"/>
    <mergeCell ref="QIK6:QIN6"/>
    <mergeCell ref="QIO6:QIR6"/>
    <mergeCell ref="QIS6:QIV6"/>
    <mergeCell ref="QIW6:QIZ6"/>
    <mergeCell ref="QJA6:QJD6"/>
    <mergeCell ref="QJE6:QJH6"/>
    <mergeCell ref="QJI6:QJL6"/>
    <mergeCell ref="QJM6:QJP6"/>
    <mergeCell ref="QJQ6:QJT6"/>
    <mergeCell ref="QMO6:QMR6"/>
    <mergeCell ref="QMS6:QMV6"/>
    <mergeCell ref="QMW6:QMZ6"/>
    <mergeCell ref="QNA6:QND6"/>
    <mergeCell ref="QNE6:QNH6"/>
    <mergeCell ref="QNI6:QNL6"/>
    <mergeCell ref="QNM6:QNP6"/>
    <mergeCell ref="QNQ6:QNT6"/>
    <mergeCell ref="QNU6:QNX6"/>
    <mergeCell ref="QLE6:QLH6"/>
    <mergeCell ref="QLI6:QLL6"/>
    <mergeCell ref="QLM6:QLP6"/>
    <mergeCell ref="QLQ6:QLT6"/>
    <mergeCell ref="QLU6:QLX6"/>
    <mergeCell ref="QLY6:QMB6"/>
    <mergeCell ref="QMC6:QMF6"/>
    <mergeCell ref="QMG6:QMJ6"/>
    <mergeCell ref="QMK6:QMN6"/>
    <mergeCell ref="QPI6:QPL6"/>
    <mergeCell ref="QPM6:QPP6"/>
    <mergeCell ref="QPQ6:QPT6"/>
    <mergeCell ref="QPU6:QPX6"/>
    <mergeCell ref="QPY6:QQB6"/>
    <mergeCell ref="QQC6:QQF6"/>
    <mergeCell ref="QQG6:QQJ6"/>
    <mergeCell ref="QQK6:QQN6"/>
    <mergeCell ref="QQO6:QQR6"/>
    <mergeCell ref="QNY6:QOB6"/>
    <mergeCell ref="QOC6:QOF6"/>
    <mergeCell ref="QOG6:QOJ6"/>
    <mergeCell ref="QOK6:QON6"/>
    <mergeCell ref="QOO6:QOR6"/>
    <mergeCell ref="QOS6:QOV6"/>
    <mergeCell ref="QOW6:QOZ6"/>
    <mergeCell ref="QPA6:QPD6"/>
    <mergeCell ref="QPE6:QPH6"/>
    <mergeCell ref="QSC6:QSF6"/>
    <mergeCell ref="QSG6:QSJ6"/>
    <mergeCell ref="QSK6:QSN6"/>
    <mergeCell ref="QSO6:QSR6"/>
    <mergeCell ref="QSS6:QSV6"/>
    <mergeCell ref="QSW6:QSZ6"/>
    <mergeCell ref="QTA6:QTD6"/>
    <mergeCell ref="QTE6:QTH6"/>
    <mergeCell ref="QTI6:QTL6"/>
    <mergeCell ref="QQS6:QQV6"/>
    <mergeCell ref="QQW6:QQZ6"/>
    <mergeCell ref="QRA6:QRD6"/>
    <mergeCell ref="QRE6:QRH6"/>
    <mergeCell ref="QRI6:QRL6"/>
    <mergeCell ref="QRM6:QRP6"/>
    <mergeCell ref="QRQ6:QRT6"/>
    <mergeCell ref="QRU6:QRX6"/>
    <mergeCell ref="QRY6:QSB6"/>
    <mergeCell ref="QUW6:QUZ6"/>
    <mergeCell ref="QVA6:QVD6"/>
    <mergeCell ref="QVE6:QVH6"/>
    <mergeCell ref="QVI6:QVL6"/>
    <mergeCell ref="QVM6:QVP6"/>
    <mergeCell ref="QVQ6:QVT6"/>
    <mergeCell ref="QVU6:QVX6"/>
    <mergeCell ref="QVY6:QWB6"/>
    <mergeCell ref="QWC6:QWF6"/>
    <mergeCell ref="QTM6:QTP6"/>
    <mergeCell ref="QTQ6:QTT6"/>
    <mergeCell ref="QTU6:QTX6"/>
    <mergeCell ref="QTY6:QUB6"/>
    <mergeCell ref="QUC6:QUF6"/>
    <mergeCell ref="QUG6:QUJ6"/>
    <mergeCell ref="QUK6:QUN6"/>
    <mergeCell ref="QUO6:QUR6"/>
    <mergeCell ref="QUS6:QUV6"/>
    <mergeCell ref="QXQ6:QXT6"/>
    <mergeCell ref="QXU6:QXX6"/>
    <mergeCell ref="QXY6:QYB6"/>
    <mergeCell ref="QYC6:QYF6"/>
    <mergeCell ref="QYG6:QYJ6"/>
    <mergeCell ref="QYK6:QYN6"/>
    <mergeCell ref="QYO6:QYR6"/>
    <mergeCell ref="QYS6:QYV6"/>
    <mergeCell ref="QYW6:QYZ6"/>
    <mergeCell ref="QWG6:QWJ6"/>
    <mergeCell ref="QWK6:QWN6"/>
    <mergeCell ref="QWO6:QWR6"/>
    <mergeCell ref="QWS6:QWV6"/>
    <mergeCell ref="QWW6:QWZ6"/>
    <mergeCell ref="QXA6:QXD6"/>
    <mergeCell ref="QXE6:QXH6"/>
    <mergeCell ref="QXI6:QXL6"/>
    <mergeCell ref="QXM6:QXP6"/>
    <mergeCell ref="RAK6:RAN6"/>
    <mergeCell ref="RAO6:RAR6"/>
    <mergeCell ref="RAS6:RAV6"/>
    <mergeCell ref="RAW6:RAZ6"/>
    <mergeCell ref="RBA6:RBD6"/>
    <mergeCell ref="RBE6:RBH6"/>
    <mergeCell ref="RBI6:RBL6"/>
    <mergeCell ref="RBM6:RBP6"/>
    <mergeCell ref="RBQ6:RBT6"/>
    <mergeCell ref="QZA6:QZD6"/>
    <mergeCell ref="QZE6:QZH6"/>
    <mergeCell ref="QZI6:QZL6"/>
    <mergeCell ref="QZM6:QZP6"/>
    <mergeCell ref="QZQ6:QZT6"/>
    <mergeCell ref="QZU6:QZX6"/>
    <mergeCell ref="QZY6:RAB6"/>
    <mergeCell ref="RAC6:RAF6"/>
    <mergeCell ref="RAG6:RAJ6"/>
    <mergeCell ref="RDE6:RDH6"/>
    <mergeCell ref="RDI6:RDL6"/>
    <mergeCell ref="RDM6:RDP6"/>
    <mergeCell ref="RDQ6:RDT6"/>
    <mergeCell ref="RDU6:RDX6"/>
    <mergeCell ref="RDY6:REB6"/>
    <mergeCell ref="REC6:REF6"/>
    <mergeCell ref="REG6:REJ6"/>
    <mergeCell ref="REK6:REN6"/>
    <mergeCell ref="RBU6:RBX6"/>
    <mergeCell ref="RBY6:RCB6"/>
    <mergeCell ref="RCC6:RCF6"/>
    <mergeCell ref="RCG6:RCJ6"/>
    <mergeCell ref="RCK6:RCN6"/>
    <mergeCell ref="RCO6:RCR6"/>
    <mergeCell ref="RCS6:RCV6"/>
    <mergeCell ref="RCW6:RCZ6"/>
    <mergeCell ref="RDA6:RDD6"/>
    <mergeCell ref="RFY6:RGB6"/>
    <mergeCell ref="RGC6:RGF6"/>
    <mergeCell ref="RGG6:RGJ6"/>
    <mergeCell ref="RGK6:RGN6"/>
    <mergeCell ref="RGO6:RGR6"/>
    <mergeCell ref="RGS6:RGV6"/>
    <mergeCell ref="RGW6:RGZ6"/>
    <mergeCell ref="RHA6:RHD6"/>
    <mergeCell ref="RHE6:RHH6"/>
    <mergeCell ref="REO6:RER6"/>
    <mergeCell ref="RES6:REV6"/>
    <mergeCell ref="REW6:REZ6"/>
    <mergeCell ref="RFA6:RFD6"/>
    <mergeCell ref="RFE6:RFH6"/>
    <mergeCell ref="RFI6:RFL6"/>
    <mergeCell ref="RFM6:RFP6"/>
    <mergeCell ref="RFQ6:RFT6"/>
    <mergeCell ref="RFU6:RFX6"/>
    <mergeCell ref="RIS6:RIV6"/>
    <mergeCell ref="RIW6:RIZ6"/>
    <mergeCell ref="RJA6:RJD6"/>
    <mergeCell ref="RJE6:RJH6"/>
    <mergeCell ref="RJI6:RJL6"/>
    <mergeCell ref="RJM6:RJP6"/>
    <mergeCell ref="RJQ6:RJT6"/>
    <mergeCell ref="RJU6:RJX6"/>
    <mergeCell ref="RJY6:RKB6"/>
    <mergeCell ref="RHI6:RHL6"/>
    <mergeCell ref="RHM6:RHP6"/>
    <mergeCell ref="RHQ6:RHT6"/>
    <mergeCell ref="RHU6:RHX6"/>
    <mergeCell ref="RHY6:RIB6"/>
    <mergeCell ref="RIC6:RIF6"/>
    <mergeCell ref="RIG6:RIJ6"/>
    <mergeCell ref="RIK6:RIN6"/>
    <mergeCell ref="RIO6:RIR6"/>
    <mergeCell ref="RLM6:RLP6"/>
    <mergeCell ref="RLQ6:RLT6"/>
    <mergeCell ref="RLU6:RLX6"/>
    <mergeCell ref="RLY6:RMB6"/>
    <mergeCell ref="RMC6:RMF6"/>
    <mergeCell ref="RMG6:RMJ6"/>
    <mergeCell ref="RMK6:RMN6"/>
    <mergeCell ref="RMO6:RMR6"/>
    <mergeCell ref="RMS6:RMV6"/>
    <mergeCell ref="RKC6:RKF6"/>
    <mergeCell ref="RKG6:RKJ6"/>
    <mergeCell ref="RKK6:RKN6"/>
    <mergeCell ref="RKO6:RKR6"/>
    <mergeCell ref="RKS6:RKV6"/>
    <mergeCell ref="RKW6:RKZ6"/>
    <mergeCell ref="RLA6:RLD6"/>
    <mergeCell ref="RLE6:RLH6"/>
    <mergeCell ref="RLI6:RLL6"/>
    <mergeCell ref="ROG6:ROJ6"/>
    <mergeCell ref="ROK6:RON6"/>
    <mergeCell ref="ROO6:ROR6"/>
    <mergeCell ref="ROS6:ROV6"/>
    <mergeCell ref="ROW6:ROZ6"/>
    <mergeCell ref="RPA6:RPD6"/>
    <mergeCell ref="RPE6:RPH6"/>
    <mergeCell ref="RPI6:RPL6"/>
    <mergeCell ref="RPM6:RPP6"/>
    <mergeCell ref="RMW6:RMZ6"/>
    <mergeCell ref="RNA6:RND6"/>
    <mergeCell ref="RNE6:RNH6"/>
    <mergeCell ref="RNI6:RNL6"/>
    <mergeCell ref="RNM6:RNP6"/>
    <mergeCell ref="RNQ6:RNT6"/>
    <mergeCell ref="RNU6:RNX6"/>
    <mergeCell ref="RNY6:ROB6"/>
    <mergeCell ref="ROC6:ROF6"/>
    <mergeCell ref="RRA6:RRD6"/>
    <mergeCell ref="RRE6:RRH6"/>
    <mergeCell ref="RRI6:RRL6"/>
    <mergeCell ref="RRM6:RRP6"/>
    <mergeCell ref="RRQ6:RRT6"/>
    <mergeCell ref="RRU6:RRX6"/>
    <mergeCell ref="RRY6:RSB6"/>
    <mergeCell ref="RSC6:RSF6"/>
    <mergeCell ref="RSG6:RSJ6"/>
    <mergeCell ref="RPQ6:RPT6"/>
    <mergeCell ref="RPU6:RPX6"/>
    <mergeCell ref="RPY6:RQB6"/>
    <mergeCell ref="RQC6:RQF6"/>
    <mergeCell ref="RQG6:RQJ6"/>
    <mergeCell ref="RQK6:RQN6"/>
    <mergeCell ref="RQO6:RQR6"/>
    <mergeCell ref="RQS6:RQV6"/>
    <mergeCell ref="RQW6:RQZ6"/>
    <mergeCell ref="RTU6:RTX6"/>
    <mergeCell ref="RTY6:RUB6"/>
    <mergeCell ref="RUC6:RUF6"/>
    <mergeCell ref="RUG6:RUJ6"/>
    <mergeCell ref="RUK6:RUN6"/>
    <mergeCell ref="RUO6:RUR6"/>
    <mergeCell ref="RUS6:RUV6"/>
    <mergeCell ref="RUW6:RUZ6"/>
    <mergeCell ref="RVA6:RVD6"/>
    <mergeCell ref="RSK6:RSN6"/>
    <mergeCell ref="RSO6:RSR6"/>
    <mergeCell ref="RSS6:RSV6"/>
    <mergeCell ref="RSW6:RSZ6"/>
    <mergeCell ref="RTA6:RTD6"/>
    <mergeCell ref="RTE6:RTH6"/>
    <mergeCell ref="RTI6:RTL6"/>
    <mergeCell ref="RTM6:RTP6"/>
    <mergeCell ref="RTQ6:RTT6"/>
    <mergeCell ref="RWO6:RWR6"/>
    <mergeCell ref="RWS6:RWV6"/>
    <mergeCell ref="RWW6:RWZ6"/>
    <mergeCell ref="RXA6:RXD6"/>
    <mergeCell ref="RXE6:RXH6"/>
    <mergeCell ref="RXI6:RXL6"/>
    <mergeCell ref="RXM6:RXP6"/>
    <mergeCell ref="RXQ6:RXT6"/>
    <mergeCell ref="RXU6:RXX6"/>
    <mergeCell ref="RVE6:RVH6"/>
    <mergeCell ref="RVI6:RVL6"/>
    <mergeCell ref="RVM6:RVP6"/>
    <mergeCell ref="RVQ6:RVT6"/>
    <mergeCell ref="RVU6:RVX6"/>
    <mergeCell ref="RVY6:RWB6"/>
    <mergeCell ref="RWC6:RWF6"/>
    <mergeCell ref="RWG6:RWJ6"/>
    <mergeCell ref="RWK6:RWN6"/>
    <mergeCell ref="RZI6:RZL6"/>
    <mergeCell ref="RZM6:RZP6"/>
    <mergeCell ref="RZQ6:RZT6"/>
    <mergeCell ref="RZU6:RZX6"/>
    <mergeCell ref="RZY6:SAB6"/>
    <mergeCell ref="SAC6:SAF6"/>
    <mergeCell ref="SAG6:SAJ6"/>
    <mergeCell ref="SAK6:SAN6"/>
    <mergeCell ref="SAO6:SAR6"/>
    <mergeCell ref="RXY6:RYB6"/>
    <mergeCell ref="RYC6:RYF6"/>
    <mergeCell ref="RYG6:RYJ6"/>
    <mergeCell ref="RYK6:RYN6"/>
    <mergeCell ref="RYO6:RYR6"/>
    <mergeCell ref="RYS6:RYV6"/>
    <mergeCell ref="RYW6:RYZ6"/>
    <mergeCell ref="RZA6:RZD6"/>
    <mergeCell ref="RZE6:RZH6"/>
    <mergeCell ref="SCC6:SCF6"/>
    <mergeCell ref="SCG6:SCJ6"/>
    <mergeCell ref="SCK6:SCN6"/>
    <mergeCell ref="SCO6:SCR6"/>
    <mergeCell ref="SCS6:SCV6"/>
    <mergeCell ref="SCW6:SCZ6"/>
    <mergeCell ref="SDA6:SDD6"/>
    <mergeCell ref="SDE6:SDH6"/>
    <mergeCell ref="SDI6:SDL6"/>
    <mergeCell ref="SAS6:SAV6"/>
    <mergeCell ref="SAW6:SAZ6"/>
    <mergeCell ref="SBA6:SBD6"/>
    <mergeCell ref="SBE6:SBH6"/>
    <mergeCell ref="SBI6:SBL6"/>
    <mergeCell ref="SBM6:SBP6"/>
    <mergeCell ref="SBQ6:SBT6"/>
    <mergeCell ref="SBU6:SBX6"/>
    <mergeCell ref="SBY6:SCB6"/>
    <mergeCell ref="SEW6:SEZ6"/>
    <mergeCell ref="SFA6:SFD6"/>
    <mergeCell ref="SFE6:SFH6"/>
    <mergeCell ref="SFI6:SFL6"/>
    <mergeCell ref="SFM6:SFP6"/>
    <mergeCell ref="SFQ6:SFT6"/>
    <mergeCell ref="SFU6:SFX6"/>
    <mergeCell ref="SFY6:SGB6"/>
    <mergeCell ref="SGC6:SGF6"/>
    <mergeCell ref="SDM6:SDP6"/>
    <mergeCell ref="SDQ6:SDT6"/>
    <mergeCell ref="SDU6:SDX6"/>
    <mergeCell ref="SDY6:SEB6"/>
    <mergeCell ref="SEC6:SEF6"/>
    <mergeCell ref="SEG6:SEJ6"/>
    <mergeCell ref="SEK6:SEN6"/>
    <mergeCell ref="SEO6:SER6"/>
    <mergeCell ref="SES6:SEV6"/>
    <mergeCell ref="SHQ6:SHT6"/>
    <mergeCell ref="SHU6:SHX6"/>
    <mergeCell ref="SHY6:SIB6"/>
    <mergeCell ref="SIC6:SIF6"/>
    <mergeCell ref="SIG6:SIJ6"/>
    <mergeCell ref="SIK6:SIN6"/>
    <mergeCell ref="SIO6:SIR6"/>
    <mergeCell ref="SIS6:SIV6"/>
    <mergeCell ref="SIW6:SIZ6"/>
    <mergeCell ref="SGG6:SGJ6"/>
    <mergeCell ref="SGK6:SGN6"/>
    <mergeCell ref="SGO6:SGR6"/>
    <mergeCell ref="SGS6:SGV6"/>
    <mergeCell ref="SGW6:SGZ6"/>
    <mergeCell ref="SHA6:SHD6"/>
    <mergeCell ref="SHE6:SHH6"/>
    <mergeCell ref="SHI6:SHL6"/>
    <mergeCell ref="SHM6:SHP6"/>
    <mergeCell ref="SKK6:SKN6"/>
    <mergeCell ref="SKO6:SKR6"/>
    <mergeCell ref="SKS6:SKV6"/>
    <mergeCell ref="SKW6:SKZ6"/>
    <mergeCell ref="SLA6:SLD6"/>
    <mergeCell ref="SLE6:SLH6"/>
    <mergeCell ref="SLI6:SLL6"/>
    <mergeCell ref="SLM6:SLP6"/>
    <mergeCell ref="SLQ6:SLT6"/>
    <mergeCell ref="SJA6:SJD6"/>
    <mergeCell ref="SJE6:SJH6"/>
    <mergeCell ref="SJI6:SJL6"/>
    <mergeCell ref="SJM6:SJP6"/>
    <mergeCell ref="SJQ6:SJT6"/>
    <mergeCell ref="SJU6:SJX6"/>
    <mergeCell ref="SJY6:SKB6"/>
    <mergeCell ref="SKC6:SKF6"/>
    <mergeCell ref="SKG6:SKJ6"/>
    <mergeCell ref="SNE6:SNH6"/>
    <mergeCell ref="SNI6:SNL6"/>
    <mergeCell ref="SNM6:SNP6"/>
    <mergeCell ref="SNQ6:SNT6"/>
    <mergeCell ref="SNU6:SNX6"/>
    <mergeCell ref="SNY6:SOB6"/>
    <mergeCell ref="SOC6:SOF6"/>
    <mergeCell ref="SOG6:SOJ6"/>
    <mergeCell ref="SOK6:SON6"/>
    <mergeCell ref="SLU6:SLX6"/>
    <mergeCell ref="SLY6:SMB6"/>
    <mergeCell ref="SMC6:SMF6"/>
    <mergeCell ref="SMG6:SMJ6"/>
    <mergeCell ref="SMK6:SMN6"/>
    <mergeCell ref="SMO6:SMR6"/>
    <mergeCell ref="SMS6:SMV6"/>
    <mergeCell ref="SMW6:SMZ6"/>
    <mergeCell ref="SNA6:SND6"/>
    <mergeCell ref="SPY6:SQB6"/>
    <mergeCell ref="SQC6:SQF6"/>
    <mergeCell ref="SQG6:SQJ6"/>
    <mergeCell ref="SQK6:SQN6"/>
    <mergeCell ref="SQO6:SQR6"/>
    <mergeCell ref="SQS6:SQV6"/>
    <mergeCell ref="SQW6:SQZ6"/>
    <mergeCell ref="SRA6:SRD6"/>
    <mergeCell ref="SRE6:SRH6"/>
    <mergeCell ref="SOO6:SOR6"/>
    <mergeCell ref="SOS6:SOV6"/>
    <mergeCell ref="SOW6:SOZ6"/>
    <mergeCell ref="SPA6:SPD6"/>
    <mergeCell ref="SPE6:SPH6"/>
    <mergeCell ref="SPI6:SPL6"/>
    <mergeCell ref="SPM6:SPP6"/>
    <mergeCell ref="SPQ6:SPT6"/>
    <mergeCell ref="SPU6:SPX6"/>
    <mergeCell ref="SSS6:SSV6"/>
    <mergeCell ref="SSW6:SSZ6"/>
    <mergeCell ref="STA6:STD6"/>
    <mergeCell ref="STE6:STH6"/>
    <mergeCell ref="STI6:STL6"/>
    <mergeCell ref="STM6:STP6"/>
    <mergeCell ref="STQ6:STT6"/>
    <mergeCell ref="STU6:STX6"/>
    <mergeCell ref="STY6:SUB6"/>
    <mergeCell ref="SRI6:SRL6"/>
    <mergeCell ref="SRM6:SRP6"/>
    <mergeCell ref="SRQ6:SRT6"/>
    <mergeCell ref="SRU6:SRX6"/>
    <mergeCell ref="SRY6:SSB6"/>
    <mergeCell ref="SSC6:SSF6"/>
    <mergeCell ref="SSG6:SSJ6"/>
    <mergeCell ref="SSK6:SSN6"/>
    <mergeCell ref="SSO6:SSR6"/>
    <mergeCell ref="SVM6:SVP6"/>
    <mergeCell ref="SVQ6:SVT6"/>
    <mergeCell ref="SVU6:SVX6"/>
    <mergeCell ref="SVY6:SWB6"/>
    <mergeCell ref="SWC6:SWF6"/>
    <mergeCell ref="SWG6:SWJ6"/>
    <mergeCell ref="SWK6:SWN6"/>
    <mergeCell ref="SWO6:SWR6"/>
    <mergeCell ref="SWS6:SWV6"/>
    <mergeCell ref="SUC6:SUF6"/>
    <mergeCell ref="SUG6:SUJ6"/>
    <mergeCell ref="SUK6:SUN6"/>
    <mergeCell ref="SUO6:SUR6"/>
    <mergeCell ref="SUS6:SUV6"/>
    <mergeCell ref="SUW6:SUZ6"/>
    <mergeCell ref="SVA6:SVD6"/>
    <mergeCell ref="SVE6:SVH6"/>
    <mergeCell ref="SVI6:SVL6"/>
    <mergeCell ref="SYG6:SYJ6"/>
    <mergeCell ref="SYK6:SYN6"/>
    <mergeCell ref="SYO6:SYR6"/>
    <mergeCell ref="SYS6:SYV6"/>
    <mergeCell ref="SYW6:SYZ6"/>
    <mergeCell ref="SZA6:SZD6"/>
    <mergeCell ref="SZE6:SZH6"/>
    <mergeCell ref="SZI6:SZL6"/>
    <mergeCell ref="SZM6:SZP6"/>
    <mergeCell ref="SWW6:SWZ6"/>
    <mergeCell ref="SXA6:SXD6"/>
    <mergeCell ref="SXE6:SXH6"/>
    <mergeCell ref="SXI6:SXL6"/>
    <mergeCell ref="SXM6:SXP6"/>
    <mergeCell ref="SXQ6:SXT6"/>
    <mergeCell ref="SXU6:SXX6"/>
    <mergeCell ref="SXY6:SYB6"/>
    <mergeCell ref="SYC6:SYF6"/>
    <mergeCell ref="TBA6:TBD6"/>
    <mergeCell ref="TBE6:TBH6"/>
    <mergeCell ref="TBI6:TBL6"/>
    <mergeCell ref="TBM6:TBP6"/>
    <mergeCell ref="TBQ6:TBT6"/>
    <mergeCell ref="TBU6:TBX6"/>
    <mergeCell ref="TBY6:TCB6"/>
    <mergeCell ref="TCC6:TCF6"/>
    <mergeCell ref="TCG6:TCJ6"/>
    <mergeCell ref="SZQ6:SZT6"/>
    <mergeCell ref="SZU6:SZX6"/>
    <mergeCell ref="SZY6:TAB6"/>
    <mergeCell ref="TAC6:TAF6"/>
    <mergeCell ref="TAG6:TAJ6"/>
    <mergeCell ref="TAK6:TAN6"/>
    <mergeCell ref="TAO6:TAR6"/>
    <mergeCell ref="TAS6:TAV6"/>
    <mergeCell ref="TAW6:TAZ6"/>
    <mergeCell ref="TDU6:TDX6"/>
    <mergeCell ref="TDY6:TEB6"/>
    <mergeCell ref="TEC6:TEF6"/>
    <mergeCell ref="TEG6:TEJ6"/>
    <mergeCell ref="TEK6:TEN6"/>
    <mergeCell ref="TEO6:TER6"/>
    <mergeCell ref="TES6:TEV6"/>
    <mergeCell ref="TEW6:TEZ6"/>
    <mergeCell ref="TFA6:TFD6"/>
    <mergeCell ref="TCK6:TCN6"/>
    <mergeCell ref="TCO6:TCR6"/>
    <mergeCell ref="TCS6:TCV6"/>
    <mergeCell ref="TCW6:TCZ6"/>
    <mergeCell ref="TDA6:TDD6"/>
    <mergeCell ref="TDE6:TDH6"/>
    <mergeCell ref="TDI6:TDL6"/>
    <mergeCell ref="TDM6:TDP6"/>
    <mergeCell ref="TDQ6:TDT6"/>
    <mergeCell ref="TGO6:TGR6"/>
    <mergeCell ref="TGS6:TGV6"/>
    <mergeCell ref="TGW6:TGZ6"/>
    <mergeCell ref="THA6:THD6"/>
    <mergeCell ref="THE6:THH6"/>
    <mergeCell ref="THI6:THL6"/>
    <mergeCell ref="THM6:THP6"/>
    <mergeCell ref="THQ6:THT6"/>
    <mergeCell ref="THU6:THX6"/>
    <mergeCell ref="TFE6:TFH6"/>
    <mergeCell ref="TFI6:TFL6"/>
    <mergeCell ref="TFM6:TFP6"/>
    <mergeCell ref="TFQ6:TFT6"/>
    <mergeCell ref="TFU6:TFX6"/>
    <mergeCell ref="TFY6:TGB6"/>
    <mergeCell ref="TGC6:TGF6"/>
    <mergeCell ref="TGG6:TGJ6"/>
    <mergeCell ref="TGK6:TGN6"/>
    <mergeCell ref="TJI6:TJL6"/>
    <mergeCell ref="TJM6:TJP6"/>
    <mergeCell ref="TJQ6:TJT6"/>
    <mergeCell ref="TJU6:TJX6"/>
    <mergeCell ref="TJY6:TKB6"/>
    <mergeCell ref="TKC6:TKF6"/>
    <mergeCell ref="TKG6:TKJ6"/>
    <mergeCell ref="TKK6:TKN6"/>
    <mergeCell ref="TKO6:TKR6"/>
    <mergeCell ref="THY6:TIB6"/>
    <mergeCell ref="TIC6:TIF6"/>
    <mergeCell ref="TIG6:TIJ6"/>
    <mergeCell ref="TIK6:TIN6"/>
    <mergeCell ref="TIO6:TIR6"/>
    <mergeCell ref="TIS6:TIV6"/>
    <mergeCell ref="TIW6:TIZ6"/>
    <mergeCell ref="TJA6:TJD6"/>
    <mergeCell ref="TJE6:TJH6"/>
    <mergeCell ref="TMC6:TMF6"/>
    <mergeCell ref="TMG6:TMJ6"/>
    <mergeCell ref="TMK6:TMN6"/>
    <mergeCell ref="TMO6:TMR6"/>
    <mergeCell ref="TMS6:TMV6"/>
    <mergeCell ref="TMW6:TMZ6"/>
    <mergeCell ref="TNA6:TND6"/>
    <mergeCell ref="TNE6:TNH6"/>
    <mergeCell ref="TNI6:TNL6"/>
    <mergeCell ref="TKS6:TKV6"/>
    <mergeCell ref="TKW6:TKZ6"/>
    <mergeCell ref="TLA6:TLD6"/>
    <mergeCell ref="TLE6:TLH6"/>
    <mergeCell ref="TLI6:TLL6"/>
    <mergeCell ref="TLM6:TLP6"/>
    <mergeCell ref="TLQ6:TLT6"/>
    <mergeCell ref="TLU6:TLX6"/>
    <mergeCell ref="TLY6:TMB6"/>
    <mergeCell ref="TOW6:TOZ6"/>
    <mergeCell ref="TPA6:TPD6"/>
    <mergeCell ref="TPE6:TPH6"/>
    <mergeCell ref="TPI6:TPL6"/>
    <mergeCell ref="TPM6:TPP6"/>
    <mergeCell ref="TPQ6:TPT6"/>
    <mergeCell ref="TPU6:TPX6"/>
    <mergeCell ref="TPY6:TQB6"/>
    <mergeCell ref="TQC6:TQF6"/>
    <mergeCell ref="TNM6:TNP6"/>
    <mergeCell ref="TNQ6:TNT6"/>
    <mergeCell ref="TNU6:TNX6"/>
    <mergeCell ref="TNY6:TOB6"/>
    <mergeCell ref="TOC6:TOF6"/>
    <mergeCell ref="TOG6:TOJ6"/>
    <mergeCell ref="TOK6:TON6"/>
    <mergeCell ref="TOO6:TOR6"/>
    <mergeCell ref="TOS6:TOV6"/>
    <mergeCell ref="TRQ6:TRT6"/>
    <mergeCell ref="TRU6:TRX6"/>
    <mergeCell ref="TRY6:TSB6"/>
    <mergeCell ref="TSC6:TSF6"/>
    <mergeCell ref="TSG6:TSJ6"/>
    <mergeCell ref="TSK6:TSN6"/>
    <mergeCell ref="TSO6:TSR6"/>
    <mergeCell ref="TSS6:TSV6"/>
    <mergeCell ref="TSW6:TSZ6"/>
    <mergeCell ref="TQG6:TQJ6"/>
    <mergeCell ref="TQK6:TQN6"/>
    <mergeCell ref="TQO6:TQR6"/>
    <mergeCell ref="TQS6:TQV6"/>
    <mergeCell ref="TQW6:TQZ6"/>
    <mergeCell ref="TRA6:TRD6"/>
    <mergeCell ref="TRE6:TRH6"/>
    <mergeCell ref="TRI6:TRL6"/>
    <mergeCell ref="TRM6:TRP6"/>
    <mergeCell ref="TUK6:TUN6"/>
    <mergeCell ref="TUO6:TUR6"/>
    <mergeCell ref="TUS6:TUV6"/>
    <mergeCell ref="TUW6:TUZ6"/>
    <mergeCell ref="TVA6:TVD6"/>
    <mergeCell ref="TVE6:TVH6"/>
    <mergeCell ref="TVI6:TVL6"/>
    <mergeCell ref="TVM6:TVP6"/>
    <mergeCell ref="TVQ6:TVT6"/>
    <mergeCell ref="TTA6:TTD6"/>
    <mergeCell ref="TTE6:TTH6"/>
    <mergeCell ref="TTI6:TTL6"/>
    <mergeCell ref="TTM6:TTP6"/>
    <mergeCell ref="TTQ6:TTT6"/>
    <mergeCell ref="TTU6:TTX6"/>
    <mergeCell ref="TTY6:TUB6"/>
    <mergeCell ref="TUC6:TUF6"/>
    <mergeCell ref="TUG6:TUJ6"/>
    <mergeCell ref="TXE6:TXH6"/>
    <mergeCell ref="TXI6:TXL6"/>
    <mergeCell ref="TXM6:TXP6"/>
    <mergeCell ref="TXQ6:TXT6"/>
    <mergeCell ref="TXU6:TXX6"/>
    <mergeCell ref="TXY6:TYB6"/>
    <mergeCell ref="TYC6:TYF6"/>
    <mergeCell ref="TYG6:TYJ6"/>
    <mergeCell ref="TYK6:TYN6"/>
    <mergeCell ref="TVU6:TVX6"/>
    <mergeCell ref="TVY6:TWB6"/>
    <mergeCell ref="TWC6:TWF6"/>
    <mergeCell ref="TWG6:TWJ6"/>
    <mergeCell ref="TWK6:TWN6"/>
    <mergeCell ref="TWO6:TWR6"/>
    <mergeCell ref="TWS6:TWV6"/>
    <mergeCell ref="TWW6:TWZ6"/>
    <mergeCell ref="TXA6:TXD6"/>
    <mergeCell ref="TZY6:UAB6"/>
    <mergeCell ref="UAC6:UAF6"/>
    <mergeCell ref="UAG6:UAJ6"/>
    <mergeCell ref="UAK6:UAN6"/>
    <mergeCell ref="UAO6:UAR6"/>
    <mergeCell ref="UAS6:UAV6"/>
    <mergeCell ref="UAW6:UAZ6"/>
    <mergeCell ref="UBA6:UBD6"/>
    <mergeCell ref="UBE6:UBH6"/>
    <mergeCell ref="TYO6:TYR6"/>
    <mergeCell ref="TYS6:TYV6"/>
    <mergeCell ref="TYW6:TYZ6"/>
    <mergeCell ref="TZA6:TZD6"/>
    <mergeCell ref="TZE6:TZH6"/>
    <mergeCell ref="TZI6:TZL6"/>
    <mergeCell ref="TZM6:TZP6"/>
    <mergeCell ref="TZQ6:TZT6"/>
    <mergeCell ref="TZU6:TZX6"/>
    <mergeCell ref="UCS6:UCV6"/>
    <mergeCell ref="UCW6:UCZ6"/>
    <mergeCell ref="UDA6:UDD6"/>
    <mergeCell ref="UDE6:UDH6"/>
    <mergeCell ref="UDI6:UDL6"/>
    <mergeCell ref="UDM6:UDP6"/>
    <mergeCell ref="UDQ6:UDT6"/>
    <mergeCell ref="UDU6:UDX6"/>
    <mergeCell ref="UDY6:UEB6"/>
    <mergeCell ref="UBI6:UBL6"/>
    <mergeCell ref="UBM6:UBP6"/>
    <mergeCell ref="UBQ6:UBT6"/>
    <mergeCell ref="UBU6:UBX6"/>
    <mergeCell ref="UBY6:UCB6"/>
    <mergeCell ref="UCC6:UCF6"/>
    <mergeCell ref="UCG6:UCJ6"/>
    <mergeCell ref="UCK6:UCN6"/>
    <mergeCell ref="UCO6:UCR6"/>
    <mergeCell ref="UFM6:UFP6"/>
    <mergeCell ref="UFQ6:UFT6"/>
    <mergeCell ref="UFU6:UFX6"/>
    <mergeCell ref="UFY6:UGB6"/>
    <mergeCell ref="UGC6:UGF6"/>
    <mergeCell ref="UGG6:UGJ6"/>
    <mergeCell ref="UGK6:UGN6"/>
    <mergeCell ref="UGO6:UGR6"/>
    <mergeCell ref="UGS6:UGV6"/>
    <mergeCell ref="UEC6:UEF6"/>
    <mergeCell ref="UEG6:UEJ6"/>
    <mergeCell ref="UEK6:UEN6"/>
    <mergeCell ref="UEO6:UER6"/>
    <mergeCell ref="UES6:UEV6"/>
    <mergeCell ref="UEW6:UEZ6"/>
    <mergeCell ref="UFA6:UFD6"/>
    <mergeCell ref="UFE6:UFH6"/>
    <mergeCell ref="UFI6:UFL6"/>
    <mergeCell ref="UIG6:UIJ6"/>
    <mergeCell ref="UIK6:UIN6"/>
    <mergeCell ref="UIO6:UIR6"/>
    <mergeCell ref="UIS6:UIV6"/>
    <mergeCell ref="UIW6:UIZ6"/>
    <mergeCell ref="UJA6:UJD6"/>
    <mergeCell ref="UJE6:UJH6"/>
    <mergeCell ref="UJI6:UJL6"/>
    <mergeCell ref="UJM6:UJP6"/>
    <mergeCell ref="UGW6:UGZ6"/>
    <mergeCell ref="UHA6:UHD6"/>
    <mergeCell ref="UHE6:UHH6"/>
    <mergeCell ref="UHI6:UHL6"/>
    <mergeCell ref="UHM6:UHP6"/>
    <mergeCell ref="UHQ6:UHT6"/>
    <mergeCell ref="UHU6:UHX6"/>
    <mergeCell ref="UHY6:UIB6"/>
    <mergeCell ref="UIC6:UIF6"/>
    <mergeCell ref="ULA6:ULD6"/>
    <mergeCell ref="ULE6:ULH6"/>
    <mergeCell ref="ULI6:ULL6"/>
    <mergeCell ref="ULM6:ULP6"/>
    <mergeCell ref="ULQ6:ULT6"/>
    <mergeCell ref="ULU6:ULX6"/>
    <mergeCell ref="ULY6:UMB6"/>
    <mergeCell ref="UMC6:UMF6"/>
    <mergeCell ref="UMG6:UMJ6"/>
    <mergeCell ref="UJQ6:UJT6"/>
    <mergeCell ref="UJU6:UJX6"/>
    <mergeCell ref="UJY6:UKB6"/>
    <mergeCell ref="UKC6:UKF6"/>
    <mergeCell ref="UKG6:UKJ6"/>
    <mergeCell ref="UKK6:UKN6"/>
    <mergeCell ref="UKO6:UKR6"/>
    <mergeCell ref="UKS6:UKV6"/>
    <mergeCell ref="UKW6:UKZ6"/>
    <mergeCell ref="UNU6:UNX6"/>
    <mergeCell ref="UNY6:UOB6"/>
    <mergeCell ref="UOC6:UOF6"/>
    <mergeCell ref="UOG6:UOJ6"/>
    <mergeCell ref="UOK6:UON6"/>
    <mergeCell ref="UOO6:UOR6"/>
    <mergeCell ref="UOS6:UOV6"/>
    <mergeCell ref="UOW6:UOZ6"/>
    <mergeCell ref="UPA6:UPD6"/>
    <mergeCell ref="UMK6:UMN6"/>
    <mergeCell ref="UMO6:UMR6"/>
    <mergeCell ref="UMS6:UMV6"/>
    <mergeCell ref="UMW6:UMZ6"/>
    <mergeCell ref="UNA6:UND6"/>
    <mergeCell ref="UNE6:UNH6"/>
    <mergeCell ref="UNI6:UNL6"/>
    <mergeCell ref="UNM6:UNP6"/>
    <mergeCell ref="UNQ6:UNT6"/>
    <mergeCell ref="UQO6:UQR6"/>
    <mergeCell ref="UQS6:UQV6"/>
    <mergeCell ref="UQW6:UQZ6"/>
    <mergeCell ref="URA6:URD6"/>
    <mergeCell ref="URE6:URH6"/>
    <mergeCell ref="URI6:URL6"/>
    <mergeCell ref="URM6:URP6"/>
    <mergeCell ref="URQ6:URT6"/>
    <mergeCell ref="URU6:URX6"/>
    <mergeCell ref="UPE6:UPH6"/>
    <mergeCell ref="UPI6:UPL6"/>
    <mergeCell ref="UPM6:UPP6"/>
    <mergeCell ref="UPQ6:UPT6"/>
    <mergeCell ref="UPU6:UPX6"/>
    <mergeCell ref="UPY6:UQB6"/>
    <mergeCell ref="UQC6:UQF6"/>
    <mergeCell ref="UQG6:UQJ6"/>
    <mergeCell ref="UQK6:UQN6"/>
    <mergeCell ref="UTI6:UTL6"/>
    <mergeCell ref="UTM6:UTP6"/>
    <mergeCell ref="UTQ6:UTT6"/>
    <mergeCell ref="UTU6:UTX6"/>
    <mergeCell ref="UTY6:UUB6"/>
    <mergeCell ref="UUC6:UUF6"/>
    <mergeCell ref="UUG6:UUJ6"/>
    <mergeCell ref="UUK6:UUN6"/>
    <mergeCell ref="UUO6:UUR6"/>
    <mergeCell ref="URY6:USB6"/>
    <mergeCell ref="USC6:USF6"/>
    <mergeCell ref="USG6:USJ6"/>
    <mergeCell ref="USK6:USN6"/>
    <mergeCell ref="USO6:USR6"/>
    <mergeCell ref="USS6:USV6"/>
    <mergeCell ref="USW6:USZ6"/>
    <mergeCell ref="UTA6:UTD6"/>
    <mergeCell ref="UTE6:UTH6"/>
    <mergeCell ref="UWC6:UWF6"/>
    <mergeCell ref="UWG6:UWJ6"/>
    <mergeCell ref="UWK6:UWN6"/>
    <mergeCell ref="UWO6:UWR6"/>
    <mergeCell ref="UWS6:UWV6"/>
    <mergeCell ref="UWW6:UWZ6"/>
    <mergeCell ref="UXA6:UXD6"/>
    <mergeCell ref="UXE6:UXH6"/>
    <mergeCell ref="UXI6:UXL6"/>
    <mergeCell ref="UUS6:UUV6"/>
    <mergeCell ref="UUW6:UUZ6"/>
    <mergeCell ref="UVA6:UVD6"/>
    <mergeCell ref="UVE6:UVH6"/>
    <mergeCell ref="UVI6:UVL6"/>
    <mergeCell ref="UVM6:UVP6"/>
    <mergeCell ref="UVQ6:UVT6"/>
    <mergeCell ref="UVU6:UVX6"/>
    <mergeCell ref="UVY6:UWB6"/>
    <mergeCell ref="UYW6:UYZ6"/>
    <mergeCell ref="UZA6:UZD6"/>
    <mergeCell ref="UZE6:UZH6"/>
    <mergeCell ref="UZI6:UZL6"/>
    <mergeCell ref="UZM6:UZP6"/>
    <mergeCell ref="UZQ6:UZT6"/>
    <mergeCell ref="UZU6:UZX6"/>
    <mergeCell ref="UZY6:VAB6"/>
    <mergeCell ref="VAC6:VAF6"/>
    <mergeCell ref="UXM6:UXP6"/>
    <mergeCell ref="UXQ6:UXT6"/>
    <mergeCell ref="UXU6:UXX6"/>
    <mergeCell ref="UXY6:UYB6"/>
    <mergeCell ref="UYC6:UYF6"/>
    <mergeCell ref="UYG6:UYJ6"/>
    <mergeCell ref="UYK6:UYN6"/>
    <mergeCell ref="UYO6:UYR6"/>
    <mergeCell ref="UYS6:UYV6"/>
    <mergeCell ref="VBQ6:VBT6"/>
    <mergeCell ref="VBU6:VBX6"/>
    <mergeCell ref="VBY6:VCB6"/>
    <mergeCell ref="VCC6:VCF6"/>
    <mergeCell ref="VCG6:VCJ6"/>
    <mergeCell ref="VCK6:VCN6"/>
    <mergeCell ref="VCO6:VCR6"/>
    <mergeCell ref="VCS6:VCV6"/>
    <mergeCell ref="VCW6:VCZ6"/>
    <mergeCell ref="VAG6:VAJ6"/>
    <mergeCell ref="VAK6:VAN6"/>
    <mergeCell ref="VAO6:VAR6"/>
    <mergeCell ref="VAS6:VAV6"/>
    <mergeCell ref="VAW6:VAZ6"/>
    <mergeCell ref="VBA6:VBD6"/>
    <mergeCell ref="VBE6:VBH6"/>
    <mergeCell ref="VBI6:VBL6"/>
    <mergeCell ref="VBM6:VBP6"/>
    <mergeCell ref="VEK6:VEN6"/>
    <mergeCell ref="VEO6:VER6"/>
    <mergeCell ref="VES6:VEV6"/>
    <mergeCell ref="VEW6:VEZ6"/>
    <mergeCell ref="VFA6:VFD6"/>
    <mergeCell ref="VFE6:VFH6"/>
    <mergeCell ref="VFI6:VFL6"/>
    <mergeCell ref="VFM6:VFP6"/>
    <mergeCell ref="VFQ6:VFT6"/>
    <mergeCell ref="VDA6:VDD6"/>
    <mergeCell ref="VDE6:VDH6"/>
    <mergeCell ref="VDI6:VDL6"/>
    <mergeCell ref="VDM6:VDP6"/>
    <mergeCell ref="VDQ6:VDT6"/>
    <mergeCell ref="VDU6:VDX6"/>
    <mergeCell ref="VDY6:VEB6"/>
    <mergeCell ref="VEC6:VEF6"/>
    <mergeCell ref="VEG6:VEJ6"/>
    <mergeCell ref="VHE6:VHH6"/>
    <mergeCell ref="VHI6:VHL6"/>
    <mergeCell ref="VHM6:VHP6"/>
    <mergeCell ref="VHQ6:VHT6"/>
    <mergeCell ref="VHU6:VHX6"/>
    <mergeCell ref="VHY6:VIB6"/>
    <mergeCell ref="VIC6:VIF6"/>
    <mergeCell ref="VIG6:VIJ6"/>
    <mergeCell ref="VIK6:VIN6"/>
    <mergeCell ref="VFU6:VFX6"/>
    <mergeCell ref="VFY6:VGB6"/>
    <mergeCell ref="VGC6:VGF6"/>
    <mergeCell ref="VGG6:VGJ6"/>
    <mergeCell ref="VGK6:VGN6"/>
    <mergeCell ref="VGO6:VGR6"/>
    <mergeCell ref="VGS6:VGV6"/>
    <mergeCell ref="VGW6:VGZ6"/>
    <mergeCell ref="VHA6:VHD6"/>
    <mergeCell ref="VJY6:VKB6"/>
    <mergeCell ref="VKC6:VKF6"/>
    <mergeCell ref="VKG6:VKJ6"/>
    <mergeCell ref="VKK6:VKN6"/>
    <mergeCell ref="VKO6:VKR6"/>
    <mergeCell ref="VKS6:VKV6"/>
    <mergeCell ref="VKW6:VKZ6"/>
    <mergeCell ref="VLA6:VLD6"/>
    <mergeCell ref="VLE6:VLH6"/>
    <mergeCell ref="VIO6:VIR6"/>
    <mergeCell ref="VIS6:VIV6"/>
    <mergeCell ref="VIW6:VIZ6"/>
    <mergeCell ref="VJA6:VJD6"/>
    <mergeCell ref="VJE6:VJH6"/>
    <mergeCell ref="VJI6:VJL6"/>
    <mergeCell ref="VJM6:VJP6"/>
    <mergeCell ref="VJQ6:VJT6"/>
    <mergeCell ref="VJU6:VJX6"/>
    <mergeCell ref="VMS6:VMV6"/>
    <mergeCell ref="VMW6:VMZ6"/>
    <mergeCell ref="VNA6:VND6"/>
    <mergeCell ref="VNE6:VNH6"/>
    <mergeCell ref="VNI6:VNL6"/>
    <mergeCell ref="VNM6:VNP6"/>
    <mergeCell ref="VNQ6:VNT6"/>
    <mergeCell ref="VNU6:VNX6"/>
    <mergeCell ref="VNY6:VOB6"/>
    <mergeCell ref="VLI6:VLL6"/>
    <mergeCell ref="VLM6:VLP6"/>
    <mergeCell ref="VLQ6:VLT6"/>
    <mergeCell ref="VLU6:VLX6"/>
    <mergeCell ref="VLY6:VMB6"/>
    <mergeCell ref="VMC6:VMF6"/>
    <mergeCell ref="VMG6:VMJ6"/>
    <mergeCell ref="VMK6:VMN6"/>
    <mergeCell ref="VMO6:VMR6"/>
    <mergeCell ref="VPM6:VPP6"/>
    <mergeCell ref="VPQ6:VPT6"/>
    <mergeCell ref="VPU6:VPX6"/>
    <mergeCell ref="VPY6:VQB6"/>
    <mergeCell ref="VQC6:VQF6"/>
    <mergeCell ref="VQG6:VQJ6"/>
    <mergeCell ref="VQK6:VQN6"/>
    <mergeCell ref="VQO6:VQR6"/>
    <mergeCell ref="VQS6:VQV6"/>
    <mergeCell ref="VOC6:VOF6"/>
    <mergeCell ref="VOG6:VOJ6"/>
    <mergeCell ref="VOK6:VON6"/>
    <mergeCell ref="VOO6:VOR6"/>
    <mergeCell ref="VOS6:VOV6"/>
    <mergeCell ref="VOW6:VOZ6"/>
    <mergeCell ref="VPA6:VPD6"/>
    <mergeCell ref="VPE6:VPH6"/>
    <mergeCell ref="VPI6:VPL6"/>
    <mergeCell ref="VSG6:VSJ6"/>
    <mergeCell ref="VSK6:VSN6"/>
    <mergeCell ref="VSO6:VSR6"/>
    <mergeCell ref="VSS6:VSV6"/>
    <mergeCell ref="VSW6:VSZ6"/>
    <mergeCell ref="VTA6:VTD6"/>
    <mergeCell ref="VTE6:VTH6"/>
    <mergeCell ref="VTI6:VTL6"/>
    <mergeCell ref="VTM6:VTP6"/>
    <mergeCell ref="VQW6:VQZ6"/>
    <mergeCell ref="VRA6:VRD6"/>
    <mergeCell ref="VRE6:VRH6"/>
    <mergeCell ref="VRI6:VRL6"/>
    <mergeCell ref="VRM6:VRP6"/>
    <mergeCell ref="VRQ6:VRT6"/>
    <mergeCell ref="VRU6:VRX6"/>
    <mergeCell ref="VRY6:VSB6"/>
    <mergeCell ref="VSC6:VSF6"/>
    <mergeCell ref="VVA6:VVD6"/>
    <mergeCell ref="VVE6:VVH6"/>
    <mergeCell ref="VVI6:VVL6"/>
    <mergeCell ref="VVM6:VVP6"/>
    <mergeCell ref="VVQ6:VVT6"/>
    <mergeCell ref="VVU6:VVX6"/>
    <mergeCell ref="VVY6:VWB6"/>
    <mergeCell ref="VWC6:VWF6"/>
    <mergeCell ref="VWG6:VWJ6"/>
    <mergeCell ref="VTQ6:VTT6"/>
    <mergeCell ref="VTU6:VTX6"/>
    <mergeCell ref="VTY6:VUB6"/>
    <mergeCell ref="VUC6:VUF6"/>
    <mergeCell ref="VUG6:VUJ6"/>
    <mergeCell ref="VUK6:VUN6"/>
    <mergeCell ref="VUO6:VUR6"/>
    <mergeCell ref="VUS6:VUV6"/>
    <mergeCell ref="VUW6:VUZ6"/>
    <mergeCell ref="VXU6:VXX6"/>
    <mergeCell ref="VXY6:VYB6"/>
    <mergeCell ref="VYC6:VYF6"/>
    <mergeCell ref="VYG6:VYJ6"/>
    <mergeCell ref="VYK6:VYN6"/>
    <mergeCell ref="VYO6:VYR6"/>
    <mergeCell ref="VYS6:VYV6"/>
    <mergeCell ref="VYW6:VYZ6"/>
    <mergeCell ref="VZA6:VZD6"/>
    <mergeCell ref="VWK6:VWN6"/>
    <mergeCell ref="VWO6:VWR6"/>
    <mergeCell ref="VWS6:VWV6"/>
    <mergeCell ref="VWW6:VWZ6"/>
    <mergeCell ref="VXA6:VXD6"/>
    <mergeCell ref="VXE6:VXH6"/>
    <mergeCell ref="VXI6:VXL6"/>
    <mergeCell ref="VXM6:VXP6"/>
    <mergeCell ref="VXQ6:VXT6"/>
    <mergeCell ref="WAO6:WAR6"/>
    <mergeCell ref="WAS6:WAV6"/>
    <mergeCell ref="WAW6:WAZ6"/>
    <mergeCell ref="WBA6:WBD6"/>
    <mergeCell ref="WBE6:WBH6"/>
    <mergeCell ref="WBI6:WBL6"/>
    <mergeCell ref="WBM6:WBP6"/>
    <mergeCell ref="WBQ6:WBT6"/>
    <mergeCell ref="WBU6:WBX6"/>
    <mergeCell ref="VZE6:VZH6"/>
    <mergeCell ref="VZI6:VZL6"/>
    <mergeCell ref="VZM6:VZP6"/>
    <mergeCell ref="VZQ6:VZT6"/>
    <mergeCell ref="VZU6:VZX6"/>
    <mergeCell ref="VZY6:WAB6"/>
    <mergeCell ref="WAC6:WAF6"/>
    <mergeCell ref="WAG6:WAJ6"/>
    <mergeCell ref="WAK6:WAN6"/>
    <mergeCell ref="WDI6:WDL6"/>
    <mergeCell ref="WDM6:WDP6"/>
    <mergeCell ref="WDQ6:WDT6"/>
    <mergeCell ref="WDU6:WDX6"/>
    <mergeCell ref="WDY6:WEB6"/>
    <mergeCell ref="WEC6:WEF6"/>
    <mergeCell ref="WEG6:WEJ6"/>
    <mergeCell ref="WEK6:WEN6"/>
    <mergeCell ref="WEO6:WER6"/>
    <mergeCell ref="WBY6:WCB6"/>
    <mergeCell ref="WCC6:WCF6"/>
    <mergeCell ref="WCG6:WCJ6"/>
    <mergeCell ref="WCK6:WCN6"/>
    <mergeCell ref="WCO6:WCR6"/>
    <mergeCell ref="WCS6:WCV6"/>
    <mergeCell ref="WCW6:WCZ6"/>
    <mergeCell ref="WDA6:WDD6"/>
    <mergeCell ref="WDE6:WDH6"/>
    <mergeCell ref="WGC6:WGF6"/>
    <mergeCell ref="WGG6:WGJ6"/>
    <mergeCell ref="WGK6:WGN6"/>
    <mergeCell ref="WGO6:WGR6"/>
    <mergeCell ref="WGS6:WGV6"/>
    <mergeCell ref="WGW6:WGZ6"/>
    <mergeCell ref="WHA6:WHD6"/>
    <mergeCell ref="WHE6:WHH6"/>
    <mergeCell ref="WHI6:WHL6"/>
    <mergeCell ref="WES6:WEV6"/>
    <mergeCell ref="WEW6:WEZ6"/>
    <mergeCell ref="WFA6:WFD6"/>
    <mergeCell ref="WFE6:WFH6"/>
    <mergeCell ref="WFI6:WFL6"/>
    <mergeCell ref="WFM6:WFP6"/>
    <mergeCell ref="WFQ6:WFT6"/>
    <mergeCell ref="WFU6:WFX6"/>
    <mergeCell ref="WFY6:WGB6"/>
    <mergeCell ref="WIW6:WIZ6"/>
    <mergeCell ref="WJA6:WJD6"/>
    <mergeCell ref="WJE6:WJH6"/>
    <mergeCell ref="WJI6:WJL6"/>
    <mergeCell ref="WJM6:WJP6"/>
    <mergeCell ref="WJQ6:WJT6"/>
    <mergeCell ref="WJU6:WJX6"/>
    <mergeCell ref="WJY6:WKB6"/>
    <mergeCell ref="WKC6:WKF6"/>
    <mergeCell ref="WHM6:WHP6"/>
    <mergeCell ref="WHQ6:WHT6"/>
    <mergeCell ref="WHU6:WHX6"/>
    <mergeCell ref="WHY6:WIB6"/>
    <mergeCell ref="WIC6:WIF6"/>
    <mergeCell ref="WIG6:WIJ6"/>
    <mergeCell ref="WIK6:WIN6"/>
    <mergeCell ref="WIO6:WIR6"/>
    <mergeCell ref="WIS6:WIV6"/>
    <mergeCell ref="WLQ6:WLT6"/>
    <mergeCell ref="WLU6:WLX6"/>
    <mergeCell ref="WLY6:WMB6"/>
    <mergeCell ref="WMC6:WMF6"/>
    <mergeCell ref="WMG6:WMJ6"/>
    <mergeCell ref="WMK6:WMN6"/>
    <mergeCell ref="WMO6:WMR6"/>
    <mergeCell ref="WMS6:WMV6"/>
    <mergeCell ref="WMW6:WMZ6"/>
    <mergeCell ref="WKG6:WKJ6"/>
    <mergeCell ref="WKK6:WKN6"/>
    <mergeCell ref="WKO6:WKR6"/>
    <mergeCell ref="WKS6:WKV6"/>
    <mergeCell ref="WKW6:WKZ6"/>
    <mergeCell ref="WLA6:WLD6"/>
    <mergeCell ref="WLE6:WLH6"/>
    <mergeCell ref="WLI6:WLL6"/>
    <mergeCell ref="WLM6:WLP6"/>
    <mergeCell ref="WOK6:WON6"/>
    <mergeCell ref="WOO6:WOR6"/>
    <mergeCell ref="WOS6:WOV6"/>
    <mergeCell ref="WOW6:WOZ6"/>
    <mergeCell ref="WPA6:WPD6"/>
    <mergeCell ref="WPE6:WPH6"/>
    <mergeCell ref="WPI6:WPL6"/>
    <mergeCell ref="WPM6:WPP6"/>
    <mergeCell ref="WPQ6:WPT6"/>
    <mergeCell ref="WNA6:WND6"/>
    <mergeCell ref="WNE6:WNH6"/>
    <mergeCell ref="WNI6:WNL6"/>
    <mergeCell ref="WNM6:WNP6"/>
    <mergeCell ref="WNQ6:WNT6"/>
    <mergeCell ref="WNU6:WNX6"/>
    <mergeCell ref="WNY6:WOB6"/>
    <mergeCell ref="WOC6:WOF6"/>
    <mergeCell ref="WOG6:WOJ6"/>
    <mergeCell ref="WRE6:WRH6"/>
    <mergeCell ref="WRI6:WRL6"/>
    <mergeCell ref="WRM6:WRP6"/>
    <mergeCell ref="WRQ6:WRT6"/>
    <mergeCell ref="WRU6:WRX6"/>
    <mergeCell ref="WRY6:WSB6"/>
    <mergeCell ref="WSC6:WSF6"/>
    <mergeCell ref="WSG6:WSJ6"/>
    <mergeCell ref="WSK6:WSN6"/>
    <mergeCell ref="WPU6:WPX6"/>
    <mergeCell ref="WPY6:WQB6"/>
    <mergeCell ref="WQC6:WQF6"/>
    <mergeCell ref="WQG6:WQJ6"/>
    <mergeCell ref="WQK6:WQN6"/>
    <mergeCell ref="WQO6:WQR6"/>
    <mergeCell ref="WQS6:WQV6"/>
    <mergeCell ref="WQW6:WQZ6"/>
    <mergeCell ref="WRA6:WRD6"/>
    <mergeCell ref="WTY6:WUB6"/>
    <mergeCell ref="WUC6:WUF6"/>
    <mergeCell ref="WUG6:WUJ6"/>
    <mergeCell ref="WUK6:WUN6"/>
    <mergeCell ref="WUO6:WUR6"/>
    <mergeCell ref="WUS6:WUV6"/>
    <mergeCell ref="WUW6:WUZ6"/>
    <mergeCell ref="WVA6:WVD6"/>
    <mergeCell ref="WVE6:WVH6"/>
    <mergeCell ref="WSO6:WSR6"/>
    <mergeCell ref="WSS6:WSV6"/>
    <mergeCell ref="WSW6:WSZ6"/>
    <mergeCell ref="WTA6:WTD6"/>
    <mergeCell ref="WTE6:WTH6"/>
    <mergeCell ref="WTI6:WTL6"/>
    <mergeCell ref="WTM6:WTP6"/>
    <mergeCell ref="WTQ6:WTT6"/>
    <mergeCell ref="WTU6:WTX6"/>
    <mergeCell ref="WWS6:WWV6"/>
    <mergeCell ref="WWW6:WWZ6"/>
    <mergeCell ref="WXA6:WXD6"/>
    <mergeCell ref="WXE6:WXH6"/>
    <mergeCell ref="WXI6:WXL6"/>
    <mergeCell ref="WXM6:WXP6"/>
    <mergeCell ref="WXQ6:WXT6"/>
    <mergeCell ref="WXU6:WXX6"/>
    <mergeCell ref="WXY6:WYB6"/>
    <mergeCell ref="WVI6:WVL6"/>
    <mergeCell ref="WVM6:WVP6"/>
    <mergeCell ref="WVQ6:WVT6"/>
    <mergeCell ref="WVU6:WVX6"/>
    <mergeCell ref="WVY6:WWB6"/>
    <mergeCell ref="WWC6:WWF6"/>
    <mergeCell ref="WWG6:WWJ6"/>
    <mergeCell ref="WWK6:WWN6"/>
    <mergeCell ref="WWO6:WWR6"/>
    <mergeCell ref="XBU6:XBX6"/>
    <mergeCell ref="XBY6:XCB6"/>
    <mergeCell ref="XCC6:XCF6"/>
    <mergeCell ref="WZM6:WZP6"/>
    <mergeCell ref="WZQ6:WZT6"/>
    <mergeCell ref="WZU6:WZX6"/>
    <mergeCell ref="WZY6:XAB6"/>
    <mergeCell ref="XAC6:XAF6"/>
    <mergeCell ref="XAG6:XAJ6"/>
    <mergeCell ref="XAK6:XAN6"/>
    <mergeCell ref="XAO6:XAR6"/>
    <mergeCell ref="XAS6:XAV6"/>
    <mergeCell ref="WYC6:WYF6"/>
    <mergeCell ref="WYG6:WYJ6"/>
    <mergeCell ref="WYK6:WYN6"/>
    <mergeCell ref="WYO6:WYR6"/>
    <mergeCell ref="WYS6:WYV6"/>
    <mergeCell ref="WYW6:WYZ6"/>
    <mergeCell ref="WZA6:WZD6"/>
    <mergeCell ref="WZE6:WZH6"/>
    <mergeCell ref="WZI6:WZL6"/>
    <mergeCell ref="H33:K33"/>
    <mergeCell ref="XFA6:XFD6"/>
    <mergeCell ref="E6:J6"/>
    <mergeCell ref="B11:M11"/>
    <mergeCell ref="D14:I14"/>
    <mergeCell ref="J14:K14"/>
    <mergeCell ref="L14:M14"/>
    <mergeCell ref="D16:I16"/>
    <mergeCell ref="XDQ6:XDT6"/>
    <mergeCell ref="XDU6:XDX6"/>
    <mergeCell ref="XDY6:XEB6"/>
    <mergeCell ref="XEC6:XEF6"/>
    <mergeCell ref="XEG6:XEJ6"/>
    <mergeCell ref="XEK6:XEN6"/>
    <mergeCell ref="XEO6:XER6"/>
    <mergeCell ref="XES6:XEV6"/>
    <mergeCell ref="XEW6:XEZ6"/>
    <mergeCell ref="XCG6:XCJ6"/>
    <mergeCell ref="XCK6:XCN6"/>
    <mergeCell ref="XCO6:XCR6"/>
    <mergeCell ref="XCS6:XCV6"/>
    <mergeCell ref="XCW6:XCZ6"/>
    <mergeCell ref="XDA6:XDD6"/>
    <mergeCell ref="XDE6:XDH6"/>
    <mergeCell ref="XDI6:XDL6"/>
    <mergeCell ref="XDM6:XDP6"/>
    <mergeCell ref="XAW6:XAZ6"/>
    <mergeCell ref="XBA6:XBD6"/>
    <mergeCell ref="XBE6:XBH6"/>
    <mergeCell ref="XBI6:XBL6"/>
    <mergeCell ref="XBM6:XBP6"/>
    <mergeCell ref="XBQ6:XBT6"/>
  </mergeCells>
  <conditionalFormatting sqref="J27:M27">
    <cfRule type="containsText" dxfId="8" priority="1" operator="containsText" text="INCORRECTO">
      <formula>NOT(ISERROR(SEARCH("INCORRECTO",J27)))</formula>
    </cfRule>
  </conditionalFormatting>
  <dataValidations count="2">
    <dataValidation allowBlank="1" showInputMessage="1" showErrorMessage="1" prompt="El sistema asigna automáticamente este valor, que viene del Estado de resultados del periodo." sqref="J10:M10" xr:uid="{232EE7D4-DECE-49D6-8AA7-263C4837D9D1}"/>
    <dataValidation type="whole" allowBlank="1" showInputMessage="1" showErrorMessage="1" sqref="J13:M15 J18:M18 J20:M20 J24:M25" xr:uid="{B192B0D6-94DC-45E4-A7C3-9C503602C458}">
      <formula1>-999999999999999</formula1>
      <formula2>9999999999999990</formula2>
    </dataValidation>
  </dataValidations>
  <hyperlinks>
    <hyperlink ref="F33" location="EFE!A1" display="Siguiente -&gt;" xr:uid="{96397D2B-BAEE-4314-B75E-DE7352013B4E}"/>
    <hyperlink ref="H33:K33" location="EFE!A1" display="Estado de Flujo de Efectivo" xr:uid="{A1F05CF9-1C53-4CF8-832C-15542980F559}"/>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ADED4-663A-4049-9330-63137779E206}">
  <sheetPr codeName="Hoja6"/>
  <dimension ref="A2:U78"/>
  <sheetViews>
    <sheetView showGridLines="0" topLeftCell="A62" workbookViewId="0">
      <selection activeCell="J71" sqref="J71:K71"/>
    </sheetView>
  </sheetViews>
  <sheetFormatPr baseColWidth="10" defaultColWidth="0" defaultRowHeight="15"/>
  <cols>
    <col min="1" max="13" width="11.42578125" customWidth="1"/>
    <col min="14" max="15" width="15.42578125" hidden="1" customWidth="1"/>
    <col min="16" max="16" width="47.42578125" hidden="1" customWidth="1"/>
    <col min="17" max="21" width="0" hidden="1" customWidth="1"/>
    <col min="22" max="16384" width="11.42578125" hidden="1"/>
  </cols>
  <sheetData>
    <row r="2" spans="2:19">
      <c r="C2" s="81"/>
      <c r="D2" t="s">
        <v>1404</v>
      </c>
      <c r="F2" s="82"/>
      <c r="G2" t="s">
        <v>1405</v>
      </c>
      <c r="J2" s="83"/>
      <c r="K2" t="s">
        <v>1406</v>
      </c>
    </row>
    <row r="3" spans="2:19" ht="15.75" thickBot="1"/>
    <row r="4" spans="2:19" ht="21">
      <c r="B4" s="43"/>
      <c r="C4" s="269"/>
      <c r="D4" s="269"/>
      <c r="E4" s="269"/>
      <c r="F4" s="269"/>
      <c r="G4" s="269"/>
      <c r="H4" s="269"/>
      <c r="I4" s="269"/>
      <c r="J4" s="269"/>
      <c r="K4" s="270"/>
    </row>
    <row r="5" spans="2:19" ht="21">
      <c r="B5" s="271" t="s">
        <v>2276</v>
      </c>
      <c r="C5" s="130"/>
      <c r="D5" s="130"/>
      <c r="E5" s="130"/>
      <c r="F5" s="130"/>
      <c r="G5" s="130"/>
      <c r="H5" s="130"/>
      <c r="I5" s="130"/>
      <c r="J5" s="130"/>
      <c r="K5" s="272"/>
    </row>
    <row r="6" spans="2:19" ht="21">
      <c r="B6" s="271" t="str">
        <f>+_xlfn.CONCAT("del ", TEXT('Identificación del Vigilado'!F30,"dd")," de ",TEXT('Identificación del Vigilado'!F30,"MMMM"), " al  ", TEXT('Identificación del Vigilado'!F31,"dd")," de ",TEXT('Identificación del Vigilado'!F31,"MMMM"))</f>
        <v>del 00 de enero al  00 de enero</v>
      </c>
      <c r="C6" s="130"/>
      <c r="D6" s="130"/>
      <c r="E6" s="130"/>
      <c r="F6" s="130"/>
      <c r="G6" s="130"/>
      <c r="H6" s="130"/>
      <c r="I6" s="130"/>
      <c r="J6" s="130"/>
      <c r="K6" s="272"/>
    </row>
    <row r="7" spans="2:19" ht="21.75" thickBot="1">
      <c r="B7" s="65"/>
      <c r="C7" s="18"/>
      <c r="D7" s="18"/>
      <c r="E7" s="18"/>
      <c r="F7" s="18"/>
      <c r="G7" s="18"/>
      <c r="H7" s="18"/>
      <c r="I7" s="18"/>
      <c r="J7" s="18"/>
      <c r="K7" s="66"/>
    </row>
    <row r="8" spans="2:19" ht="15.75" thickBot="1">
      <c r="B8" s="273" t="s">
        <v>1237</v>
      </c>
      <c r="C8" s="274"/>
      <c r="D8" s="274"/>
      <c r="E8" s="274"/>
      <c r="F8" s="274"/>
      <c r="G8" s="274"/>
      <c r="H8" s="274"/>
      <c r="I8" s="275"/>
      <c r="J8" s="276">
        <v>2023</v>
      </c>
      <c r="K8" s="277"/>
    </row>
    <row r="9" spans="2:19" ht="15.75" thickBot="1">
      <c r="B9" s="278" t="s">
        <v>1288</v>
      </c>
      <c r="C9" s="279"/>
      <c r="D9" s="279"/>
      <c r="E9" s="279"/>
      <c r="F9" s="279"/>
      <c r="G9" s="279"/>
      <c r="H9" s="279"/>
      <c r="I9" s="279"/>
      <c r="J9" s="280"/>
      <c r="K9" s="281"/>
      <c r="N9" s="27" t="s">
        <v>10</v>
      </c>
      <c r="O9" s="27" t="s">
        <v>11</v>
      </c>
      <c r="P9" s="27" t="s">
        <v>15</v>
      </c>
      <c r="Q9" s="27" t="s">
        <v>34</v>
      </c>
      <c r="R9" s="27" t="s">
        <v>12</v>
      </c>
      <c r="S9" s="27" t="s">
        <v>13</v>
      </c>
    </row>
    <row r="10" spans="2:19" ht="15.75" thickBot="1">
      <c r="B10" s="50"/>
      <c r="C10" s="282" t="s">
        <v>1289</v>
      </c>
      <c r="D10" s="262"/>
      <c r="E10" s="262"/>
      <c r="F10" s="262"/>
      <c r="G10" s="262"/>
      <c r="H10" s="262"/>
      <c r="I10" s="283"/>
      <c r="J10" s="284">
        <f>ER!H43</f>
        <v>0</v>
      </c>
      <c r="K10" s="216"/>
      <c r="N10" s="36" t="s">
        <v>14</v>
      </c>
      <c r="O10" s="54" t="s">
        <v>1209</v>
      </c>
      <c r="P10" s="37" t="s">
        <v>1243</v>
      </c>
      <c r="Q10" s="39"/>
      <c r="R10" s="37" t="s">
        <v>1351</v>
      </c>
      <c r="S10" s="228" t="s">
        <v>1279</v>
      </c>
    </row>
    <row r="11" spans="2:19" ht="15.75" thickBot="1">
      <c r="B11" s="50"/>
      <c r="C11" s="285" t="s">
        <v>1301</v>
      </c>
      <c r="D11" s="286"/>
      <c r="E11" s="286"/>
      <c r="F11" s="286"/>
      <c r="G11" s="286"/>
      <c r="H11" s="286"/>
      <c r="I11" s="286"/>
      <c r="J11" s="287"/>
      <c r="K11" s="288"/>
      <c r="N11" s="67"/>
      <c r="O11" s="57"/>
      <c r="P11" s="68"/>
      <c r="Q11" s="67"/>
      <c r="R11" s="57"/>
      <c r="S11" s="229"/>
    </row>
    <row r="12" spans="2:19" ht="15.75" thickBot="1">
      <c r="B12" s="50"/>
      <c r="C12" s="47"/>
      <c r="D12" s="261" t="s">
        <v>1290</v>
      </c>
      <c r="E12" s="289"/>
      <c r="F12" s="289"/>
      <c r="G12" s="262"/>
      <c r="H12" s="262"/>
      <c r="I12" s="262"/>
      <c r="J12" s="222"/>
      <c r="K12" s="223"/>
      <c r="N12" s="36" t="s">
        <v>14</v>
      </c>
      <c r="O12" s="37" t="s">
        <v>16</v>
      </c>
      <c r="P12" s="36" t="s">
        <v>1242</v>
      </c>
      <c r="Q12" s="36"/>
      <c r="R12" s="38" t="s">
        <v>17</v>
      </c>
      <c r="S12" s="229"/>
    </row>
    <row r="13" spans="2:19" ht="15.75" thickBot="1">
      <c r="B13" s="50"/>
      <c r="C13" s="48"/>
      <c r="D13" s="195" t="s">
        <v>1291</v>
      </c>
      <c r="E13" s="196"/>
      <c r="F13" s="196"/>
      <c r="G13" s="196"/>
      <c r="H13" s="196"/>
      <c r="I13" s="197"/>
      <c r="J13" s="222"/>
      <c r="K13" s="223"/>
      <c r="N13" s="36" t="s">
        <v>14</v>
      </c>
      <c r="O13" s="37" t="s">
        <v>16</v>
      </c>
      <c r="P13" s="36" t="s">
        <v>1242</v>
      </c>
      <c r="Q13" s="36"/>
      <c r="R13" s="39" t="s">
        <v>17</v>
      </c>
      <c r="S13" s="229"/>
    </row>
    <row r="14" spans="2:19" ht="33" customHeight="1" thickBot="1">
      <c r="B14" s="50"/>
      <c r="C14" s="48"/>
      <c r="D14" s="195" t="s">
        <v>1292</v>
      </c>
      <c r="E14" s="196"/>
      <c r="F14" s="196"/>
      <c r="G14" s="196"/>
      <c r="H14" s="196"/>
      <c r="I14" s="197"/>
      <c r="J14" s="222"/>
      <c r="K14" s="223"/>
      <c r="N14" s="36" t="s">
        <v>14</v>
      </c>
      <c r="O14" s="37" t="s">
        <v>16</v>
      </c>
      <c r="P14" s="36" t="s">
        <v>1242</v>
      </c>
      <c r="Q14" s="36"/>
      <c r="R14" s="39" t="s">
        <v>17</v>
      </c>
      <c r="S14" s="229"/>
    </row>
    <row r="15" spans="2:19" ht="15.75" thickBot="1">
      <c r="B15" s="50"/>
      <c r="C15" s="48"/>
      <c r="D15" s="195" t="s">
        <v>1293</v>
      </c>
      <c r="E15" s="196"/>
      <c r="F15" s="196"/>
      <c r="G15" s="196"/>
      <c r="H15" s="196"/>
      <c r="I15" s="197"/>
      <c r="J15" s="222"/>
      <c r="K15" s="223"/>
      <c r="N15" s="36" t="s">
        <v>14</v>
      </c>
      <c r="O15" s="37" t="s">
        <v>16</v>
      </c>
      <c r="P15" s="36" t="s">
        <v>1242</v>
      </c>
      <c r="Q15" s="36"/>
      <c r="R15" s="38" t="s">
        <v>17</v>
      </c>
      <c r="S15" s="229"/>
    </row>
    <row r="16" spans="2:19" ht="15.75" thickBot="1">
      <c r="B16" s="50"/>
      <c r="C16" s="48"/>
      <c r="D16" s="195" t="s">
        <v>1294</v>
      </c>
      <c r="E16" s="196"/>
      <c r="F16" s="196"/>
      <c r="G16" s="196"/>
      <c r="H16" s="196"/>
      <c r="I16" s="197"/>
      <c r="J16" s="222"/>
      <c r="K16" s="223"/>
      <c r="N16" s="36" t="s">
        <v>14</v>
      </c>
      <c r="O16" s="37" t="s">
        <v>16</v>
      </c>
      <c r="P16" s="36" t="s">
        <v>1242</v>
      </c>
      <c r="Q16" s="36"/>
      <c r="R16" s="38" t="s">
        <v>17</v>
      </c>
      <c r="S16" s="229"/>
    </row>
    <row r="17" spans="2:19" ht="15.75" thickBot="1">
      <c r="B17" s="50"/>
      <c r="C17" s="48"/>
      <c r="D17" s="195" t="s">
        <v>1295</v>
      </c>
      <c r="E17" s="196"/>
      <c r="F17" s="196"/>
      <c r="G17" s="196"/>
      <c r="H17" s="196"/>
      <c r="I17" s="197"/>
      <c r="J17" s="222"/>
      <c r="K17" s="223"/>
      <c r="N17" s="36" t="s">
        <v>14</v>
      </c>
      <c r="O17" s="37" t="s">
        <v>16</v>
      </c>
      <c r="P17" s="36" t="s">
        <v>1242</v>
      </c>
      <c r="Q17" s="36"/>
      <c r="R17" s="38" t="s">
        <v>17</v>
      </c>
      <c r="S17" s="229"/>
    </row>
    <row r="18" spans="2:19" ht="15.75" thickBot="1">
      <c r="B18" s="50"/>
      <c r="C18" s="48"/>
      <c r="D18" s="195" t="s">
        <v>1296</v>
      </c>
      <c r="E18" s="196"/>
      <c r="F18" s="196"/>
      <c r="G18" s="196"/>
      <c r="H18" s="196"/>
      <c r="I18" s="197"/>
      <c r="J18" s="222"/>
      <c r="K18" s="223"/>
      <c r="N18" s="36" t="s">
        <v>14</v>
      </c>
      <c r="O18" s="37" t="s">
        <v>16</v>
      </c>
      <c r="P18" s="36" t="s">
        <v>1242</v>
      </c>
      <c r="Q18" s="36"/>
      <c r="R18" s="38" t="s">
        <v>17</v>
      </c>
      <c r="S18" s="229"/>
    </row>
    <row r="19" spans="2:19" ht="15.75" thickBot="1">
      <c r="B19" s="50"/>
      <c r="C19" s="48"/>
      <c r="D19" s="195" t="s">
        <v>1297</v>
      </c>
      <c r="E19" s="196"/>
      <c r="F19" s="196"/>
      <c r="G19" s="196"/>
      <c r="H19" s="196"/>
      <c r="I19" s="197"/>
      <c r="J19" s="222"/>
      <c r="K19" s="223"/>
      <c r="N19" s="36" t="s">
        <v>14</v>
      </c>
      <c r="O19" s="37" t="s">
        <v>16</v>
      </c>
      <c r="P19" s="36" t="s">
        <v>1242</v>
      </c>
      <c r="Q19" s="36"/>
      <c r="R19" s="38" t="s">
        <v>17</v>
      </c>
      <c r="S19" s="229"/>
    </row>
    <row r="20" spans="2:19" ht="32.25" customHeight="1" thickBot="1">
      <c r="B20" s="50"/>
      <c r="C20" s="48"/>
      <c r="D20" s="195" t="s">
        <v>1298</v>
      </c>
      <c r="E20" s="196"/>
      <c r="F20" s="196"/>
      <c r="G20" s="196"/>
      <c r="H20" s="196"/>
      <c r="I20" s="197"/>
      <c r="J20" s="222"/>
      <c r="K20" s="223"/>
      <c r="N20" s="36" t="s">
        <v>14</v>
      </c>
      <c r="O20" s="37" t="s">
        <v>16</v>
      </c>
      <c r="P20" s="36" t="s">
        <v>1242</v>
      </c>
      <c r="Q20" s="36"/>
      <c r="R20" s="38" t="s">
        <v>17</v>
      </c>
      <c r="S20" s="229"/>
    </row>
    <row r="21" spans="2:19" ht="15.75" thickBot="1">
      <c r="B21" s="50"/>
      <c r="C21" s="48"/>
      <c r="D21" s="195" t="s">
        <v>1299</v>
      </c>
      <c r="E21" s="196"/>
      <c r="F21" s="196"/>
      <c r="G21" s="196"/>
      <c r="H21" s="196"/>
      <c r="I21" s="197"/>
      <c r="J21" s="222"/>
      <c r="K21" s="223"/>
      <c r="N21" s="36" t="s">
        <v>14</v>
      </c>
      <c r="O21" s="37" t="s">
        <v>16</v>
      </c>
      <c r="P21" s="36" t="s">
        <v>1242</v>
      </c>
      <c r="Q21" s="36"/>
      <c r="R21" s="38" t="s">
        <v>17</v>
      </c>
      <c r="S21" s="229"/>
    </row>
    <row r="22" spans="2:19" ht="15.75" thickBot="1">
      <c r="B22" s="50"/>
      <c r="C22" s="62"/>
      <c r="D22" s="235" t="s">
        <v>1300</v>
      </c>
      <c r="E22" s="236"/>
      <c r="F22" s="236"/>
      <c r="G22" s="236"/>
      <c r="H22" s="236"/>
      <c r="I22" s="237"/>
      <c r="J22" s="284">
        <f>+SUM(J12:K21)</f>
        <v>0</v>
      </c>
      <c r="K22" s="216"/>
      <c r="N22" s="36" t="s">
        <v>14</v>
      </c>
      <c r="O22" s="36" t="s">
        <v>1209</v>
      </c>
      <c r="P22" s="37" t="s">
        <v>1243</v>
      </c>
      <c r="Q22" s="39"/>
      <c r="R22" s="37" t="s">
        <v>1356</v>
      </c>
      <c r="S22" s="229"/>
    </row>
    <row r="23" spans="2:19" ht="15.75" thickBot="1">
      <c r="B23" s="50"/>
      <c r="C23" s="285" t="s">
        <v>1302</v>
      </c>
      <c r="D23" s="286"/>
      <c r="E23" s="286"/>
      <c r="F23" s="286"/>
      <c r="G23" s="286"/>
      <c r="H23" s="286"/>
      <c r="I23" s="286"/>
      <c r="J23" s="287"/>
      <c r="K23" s="288"/>
      <c r="N23" s="67"/>
      <c r="O23" s="57"/>
      <c r="P23" s="68"/>
      <c r="Q23" s="67"/>
      <c r="R23" s="57"/>
      <c r="S23" s="229"/>
    </row>
    <row r="24" spans="2:19" ht="15.75" thickBot="1">
      <c r="B24" s="50"/>
      <c r="C24" s="63"/>
      <c r="D24" s="195" t="s">
        <v>1303</v>
      </c>
      <c r="E24" s="196"/>
      <c r="F24" s="196"/>
      <c r="G24" s="196"/>
      <c r="H24" s="196"/>
      <c r="I24" s="197"/>
      <c r="J24" s="222"/>
      <c r="K24" s="223"/>
      <c r="N24" s="36" t="s">
        <v>14</v>
      </c>
      <c r="O24" s="37" t="s">
        <v>16</v>
      </c>
      <c r="P24" s="36" t="s">
        <v>1242</v>
      </c>
      <c r="Q24" s="36"/>
      <c r="R24" s="38" t="s">
        <v>17</v>
      </c>
      <c r="S24" s="229"/>
    </row>
    <row r="25" spans="2:19" ht="31.5" customHeight="1" thickBot="1">
      <c r="B25" s="50"/>
      <c r="C25" s="63"/>
      <c r="D25" s="195" t="s">
        <v>1304</v>
      </c>
      <c r="E25" s="196"/>
      <c r="F25" s="196"/>
      <c r="G25" s="196"/>
      <c r="H25" s="196"/>
      <c r="I25" s="197"/>
      <c r="J25" s="222"/>
      <c r="K25" s="223"/>
      <c r="N25" s="36" t="s">
        <v>14</v>
      </c>
      <c r="O25" s="37" t="s">
        <v>16</v>
      </c>
      <c r="P25" s="36" t="s">
        <v>1242</v>
      </c>
      <c r="Q25" s="36"/>
      <c r="R25" s="38" t="s">
        <v>17</v>
      </c>
      <c r="S25" s="229"/>
    </row>
    <row r="26" spans="2:19" ht="30.75" customHeight="1" thickBot="1">
      <c r="B26" s="50"/>
      <c r="C26" s="63"/>
      <c r="D26" s="195" t="s">
        <v>1305</v>
      </c>
      <c r="E26" s="196"/>
      <c r="F26" s="196"/>
      <c r="G26" s="196"/>
      <c r="H26" s="196"/>
      <c r="I26" s="197"/>
      <c r="J26" s="222"/>
      <c r="K26" s="223"/>
      <c r="N26" s="36" t="s">
        <v>14</v>
      </c>
      <c r="O26" s="37" t="s">
        <v>16</v>
      </c>
      <c r="P26" s="36" t="s">
        <v>1242</v>
      </c>
      <c r="Q26" s="36"/>
      <c r="R26" s="38" t="s">
        <v>17</v>
      </c>
      <c r="S26" s="229"/>
    </row>
    <row r="27" spans="2:19" ht="33" customHeight="1" thickBot="1">
      <c r="B27" s="50"/>
      <c r="C27" s="63"/>
      <c r="D27" s="195" t="s">
        <v>1306</v>
      </c>
      <c r="E27" s="196"/>
      <c r="F27" s="196"/>
      <c r="G27" s="196"/>
      <c r="H27" s="196"/>
      <c r="I27" s="197"/>
      <c r="J27" s="222"/>
      <c r="K27" s="223"/>
      <c r="N27" s="36" t="s">
        <v>14</v>
      </c>
      <c r="O27" s="37" t="s">
        <v>16</v>
      </c>
      <c r="P27" s="36" t="s">
        <v>1242</v>
      </c>
      <c r="Q27" s="36"/>
      <c r="R27" s="38" t="s">
        <v>17</v>
      </c>
      <c r="S27" s="229"/>
    </row>
    <row r="28" spans="2:19" ht="32.25" customHeight="1" thickBot="1">
      <c r="B28" s="50"/>
      <c r="C28" s="63"/>
      <c r="D28" s="195" t="s">
        <v>1307</v>
      </c>
      <c r="E28" s="196"/>
      <c r="F28" s="196"/>
      <c r="G28" s="196"/>
      <c r="H28" s="196"/>
      <c r="I28" s="197"/>
      <c r="J28" s="222"/>
      <c r="K28" s="223"/>
      <c r="N28" s="36" t="s">
        <v>14</v>
      </c>
      <c r="O28" s="37" t="s">
        <v>16</v>
      </c>
      <c r="P28" s="36" t="s">
        <v>1242</v>
      </c>
      <c r="Q28" s="36"/>
      <c r="R28" s="38" t="s">
        <v>17</v>
      </c>
      <c r="S28" s="229"/>
    </row>
    <row r="29" spans="2:19" ht="15.75" thickBot="1">
      <c r="B29" s="50"/>
      <c r="C29" s="63"/>
      <c r="D29" s="195" t="s">
        <v>1308</v>
      </c>
      <c r="E29" s="196"/>
      <c r="F29" s="196"/>
      <c r="G29" s="196"/>
      <c r="H29" s="196"/>
      <c r="I29" s="197"/>
      <c r="J29" s="222"/>
      <c r="K29" s="223"/>
      <c r="N29" s="36" t="s">
        <v>14</v>
      </c>
      <c r="O29" s="37" t="s">
        <v>16</v>
      </c>
      <c r="P29" s="36" t="s">
        <v>1242</v>
      </c>
      <c r="Q29" s="36"/>
      <c r="R29" s="38" t="s">
        <v>17</v>
      </c>
      <c r="S29" s="229"/>
    </row>
    <row r="30" spans="2:19" ht="15.75" thickBot="1">
      <c r="B30" s="50"/>
      <c r="C30" s="63"/>
      <c r="D30" s="235" t="s">
        <v>1357</v>
      </c>
      <c r="E30" s="236"/>
      <c r="F30" s="236"/>
      <c r="G30" s="236"/>
      <c r="H30" s="236"/>
      <c r="I30" s="237"/>
      <c r="J30" s="284">
        <f>+SUM(J24:K29)+J22+J10</f>
        <v>0</v>
      </c>
      <c r="K30" s="216"/>
      <c r="N30" s="36" t="s">
        <v>14</v>
      </c>
      <c r="O30" s="36" t="s">
        <v>1209</v>
      </c>
      <c r="P30" s="37" t="s">
        <v>1243</v>
      </c>
      <c r="Q30" s="39"/>
      <c r="R30" s="37" t="s">
        <v>1358</v>
      </c>
      <c r="S30" s="229"/>
    </row>
    <row r="31" spans="2:19" ht="15.75" thickBot="1">
      <c r="B31" s="50"/>
      <c r="C31" s="285" t="s">
        <v>1309</v>
      </c>
      <c r="D31" s="286"/>
      <c r="E31" s="286"/>
      <c r="F31" s="286"/>
      <c r="G31" s="286"/>
      <c r="H31" s="286"/>
      <c r="I31" s="286"/>
      <c r="J31" s="287"/>
      <c r="K31" s="288"/>
      <c r="N31" s="67"/>
      <c r="O31" s="57"/>
      <c r="P31" s="68"/>
      <c r="Q31" s="67"/>
      <c r="R31" s="57"/>
      <c r="S31" s="229"/>
    </row>
    <row r="32" spans="2:19" ht="31.5" customHeight="1" thickBot="1">
      <c r="B32" s="50"/>
      <c r="C32" s="63"/>
      <c r="D32" s="195" t="s">
        <v>1436</v>
      </c>
      <c r="E32" s="196"/>
      <c r="F32" s="196"/>
      <c r="G32" s="196"/>
      <c r="H32" s="196"/>
      <c r="I32" s="197"/>
      <c r="J32" s="222"/>
      <c r="K32" s="223"/>
      <c r="N32" s="36" t="s">
        <v>14</v>
      </c>
      <c r="O32" s="37" t="s">
        <v>16</v>
      </c>
      <c r="P32" s="36" t="s">
        <v>1242</v>
      </c>
      <c r="Q32" s="36"/>
      <c r="R32" s="39" t="s">
        <v>17</v>
      </c>
      <c r="S32" s="229"/>
    </row>
    <row r="33" spans="2:19" ht="34.5" customHeight="1" thickBot="1">
      <c r="B33" s="50"/>
      <c r="C33" s="63"/>
      <c r="D33" s="195" t="s">
        <v>1437</v>
      </c>
      <c r="E33" s="196"/>
      <c r="F33" s="196"/>
      <c r="G33" s="196"/>
      <c r="H33" s="196"/>
      <c r="I33" s="197"/>
      <c r="J33" s="222"/>
      <c r="K33" s="223"/>
      <c r="N33" s="36"/>
      <c r="O33" s="37"/>
      <c r="P33" s="36"/>
      <c r="Q33" s="36"/>
      <c r="R33" s="39"/>
      <c r="S33" s="229"/>
    </row>
    <row r="34" spans="2:19" ht="30.75" customHeight="1" thickBot="1">
      <c r="B34" s="50"/>
      <c r="C34" s="63"/>
      <c r="D34" s="195" t="s">
        <v>1438</v>
      </c>
      <c r="E34" s="196"/>
      <c r="F34" s="196"/>
      <c r="G34" s="196"/>
      <c r="H34" s="196"/>
      <c r="I34" s="197"/>
      <c r="J34" s="222"/>
      <c r="K34" s="223"/>
      <c r="N34" s="36"/>
      <c r="O34" s="37"/>
      <c r="P34" s="36"/>
      <c r="Q34" s="36"/>
      <c r="R34" s="39"/>
      <c r="S34" s="229"/>
    </row>
    <row r="35" spans="2:19" ht="31.5" customHeight="1" thickBot="1">
      <c r="B35" s="50"/>
      <c r="C35" s="63"/>
      <c r="D35" s="195" t="s">
        <v>1439</v>
      </c>
      <c r="E35" s="196"/>
      <c r="F35" s="196"/>
      <c r="G35" s="196"/>
      <c r="H35" s="196"/>
      <c r="I35" s="197"/>
      <c r="J35" s="222"/>
      <c r="K35" s="223"/>
      <c r="N35" s="36"/>
      <c r="O35" s="37"/>
      <c r="P35" s="36"/>
      <c r="Q35" s="36"/>
      <c r="R35" s="39"/>
      <c r="S35" s="229"/>
    </row>
    <row r="36" spans="2:19" ht="15.75" thickBot="1">
      <c r="B36" s="50"/>
      <c r="C36" s="63"/>
      <c r="D36" s="195" t="s">
        <v>1440</v>
      </c>
      <c r="E36" s="196"/>
      <c r="F36" s="196"/>
      <c r="G36" s="196"/>
      <c r="H36" s="196"/>
      <c r="I36" s="197"/>
      <c r="J36" s="222"/>
      <c r="K36" s="223"/>
      <c r="N36" s="36"/>
      <c r="O36" s="37"/>
      <c r="P36" s="36"/>
      <c r="Q36" s="36"/>
      <c r="R36" s="39"/>
      <c r="S36" s="229"/>
    </row>
    <row r="37" spans="2:19" ht="15.75" thickBot="1">
      <c r="B37" s="50"/>
      <c r="C37" s="63"/>
      <c r="D37" s="195" t="s">
        <v>1441</v>
      </c>
      <c r="E37" s="196"/>
      <c r="F37" s="196"/>
      <c r="G37" s="196"/>
      <c r="H37" s="196"/>
      <c r="I37" s="197"/>
      <c r="J37" s="222"/>
      <c r="K37" s="223"/>
      <c r="N37" s="36"/>
      <c r="O37" s="37"/>
      <c r="P37" s="36"/>
      <c r="Q37" s="36"/>
      <c r="R37" s="39"/>
      <c r="S37" s="229"/>
    </row>
    <row r="38" spans="2:19" ht="15.75" thickBot="1">
      <c r="B38" s="50"/>
      <c r="C38" s="63"/>
      <c r="D38" s="195" t="s">
        <v>1442</v>
      </c>
      <c r="E38" s="196"/>
      <c r="F38" s="196"/>
      <c r="G38" s="196"/>
      <c r="H38" s="196"/>
      <c r="I38" s="197"/>
      <c r="J38" s="222"/>
      <c r="K38" s="223"/>
      <c r="N38" s="36"/>
      <c r="O38" s="37"/>
      <c r="P38" s="36"/>
      <c r="Q38" s="36"/>
      <c r="R38" s="39"/>
      <c r="S38" s="229"/>
    </row>
    <row r="39" spans="2:19" ht="15.75" thickBot="1">
      <c r="B39" s="50"/>
      <c r="C39" s="63"/>
      <c r="D39" s="195" t="s">
        <v>1443</v>
      </c>
      <c r="E39" s="196"/>
      <c r="F39" s="196"/>
      <c r="G39" s="196"/>
      <c r="H39" s="196"/>
      <c r="I39" s="197"/>
      <c r="J39" s="222"/>
      <c r="K39" s="223"/>
      <c r="N39" s="36"/>
      <c r="O39" s="37"/>
      <c r="P39" s="36"/>
      <c r="Q39" s="36"/>
      <c r="R39" s="39"/>
      <c r="S39" s="229"/>
    </row>
    <row r="40" spans="2:19" ht="15.75" customHeight="1" thickBot="1">
      <c r="B40" s="50"/>
      <c r="C40" s="63"/>
      <c r="D40" s="195" t="s">
        <v>1444</v>
      </c>
      <c r="E40" s="196"/>
      <c r="F40" s="196"/>
      <c r="G40" s="196"/>
      <c r="H40" s="196"/>
      <c r="I40" s="197"/>
      <c r="J40" s="222"/>
      <c r="K40" s="223"/>
      <c r="N40" s="36" t="s">
        <v>14</v>
      </c>
      <c r="O40" s="37" t="s">
        <v>16</v>
      </c>
      <c r="P40" s="36" t="s">
        <v>1242</v>
      </c>
      <c r="Q40" s="36"/>
      <c r="R40" s="39" t="s">
        <v>17</v>
      </c>
      <c r="S40" s="229"/>
    </row>
    <row r="41" spans="2:19" ht="15.75" customHeight="1" thickBot="1">
      <c r="B41" s="50"/>
      <c r="C41" s="63"/>
      <c r="D41" s="195" t="s">
        <v>1445</v>
      </c>
      <c r="E41" s="196"/>
      <c r="F41" s="196"/>
      <c r="G41" s="196"/>
      <c r="H41" s="196"/>
      <c r="I41" s="197"/>
      <c r="J41" s="222"/>
      <c r="K41" s="223"/>
      <c r="N41" s="36" t="s">
        <v>14</v>
      </c>
      <c r="O41" s="37" t="s">
        <v>16</v>
      </c>
      <c r="P41" s="36" t="s">
        <v>1242</v>
      </c>
      <c r="Q41" s="36"/>
      <c r="R41" s="39" t="s">
        <v>17</v>
      </c>
      <c r="S41" s="229"/>
    </row>
    <row r="42" spans="2:19" ht="15.75" customHeight="1" thickBot="1">
      <c r="B42" s="50"/>
      <c r="C42" s="63"/>
      <c r="D42" s="195" t="s">
        <v>1446</v>
      </c>
      <c r="E42" s="196"/>
      <c r="F42" s="196"/>
      <c r="G42" s="196"/>
      <c r="H42" s="196"/>
      <c r="I42" s="197"/>
      <c r="J42" s="222"/>
      <c r="K42" s="223"/>
      <c r="N42" s="36" t="s">
        <v>14</v>
      </c>
      <c r="O42" s="37" t="s">
        <v>16</v>
      </c>
      <c r="P42" s="36" t="s">
        <v>1242</v>
      </c>
      <c r="Q42" s="36"/>
      <c r="R42" s="39" t="s">
        <v>17</v>
      </c>
      <c r="S42" s="229"/>
    </row>
    <row r="43" spans="2:19" ht="15.75" customHeight="1" thickBot="1">
      <c r="B43" s="50"/>
      <c r="C43" s="63"/>
      <c r="D43" s="195" t="s">
        <v>1447</v>
      </c>
      <c r="E43" s="196"/>
      <c r="F43" s="196"/>
      <c r="G43" s="196"/>
      <c r="H43" s="196"/>
      <c r="I43" s="197"/>
      <c r="J43" s="222"/>
      <c r="K43" s="223"/>
      <c r="N43" s="36" t="s">
        <v>14</v>
      </c>
      <c r="O43" s="37" t="s">
        <v>16</v>
      </c>
      <c r="P43" s="36" t="s">
        <v>1242</v>
      </c>
      <c r="Q43" s="36"/>
      <c r="R43" s="39" t="s">
        <v>17</v>
      </c>
      <c r="S43" s="229"/>
    </row>
    <row r="44" spans="2:19" ht="15.75" customHeight="1" thickBot="1">
      <c r="B44" s="50"/>
      <c r="C44" s="63"/>
      <c r="D44" s="195" t="s">
        <v>1448</v>
      </c>
      <c r="E44" s="196"/>
      <c r="F44" s="196"/>
      <c r="G44" s="196"/>
      <c r="H44" s="196"/>
      <c r="I44" s="197"/>
      <c r="J44" s="222"/>
      <c r="K44" s="223"/>
      <c r="N44" s="36" t="s">
        <v>14</v>
      </c>
      <c r="O44" s="37" t="s">
        <v>16</v>
      </c>
      <c r="P44" s="36" t="s">
        <v>1242</v>
      </c>
      <c r="Q44" s="36"/>
      <c r="R44" s="39" t="s">
        <v>17</v>
      </c>
      <c r="S44" s="229"/>
    </row>
    <row r="45" spans="2:19" ht="33" customHeight="1" thickBot="1">
      <c r="B45" s="50"/>
      <c r="C45" s="63"/>
      <c r="D45" s="195" t="s">
        <v>1449</v>
      </c>
      <c r="E45" s="196"/>
      <c r="F45" s="196"/>
      <c r="G45" s="196"/>
      <c r="H45" s="196"/>
      <c r="I45" s="197"/>
      <c r="J45" s="222"/>
      <c r="K45" s="223"/>
      <c r="N45" s="36" t="s">
        <v>14</v>
      </c>
      <c r="O45" s="37" t="s">
        <v>16</v>
      </c>
      <c r="P45" s="36" t="s">
        <v>1242</v>
      </c>
      <c r="Q45" s="36"/>
      <c r="R45" s="39" t="s">
        <v>17</v>
      </c>
      <c r="S45" s="229"/>
    </row>
    <row r="46" spans="2:19" ht="32.25" customHeight="1" thickBot="1">
      <c r="B46" s="50"/>
      <c r="C46" s="63"/>
      <c r="D46" s="195" t="s">
        <v>1450</v>
      </c>
      <c r="E46" s="196"/>
      <c r="F46" s="196"/>
      <c r="G46" s="196"/>
      <c r="H46" s="196"/>
      <c r="I46" s="197"/>
      <c r="J46" s="222"/>
      <c r="K46" s="223"/>
      <c r="N46" s="36" t="s">
        <v>14</v>
      </c>
      <c r="O46" s="37" t="s">
        <v>16</v>
      </c>
      <c r="P46" s="36" t="s">
        <v>1242</v>
      </c>
      <c r="Q46" s="36"/>
      <c r="R46" s="39" t="s">
        <v>17</v>
      </c>
      <c r="S46" s="229"/>
    </row>
    <row r="47" spans="2:19" ht="35.25" customHeight="1" thickBot="1">
      <c r="B47" s="50"/>
      <c r="C47" s="63"/>
      <c r="D47" s="195" t="s">
        <v>1451</v>
      </c>
      <c r="E47" s="196"/>
      <c r="F47" s="196"/>
      <c r="G47" s="196"/>
      <c r="H47" s="196"/>
      <c r="I47" s="197"/>
      <c r="J47" s="222"/>
      <c r="K47" s="223"/>
      <c r="N47" s="36" t="s">
        <v>14</v>
      </c>
      <c r="O47" s="37" t="s">
        <v>16</v>
      </c>
      <c r="P47" s="36" t="s">
        <v>1242</v>
      </c>
      <c r="Q47" s="36"/>
      <c r="R47" s="39" t="s">
        <v>17</v>
      </c>
      <c r="S47" s="229"/>
    </row>
    <row r="48" spans="2:19" ht="15.75" customHeight="1" thickBot="1">
      <c r="B48" s="50"/>
      <c r="C48" s="63"/>
      <c r="D48" s="195" t="s">
        <v>1452</v>
      </c>
      <c r="E48" s="196"/>
      <c r="F48" s="196"/>
      <c r="G48" s="196"/>
      <c r="H48" s="196"/>
      <c r="I48" s="197"/>
      <c r="J48" s="222"/>
      <c r="K48" s="223"/>
      <c r="N48" s="36" t="s">
        <v>14</v>
      </c>
      <c r="O48" s="37" t="s">
        <v>16</v>
      </c>
      <c r="P48" s="36" t="s">
        <v>1242</v>
      </c>
      <c r="Q48" s="36"/>
      <c r="R48" s="39" t="s">
        <v>17</v>
      </c>
      <c r="S48" s="229"/>
    </row>
    <row r="49" spans="2:19" ht="15.75" customHeight="1" thickBot="1">
      <c r="B49" s="50"/>
      <c r="C49" s="63"/>
      <c r="D49" s="195" t="s">
        <v>1453</v>
      </c>
      <c r="E49" s="196"/>
      <c r="F49" s="196"/>
      <c r="G49" s="196"/>
      <c r="H49" s="196"/>
      <c r="I49" s="197"/>
      <c r="J49" s="222"/>
      <c r="K49" s="223"/>
      <c r="N49" s="36" t="s">
        <v>14</v>
      </c>
      <c r="O49" s="37" t="s">
        <v>16</v>
      </c>
      <c r="P49" s="36" t="s">
        <v>1242</v>
      </c>
      <c r="Q49" s="36"/>
      <c r="R49" s="39" t="s">
        <v>17</v>
      </c>
      <c r="S49" s="229"/>
    </row>
    <row r="50" spans="2:19" ht="15.75" customHeight="1" thickBot="1">
      <c r="B50" s="50"/>
      <c r="C50" s="63"/>
      <c r="D50" s="195" t="s">
        <v>1308</v>
      </c>
      <c r="E50" s="196"/>
      <c r="F50" s="196"/>
      <c r="G50" s="196"/>
      <c r="H50" s="196"/>
      <c r="I50" s="197"/>
      <c r="J50" s="222"/>
      <c r="K50" s="223"/>
      <c r="N50" s="36" t="s">
        <v>14</v>
      </c>
      <c r="O50" s="37" t="s">
        <v>16</v>
      </c>
      <c r="P50" s="36" t="s">
        <v>1242</v>
      </c>
      <c r="Q50" s="36"/>
      <c r="R50" s="39" t="s">
        <v>17</v>
      </c>
      <c r="S50" s="229"/>
    </row>
    <row r="51" spans="2:19" ht="15.75" thickBot="1">
      <c r="B51" s="50"/>
      <c r="C51" s="63"/>
      <c r="D51" s="195" t="s">
        <v>1319</v>
      </c>
      <c r="E51" s="196"/>
      <c r="F51" s="196"/>
      <c r="G51" s="196"/>
      <c r="H51" s="196"/>
      <c r="I51" s="197"/>
      <c r="J51" s="222"/>
      <c r="K51" s="223"/>
      <c r="N51" s="36" t="s">
        <v>14</v>
      </c>
      <c r="O51" s="37" t="s">
        <v>16</v>
      </c>
      <c r="P51" s="36" t="s">
        <v>1242</v>
      </c>
      <c r="Q51" s="36"/>
      <c r="R51" s="39" t="s">
        <v>17</v>
      </c>
      <c r="S51" s="229"/>
    </row>
    <row r="52" spans="2:19" ht="15.75" thickBot="1">
      <c r="B52" s="50"/>
      <c r="C52" s="63"/>
      <c r="D52" s="195" t="s">
        <v>1308</v>
      </c>
      <c r="E52" s="196"/>
      <c r="F52" s="196"/>
      <c r="G52" s="196"/>
      <c r="H52" s="196"/>
      <c r="I52" s="197"/>
      <c r="J52" s="222"/>
      <c r="K52" s="223"/>
      <c r="N52" s="36" t="s">
        <v>14</v>
      </c>
      <c r="O52" s="37" t="s">
        <v>16</v>
      </c>
      <c r="P52" s="36" t="s">
        <v>1242</v>
      </c>
      <c r="Q52" s="36"/>
      <c r="R52" s="39" t="s">
        <v>17</v>
      </c>
      <c r="S52" s="229"/>
    </row>
    <row r="53" spans="2:19" ht="15.75" thickBot="1">
      <c r="B53" s="50"/>
      <c r="C53" s="63"/>
      <c r="D53" s="235" t="s">
        <v>1359</v>
      </c>
      <c r="E53" s="236"/>
      <c r="F53" s="236"/>
      <c r="G53" s="236"/>
      <c r="H53" s="236"/>
      <c r="I53" s="237"/>
      <c r="J53" s="284">
        <f>+SUM(J32:K52)</f>
        <v>0</v>
      </c>
      <c r="K53" s="216"/>
      <c r="N53" s="36" t="s">
        <v>14</v>
      </c>
      <c r="O53" s="36" t="s">
        <v>1209</v>
      </c>
      <c r="P53" s="37" t="s">
        <v>1243</v>
      </c>
      <c r="Q53" s="39"/>
      <c r="R53" s="37" t="s">
        <v>1360</v>
      </c>
      <c r="S53" s="229"/>
    </row>
    <row r="54" spans="2:19" ht="15.75" thickBot="1">
      <c r="B54" s="50"/>
      <c r="C54" s="285" t="s">
        <v>1361</v>
      </c>
      <c r="D54" s="286"/>
      <c r="E54" s="286"/>
      <c r="F54" s="286"/>
      <c r="G54" s="286"/>
      <c r="H54" s="286"/>
      <c r="I54" s="286"/>
      <c r="J54" s="287"/>
      <c r="K54" s="288"/>
      <c r="N54" s="67"/>
      <c r="O54" s="57"/>
      <c r="P54" s="68"/>
      <c r="Q54" s="67"/>
      <c r="R54" s="57"/>
      <c r="S54" s="229"/>
    </row>
    <row r="55" spans="2:19" ht="32.25" customHeight="1" thickBot="1">
      <c r="B55" s="50"/>
      <c r="C55" s="63"/>
      <c r="D55" s="195" t="s">
        <v>1310</v>
      </c>
      <c r="E55" s="196"/>
      <c r="F55" s="196"/>
      <c r="G55" s="196"/>
      <c r="H55" s="196"/>
      <c r="I55" s="197"/>
      <c r="J55" s="222"/>
      <c r="K55" s="223"/>
      <c r="N55" s="36" t="s">
        <v>14</v>
      </c>
      <c r="O55" s="37" t="s">
        <v>16</v>
      </c>
      <c r="P55" s="36" t="s">
        <v>1242</v>
      </c>
      <c r="Q55" s="36"/>
      <c r="R55" s="39" t="s">
        <v>17</v>
      </c>
      <c r="S55" s="229"/>
    </row>
    <row r="56" spans="2:19" ht="15.75" thickBot="1">
      <c r="B56" s="50"/>
      <c r="C56" s="63"/>
      <c r="D56" s="195" t="s">
        <v>1311</v>
      </c>
      <c r="E56" s="196"/>
      <c r="F56" s="196"/>
      <c r="G56" s="196"/>
      <c r="H56" s="196"/>
      <c r="I56" s="197"/>
      <c r="J56" s="222"/>
      <c r="K56" s="223"/>
      <c r="N56" s="36" t="s">
        <v>14</v>
      </c>
      <c r="O56" s="37" t="s">
        <v>16</v>
      </c>
      <c r="P56" s="36" t="s">
        <v>1242</v>
      </c>
      <c r="Q56" s="36"/>
      <c r="R56" s="39" t="s">
        <v>17</v>
      </c>
      <c r="S56" s="229"/>
    </row>
    <row r="57" spans="2:19" ht="15.75" thickBot="1">
      <c r="B57" s="50"/>
      <c r="C57" s="63"/>
      <c r="D57" s="195" t="s">
        <v>1312</v>
      </c>
      <c r="E57" s="196"/>
      <c r="F57" s="196"/>
      <c r="G57" s="196"/>
      <c r="H57" s="196"/>
      <c r="I57" s="197"/>
      <c r="J57" s="222"/>
      <c r="K57" s="223"/>
      <c r="N57" s="36" t="s">
        <v>14</v>
      </c>
      <c r="O57" s="37" t="s">
        <v>16</v>
      </c>
      <c r="P57" s="36" t="s">
        <v>1242</v>
      </c>
      <c r="Q57" s="36"/>
      <c r="R57" s="39" t="s">
        <v>17</v>
      </c>
      <c r="S57" s="229"/>
    </row>
    <row r="58" spans="2:19" ht="15.75" thickBot="1">
      <c r="B58" s="50"/>
      <c r="C58" s="63"/>
      <c r="D58" s="195" t="s">
        <v>1313</v>
      </c>
      <c r="E58" s="196"/>
      <c r="F58" s="196"/>
      <c r="G58" s="196"/>
      <c r="H58" s="196"/>
      <c r="I58" s="197"/>
      <c r="J58" s="222"/>
      <c r="K58" s="223"/>
      <c r="N58" s="36" t="s">
        <v>14</v>
      </c>
      <c r="O58" s="37" t="s">
        <v>16</v>
      </c>
      <c r="P58" s="36" t="s">
        <v>1242</v>
      </c>
      <c r="Q58" s="36"/>
      <c r="R58" s="39" t="s">
        <v>17</v>
      </c>
      <c r="S58" s="229"/>
    </row>
    <row r="59" spans="2:19" ht="15.75" thickBot="1">
      <c r="B59" s="50"/>
      <c r="C59" s="63"/>
      <c r="D59" s="195" t="s">
        <v>1314</v>
      </c>
      <c r="E59" s="196"/>
      <c r="F59" s="196"/>
      <c r="G59" s="196"/>
      <c r="H59" s="196"/>
      <c r="I59" s="197"/>
      <c r="J59" s="222"/>
      <c r="K59" s="223"/>
      <c r="N59" s="36" t="s">
        <v>14</v>
      </c>
      <c r="O59" s="37" t="s">
        <v>16</v>
      </c>
      <c r="P59" s="36" t="s">
        <v>1242</v>
      </c>
      <c r="Q59" s="36"/>
      <c r="R59" s="39" t="s">
        <v>17</v>
      </c>
      <c r="S59" s="229"/>
    </row>
    <row r="60" spans="2:19" ht="15.75" thickBot="1">
      <c r="B60" s="50"/>
      <c r="C60" s="63"/>
      <c r="D60" s="195" t="s">
        <v>1315</v>
      </c>
      <c r="E60" s="196"/>
      <c r="F60" s="196"/>
      <c r="G60" s="196"/>
      <c r="H60" s="196"/>
      <c r="I60" s="197"/>
      <c r="J60" s="222"/>
      <c r="K60" s="223"/>
      <c r="N60" s="36" t="s">
        <v>14</v>
      </c>
      <c r="O60" s="37" t="s">
        <v>16</v>
      </c>
      <c r="P60" s="36" t="s">
        <v>1242</v>
      </c>
      <c r="Q60" s="36"/>
      <c r="R60" s="39" t="s">
        <v>17</v>
      </c>
      <c r="S60" s="229"/>
    </row>
    <row r="61" spans="2:19" ht="15.75" thickBot="1">
      <c r="B61" s="50"/>
      <c r="C61" s="63"/>
      <c r="D61" s="195" t="s">
        <v>1316</v>
      </c>
      <c r="E61" s="196"/>
      <c r="F61" s="196"/>
      <c r="G61" s="196"/>
      <c r="H61" s="196"/>
      <c r="I61" s="197"/>
      <c r="J61" s="222"/>
      <c r="K61" s="223"/>
      <c r="N61" s="36" t="s">
        <v>14</v>
      </c>
      <c r="O61" s="37" t="s">
        <v>16</v>
      </c>
      <c r="P61" s="36" t="s">
        <v>1242</v>
      </c>
      <c r="Q61" s="36"/>
      <c r="R61" s="39" t="s">
        <v>17</v>
      </c>
      <c r="S61" s="229"/>
    </row>
    <row r="62" spans="2:19" ht="15.75" thickBot="1">
      <c r="B62" s="50"/>
      <c r="C62" s="63"/>
      <c r="D62" s="195" t="s">
        <v>1317</v>
      </c>
      <c r="E62" s="196"/>
      <c r="F62" s="196"/>
      <c r="G62" s="196"/>
      <c r="H62" s="196"/>
      <c r="I62" s="197"/>
      <c r="J62" s="222"/>
      <c r="K62" s="223"/>
      <c r="N62" s="36" t="s">
        <v>14</v>
      </c>
      <c r="O62" s="37" t="s">
        <v>16</v>
      </c>
      <c r="P62" s="36" t="s">
        <v>1242</v>
      </c>
      <c r="Q62" s="36"/>
      <c r="R62" s="39" t="s">
        <v>17</v>
      </c>
      <c r="S62" s="229"/>
    </row>
    <row r="63" spans="2:19" ht="15.75" thickBot="1">
      <c r="B63" s="50"/>
      <c r="C63" s="63"/>
      <c r="D63" s="195" t="s">
        <v>1318</v>
      </c>
      <c r="E63" s="196"/>
      <c r="F63" s="196"/>
      <c r="G63" s="196"/>
      <c r="H63" s="196"/>
      <c r="I63" s="197"/>
      <c r="J63" s="222"/>
      <c r="K63" s="223"/>
      <c r="N63" s="36" t="s">
        <v>14</v>
      </c>
      <c r="O63" s="37" t="s">
        <v>16</v>
      </c>
      <c r="P63" s="36" t="s">
        <v>1242</v>
      </c>
      <c r="Q63" s="36"/>
      <c r="R63" s="39" t="s">
        <v>17</v>
      </c>
      <c r="S63" s="229"/>
    </row>
    <row r="64" spans="2:19" ht="15.75" thickBot="1">
      <c r="B64" s="50"/>
      <c r="C64" s="63"/>
      <c r="D64" s="195" t="s">
        <v>1319</v>
      </c>
      <c r="E64" s="196"/>
      <c r="F64" s="196"/>
      <c r="G64" s="196"/>
      <c r="H64" s="196"/>
      <c r="I64" s="197"/>
      <c r="J64" s="222"/>
      <c r="K64" s="223"/>
      <c r="N64" s="36" t="s">
        <v>14</v>
      </c>
      <c r="O64" s="37" t="s">
        <v>16</v>
      </c>
      <c r="P64" s="36" t="s">
        <v>1242</v>
      </c>
      <c r="Q64" s="36"/>
      <c r="R64" s="39" t="s">
        <v>17</v>
      </c>
      <c r="S64" s="229"/>
    </row>
    <row r="65" spans="2:19" ht="15.75" thickBot="1">
      <c r="B65" s="50"/>
      <c r="C65" s="63"/>
      <c r="D65" s="195" t="s">
        <v>1308</v>
      </c>
      <c r="E65" s="196"/>
      <c r="F65" s="196"/>
      <c r="G65" s="196"/>
      <c r="H65" s="196"/>
      <c r="I65" s="197"/>
      <c r="J65" s="222"/>
      <c r="K65" s="223"/>
      <c r="N65" s="36" t="s">
        <v>14</v>
      </c>
      <c r="O65" s="37" t="s">
        <v>16</v>
      </c>
      <c r="P65" s="36" t="s">
        <v>1242</v>
      </c>
      <c r="Q65" s="36"/>
      <c r="R65" s="39" t="s">
        <v>17</v>
      </c>
      <c r="S65" s="229"/>
    </row>
    <row r="66" spans="2:19" ht="15.75" thickBot="1">
      <c r="B66" s="50"/>
      <c r="C66" s="63"/>
      <c r="D66" s="235" t="s">
        <v>1359</v>
      </c>
      <c r="E66" s="236"/>
      <c r="F66" s="236"/>
      <c r="G66" s="236"/>
      <c r="H66" s="236"/>
      <c r="I66" s="237"/>
      <c r="J66" s="284">
        <f>+SUM(J55:K65)</f>
        <v>0</v>
      </c>
      <c r="K66" s="216"/>
      <c r="N66" s="36" t="s">
        <v>14</v>
      </c>
      <c r="O66" s="36" t="s">
        <v>1209</v>
      </c>
      <c r="P66" s="37" t="s">
        <v>1243</v>
      </c>
      <c r="Q66" s="39"/>
      <c r="R66" s="37" t="s">
        <v>1362</v>
      </c>
      <c r="S66" s="229"/>
    </row>
    <row r="67" spans="2:19" ht="31.5" customHeight="1" thickBot="1">
      <c r="B67" s="50"/>
      <c r="C67" s="64"/>
      <c r="D67" s="235" t="s">
        <v>1363</v>
      </c>
      <c r="E67" s="236"/>
      <c r="F67" s="236"/>
      <c r="G67" s="236"/>
      <c r="H67" s="236"/>
      <c r="I67" s="237"/>
      <c r="J67" s="284">
        <f>+J30+J53+J66</f>
        <v>0</v>
      </c>
      <c r="K67" s="216"/>
      <c r="N67" s="36" t="s">
        <v>14</v>
      </c>
      <c r="O67" s="54" t="s">
        <v>1209</v>
      </c>
      <c r="P67" s="53" t="s">
        <v>1243</v>
      </c>
      <c r="Q67" s="52"/>
      <c r="R67" s="37" t="s">
        <v>1364</v>
      </c>
      <c r="S67" s="229"/>
    </row>
    <row r="68" spans="2:19" ht="15.75" thickBot="1">
      <c r="B68" s="50"/>
      <c r="C68" s="285" t="s">
        <v>1365</v>
      </c>
      <c r="D68" s="286"/>
      <c r="E68" s="286"/>
      <c r="F68" s="286"/>
      <c r="G68" s="286"/>
      <c r="H68" s="286"/>
      <c r="I68" s="286"/>
      <c r="J68" s="287"/>
      <c r="K68" s="288"/>
      <c r="N68" s="67"/>
      <c r="O68" s="57"/>
      <c r="P68" s="68"/>
      <c r="Q68" s="67"/>
      <c r="R68" s="57"/>
      <c r="S68" s="229"/>
    </row>
    <row r="69" spans="2:19" ht="15.75" thickBot="1">
      <c r="B69" s="50"/>
      <c r="C69" s="64"/>
      <c r="D69" s="195" t="s">
        <v>1366</v>
      </c>
      <c r="E69" s="196"/>
      <c r="F69" s="196"/>
      <c r="G69" s="196"/>
      <c r="H69" s="196"/>
      <c r="I69" s="197"/>
      <c r="J69" s="222"/>
      <c r="K69" s="223"/>
      <c r="N69" s="36" t="s">
        <v>14</v>
      </c>
      <c r="O69" s="56" t="s">
        <v>16</v>
      </c>
      <c r="P69" s="55" t="s">
        <v>1242</v>
      </c>
      <c r="Q69" s="55"/>
      <c r="R69" s="39" t="s">
        <v>17</v>
      </c>
      <c r="S69" s="229"/>
    </row>
    <row r="70" spans="2:19" ht="15.75" thickBot="1">
      <c r="B70" s="50"/>
      <c r="C70" s="293" t="s">
        <v>1320</v>
      </c>
      <c r="D70" s="291"/>
      <c r="E70" s="291"/>
      <c r="F70" s="291"/>
      <c r="G70" s="291"/>
      <c r="H70" s="291"/>
      <c r="I70" s="292"/>
      <c r="J70" s="284">
        <f>+J67+J69</f>
        <v>0</v>
      </c>
      <c r="K70" s="216"/>
      <c r="N70" s="36" t="s">
        <v>14</v>
      </c>
      <c r="O70" s="36" t="s">
        <v>1209</v>
      </c>
      <c r="P70" s="37" t="s">
        <v>1243</v>
      </c>
      <c r="Q70" s="39"/>
      <c r="R70" s="37" t="s">
        <v>1367</v>
      </c>
      <c r="S70" s="229"/>
    </row>
    <row r="71" spans="2:19" ht="15.75" thickBot="1">
      <c r="B71" s="50"/>
      <c r="C71" s="293" t="s">
        <v>1321</v>
      </c>
      <c r="D71" s="291"/>
      <c r="E71" s="291"/>
      <c r="F71" s="291"/>
      <c r="G71" s="291"/>
      <c r="H71" s="291"/>
      <c r="I71" s="292"/>
      <c r="J71" s="222"/>
      <c r="K71" s="223"/>
      <c r="L71" s="109" t="s">
        <v>2269</v>
      </c>
      <c r="M71" s="259" t="str">
        <f>+IF(J71-ESF!J13=0,"CORRECTO","INCORRECTO")</f>
        <v>CORRECTO</v>
      </c>
      <c r="N71" s="260" t="s">
        <v>14</v>
      </c>
      <c r="O71" s="36" t="s">
        <v>1209</v>
      </c>
      <c r="P71" s="37" t="s">
        <v>1243</v>
      </c>
      <c r="Q71" s="39"/>
      <c r="R71" s="37" t="s">
        <v>1368</v>
      </c>
      <c r="S71" s="229"/>
    </row>
    <row r="72" spans="2:19" ht="15.75" thickBot="1">
      <c r="B72" s="51"/>
      <c r="C72" s="290" t="s">
        <v>1322</v>
      </c>
      <c r="D72" s="291"/>
      <c r="E72" s="291"/>
      <c r="F72" s="291"/>
      <c r="G72" s="291"/>
      <c r="H72" s="291"/>
      <c r="I72" s="292"/>
      <c r="J72" s="284">
        <f>ESF!H13</f>
        <v>0</v>
      </c>
      <c r="K72" s="216"/>
      <c r="L72" s="109" t="s">
        <v>2269</v>
      </c>
      <c r="M72" s="259" t="str">
        <f>+IF(J70-J72=0,"CORRECTO","INCORRECTO")</f>
        <v>CORRECTO</v>
      </c>
      <c r="N72" s="260" t="s">
        <v>14</v>
      </c>
      <c r="O72" s="36" t="s">
        <v>1209</v>
      </c>
      <c r="P72" s="37" t="s">
        <v>1243</v>
      </c>
      <c r="Q72" s="39"/>
      <c r="R72" s="37" t="s">
        <v>1369</v>
      </c>
      <c r="S72" s="263"/>
    </row>
    <row r="75" spans="2:19" ht="15" customHeight="1">
      <c r="B75" s="137" t="s">
        <v>2264</v>
      </c>
      <c r="C75" s="137"/>
      <c r="D75" s="137"/>
      <c r="E75" s="137"/>
      <c r="F75" s="137"/>
      <c r="G75" s="137"/>
      <c r="H75" s="137"/>
      <c r="I75" s="137"/>
      <c r="J75" s="137"/>
      <c r="K75" s="137"/>
    </row>
    <row r="76" spans="2:19">
      <c r="B76" s="137"/>
      <c r="C76" s="137"/>
      <c r="D76" s="137"/>
      <c r="E76" s="137"/>
      <c r="F76" s="137"/>
      <c r="G76" s="137"/>
      <c r="H76" s="137"/>
      <c r="I76" s="137"/>
      <c r="J76" s="137"/>
      <c r="K76" s="137"/>
    </row>
    <row r="78" spans="2:19">
      <c r="E78" s="31" t="s">
        <v>1232</v>
      </c>
      <c r="H78" s="134" t="s">
        <v>1249</v>
      </c>
      <c r="I78" s="134"/>
      <c r="J78" s="134"/>
    </row>
  </sheetData>
  <sheetProtection algorithmName="SHA-512" hashValue="WO5v5oDtmyqY0MNjSVqpdQnwInIZ5vlg+2qnnVo1qMlbhiLSRcj7/AFwz1SPFgDuUsLu4Edh/T84gpSyEtYlaQ==" saltValue="TX0NKweJuJDwzaomBUecgA==" spinCount="100000" sheet="1" objects="1" scenarios="1"/>
  <mergeCells count="138">
    <mergeCell ref="C72:I72"/>
    <mergeCell ref="J72:K72"/>
    <mergeCell ref="H78:J78"/>
    <mergeCell ref="D69:I69"/>
    <mergeCell ref="J69:K69"/>
    <mergeCell ref="C70:I70"/>
    <mergeCell ref="J70:K70"/>
    <mergeCell ref="C71:I71"/>
    <mergeCell ref="J71:K71"/>
    <mergeCell ref="B75:K76"/>
    <mergeCell ref="D66:I66"/>
    <mergeCell ref="J66:K66"/>
    <mergeCell ref="D67:I67"/>
    <mergeCell ref="J67:K67"/>
    <mergeCell ref="C68:I68"/>
    <mergeCell ref="J68:K68"/>
    <mergeCell ref="D63:I63"/>
    <mergeCell ref="J63:K63"/>
    <mergeCell ref="D64:I64"/>
    <mergeCell ref="J64:K64"/>
    <mergeCell ref="D65:I65"/>
    <mergeCell ref="J65:K65"/>
    <mergeCell ref="D60:I60"/>
    <mergeCell ref="J60:K60"/>
    <mergeCell ref="D61:I61"/>
    <mergeCell ref="J61:K61"/>
    <mergeCell ref="D62:I62"/>
    <mergeCell ref="J62:K62"/>
    <mergeCell ref="D57:I57"/>
    <mergeCell ref="J57:K57"/>
    <mergeCell ref="D58:I58"/>
    <mergeCell ref="J58:K58"/>
    <mergeCell ref="D59:I59"/>
    <mergeCell ref="J59:K59"/>
    <mergeCell ref="C54:I54"/>
    <mergeCell ref="J54:K54"/>
    <mergeCell ref="D55:I55"/>
    <mergeCell ref="J55:K55"/>
    <mergeCell ref="D56:I56"/>
    <mergeCell ref="J56:K56"/>
    <mergeCell ref="D51:I51"/>
    <mergeCell ref="J51:K51"/>
    <mergeCell ref="D52:I52"/>
    <mergeCell ref="J52:K52"/>
    <mergeCell ref="D53:I53"/>
    <mergeCell ref="J53:K53"/>
    <mergeCell ref="D48:I48"/>
    <mergeCell ref="J48:K48"/>
    <mergeCell ref="D49:I49"/>
    <mergeCell ref="J49:K49"/>
    <mergeCell ref="D50:I50"/>
    <mergeCell ref="J50:K50"/>
    <mergeCell ref="D45:I45"/>
    <mergeCell ref="J45:K45"/>
    <mergeCell ref="D46:I46"/>
    <mergeCell ref="J46:K46"/>
    <mergeCell ref="D47:I47"/>
    <mergeCell ref="J47:K47"/>
    <mergeCell ref="D42:I42"/>
    <mergeCell ref="J42:K42"/>
    <mergeCell ref="D43:I43"/>
    <mergeCell ref="J43:K43"/>
    <mergeCell ref="D44:I44"/>
    <mergeCell ref="J44:K44"/>
    <mergeCell ref="D39:I39"/>
    <mergeCell ref="J39:K39"/>
    <mergeCell ref="D40:I40"/>
    <mergeCell ref="J40:K40"/>
    <mergeCell ref="D41:I41"/>
    <mergeCell ref="J41:K41"/>
    <mergeCell ref="D37:I37"/>
    <mergeCell ref="J37:K37"/>
    <mergeCell ref="D38:I38"/>
    <mergeCell ref="J38:K38"/>
    <mergeCell ref="D33:I33"/>
    <mergeCell ref="J33:K33"/>
    <mergeCell ref="D34:I34"/>
    <mergeCell ref="J34:K34"/>
    <mergeCell ref="D35:I35"/>
    <mergeCell ref="J35:K35"/>
    <mergeCell ref="D32:I32"/>
    <mergeCell ref="J32:K32"/>
    <mergeCell ref="D27:I27"/>
    <mergeCell ref="J27:K27"/>
    <mergeCell ref="D28:I28"/>
    <mergeCell ref="J28:K28"/>
    <mergeCell ref="D29:I29"/>
    <mergeCell ref="J29:K29"/>
    <mergeCell ref="D36:I36"/>
    <mergeCell ref="J36:K36"/>
    <mergeCell ref="S10:S72"/>
    <mergeCell ref="C11:I11"/>
    <mergeCell ref="J11:K11"/>
    <mergeCell ref="D12:I12"/>
    <mergeCell ref="J12:K12"/>
    <mergeCell ref="D13:I13"/>
    <mergeCell ref="J13:K13"/>
    <mergeCell ref="D14:I14"/>
    <mergeCell ref="D18:I18"/>
    <mergeCell ref="J18:K18"/>
    <mergeCell ref="D19:I19"/>
    <mergeCell ref="J19:K19"/>
    <mergeCell ref="D20:I20"/>
    <mergeCell ref="J20:K20"/>
    <mergeCell ref="J14:K14"/>
    <mergeCell ref="D15:I15"/>
    <mergeCell ref="J15:K15"/>
    <mergeCell ref="D16:I16"/>
    <mergeCell ref="J16:K16"/>
    <mergeCell ref="D17:I17"/>
    <mergeCell ref="J17:K17"/>
    <mergeCell ref="D24:I24"/>
    <mergeCell ref="J24:K24"/>
    <mergeCell ref="D25:I25"/>
    <mergeCell ref="M71:N71"/>
    <mergeCell ref="M72:N72"/>
    <mergeCell ref="C4:K4"/>
    <mergeCell ref="B5:K5"/>
    <mergeCell ref="B6:K6"/>
    <mergeCell ref="B8:I8"/>
    <mergeCell ref="J8:K8"/>
    <mergeCell ref="B9:I9"/>
    <mergeCell ref="J9:K9"/>
    <mergeCell ref="C10:I10"/>
    <mergeCell ref="J10:K10"/>
    <mergeCell ref="J25:K25"/>
    <mergeCell ref="D26:I26"/>
    <mergeCell ref="J26:K26"/>
    <mergeCell ref="D21:I21"/>
    <mergeCell ref="J21:K21"/>
    <mergeCell ref="D22:I22"/>
    <mergeCell ref="J22:K22"/>
    <mergeCell ref="C23:I23"/>
    <mergeCell ref="J23:K23"/>
    <mergeCell ref="D30:I30"/>
    <mergeCell ref="J30:K30"/>
    <mergeCell ref="C31:I31"/>
    <mergeCell ref="J31:K31"/>
  </mergeCells>
  <conditionalFormatting sqref="M71:N72">
    <cfRule type="containsText" dxfId="7" priority="1" operator="containsText" text="INCORRECTO">
      <formula>NOT(ISERROR(SEARCH("INCORRECTO",M71)))</formula>
    </cfRule>
  </conditionalFormatting>
  <dataValidations count="1">
    <dataValidation type="whole" allowBlank="1" showInputMessage="1" showErrorMessage="1" sqref="J55:K65 J12:K21 J24:K29 J32:K52 J69:K69" xr:uid="{53E57D80-3AE5-43DB-BC7F-3812C9AEEC05}">
      <formula1>-999999999999999</formula1>
      <formula2>9999999999999990</formula2>
    </dataValidation>
  </dataValidations>
  <hyperlinks>
    <hyperlink ref="E78" location="ECP!A1" display="Siguiente -&gt;" xr:uid="{08AD438C-FB98-4A95-8E71-EBCD3DB01628}"/>
    <hyperlink ref="H78:J78" location="ECP!A1" display="Estado de Cambios en el Patrimonio" xr:uid="{D6DCA9B9-F28E-476E-81CB-92656ACCBB77}"/>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60AEC-3F6A-48D9-A3DF-5BB1EE9610C0}">
  <sheetPr codeName="Hoja10"/>
  <dimension ref="A2:U85"/>
  <sheetViews>
    <sheetView showGridLines="0" topLeftCell="A69" workbookViewId="0">
      <selection activeCell="J78" sqref="J78:K78"/>
    </sheetView>
  </sheetViews>
  <sheetFormatPr baseColWidth="10" defaultColWidth="0" defaultRowHeight="15" zeroHeight="1"/>
  <cols>
    <col min="1" max="13" width="11.42578125" customWidth="1"/>
    <col min="14" max="15" width="15.42578125" hidden="1" customWidth="1"/>
    <col min="16" max="16" width="47.42578125" hidden="1" customWidth="1"/>
    <col min="17" max="21" width="0" hidden="1" customWidth="1"/>
    <col min="22" max="16384" width="11.42578125" hidden="1"/>
  </cols>
  <sheetData>
    <row r="2" spans="2:19">
      <c r="C2" s="81"/>
      <c r="D2" t="s">
        <v>1404</v>
      </c>
      <c r="F2" s="82"/>
      <c r="G2" t="s">
        <v>1405</v>
      </c>
      <c r="J2" s="83"/>
      <c r="K2" t="s">
        <v>1406</v>
      </c>
    </row>
    <row r="3" spans="2:19" ht="15.75" thickBot="1"/>
    <row r="4" spans="2:19" ht="21">
      <c r="B4" s="43"/>
      <c r="C4" s="269"/>
      <c r="D4" s="269"/>
      <c r="E4" s="269"/>
      <c r="F4" s="269"/>
      <c r="G4" s="269"/>
      <c r="H4" s="269"/>
      <c r="I4" s="269"/>
      <c r="J4" s="269"/>
      <c r="K4" s="270"/>
    </row>
    <row r="5" spans="2:19" ht="21">
      <c r="B5" s="271" t="s">
        <v>2277</v>
      </c>
      <c r="C5" s="130"/>
      <c r="D5" s="130"/>
      <c r="E5" s="130"/>
      <c r="F5" s="130"/>
      <c r="G5" s="130"/>
      <c r="H5" s="130"/>
      <c r="I5" s="130"/>
      <c r="J5" s="130"/>
      <c r="K5" s="272"/>
    </row>
    <row r="6" spans="2:19" ht="21">
      <c r="B6" s="324" t="str">
        <f>+_xlfn.CONCAT("del ", TEXT('Identificación del Vigilado'!F30,"dd")," de ",TEXT('Identificación del Vigilado'!F30,"MMMM"), " al  ", TEXT('Identificación del Vigilado'!F31,"dd")," de ",TEXT('Identificación del Vigilado'!F31,"MMMM"))</f>
        <v>del 00 de enero al  00 de enero</v>
      </c>
      <c r="C6" s="319"/>
      <c r="D6" s="319"/>
      <c r="E6" s="319"/>
      <c r="F6" s="319"/>
      <c r="G6" s="319"/>
      <c r="H6" s="319"/>
      <c r="I6" s="319"/>
      <c r="J6" s="319"/>
      <c r="K6" s="325"/>
    </row>
    <row r="7" spans="2:19" ht="21.75" thickBot="1">
      <c r="B7" s="65"/>
      <c r="C7" s="18"/>
      <c r="D7" s="18"/>
      <c r="E7" s="18"/>
      <c r="F7" s="18"/>
      <c r="G7" s="18"/>
      <c r="H7" s="18"/>
      <c r="I7" s="18"/>
      <c r="J7" s="18"/>
      <c r="K7" s="66"/>
    </row>
    <row r="8" spans="2:19" ht="15.75" thickBot="1">
      <c r="B8" s="273" t="s">
        <v>1237</v>
      </c>
      <c r="C8" s="274"/>
      <c r="D8" s="274"/>
      <c r="E8" s="274"/>
      <c r="F8" s="274"/>
      <c r="G8" s="274"/>
      <c r="H8" s="274"/>
      <c r="I8" s="275"/>
      <c r="J8" s="276">
        <v>2023</v>
      </c>
      <c r="K8" s="277"/>
    </row>
    <row r="9" spans="2:19" ht="15.75" thickBot="1">
      <c r="B9" s="278" t="s">
        <v>2278</v>
      </c>
      <c r="C9" s="279"/>
      <c r="D9" s="279"/>
      <c r="E9" s="279"/>
      <c r="F9" s="279"/>
      <c r="G9" s="279"/>
      <c r="H9" s="279"/>
      <c r="I9" s="279"/>
      <c r="J9" s="284">
        <f>SUM(J10:K16)</f>
        <v>0</v>
      </c>
      <c r="K9" s="216"/>
      <c r="N9" s="27" t="s">
        <v>10</v>
      </c>
      <c r="O9" s="27" t="s">
        <v>11</v>
      </c>
      <c r="P9" s="27" t="s">
        <v>15</v>
      </c>
      <c r="Q9" s="27" t="s">
        <v>34</v>
      </c>
      <c r="R9" s="27" t="s">
        <v>12</v>
      </c>
      <c r="S9" s="27" t="s">
        <v>13</v>
      </c>
    </row>
    <row r="10" spans="2:19" ht="15.75" thickBot="1">
      <c r="B10" s="120"/>
      <c r="C10" s="262" t="s">
        <v>2279</v>
      </c>
      <c r="D10" s="262"/>
      <c r="E10" s="262"/>
      <c r="F10" s="262"/>
      <c r="G10" s="262"/>
      <c r="H10" s="262"/>
      <c r="I10" s="283"/>
      <c r="J10" s="222"/>
      <c r="K10" s="223"/>
      <c r="N10" s="36" t="s">
        <v>14</v>
      </c>
      <c r="O10" s="54" t="s">
        <v>1209</v>
      </c>
      <c r="P10" s="37" t="s">
        <v>1243</v>
      </c>
      <c r="Q10" s="39"/>
      <c r="R10" s="37" t="s">
        <v>1351</v>
      </c>
      <c r="S10" s="228" t="s">
        <v>1279</v>
      </c>
    </row>
    <row r="11" spans="2:19" ht="15.75" thickBot="1">
      <c r="B11" s="120"/>
      <c r="C11" s="262" t="s">
        <v>2280</v>
      </c>
      <c r="D11" s="262"/>
      <c r="E11" s="262"/>
      <c r="F11" s="262"/>
      <c r="G11" s="262"/>
      <c r="H11" s="262"/>
      <c r="I11" s="283"/>
      <c r="J11" s="222"/>
      <c r="K11" s="223"/>
      <c r="N11" s="39"/>
      <c r="O11" s="89"/>
      <c r="P11" s="89"/>
      <c r="Q11" s="39"/>
      <c r="R11" s="37"/>
      <c r="S11" s="229"/>
    </row>
    <row r="12" spans="2:19" ht="15.75" thickBot="1">
      <c r="B12" s="120"/>
      <c r="C12" s="262" t="s">
        <v>2281</v>
      </c>
      <c r="D12" s="262"/>
      <c r="E12" s="262"/>
      <c r="F12" s="262"/>
      <c r="G12" s="262"/>
      <c r="H12" s="262"/>
      <c r="I12" s="283"/>
      <c r="J12" s="222"/>
      <c r="K12" s="223"/>
      <c r="N12" s="39"/>
      <c r="O12" s="89"/>
      <c r="P12" s="89"/>
      <c r="Q12" s="39"/>
      <c r="R12" s="37"/>
      <c r="S12" s="229"/>
    </row>
    <row r="13" spans="2:19" ht="15.75" thickBot="1">
      <c r="B13" s="120"/>
      <c r="C13" s="262" t="s">
        <v>2282</v>
      </c>
      <c r="D13" s="262"/>
      <c r="E13" s="262"/>
      <c r="F13" s="262"/>
      <c r="G13" s="262"/>
      <c r="H13" s="262"/>
      <c r="I13" s="283"/>
      <c r="J13" s="222"/>
      <c r="K13" s="223"/>
      <c r="N13" s="39"/>
      <c r="O13" s="89"/>
      <c r="P13" s="89"/>
      <c r="Q13" s="39"/>
      <c r="R13" s="37"/>
      <c r="S13" s="229"/>
    </row>
    <row r="14" spans="2:19" ht="15.75" thickBot="1">
      <c r="B14" s="120"/>
      <c r="C14" s="262" t="s">
        <v>2283</v>
      </c>
      <c r="D14" s="262"/>
      <c r="E14" s="262"/>
      <c r="F14" s="262"/>
      <c r="G14" s="262"/>
      <c r="H14" s="262"/>
      <c r="I14" s="283"/>
      <c r="J14" s="222"/>
      <c r="K14" s="223"/>
      <c r="N14" s="39"/>
      <c r="O14" s="89"/>
      <c r="P14" s="89"/>
      <c r="Q14" s="39"/>
      <c r="R14" s="37"/>
      <c r="S14" s="229"/>
    </row>
    <row r="15" spans="2:19" ht="15.75" thickBot="1">
      <c r="B15" s="120"/>
      <c r="C15" s="262" t="s">
        <v>2284</v>
      </c>
      <c r="D15" s="262"/>
      <c r="E15" s="262"/>
      <c r="F15" s="262"/>
      <c r="G15" s="262"/>
      <c r="H15" s="262"/>
      <c r="I15" s="283"/>
      <c r="J15" s="222"/>
      <c r="K15" s="223"/>
      <c r="N15" s="39"/>
      <c r="O15" s="89"/>
      <c r="P15" s="89"/>
      <c r="Q15" s="39"/>
      <c r="R15" s="37"/>
      <c r="S15" s="229"/>
    </row>
    <row r="16" spans="2:19" ht="15.75" thickBot="1">
      <c r="B16" s="121"/>
      <c r="C16" s="262" t="s">
        <v>2285</v>
      </c>
      <c r="D16" s="262"/>
      <c r="E16" s="262"/>
      <c r="F16" s="262"/>
      <c r="G16" s="262"/>
      <c r="H16" s="262"/>
      <c r="I16" s="283"/>
      <c r="J16" s="222"/>
      <c r="K16" s="223"/>
      <c r="N16" s="39"/>
      <c r="O16" s="89"/>
      <c r="P16" s="89"/>
      <c r="Q16" s="39"/>
      <c r="R16" s="37"/>
      <c r="S16" s="229"/>
    </row>
    <row r="17" spans="2:19" ht="15.75" thickBot="1">
      <c r="B17" s="278" t="s">
        <v>2286</v>
      </c>
      <c r="C17" s="279"/>
      <c r="D17" s="279"/>
      <c r="E17" s="279"/>
      <c r="F17" s="279"/>
      <c r="G17" s="279"/>
      <c r="H17" s="279"/>
      <c r="I17" s="279"/>
      <c r="J17" s="284">
        <f>+SUM(J18:K30)</f>
        <v>0</v>
      </c>
      <c r="K17" s="216"/>
      <c r="N17" s="27" t="s">
        <v>10</v>
      </c>
      <c r="O17" s="27" t="s">
        <v>11</v>
      </c>
      <c r="P17" s="27" t="s">
        <v>15</v>
      </c>
      <c r="Q17" s="27" t="s">
        <v>34</v>
      </c>
      <c r="R17" s="27" t="s">
        <v>12</v>
      </c>
      <c r="S17" s="279"/>
    </row>
    <row r="18" spans="2:19" ht="15.75" thickBot="1">
      <c r="B18" s="301"/>
      <c r="C18" s="262" t="s">
        <v>2287</v>
      </c>
      <c r="D18" s="262"/>
      <c r="E18" s="262"/>
      <c r="F18" s="262"/>
      <c r="G18" s="262"/>
      <c r="H18" s="262"/>
      <c r="I18" s="283"/>
      <c r="J18" s="222"/>
      <c r="K18" s="223"/>
      <c r="N18" s="36" t="s">
        <v>14</v>
      </c>
      <c r="O18" s="54" t="s">
        <v>1209</v>
      </c>
      <c r="P18" s="37" t="s">
        <v>1243</v>
      </c>
      <c r="Q18" s="39"/>
      <c r="R18" s="37" t="s">
        <v>1351</v>
      </c>
      <c r="S18" s="229"/>
    </row>
    <row r="19" spans="2:19" ht="15.75" thickBot="1">
      <c r="B19" s="301"/>
      <c r="C19" s="262" t="s">
        <v>2288</v>
      </c>
      <c r="D19" s="262"/>
      <c r="E19" s="262"/>
      <c r="F19" s="262"/>
      <c r="G19" s="262"/>
      <c r="H19" s="262"/>
      <c r="I19" s="283"/>
      <c r="J19" s="222"/>
      <c r="K19" s="223"/>
      <c r="N19" s="39"/>
      <c r="O19" s="89"/>
      <c r="P19" s="89"/>
      <c r="Q19" s="39"/>
      <c r="R19" s="37"/>
      <c r="S19" s="229"/>
    </row>
    <row r="20" spans="2:19" ht="15.75" thickBot="1">
      <c r="B20" s="301"/>
      <c r="C20" s="262" t="s">
        <v>2289</v>
      </c>
      <c r="D20" s="262"/>
      <c r="E20" s="262"/>
      <c r="F20" s="262"/>
      <c r="G20" s="262"/>
      <c r="H20" s="262"/>
      <c r="I20" s="283"/>
      <c r="J20" s="222"/>
      <c r="K20" s="223"/>
      <c r="N20" s="39"/>
      <c r="O20" s="89"/>
      <c r="P20" s="89"/>
      <c r="Q20" s="39"/>
      <c r="R20" s="37"/>
      <c r="S20" s="229"/>
    </row>
    <row r="21" spans="2:19" ht="15.75" thickBot="1">
      <c r="B21" s="301"/>
      <c r="C21" s="262" t="s">
        <v>2290</v>
      </c>
      <c r="D21" s="262"/>
      <c r="E21" s="262"/>
      <c r="F21" s="262"/>
      <c r="G21" s="262"/>
      <c r="H21" s="262"/>
      <c r="I21" s="283"/>
      <c r="J21" s="222"/>
      <c r="K21" s="223"/>
      <c r="N21" s="39"/>
      <c r="O21" s="89"/>
      <c r="P21" s="89"/>
      <c r="Q21" s="39"/>
      <c r="R21" s="37"/>
      <c r="S21" s="229"/>
    </row>
    <row r="22" spans="2:19" ht="15.75" thickBot="1">
      <c r="B22" s="301"/>
      <c r="C22" s="262" t="s">
        <v>2291</v>
      </c>
      <c r="D22" s="262"/>
      <c r="E22" s="262"/>
      <c r="F22" s="262"/>
      <c r="G22" s="262"/>
      <c r="H22" s="262"/>
      <c r="I22" s="283"/>
      <c r="J22" s="222"/>
      <c r="K22" s="223"/>
      <c r="N22" s="39"/>
      <c r="O22" s="89"/>
      <c r="P22" s="89"/>
      <c r="Q22" s="39"/>
      <c r="R22" s="37"/>
      <c r="S22" s="229"/>
    </row>
    <row r="23" spans="2:19" ht="15.75" thickBot="1">
      <c r="B23" s="301"/>
      <c r="C23" s="262" t="s">
        <v>2292</v>
      </c>
      <c r="D23" s="262"/>
      <c r="E23" s="262"/>
      <c r="F23" s="262"/>
      <c r="G23" s="262"/>
      <c r="H23" s="262"/>
      <c r="I23" s="283"/>
      <c r="J23" s="222"/>
      <c r="K23" s="223"/>
      <c r="N23" s="39"/>
      <c r="O23" s="89"/>
      <c r="P23" s="89"/>
      <c r="Q23" s="39"/>
      <c r="R23" s="37"/>
      <c r="S23" s="229"/>
    </row>
    <row r="24" spans="2:19" ht="15.75" thickBot="1">
      <c r="B24" s="301"/>
      <c r="C24" s="262" t="s">
        <v>2293</v>
      </c>
      <c r="D24" s="262"/>
      <c r="E24" s="262"/>
      <c r="F24" s="262"/>
      <c r="G24" s="262"/>
      <c r="H24" s="262"/>
      <c r="I24" s="283"/>
      <c r="J24" s="222"/>
      <c r="K24" s="223"/>
      <c r="N24" s="39"/>
      <c r="O24" s="89"/>
      <c r="P24" s="89"/>
      <c r="Q24" s="39"/>
      <c r="R24" s="37"/>
      <c r="S24" s="229"/>
    </row>
    <row r="25" spans="2:19" ht="15.75" thickBot="1">
      <c r="B25" s="301"/>
      <c r="C25" s="262" t="s">
        <v>2294</v>
      </c>
      <c r="D25" s="262"/>
      <c r="E25" s="262"/>
      <c r="F25" s="262"/>
      <c r="G25" s="262"/>
      <c r="H25" s="262"/>
      <c r="I25" s="283"/>
      <c r="J25" s="222"/>
      <c r="K25" s="223"/>
      <c r="N25" s="39"/>
      <c r="O25" s="89"/>
      <c r="P25" s="89"/>
      <c r="Q25" s="39"/>
      <c r="R25" s="37"/>
      <c r="S25" s="229"/>
    </row>
    <row r="26" spans="2:19" ht="15.75" thickBot="1">
      <c r="B26" s="301"/>
      <c r="C26" s="262" t="s">
        <v>2295</v>
      </c>
      <c r="D26" s="262"/>
      <c r="E26" s="262"/>
      <c r="F26" s="262"/>
      <c r="G26" s="262"/>
      <c r="H26" s="262"/>
      <c r="I26" s="283"/>
      <c r="J26" s="222"/>
      <c r="K26" s="223"/>
      <c r="N26" s="39"/>
      <c r="O26" s="89"/>
      <c r="P26" s="89"/>
      <c r="Q26" s="39"/>
      <c r="R26" s="37"/>
      <c r="S26" s="229"/>
    </row>
    <row r="27" spans="2:19" ht="15.75" thickBot="1">
      <c r="B27" s="301"/>
      <c r="C27" s="262" t="s">
        <v>2296</v>
      </c>
      <c r="D27" s="262"/>
      <c r="E27" s="262"/>
      <c r="F27" s="262"/>
      <c r="G27" s="262"/>
      <c r="H27" s="262"/>
      <c r="I27" s="283"/>
      <c r="J27" s="222"/>
      <c r="K27" s="223"/>
      <c r="N27" s="39"/>
      <c r="O27" s="89"/>
      <c r="P27" s="89"/>
      <c r="Q27" s="39"/>
      <c r="R27" s="37"/>
      <c r="S27" s="229"/>
    </row>
    <row r="28" spans="2:19" ht="15.75" thickBot="1">
      <c r="B28" s="301"/>
      <c r="C28" s="262" t="s">
        <v>2297</v>
      </c>
      <c r="D28" s="262"/>
      <c r="E28" s="262"/>
      <c r="F28" s="262"/>
      <c r="G28" s="262"/>
      <c r="H28" s="262"/>
      <c r="I28" s="283"/>
      <c r="J28" s="222"/>
      <c r="K28" s="223"/>
      <c r="N28" s="39"/>
      <c r="O28" s="89"/>
      <c r="P28" s="89"/>
      <c r="Q28" s="39"/>
      <c r="R28" s="37"/>
      <c r="S28" s="229"/>
    </row>
    <row r="29" spans="2:19" ht="15.75" customHeight="1" thickBot="1">
      <c r="B29" s="301"/>
      <c r="C29" s="262" t="s">
        <v>2342</v>
      </c>
      <c r="D29" s="262"/>
      <c r="E29" s="262"/>
      <c r="F29" s="262"/>
      <c r="G29" s="262"/>
      <c r="H29" s="262"/>
      <c r="I29" s="283"/>
      <c r="J29" s="222"/>
      <c r="K29" s="223"/>
      <c r="N29" s="39"/>
      <c r="O29" s="89"/>
      <c r="P29" s="89"/>
      <c r="Q29" s="39"/>
      <c r="R29" s="37"/>
      <c r="S29" s="229"/>
    </row>
    <row r="30" spans="2:19" ht="15.75" thickBot="1">
      <c r="B30" s="301"/>
      <c r="C30" s="262" t="s">
        <v>2298</v>
      </c>
      <c r="D30" s="262"/>
      <c r="E30" s="262"/>
      <c r="F30" s="262"/>
      <c r="G30" s="262"/>
      <c r="H30" s="262"/>
      <c r="I30" s="283"/>
      <c r="J30" s="222"/>
      <c r="K30" s="223"/>
      <c r="N30" s="39"/>
      <c r="O30" s="89"/>
      <c r="P30" s="89"/>
      <c r="Q30" s="39"/>
      <c r="R30" s="37"/>
      <c r="S30" s="229"/>
    </row>
    <row r="31" spans="2:19" ht="15.75" customHeight="1" thickBot="1">
      <c r="B31" s="122"/>
      <c r="C31" s="299" t="s">
        <v>2299</v>
      </c>
      <c r="D31" s="299"/>
      <c r="E31" s="299"/>
      <c r="F31" s="299"/>
      <c r="G31" s="299"/>
      <c r="H31" s="299"/>
      <c r="I31" s="300"/>
      <c r="J31" s="284">
        <f>+J17+J9</f>
        <v>0</v>
      </c>
      <c r="K31" s="216"/>
      <c r="N31" s="36" t="s">
        <v>14</v>
      </c>
      <c r="O31" s="36" t="s">
        <v>1209</v>
      </c>
      <c r="P31" s="37" t="s">
        <v>1243</v>
      </c>
      <c r="Q31" s="39"/>
      <c r="R31" s="37" t="s">
        <v>1356</v>
      </c>
      <c r="S31" s="229"/>
    </row>
    <row r="32" spans="2:19" ht="15.75" thickBot="1">
      <c r="B32" s="278" t="s">
        <v>2300</v>
      </c>
      <c r="C32" s="279"/>
      <c r="D32" s="279"/>
      <c r="E32" s="279"/>
      <c r="F32" s="279"/>
      <c r="G32" s="279"/>
      <c r="H32" s="279"/>
      <c r="I32" s="279"/>
      <c r="J32" s="287"/>
      <c r="K32" s="288"/>
      <c r="N32" s="27" t="s">
        <v>10</v>
      </c>
      <c r="O32" s="27" t="s">
        <v>11</v>
      </c>
      <c r="P32" s="27" t="s">
        <v>15</v>
      </c>
      <c r="Q32" s="27" t="s">
        <v>34</v>
      </c>
      <c r="R32" s="27" t="s">
        <v>12</v>
      </c>
      <c r="S32" s="229"/>
    </row>
    <row r="33" spans="2:19" ht="15.75" thickBot="1">
      <c r="B33" s="50"/>
      <c r="C33" s="262" t="s">
        <v>2301</v>
      </c>
      <c r="D33" s="262"/>
      <c r="E33" s="262"/>
      <c r="F33" s="262"/>
      <c r="G33" s="262"/>
      <c r="H33" s="262"/>
      <c r="I33" s="283"/>
      <c r="J33" s="222"/>
      <c r="K33" s="223"/>
      <c r="N33" s="36" t="s">
        <v>14</v>
      </c>
      <c r="O33" s="37" t="s">
        <v>16</v>
      </c>
      <c r="P33" s="36" t="s">
        <v>1242</v>
      </c>
      <c r="Q33" s="36"/>
      <c r="R33" s="38" t="s">
        <v>17</v>
      </c>
      <c r="S33" s="229"/>
    </row>
    <row r="34" spans="2:19" ht="15.75" thickBot="1">
      <c r="B34" s="50"/>
      <c r="C34" s="262" t="s">
        <v>2302</v>
      </c>
      <c r="D34" s="262"/>
      <c r="E34" s="262"/>
      <c r="F34" s="262"/>
      <c r="G34" s="262"/>
      <c r="H34" s="262"/>
      <c r="I34" s="283"/>
      <c r="J34" s="222"/>
      <c r="K34" s="223"/>
      <c r="N34" s="36"/>
      <c r="O34" s="37"/>
      <c r="P34" s="36"/>
      <c r="Q34" s="36"/>
      <c r="R34" s="38"/>
      <c r="S34" s="229"/>
    </row>
    <row r="35" spans="2:19" ht="15.75" thickBot="1">
      <c r="B35" s="50"/>
      <c r="C35" s="262" t="s">
        <v>2303</v>
      </c>
      <c r="D35" s="262"/>
      <c r="E35" s="262"/>
      <c r="F35" s="262"/>
      <c r="G35" s="262"/>
      <c r="H35" s="262"/>
      <c r="I35" s="283"/>
      <c r="J35" s="222"/>
      <c r="K35" s="223"/>
      <c r="N35" s="36"/>
      <c r="O35" s="37"/>
      <c r="P35" s="36"/>
      <c r="Q35" s="36"/>
      <c r="R35" s="38"/>
      <c r="S35" s="229"/>
    </row>
    <row r="36" spans="2:19" ht="15.75" thickBot="1">
      <c r="B36" s="50"/>
      <c r="C36" s="262" t="s">
        <v>2304</v>
      </c>
      <c r="D36" s="262"/>
      <c r="E36" s="262"/>
      <c r="F36" s="262"/>
      <c r="G36" s="262"/>
      <c r="H36" s="262"/>
      <c r="I36" s="283"/>
      <c r="J36" s="222"/>
      <c r="K36" s="223"/>
      <c r="N36" s="36"/>
      <c r="O36" s="37"/>
      <c r="P36" s="36"/>
      <c r="Q36" s="36"/>
      <c r="R36" s="38"/>
      <c r="S36" s="229"/>
    </row>
    <row r="37" spans="2:19" ht="15.75" thickBot="1">
      <c r="B37" s="50"/>
      <c r="C37" s="262" t="s">
        <v>2305</v>
      </c>
      <c r="D37" s="262"/>
      <c r="E37" s="262"/>
      <c r="F37" s="262"/>
      <c r="G37" s="262"/>
      <c r="H37" s="262"/>
      <c r="I37" s="283"/>
      <c r="J37" s="222"/>
      <c r="K37" s="223"/>
      <c r="N37" s="36"/>
      <c r="O37" s="37"/>
      <c r="P37" s="36"/>
      <c r="Q37" s="36"/>
      <c r="R37" s="38"/>
      <c r="S37" s="229"/>
    </row>
    <row r="38" spans="2:19" ht="15.75" thickBot="1">
      <c r="B38" s="50"/>
      <c r="C38" s="262" t="s">
        <v>2306</v>
      </c>
      <c r="D38" s="262"/>
      <c r="E38" s="262"/>
      <c r="F38" s="262"/>
      <c r="G38" s="262"/>
      <c r="H38" s="262"/>
      <c r="I38" s="283"/>
      <c r="J38" s="222"/>
      <c r="K38" s="223"/>
      <c r="N38" s="36"/>
      <c r="O38" s="37"/>
      <c r="P38" s="36"/>
      <c r="Q38" s="36"/>
      <c r="R38" s="38"/>
      <c r="S38" s="229"/>
    </row>
    <row r="39" spans="2:19" ht="15.75" thickBot="1">
      <c r="B39" s="50"/>
      <c r="C39" s="262" t="s">
        <v>2307</v>
      </c>
      <c r="D39" s="262"/>
      <c r="E39" s="262"/>
      <c r="F39" s="262"/>
      <c r="G39" s="262"/>
      <c r="H39" s="262"/>
      <c r="I39" s="283"/>
      <c r="J39" s="222"/>
      <c r="K39" s="223"/>
      <c r="N39" s="36"/>
      <c r="O39" s="37"/>
      <c r="P39" s="36"/>
      <c r="Q39" s="36"/>
      <c r="R39" s="38"/>
      <c r="S39" s="229"/>
    </row>
    <row r="40" spans="2:19" ht="15.75" thickBot="1">
      <c r="B40" s="50"/>
      <c r="C40" s="262" t="s">
        <v>2308</v>
      </c>
      <c r="D40" s="262"/>
      <c r="E40" s="262"/>
      <c r="F40" s="262"/>
      <c r="G40" s="262"/>
      <c r="H40" s="262"/>
      <c r="I40" s="283"/>
      <c r="J40" s="222"/>
      <c r="K40" s="223"/>
      <c r="N40" s="36"/>
      <c r="O40" s="37"/>
      <c r="P40" s="36"/>
      <c r="Q40" s="36"/>
      <c r="R40" s="38"/>
      <c r="S40" s="229"/>
    </row>
    <row r="41" spans="2:19" ht="15.75" thickBot="1">
      <c r="B41" s="50"/>
      <c r="C41" s="262" t="s">
        <v>2309</v>
      </c>
      <c r="D41" s="262"/>
      <c r="E41" s="262"/>
      <c r="F41" s="262"/>
      <c r="G41" s="262"/>
      <c r="H41" s="262"/>
      <c r="I41" s="283"/>
      <c r="J41" s="222"/>
      <c r="K41" s="223"/>
      <c r="N41" s="36"/>
      <c r="O41" s="37"/>
      <c r="P41" s="36"/>
      <c r="Q41" s="36"/>
      <c r="R41" s="38"/>
      <c r="S41" s="229"/>
    </row>
    <row r="42" spans="2:19" ht="15.75" thickBot="1">
      <c r="B42" s="50"/>
      <c r="C42" s="262" t="s">
        <v>2310</v>
      </c>
      <c r="D42" s="262"/>
      <c r="E42" s="262"/>
      <c r="F42" s="262"/>
      <c r="G42" s="262"/>
      <c r="H42" s="262"/>
      <c r="I42" s="283"/>
      <c r="J42" s="222"/>
      <c r="K42" s="223"/>
      <c r="N42" s="36"/>
      <c r="O42" s="37"/>
      <c r="P42" s="36"/>
      <c r="Q42" s="36"/>
      <c r="R42" s="38"/>
      <c r="S42" s="229"/>
    </row>
    <row r="43" spans="2:19" ht="15.75" thickBot="1">
      <c r="B43" s="50"/>
      <c r="C43" s="262" t="s">
        <v>2311</v>
      </c>
      <c r="D43" s="262"/>
      <c r="E43" s="262"/>
      <c r="F43" s="262"/>
      <c r="G43" s="262"/>
      <c r="H43" s="262"/>
      <c r="I43" s="283"/>
      <c r="J43" s="222"/>
      <c r="K43" s="223"/>
      <c r="N43" s="36"/>
      <c r="O43" s="37"/>
      <c r="P43" s="36"/>
      <c r="Q43" s="36"/>
      <c r="R43" s="38"/>
      <c r="S43" s="229"/>
    </row>
    <row r="44" spans="2:19" ht="15.75" thickBot="1">
      <c r="B44" s="50"/>
      <c r="C44" s="262" t="s">
        <v>2312</v>
      </c>
      <c r="D44" s="262"/>
      <c r="E44" s="262"/>
      <c r="F44" s="262"/>
      <c r="G44" s="262"/>
      <c r="H44" s="262"/>
      <c r="I44" s="283"/>
      <c r="J44" s="222"/>
      <c r="K44" s="223"/>
      <c r="N44" s="36"/>
      <c r="O44" s="37"/>
      <c r="P44" s="36"/>
      <c r="Q44" s="36"/>
      <c r="R44" s="38"/>
      <c r="S44" s="229"/>
    </row>
    <row r="45" spans="2:19" ht="15.75" thickBot="1">
      <c r="B45" s="50"/>
      <c r="C45" s="262" t="s">
        <v>2313</v>
      </c>
      <c r="D45" s="262"/>
      <c r="E45" s="262"/>
      <c r="F45" s="262"/>
      <c r="G45" s="262"/>
      <c r="H45" s="262"/>
      <c r="I45" s="283"/>
      <c r="J45" s="222"/>
      <c r="K45" s="223"/>
      <c r="N45" s="36"/>
      <c r="O45" s="37"/>
      <c r="P45" s="36"/>
      <c r="Q45" s="36"/>
      <c r="R45" s="38"/>
      <c r="S45" s="229"/>
    </row>
    <row r="46" spans="2:19" ht="15.75" customHeight="1" thickBot="1">
      <c r="B46" s="50"/>
      <c r="C46" s="262" t="s">
        <v>2343</v>
      </c>
      <c r="D46" s="262"/>
      <c r="E46" s="262"/>
      <c r="F46" s="262"/>
      <c r="G46" s="262"/>
      <c r="H46" s="262"/>
      <c r="I46" s="283"/>
      <c r="J46" s="222"/>
      <c r="K46" s="223"/>
      <c r="N46" s="36"/>
      <c r="O46" s="37"/>
      <c r="P46" s="36"/>
      <c r="Q46" s="36"/>
      <c r="R46" s="38"/>
      <c r="S46" s="229"/>
    </row>
    <row r="47" spans="2:19" ht="15.75" thickBot="1">
      <c r="B47" s="50"/>
      <c r="C47" s="262" t="s">
        <v>2314</v>
      </c>
      <c r="D47" s="262"/>
      <c r="E47" s="262"/>
      <c r="F47" s="262"/>
      <c r="G47" s="262"/>
      <c r="H47" s="262"/>
      <c r="I47" s="283"/>
      <c r="J47" s="222"/>
      <c r="K47" s="223"/>
      <c r="N47" s="36"/>
      <c r="O47" s="37"/>
      <c r="P47" s="36"/>
      <c r="Q47" s="36"/>
      <c r="R47" s="38"/>
      <c r="S47" s="229"/>
    </row>
    <row r="48" spans="2:19" ht="15.75" thickBot="1">
      <c r="B48" s="50"/>
      <c r="C48" s="262" t="s">
        <v>2315</v>
      </c>
      <c r="D48" s="262"/>
      <c r="E48" s="262"/>
      <c r="F48" s="262"/>
      <c r="G48" s="262"/>
      <c r="H48" s="262"/>
      <c r="I48" s="283"/>
      <c r="J48" s="222"/>
      <c r="K48" s="223"/>
      <c r="N48" s="36"/>
      <c r="O48" s="37"/>
      <c r="P48" s="36"/>
      <c r="Q48" s="36"/>
      <c r="R48" s="38"/>
      <c r="S48" s="229"/>
    </row>
    <row r="49" spans="2:19" ht="15.75" thickBot="1">
      <c r="B49" s="50"/>
      <c r="C49" s="262" t="s">
        <v>2316</v>
      </c>
      <c r="D49" s="262"/>
      <c r="E49" s="262"/>
      <c r="F49" s="262"/>
      <c r="G49" s="262"/>
      <c r="H49" s="262"/>
      <c r="I49" s="283"/>
      <c r="J49" s="222"/>
      <c r="K49" s="223"/>
      <c r="N49" s="36"/>
      <c r="O49" s="37"/>
      <c r="P49" s="36"/>
      <c r="Q49" s="36"/>
      <c r="R49" s="38"/>
      <c r="S49" s="229"/>
    </row>
    <row r="50" spans="2:19" ht="15.75" thickBot="1">
      <c r="B50" s="50"/>
      <c r="C50" s="262" t="s">
        <v>2295</v>
      </c>
      <c r="D50" s="262"/>
      <c r="E50" s="262"/>
      <c r="F50" s="262"/>
      <c r="G50" s="262"/>
      <c r="H50" s="262"/>
      <c r="I50" s="283"/>
      <c r="J50" s="222"/>
      <c r="K50" s="223"/>
      <c r="N50" s="36"/>
      <c r="O50" s="37"/>
      <c r="P50" s="36"/>
      <c r="Q50" s="36"/>
      <c r="R50" s="38"/>
      <c r="S50" s="229"/>
    </row>
    <row r="51" spans="2:19" ht="15.75" thickBot="1">
      <c r="B51" s="50"/>
      <c r="C51" s="262" t="s">
        <v>2317</v>
      </c>
      <c r="D51" s="262"/>
      <c r="E51" s="262"/>
      <c r="F51" s="262"/>
      <c r="G51" s="262"/>
      <c r="H51" s="262"/>
      <c r="I51" s="283"/>
      <c r="J51" s="222"/>
      <c r="K51" s="223"/>
      <c r="N51" s="36"/>
      <c r="O51" s="37"/>
      <c r="P51" s="36"/>
      <c r="Q51" s="36"/>
      <c r="R51" s="38"/>
      <c r="S51" s="229"/>
    </row>
    <row r="52" spans="2:19" ht="15.75" thickBot="1">
      <c r="B52" s="50"/>
      <c r="C52" s="262" t="s">
        <v>2318</v>
      </c>
      <c r="D52" s="262"/>
      <c r="E52" s="262"/>
      <c r="F52" s="262"/>
      <c r="G52" s="262"/>
      <c r="H52" s="262"/>
      <c r="I52" s="283"/>
      <c r="J52" s="222"/>
      <c r="K52" s="223"/>
      <c r="N52" s="36"/>
      <c r="O52" s="37"/>
      <c r="P52" s="36"/>
      <c r="Q52" s="36"/>
      <c r="R52" s="38"/>
      <c r="S52" s="229"/>
    </row>
    <row r="53" spans="2:19" ht="15.75" customHeight="1" thickBot="1">
      <c r="B53" s="50"/>
      <c r="C53" s="262" t="s">
        <v>2344</v>
      </c>
      <c r="D53" s="262"/>
      <c r="E53" s="262"/>
      <c r="F53" s="262"/>
      <c r="G53" s="262"/>
      <c r="H53" s="262"/>
      <c r="I53" s="283"/>
      <c r="J53" s="222"/>
      <c r="K53" s="223"/>
      <c r="N53" s="36"/>
      <c r="O53" s="37"/>
      <c r="P53" s="36"/>
      <c r="Q53" s="36"/>
      <c r="R53" s="38"/>
      <c r="S53" s="229"/>
    </row>
    <row r="54" spans="2:19" ht="15.75" thickBot="1">
      <c r="B54" s="50"/>
      <c r="C54" s="262" t="s">
        <v>2319</v>
      </c>
      <c r="D54" s="262"/>
      <c r="E54" s="262"/>
      <c r="F54" s="262"/>
      <c r="G54" s="262"/>
      <c r="H54" s="262"/>
      <c r="I54" s="283"/>
      <c r="J54" s="222"/>
      <c r="K54" s="223"/>
      <c r="N54" s="36"/>
      <c r="O54" s="37"/>
      <c r="P54" s="36"/>
      <c r="Q54" s="36"/>
      <c r="R54" s="38"/>
      <c r="S54" s="229"/>
    </row>
    <row r="55" spans="2:19" ht="15.75" customHeight="1" thickBot="1">
      <c r="B55" s="122"/>
      <c r="C55" s="299" t="s">
        <v>2320</v>
      </c>
      <c r="D55" s="299"/>
      <c r="E55" s="299"/>
      <c r="F55" s="299"/>
      <c r="G55" s="299"/>
      <c r="H55" s="299"/>
      <c r="I55" s="300"/>
      <c r="J55" s="284">
        <f>SUM(J33:K54)</f>
        <v>0</v>
      </c>
      <c r="K55" s="216"/>
      <c r="N55" s="36" t="s">
        <v>14</v>
      </c>
      <c r="O55" s="36" t="s">
        <v>1209</v>
      </c>
      <c r="P55" s="37" t="s">
        <v>1243</v>
      </c>
      <c r="Q55" s="39"/>
      <c r="R55" s="37" t="s">
        <v>1356</v>
      </c>
      <c r="S55" s="229"/>
    </row>
    <row r="56" spans="2:19" ht="15.75" thickBot="1">
      <c r="B56" s="278" t="s">
        <v>2321</v>
      </c>
      <c r="C56" s="279"/>
      <c r="D56" s="279"/>
      <c r="E56" s="279"/>
      <c r="F56" s="279"/>
      <c r="G56" s="279"/>
      <c r="H56" s="279"/>
      <c r="I56" s="279"/>
      <c r="J56" s="287"/>
      <c r="K56" s="288"/>
      <c r="N56" s="27" t="s">
        <v>10</v>
      </c>
      <c r="O56" s="27" t="s">
        <v>11</v>
      </c>
      <c r="P56" s="27" t="s">
        <v>15</v>
      </c>
      <c r="Q56" s="27" t="s">
        <v>34</v>
      </c>
      <c r="R56" s="27" t="s">
        <v>12</v>
      </c>
      <c r="S56" s="229"/>
    </row>
    <row r="57" spans="2:19" ht="15.75" thickBot="1">
      <c r="B57" s="50"/>
      <c r="C57" s="262" t="s">
        <v>2322</v>
      </c>
      <c r="D57" s="262"/>
      <c r="E57" s="262"/>
      <c r="F57" s="262"/>
      <c r="G57" s="262"/>
      <c r="H57" s="262"/>
      <c r="I57" s="283"/>
      <c r="J57" s="222"/>
      <c r="K57" s="223"/>
      <c r="N57" s="36" t="s">
        <v>14</v>
      </c>
      <c r="O57" s="37" t="s">
        <v>16</v>
      </c>
      <c r="P57" s="36" t="s">
        <v>1242</v>
      </c>
      <c r="Q57" s="36"/>
      <c r="R57" s="38" t="s">
        <v>17</v>
      </c>
      <c r="S57" s="229"/>
    </row>
    <row r="58" spans="2:19" ht="15.75" customHeight="1" thickBot="1">
      <c r="B58" s="50"/>
      <c r="C58" s="262" t="s">
        <v>2323</v>
      </c>
      <c r="D58" s="262"/>
      <c r="E58" s="262"/>
      <c r="F58" s="262"/>
      <c r="G58" s="262"/>
      <c r="H58" s="262"/>
      <c r="I58" s="283"/>
      <c r="J58" s="222"/>
      <c r="K58" s="223"/>
      <c r="N58" s="36"/>
      <c r="O58" s="37"/>
      <c r="P58" s="36"/>
      <c r="Q58" s="36"/>
      <c r="R58" s="38"/>
      <c r="S58" s="229"/>
    </row>
    <row r="59" spans="2:19" ht="15.75" thickBot="1">
      <c r="B59" s="50"/>
      <c r="C59" s="262" t="s">
        <v>2324</v>
      </c>
      <c r="D59" s="262"/>
      <c r="E59" s="262"/>
      <c r="F59" s="262"/>
      <c r="G59" s="262"/>
      <c r="H59" s="262"/>
      <c r="I59" s="283"/>
      <c r="J59" s="222"/>
      <c r="K59" s="223"/>
      <c r="N59" s="36"/>
      <c r="O59" s="37"/>
      <c r="P59" s="36"/>
      <c r="Q59" s="36"/>
      <c r="R59" s="38"/>
      <c r="S59" s="229"/>
    </row>
    <row r="60" spans="2:19" ht="15.75" customHeight="1" thickBot="1">
      <c r="B60" s="50"/>
      <c r="C60" s="262" t="s">
        <v>2325</v>
      </c>
      <c r="D60" s="262"/>
      <c r="E60" s="262"/>
      <c r="F60" s="262"/>
      <c r="G60" s="262"/>
      <c r="H60" s="262"/>
      <c r="I60" s="283"/>
      <c r="J60" s="222"/>
      <c r="K60" s="223"/>
      <c r="N60" s="36"/>
      <c r="O60" s="37"/>
      <c r="P60" s="36"/>
      <c r="Q60" s="36"/>
      <c r="R60" s="38"/>
      <c r="S60" s="229"/>
    </row>
    <row r="61" spans="2:19" ht="15.75" thickBot="1">
      <c r="B61" s="50"/>
      <c r="C61" s="262" t="s">
        <v>2326</v>
      </c>
      <c r="D61" s="262"/>
      <c r="E61" s="262"/>
      <c r="F61" s="262"/>
      <c r="G61" s="262"/>
      <c r="H61" s="262"/>
      <c r="I61" s="283"/>
      <c r="J61" s="222"/>
      <c r="K61" s="223"/>
      <c r="N61" s="36"/>
      <c r="O61" s="37"/>
      <c r="P61" s="36"/>
      <c r="Q61" s="36"/>
      <c r="R61" s="38"/>
      <c r="S61" s="229"/>
    </row>
    <row r="62" spans="2:19" ht="15.75" thickBot="1">
      <c r="B62" s="50"/>
      <c r="C62" s="262" t="s">
        <v>2327</v>
      </c>
      <c r="D62" s="262"/>
      <c r="E62" s="262"/>
      <c r="F62" s="262"/>
      <c r="G62" s="262"/>
      <c r="H62" s="262"/>
      <c r="I62" s="283"/>
      <c r="J62" s="222"/>
      <c r="K62" s="223"/>
      <c r="N62" s="36"/>
      <c r="O62" s="37"/>
      <c r="P62" s="36"/>
      <c r="Q62" s="36"/>
      <c r="R62" s="38"/>
      <c r="S62" s="229"/>
    </row>
    <row r="63" spans="2:19" ht="15.75" thickBot="1">
      <c r="B63" s="50"/>
      <c r="C63" s="262" t="s">
        <v>2328</v>
      </c>
      <c r="D63" s="262"/>
      <c r="E63" s="262"/>
      <c r="F63" s="262"/>
      <c r="G63" s="262"/>
      <c r="H63" s="262"/>
      <c r="I63" s="283"/>
      <c r="J63" s="222"/>
      <c r="K63" s="223"/>
      <c r="N63" s="36"/>
      <c r="O63" s="37"/>
      <c r="P63" s="36"/>
      <c r="Q63" s="36"/>
      <c r="R63" s="38"/>
      <c r="S63" s="229"/>
    </row>
    <row r="64" spans="2:19" ht="15.75" thickBot="1">
      <c r="B64" s="50"/>
      <c r="C64" s="262" t="s">
        <v>2329</v>
      </c>
      <c r="D64" s="262"/>
      <c r="E64" s="262"/>
      <c r="F64" s="262"/>
      <c r="G64" s="262"/>
      <c r="H64" s="262"/>
      <c r="I64" s="283"/>
      <c r="J64" s="222"/>
      <c r="K64" s="223"/>
      <c r="N64" s="36"/>
      <c r="O64" s="37"/>
      <c r="P64" s="36"/>
      <c r="Q64" s="36"/>
      <c r="R64" s="38"/>
      <c r="S64" s="229"/>
    </row>
    <row r="65" spans="2:19" ht="15.75" thickBot="1">
      <c r="B65" s="50"/>
      <c r="C65" s="262" t="s">
        <v>2330</v>
      </c>
      <c r="D65" s="262"/>
      <c r="E65" s="262"/>
      <c r="F65" s="262"/>
      <c r="G65" s="262"/>
      <c r="H65" s="262"/>
      <c r="I65" s="283"/>
      <c r="J65" s="222"/>
      <c r="K65" s="223"/>
      <c r="N65" s="36"/>
      <c r="O65" s="37"/>
      <c r="P65" s="36"/>
      <c r="Q65" s="36"/>
      <c r="R65" s="38"/>
      <c r="S65" s="229"/>
    </row>
    <row r="66" spans="2:19" ht="15.75" thickBot="1">
      <c r="B66" s="50"/>
      <c r="C66" s="262" t="s">
        <v>2313</v>
      </c>
      <c r="D66" s="262"/>
      <c r="E66" s="262"/>
      <c r="F66" s="262"/>
      <c r="G66" s="262"/>
      <c r="H66" s="262"/>
      <c r="I66" s="283"/>
      <c r="J66" s="222"/>
      <c r="K66" s="223"/>
      <c r="N66" s="36"/>
      <c r="O66" s="37"/>
      <c r="P66" s="36"/>
      <c r="Q66" s="36"/>
      <c r="R66" s="38"/>
      <c r="S66" s="229"/>
    </row>
    <row r="67" spans="2:19" ht="15.75" thickBot="1">
      <c r="B67" s="50"/>
      <c r="C67" s="262" t="s">
        <v>2294</v>
      </c>
      <c r="D67" s="262"/>
      <c r="E67" s="262"/>
      <c r="F67" s="262"/>
      <c r="G67" s="262"/>
      <c r="H67" s="262"/>
      <c r="I67" s="283"/>
      <c r="J67" s="222"/>
      <c r="K67" s="223"/>
      <c r="N67" s="36"/>
      <c r="O67" s="37"/>
      <c r="P67" s="36"/>
      <c r="Q67" s="36"/>
      <c r="R67" s="38"/>
      <c r="S67" s="229"/>
    </row>
    <row r="68" spans="2:19" ht="15.75" thickBot="1">
      <c r="B68" s="50"/>
      <c r="C68" s="262" t="s">
        <v>2318</v>
      </c>
      <c r="D68" s="262"/>
      <c r="E68" s="262"/>
      <c r="F68" s="262"/>
      <c r="G68" s="262"/>
      <c r="H68" s="262"/>
      <c r="I68" s="283"/>
      <c r="J68" s="222"/>
      <c r="K68" s="223"/>
      <c r="N68" s="36"/>
      <c r="O68" s="37"/>
      <c r="P68" s="36"/>
      <c r="Q68" s="36"/>
      <c r="R68" s="38"/>
      <c r="S68" s="229"/>
    </row>
    <row r="69" spans="2:19" ht="15.75" thickBot="1">
      <c r="B69" s="50"/>
      <c r="C69" s="262" t="s">
        <v>2317</v>
      </c>
      <c r="D69" s="262"/>
      <c r="E69" s="262"/>
      <c r="F69" s="262"/>
      <c r="G69" s="262"/>
      <c r="H69" s="262"/>
      <c r="I69" s="283"/>
      <c r="J69" s="222"/>
      <c r="K69" s="223"/>
      <c r="N69" s="36"/>
      <c r="O69" s="37"/>
      <c r="P69" s="36"/>
      <c r="Q69" s="36"/>
      <c r="R69" s="38"/>
      <c r="S69" s="229"/>
    </row>
    <row r="70" spans="2:19" ht="15.75" thickBot="1">
      <c r="B70" s="50"/>
      <c r="C70" s="262" t="s">
        <v>2295</v>
      </c>
      <c r="D70" s="262"/>
      <c r="E70" s="262"/>
      <c r="F70" s="262"/>
      <c r="G70" s="262"/>
      <c r="H70" s="262"/>
      <c r="I70" s="283"/>
      <c r="J70" s="222"/>
      <c r="K70" s="223"/>
      <c r="N70" s="36"/>
      <c r="O70" s="37"/>
      <c r="P70" s="36"/>
      <c r="Q70" s="36"/>
      <c r="R70" s="38"/>
      <c r="S70" s="229"/>
    </row>
    <row r="71" spans="2:19" ht="15.75" customHeight="1" thickBot="1">
      <c r="B71" s="50"/>
      <c r="C71" s="262" t="s">
        <v>2345</v>
      </c>
      <c r="D71" s="262"/>
      <c r="E71" s="262"/>
      <c r="F71" s="262"/>
      <c r="G71" s="262"/>
      <c r="H71" s="262"/>
      <c r="I71" s="283"/>
      <c r="J71" s="222"/>
      <c r="K71" s="223"/>
      <c r="N71" s="36"/>
      <c r="O71" s="37"/>
      <c r="P71" s="36"/>
      <c r="Q71" s="36"/>
      <c r="R71" s="38"/>
      <c r="S71" s="229"/>
    </row>
    <row r="72" spans="2:19" ht="15.75" thickBot="1">
      <c r="B72" s="50"/>
      <c r="C72" s="262" t="s">
        <v>2319</v>
      </c>
      <c r="D72" s="262"/>
      <c r="E72" s="262"/>
      <c r="F72" s="262"/>
      <c r="G72" s="262"/>
      <c r="H72" s="262"/>
      <c r="I72" s="283"/>
      <c r="J72" s="222"/>
      <c r="K72" s="223"/>
      <c r="N72" s="36"/>
      <c r="O72" s="37"/>
      <c r="P72" s="36"/>
      <c r="Q72" s="36"/>
      <c r="R72" s="38"/>
      <c r="S72" s="229"/>
    </row>
    <row r="73" spans="2:19" ht="15.75" customHeight="1" thickBot="1">
      <c r="B73" s="123"/>
      <c r="C73" s="297" t="s">
        <v>2331</v>
      </c>
      <c r="D73" s="297"/>
      <c r="E73" s="297"/>
      <c r="F73" s="297"/>
      <c r="G73" s="297"/>
      <c r="H73" s="297"/>
      <c r="I73" s="298"/>
      <c r="J73" s="284">
        <f>+SUM(J57:K72)</f>
        <v>0</v>
      </c>
      <c r="K73" s="216"/>
      <c r="N73" s="36" t="s">
        <v>14</v>
      </c>
      <c r="O73" s="36" t="s">
        <v>1209</v>
      </c>
      <c r="P73" s="37" t="s">
        <v>1243</v>
      </c>
      <c r="Q73" s="39"/>
      <c r="R73" s="37" t="s">
        <v>1356</v>
      </c>
      <c r="S73" s="229"/>
    </row>
    <row r="74" spans="2:19" ht="33" customHeight="1" thickBot="1">
      <c r="B74" s="294" t="s">
        <v>2332</v>
      </c>
      <c r="C74" s="295"/>
      <c r="D74" s="295"/>
      <c r="E74" s="295"/>
      <c r="F74" s="295"/>
      <c r="G74" s="295"/>
      <c r="H74" s="295"/>
      <c r="I74" s="296"/>
      <c r="J74" s="284">
        <f>+J55+J31+J73</f>
        <v>0</v>
      </c>
      <c r="K74" s="216"/>
      <c r="N74" s="36" t="s">
        <v>14</v>
      </c>
      <c r="O74" s="36" t="s">
        <v>1209</v>
      </c>
      <c r="P74" s="37" t="s">
        <v>1243</v>
      </c>
      <c r="Q74" s="39"/>
      <c r="R74" s="37" t="s">
        <v>1367</v>
      </c>
      <c r="S74" s="229"/>
    </row>
    <row r="75" spans="2:19" ht="15.75" thickBot="1">
      <c r="B75" s="50"/>
      <c r="C75" s="285" t="s">
        <v>1365</v>
      </c>
      <c r="D75" s="286"/>
      <c r="E75" s="286"/>
      <c r="F75" s="286"/>
      <c r="G75" s="286"/>
      <c r="H75" s="286"/>
      <c r="I75" s="286"/>
      <c r="J75" s="287"/>
      <c r="K75" s="288"/>
      <c r="N75" s="67"/>
      <c r="O75" s="57"/>
      <c r="P75" s="68"/>
      <c r="Q75" s="67"/>
      <c r="R75" s="57"/>
      <c r="S75" s="229"/>
    </row>
    <row r="76" spans="2:19" ht="15.75" thickBot="1">
      <c r="B76" s="50"/>
      <c r="C76" s="64"/>
      <c r="D76" s="195" t="s">
        <v>1366</v>
      </c>
      <c r="E76" s="196"/>
      <c r="F76" s="196"/>
      <c r="G76" s="196"/>
      <c r="H76" s="196"/>
      <c r="I76" s="197"/>
      <c r="J76" s="217"/>
      <c r="K76" s="218"/>
      <c r="N76" s="36" t="s">
        <v>14</v>
      </c>
      <c r="O76" s="56" t="s">
        <v>16</v>
      </c>
      <c r="P76" s="55" t="s">
        <v>1242</v>
      </c>
      <c r="Q76" s="55"/>
      <c r="R76" s="39" t="s">
        <v>17</v>
      </c>
      <c r="S76" s="229"/>
    </row>
    <row r="77" spans="2:19" ht="15.75" customHeight="1" thickBot="1">
      <c r="B77" s="294" t="s">
        <v>1320</v>
      </c>
      <c r="C77" s="295"/>
      <c r="D77" s="295"/>
      <c r="E77" s="295"/>
      <c r="F77" s="295"/>
      <c r="G77" s="295"/>
      <c r="H77" s="295"/>
      <c r="I77" s="296"/>
      <c r="J77" s="284">
        <f>+J74+J76</f>
        <v>0</v>
      </c>
      <c r="K77" s="216"/>
      <c r="N77" s="124"/>
      <c r="O77" s="36"/>
      <c r="P77" s="37"/>
      <c r="Q77" s="39"/>
      <c r="R77" s="37"/>
      <c r="S77" s="229"/>
    </row>
    <row r="78" spans="2:19" ht="15.75" customHeight="1" thickBot="1">
      <c r="B78" s="294" t="s">
        <v>1321</v>
      </c>
      <c r="C78" s="295"/>
      <c r="D78" s="295"/>
      <c r="E78" s="295"/>
      <c r="F78" s="295"/>
      <c r="G78" s="295"/>
      <c r="H78" s="295"/>
      <c r="I78" s="296"/>
      <c r="J78" s="222"/>
      <c r="K78" s="223"/>
      <c r="L78" s="109" t="s">
        <v>2269</v>
      </c>
      <c r="M78" s="259" t="str">
        <f>+IF(J78-ESF!J13=0,"CORRECTO","INCORRECTO")</f>
        <v>CORRECTO</v>
      </c>
      <c r="N78" s="260" t="s">
        <v>14</v>
      </c>
      <c r="O78" s="36"/>
      <c r="P78" s="37"/>
      <c r="Q78" s="39"/>
      <c r="R78" s="37"/>
      <c r="S78" s="229"/>
    </row>
    <row r="79" spans="2:19" ht="15.75" customHeight="1" thickBot="1">
      <c r="B79" s="294" t="s">
        <v>1322</v>
      </c>
      <c r="C79" s="295"/>
      <c r="D79" s="295"/>
      <c r="E79" s="295"/>
      <c r="F79" s="295"/>
      <c r="G79" s="295"/>
      <c r="H79" s="295"/>
      <c r="I79" s="296"/>
      <c r="J79" s="284">
        <f>ESF!H13</f>
        <v>0</v>
      </c>
      <c r="K79" s="216"/>
      <c r="L79" s="109" t="s">
        <v>2269</v>
      </c>
      <c r="M79" s="259" t="str">
        <f>+IF(J79-ESF!H13=0,"CORRECTO","INCORRECTO")</f>
        <v>CORRECTO</v>
      </c>
      <c r="N79" s="260" t="s">
        <v>14</v>
      </c>
      <c r="O79" s="36"/>
      <c r="P79" s="37"/>
      <c r="Q79" s="39"/>
      <c r="R79" s="37"/>
      <c r="S79" s="229"/>
    </row>
    <row r="80" spans="2:19"/>
    <row r="81" spans="2:11">
      <c r="B81" s="137" t="s">
        <v>2264</v>
      </c>
      <c r="C81" s="137"/>
      <c r="D81" s="137"/>
      <c r="E81" s="137"/>
      <c r="F81" s="137"/>
      <c r="G81" s="137"/>
      <c r="H81" s="137"/>
      <c r="I81" s="137"/>
      <c r="J81" s="137"/>
      <c r="K81" s="137"/>
    </row>
    <row r="82" spans="2:11">
      <c r="B82" s="137"/>
      <c r="C82" s="137"/>
      <c r="D82" s="137"/>
      <c r="E82" s="137"/>
      <c r="F82" s="137"/>
      <c r="G82" s="137"/>
      <c r="H82" s="137"/>
      <c r="I82" s="137"/>
      <c r="J82" s="137"/>
      <c r="K82" s="137"/>
    </row>
    <row r="83" spans="2:11"/>
    <row r="84" spans="2:11">
      <c r="E84" s="31" t="s">
        <v>1232</v>
      </c>
      <c r="H84" s="134" t="s">
        <v>1249</v>
      </c>
      <c r="I84" s="134"/>
      <c r="J84" s="134"/>
    </row>
    <row r="85" spans="2:11"/>
  </sheetData>
  <sheetProtection algorithmName="SHA-512" hashValue="/WKQRKljGvO1q63yFQYFM31vbHtcHteTULKG/ebxKziMIV0DowKUMQGzSAJKX/OlIPeCJd1/hNjnRfU3dWT1+A==" saltValue="O9LiDxHgDkIna4GrSndNlg==" spinCount="100000" sheet="1" objects="1" scenarios="1"/>
  <mergeCells count="153">
    <mergeCell ref="S10:S79"/>
    <mergeCell ref="C11:I11"/>
    <mergeCell ref="J11:K11"/>
    <mergeCell ref="C12:I12"/>
    <mergeCell ref="J12:K12"/>
    <mergeCell ref="C13:I13"/>
    <mergeCell ref="J13:K13"/>
    <mergeCell ref="C14:I14"/>
    <mergeCell ref="C4:K4"/>
    <mergeCell ref="B5:K5"/>
    <mergeCell ref="B6:K6"/>
    <mergeCell ref="B8:I8"/>
    <mergeCell ref="J8:K8"/>
    <mergeCell ref="B9:I9"/>
    <mergeCell ref="J9:K9"/>
    <mergeCell ref="J14:K14"/>
    <mergeCell ref="C15:I15"/>
    <mergeCell ref="J15:K15"/>
    <mergeCell ref="C16:I16"/>
    <mergeCell ref="J16:K16"/>
    <mergeCell ref="B17:I17"/>
    <mergeCell ref="J17:K17"/>
    <mergeCell ref="C10:I10"/>
    <mergeCell ref="J10:K10"/>
    <mergeCell ref="J27:K27"/>
    <mergeCell ref="C28:I28"/>
    <mergeCell ref="J28:K28"/>
    <mergeCell ref="J22:K22"/>
    <mergeCell ref="C23:I23"/>
    <mergeCell ref="J23:K23"/>
    <mergeCell ref="C24:I24"/>
    <mergeCell ref="J24:K24"/>
    <mergeCell ref="C25:I25"/>
    <mergeCell ref="J25:K25"/>
    <mergeCell ref="C22:I22"/>
    <mergeCell ref="B32:I32"/>
    <mergeCell ref="J32:K32"/>
    <mergeCell ref="C33:I33"/>
    <mergeCell ref="J33:K33"/>
    <mergeCell ref="C34:I34"/>
    <mergeCell ref="J34:K34"/>
    <mergeCell ref="C29:I29"/>
    <mergeCell ref="J29:K29"/>
    <mergeCell ref="C30:I30"/>
    <mergeCell ref="J30:K30"/>
    <mergeCell ref="C31:I31"/>
    <mergeCell ref="J31:K31"/>
    <mergeCell ref="B18:B30"/>
    <mergeCell ref="C18:I18"/>
    <mergeCell ref="J18:K18"/>
    <mergeCell ref="C19:I19"/>
    <mergeCell ref="J19:K19"/>
    <mergeCell ref="C20:I20"/>
    <mergeCell ref="J20:K20"/>
    <mergeCell ref="C21:I21"/>
    <mergeCell ref="J21:K21"/>
    <mergeCell ref="C26:I26"/>
    <mergeCell ref="J26:K26"/>
    <mergeCell ref="C27:I27"/>
    <mergeCell ref="C38:I38"/>
    <mergeCell ref="J38:K38"/>
    <mergeCell ref="C39:I39"/>
    <mergeCell ref="J39:K39"/>
    <mergeCell ref="C40:I40"/>
    <mergeCell ref="J40:K40"/>
    <mergeCell ref="C35:I35"/>
    <mergeCell ref="J35:K35"/>
    <mergeCell ref="C36:I36"/>
    <mergeCell ref="J36:K36"/>
    <mergeCell ref="C37:I37"/>
    <mergeCell ref="J37:K37"/>
    <mergeCell ref="C44:I44"/>
    <mergeCell ref="J44:K44"/>
    <mergeCell ref="C45:I45"/>
    <mergeCell ref="J45:K45"/>
    <mergeCell ref="C46:I46"/>
    <mergeCell ref="J46:K46"/>
    <mergeCell ref="C41:I41"/>
    <mergeCell ref="J41:K41"/>
    <mergeCell ref="C42:I42"/>
    <mergeCell ref="J42:K42"/>
    <mergeCell ref="C43:I43"/>
    <mergeCell ref="J43:K43"/>
    <mergeCell ref="C50:I50"/>
    <mergeCell ref="J50:K50"/>
    <mergeCell ref="C51:I51"/>
    <mergeCell ref="J51:K51"/>
    <mergeCell ref="C52:I52"/>
    <mergeCell ref="J52:K52"/>
    <mergeCell ref="C47:I47"/>
    <mergeCell ref="J47:K47"/>
    <mergeCell ref="C48:I48"/>
    <mergeCell ref="J48:K48"/>
    <mergeCell ref="C49:I49"/>
    <mergeCell ref="J49:K49"/>
    <mergeCell ref="B56:I56"/>
    <mergeCell ref="J56:K56"/>
    <mergeCell ref="C57:I57"/>
    <mergeCell ref="J57:K57"/>
    <mergeCell ref="C58:I58"/>
    <mergeCell ref="J58:K58"/>
    <mergeCell ref="C53:I53"/>
    <mergeCell ref="J53:K53"/>
    <mergeCell ref="C54:I54"/>
    <mergeCell ref="J54:K54"/>
    <mergeCell ref="C55:I55"/>
    <mergeCell ref="J55:K55"/>
    <mergeCell ref="C62:I62"/>
    <mergeCell ref="J62:K62"/>
    <mergeCell ref="C63:I63"/>
    <mergeCell ref="J63:K63"/>
    <mergeCell ref="C64:I64"/>
    <mergeCell ref="J64:K64"/>
    <mergeCell ref="C59:I59"/>
    <mergeCell ref="J59:K59"/>
    <mergeCell ref="C60:I60"/>
    <mergeCell ref="J60:K60"/>
    <mergeCell ref="C61:I61"/>
    <mergeCell ref="J61:K61"/>
    <mergeCell ref="C68:I68"/>
    <mergeCell ref="J68:K68"/>
    <mergeCell ref="C69:I69"/>
    <mergeCell ref="J69:K69"/>
    <mergeCell ref="C70:I70"/>
    <mergeCell ref="J70:K70"/>
    <mergeCell ref="C65:I65"/>
    <mergeCell ref="J65:K65"/>
    <mergeCell ref="C66:I66"/>
    <mergeCell ref="J66:K66"/>
    <mergeCell ref="C67:I67"/>
    <mergeCell ref="J67:K67"/>
    <mergeCell ref="B74:I74"/>
    <mergeCell ref="J74:K74"/>
    <mergeCell ref="C75:I75"/>
    <mergeCell ref="J75:K75"/>
    <mergeCell ref="D76:I76"/>
    <mergeCell ref="J76:K76"/>
    <mergeCell ref="C71:I71"/>
    <mergeCell ref="J71:K71"/>
    <mergeCell ref="C72:I72"/>
    <mergeCell ref="J72:K72"/>
    <mergeCell ref="C73:I73"/>
    <mergeCell ref="J73:K73"/>
    <mergeCell ref="B81:K82"/>
    <mergeCell ref="H84:J84"/>
    <mergeCell ref="B77:I77"/>
    <mergeCell ref="J77:K77"/>
    <mergeCell ref="B78:I78"/>
    <mergeCell ref="J78:K78"/>
    <mergeCell ref="M78:N78"/>
    <mergeCell ref="B79:I79"/>
    <mergeCell ref="J79:K79"/>
    <mergeCell ref="M79:N79"/>
  </mergeCells>
  <conditionalFormatting sqref="M78:N79">
    <cfRule type="containsText" dxfId="6" priority="1" operator="containsText" text="INCORRECTO">
      <formula>NOT(ISERROR(SEARCH("INCORRECTO",M78)))</formula>
    </cfRule>
  </conditionalFormatting>
  <dataValidations count="1">
    <dataValidation type="whole" allowBlank="1" showInputMessage="1" showErrorMessage="1" sqref="J22:K30 J33:K54 J57:K72 J10:K16 J76:K76" xr:uid="{D5A1CC86-D8BB-4645-984D-B0C78E3D7BB1}">
      <formula1>-999999999999999</formula1>
      <formula2>9999999999999990</formula2>
    </dataValidation>
  </dataValidations>
  <hyperlinks>
    <hyperlink ref="H84:J84" location="ECP!A1" display="Estado de Cambios en el Patrimonio" xr:uid="{C0078448-A67B-40B9-9EEC-D037712B97DB}"/>
    <hyperlink ref="E84" location="ECP!A1" display="Siguiente -&gt;" xr:uid="{F4E6EE5C-0BEB-4F6E-BCCF-2F7835563AE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03644-4A64-4B5A-B057-4B3940FE0CA6}">
  <sheetPr codeName="Hoja7"/>
  <dimension ref="B1:U28"/>
  <sheetViews>
    <sheetView showGridLines="0" zoomScaleNormal="100" workbookViewId="0">
      <pane xSplit="6" ySplit="7" topLeftCell="P8" activePane="bottomRight" state="frozen"/>
      <selection pane="topRight" activeCell="G1" sqref="G1"/>
      <selection pane="bottomLeft" activeCell="A8" sqref="A8"/>
      <selection pane="bottomRight" activeCell="B7" sqref="B7"/>
    </sheetView>
  </sheetViews>
  <sheetFormatPr baseColWidth="10" defaultColWidth="11.42578125" defaultRowHeight="15" zeroHeight="1"/>
  <cols>
    <col min="1" max="1" width="5.7109375" customWidth="1"/>
    <col min="2" max="2" width="3.42578125" customWidth="1"/>
    <col min="3" max="4" width="11.5703125" customWidth="1"/>
    <col min="5" max="6" width="18.85546875" customWidth="1"/>
    <col min="7" max="7" width="12.85546875" bestFit="1" customWidth="1"/>
    <col min="8" max="8" width="11.5703125" customWidth="1"/>
    <col min="9" max="9" width="12.85546875" bestFit="1" customWidth="1"/>
    <col min="10" max="12" width="11.5703125" customWidth="1"/>
    <col min="13" max="15" width="18.5703125" customWidth="1"/>
    <col min="16" max="16" width="23.85546875" customWidth="1"/>
    <col min="17" max="20" width="18.5703125" customWidth="1"/>
    <col min="21" max="21" width="17.28515625" customWidth="1"/>
    <col min="22" max="23" width="15.42578125" customWidth="1"/>
    <col min="24" max="24" width="47.42578125" customWidth="1"/>
    <col min="25" max="25" width="23.28515625" customWidth="1"/>
    <col min="26" max="26" width="15.42578125" customWidth="1"/>
    <col min="27" max="27" width="16.85546875" customWidth="1"/>
  </cols>
  <sheetData>
    <row r="1" spans="2:21"/>
    <row r="2" spans="2:21"/>
    <row r="3" spans="2:21">
      <c r="E3" s="81"/>
      <c r="F3" t="s">
        <v>1404</v>
      </c>
      <c r="G3" s="82"/>
      <c r="H3" t="s">
        <v>1405</v>
      </c>
      <c r="J3" s="83"/>
      <c r="K3" t="s">
        <v>1406</v>
      </c>
    </row>
    <row r="4" spans="2:21"/>
    <row r="5" spans="2:21"/>
    <row r="6" spans="2:21" ht="15.75">
      <c r="B6" s="307" t="s">
        <v>1526</v>
      </c>
      <c r="C6" s="307"/>
      <c r="D6" s="307"/>
      <c r="E6" s="307"/>
      <c r="F6" s="307"/>
      <c r="G6" s="307"/>
      <c r="H6" s="307"/>
      <c r="I6" s="307"/>
      <c r="J6" s="307"/>
      <c r="K6" s="307"/>
      <c r="L6" s="307"/>
      <c r="M6" s="307"/>
      <c r="N6" s="307"/>
      <c r="O6" s="307"/>
      <c r="P6" s="307"/>
      <c r="Q6" s="307"/>
      <c r="R6" s="307"/>
      <c r="S6" s="307"/>
      <c r="T6" s="307"/>
    </row>
    <row r="7" spans="2:21" ht="45">
      <c r="B7" s="101"/>
      <c r="C7" s="102"/>
      <c r="D7" s="102"/>
      <c r="E7" s="102"/>
      <c r="F7" s="103"/>
      <c r="G7" s="104" t="s">
        <v>1527</v>
      </c>
      <c r="H7" s="104" t="s">
        <v>1496</v>
      </c>
      <c r="I7" s="104" t="s">
        <v>1497</v>
      </c>
      <c r="J7" s="104" t="s">
        <v>1498</v>
      </c>
      <c r="K7" s="104" t="s">
        <v>1499</v>
      </c>
      <c r="L7" s="104" t="s">
        <v>1500</v>
      </c>
      <c r="M7" s="104" t="s">
        <v>1501</v>
      </c>
      <c r="N7" s="104" t="s">
        <v>1502</v>
      </c>
      <c r="O7" s="104" t="s">
        <v>1503</v>
      </c>
      <c r="P7" s="104" t="s">
        <v>1504</v>
      </c>
      <c r="Q7" s="104" t="s">
        <v>1505</v>
      </c>
      <c r="R7" s="104" t="s">
        <v>1506</v>
      </c>
      <c r="S7" s="104" t="s">
        <v>1507</v>
      </c>
      <c r="T7" s="104" t="s">
        <v>1508</v>
      </c>
      <c r="U7" s="125" t="s">
        <v>1528</v>
      </c>
    </row>
    <row r="8" spans="2:21">
      <c r="B8" s="308" t="s">
        <v>1509</v>
      </c>
      <c r="C8" s="309"/>
      <c r="D8" s="309"/>
      <c r="E8" s="309"/>
      <c r="F8" s="309"/>
      <c r="G8" s="110"/>
      <c r="H8" s="110"/>
      <c r="I8" s="110"/>
      <c r="J8" s="110"/>
      <c r="K8" s="110"/>
      <c r="L8" s="110"/>
      <c r="M8" s="110"/>
      <c r="N8" s="110"/>
      <c r="O8" s="110"/>
      <c r="P8" s="105">
        <f>SUM(K8:O8)</f>
        <v>0</v>
      </c>
      <c r="Q8" s="110"/>
      <c r="R8" s="105">
        <f>+G8+H8+I8+J8+P8+Q8</f>
        <v>0</v>
      </c>
      <c r="S8" s="110"/>
      <c r="T8" s="105">
        <f>+R8+S8</f>
        <v>0</v>
      </c>
    </row>
    <row r="9" spans="2:21">
      <c r="B9" s="310" t="s">
        <v>1510</v>
      </c>
      <c r="C9" s="311"/>
      <c r="D9" s="311"/>
      <c r="E9" s="311"/>
      <c r="F9" s="311"/>
      <c r="G9" s="110"/>
      <c r="H9" s="110"/>
      <c r="I9" s="110"/>
      <c r="J9" s="110"/>
      <c r="K9" s="110"/>
      <c r="L9" s="110"/>
      <c r="M9" s="110"/>
      <c r="N9" s="110"/>
      <c r="O9" s="110"/>
      <c r="P9" s="106">
        <f>SUM(K9:O9)</f>
        <v>0</v>
      </c>
      <c r="Q9" s="110"/>
      <c r="R9" s="105">
        <f>+G9+H9+I9+J9+P9+Q9</f>
        <v>0</v>
      </c>
      <c r="S9" s="110"/>
      <c r="T9" s="105">
        <f>+R9+S9</f>
        <v>0</v>
      </c>
    </row>
    <row r="10" spans="2:21">
      <c r="B10" s="310" t="s">
        <v>1511</v>
      </c>
      <c r="C10" s="311"/>
      <c r="D10" s="311"/>
      <c r="E10" s="311"/>
      <c r="F10" s="311"/>
      <c r="G10" s="110"/>
      <c r="H10" s="110"/>
      <c r="I10" s="110"/>
      <c r="J10" s="110"/>
      <c r="K10" s="110"/>
      <c r="L10" s="110"/>
      <c r="M10" s="110"/>
      <c r="N10" s="110"/>
      <c r="O10" s="110"/>
      <c r="P10" s="106">
        <f>SUM(K10:O10)</f>
        <v>0</v>
      </c>
      <c r="Q10" s="110"/>
      <c r="R10" s="105">
        <f>+G10+H10+I10+J10+P10+Q10</f>
        <v>0</v>
      </c>
      <c r="S10" s="110"/>
      <c r="T10" s="105">
        <f>+R10+S10</f>
        <v>0</v>
      </c>
    </row>
    <row r="11" spans="2:21">
      <c r="B11" s="302" t="s">
        <v>1512</v>
      </c>
      <c r="C11" s="303"/>
      <c r="D11" s="303"/>
      <c r="E11" s="303"/>
      <c r="F11" s="303"/>
      <c r="G11" s="105">
        <f>SUM(G8:G10)</f>
        <v>0</v>
      </c>
      <c r="H11" s="105">
        <f t="shared" ref="H11:P11" si="0">SUM(H8:H10)</f>
        <v>0</v>
      </c>
      <c r="I11" s="105">
        <f t="shared" si="0"/>
        <v>0</v>
      </c>
      <c r="J11" s="105">
        <f t="shared" si="0"/>
        <v>0</v>
      </c>
      <c r="K11" s="105">
        <f t="shared" si="0"/>
        <v>0</v>
      </c>
      <c r="L11" s="105">
        <f t="shared" si="0"/>
        <v>0</v>
      </c>
      <c r="M11" s="105">
        <f t="shared" si="0"/>
        <v>0</v>
      </c>
      <c r="N11" s="105">
        <f t="shared" si="0"/>
        <v>0</v>
      </c>
      <c r="O11" s="105">
        <f t="shared" si="0"/>
        <v>0</v>
      </c>
      <c r="P11" s="106">
        <f t="shared" si="0"/>
        <v>0</v>
      </c>
      <c r="Q11" s="105">
        <f>SUM(Q8:Q10)</f>
        <v>0</v>
      </c>
      <c r="R11" s="105">
        <f>SUM(R8:R10)</f>
        <v>0</v>
      </c>
      <c r="S11" s="105">
        <f>SUM(S8:S10)</f>
        <v>0</v>
      </c>
      <c r="T11" s="105">
        <f>SUM(T8:T10)</f>
        <v>0</v>
      </c>
    </row>
    <row r="12" spans="2:21">
      <c r="B12" s="309" t="s">
        <v>1513</v>
      </c>
      <c r="C12" s="309"/>
      <c r="D12" s="309"/>
      <c r="E12" s="309"/>
      <c r="F12" s="309"/>
      <c r="G12" s="107"/>
      <c r="H12" s="107"/>
      <c r="I12" s="107"/>
      <c r="J12" s="107"/>
      <c r="K12" s="107"/>
      <c r="L12" s="107"/>
      <c r="M12" s="107"/>
      <c r="N12" s="107"/>
      <c r="O12" s="107"/>
      <c r="P12" s="107"/>
      <c r="Q12" s="107"/>
      <c r="R12" s="107"/>
      <c r="S12" s="107"/>
      <c r="T12" s="107"/>
    </row>
    <row r="13" spans="2:21" ht="15.75" thickBot="1">
      <c r="B13" s="111"/>
      <c r="C13" s="312" t="s">
        <v>1514</v>
      </c>
      <c r="D13" s="313"/>
      <c r="E13" s="313"/>
      <c r="F13" s="314"/>
      <c r="G13" s="108"/>
      <c r="H13" s="108"/>
      <c r="I13" s="108"/>
      <c r="J13" s="108"/>
      <c r="K13" s="108"/>
      <c r="L13" s="108"/>
      <c r="M13" s="108"/>
      <c r="N13" s="108"/>
      <c r="O13" s="108"/>
      <c r="P13" s="108"/>
      <c r="Q13" s="108"/>
      <c r="R13" s="108"/>
      <c r="S13" s="108"/>
      <c r="T13" s="108"/>
    </row>
    <row r="14" spans="2:21" ht="15.75" thickBot="1">
      <c r="B14" s="112"/>
      <c r="C14" s="113"/>
      <c r="D14" s="311" t="s">
        <v>1515</v>
      </c>
      <c r="E14" s="311"/>
      <c r="F14" s="311"/>
      <c r="G14" s="107"/>
      <c r="H14" s="107"/>
      <c r="I14" s="107"/>
      <c r="J14" s="107"/>
      <c r="K14" s="107"/>
      <c r="L14" s="107"/>
      <c r="M14" s="107"/>
      <c r="N14" s="107"/>
      <c r="O14" s="107"/>
      <c r="P14" s="107"/>
      <c r="Q14" s="110"/>
      <c r="R14" s="105">
        <f>+Q14</f>
        <v>0</v>
      </c>
      <c r="S14" s="110"/>
      <c r="T14" s="105">
        <f>+R14+S14</f>
        <v>0</v>
      </c>
      <c r="U14" s="117" t="str">
        <f>+IF(T14-ER!H43=0,"CORRECTO","INCORRECTO")</f>
        <v>CORRECTO</v>
      </c>
    </row>
    <row r="15" spans="2:21">
      <c r="B15" s="112"/>
      <c r="C15" s="113"/>
      <c r="D15" s="311" t="s">
        <v>1371</v>
      </c>
      <c r="E15" s="311"/>
      <c r="F15" s="311"/>
      <c r="G15" s="107"/>
      <c r="H15" s="107"/>
      <c r="I15" s="107"/>
      <c r="J15" s="107"/>
      <c r="K15" s="110"/>
      <c r="L15" s="110"/>
      <c r="M15" s="110"/>
      <c r="N15" s="110"/>
      <c r="O15" s="110"/>
      <c r="P15" s="105">
        <f>SUM(K15:O15)</f>
        <v>0</v>
      </c>
      <c r="Q15" s="107"/>
      <c r="R15" s="105">
        <f>+P15</f>
        <v>0</v>
      </c>
      <c r="S15" s="110"/>
      <c r="T15" s="105">
        <f>+R15+S15</f>
        <v>0</v>
      </c>
    </row>
    <row r="16" spans="2:21">
      <c r="B16" s="112"/>
      <c r="C16" s="114"/>
      <c r="D16" s="315" t="s">
        <v>1516</v>
      </c>
      <c r="E16" s="315"/>
      <c r="F16" s="315"/>
      <c r="G16" s="107"/>
      <c r="H16" s="107"/>
      <c r="I16" s="107"/>
      <c r="J16" s="107"/>
      <c r="K16" s="107"/>
      <c r="L16" s="107"/>
      <c r="M16" s="107"/>
      <c r="N16" s="107"/>
      <c r="O16" s="107"/>
      <c r="P16" s="107"/>
      <c r="Q16" s="107"/>
      <c r="R16" s="105">
        <f>+R14+R15</f>
        <v>0</v>
      </c>
      <c r="S16" s="105">
        <f>+S14+S15</f>
        <v>0</v>
      </c>
      <c r="T16" s="105">
        <f>+R16+S16</f>
        <v>0</v>
      </c>
    </row>
    <row r="17" spans="2:20">
      <c r="B17" s="112"/>
      <c r="C17" s="306" t="s">
        <v>1517</v>
      </c>
      <c r="D17" s="306"/>
      <c r="E17" s="306"/>
      <c r="F17" s="306"/>
      <c r="G17" s="110"/>
      <c r="H17" s="110"/>
      <c r="I17" s="107"/>
      <c r="J17" s="107"/>
      <c r="K17" s="107"/>
      <c r="L17" s="107"/>
      <c r="M17" s="107"/>
      <c r="N17" s="107"/>
      <c r="O17" s="107"/>
      <c r="P17" s="107"/>
      <c r="Q17" s="110"/>
      <c r="R17" s="105">
        <f>+G17+H17+Q17</f>
        <v>0</v>
      </c>
      <c r="S17" s="107"/>
      <c r="T17" s="105">
        <f>+R17</f>
        <v>0</v>
      </c>
    </row>
    <row r="18" spans="2:20">
      <c r="B18" s="112"/>
      <c r="C18" s="306" t="s">
        <v>1518</v>
      </c>
      <c r="D18" s="306"/>
      <c r="E18" s="306"/>
      <c r="F18" s="306"/>
      <c r="G18" s="107"/>
      <c r="H18" s="107"/>
      <c r="I18" s="107"/>
      <c r="J18" s="107"/>
      <c r="K18" s="107"/>
      <c r="L18" s="107"/>
      <c r="M18" s="107"/>
      <c r="N18" s="107"/>
      <c r="O18" s="107"/>
      <c r="P18" s="107"/>
      <c r="Q18" s="110"/>
      <c r="R18" s="105">
        <f>+Q18</f>
        <v>0</v>
      </c>
      <c r="S18" s="107"/>
      <c r="T18" s="105">
        <f>+R18</f>
        <v>0</v>
      </c>
    </row>
    <row r="19" spans="2:20">
      <c r="B19" s="112"/>
      <c r="C19" s="306" t="s">
        <v>1519</v>
      </c>
      <c r="D19" s="306"/>
      <c r="E19" s="306"/>
      <c r="F19" s="306"/>
      <c r="G19" s="110"/>
      <c r="H19" s="110"/>
      <c r="I19" s="110"/>
      <c r="J19" s="110"/>
      <c r="K19" s="110"/>
      <c r="L19" s="110"/>
      <c r="M19" s="110"/>
      <c r="N19" s="110"/>
      <c r="O19" s="110"/>
      <c r="P19" s="105">
        <f>SUM(K19:O19)</f>
        <v>0</v>
      </c>
      <c r="Q19" s="110"/>
      <c r="R19" s="105">
        <f>+G19+H19+I19+J19++P19+Q19</f>
        <v>0</v>
      </c>
      <c r="S19" s="107"/>
      <c r="T19" s="105">
        <f>+R19</f>
        <v>0</v>
      </c>
    </row>
    <row r="20" spans="2:20">
      <c r="B20" s="112"/>
      <c r="C20" s="306" t="s">
        <v>1520</v>
      </c>
      <c r="D20" s="306"/>
      <c r="E20" s="306"/>
      <c r="F20" s="306"/>
      <c r="G20" s="110"/>
      <c r="H20" s="110"/>
      <c r="I20" s="107"/>
      <c r="J20" s="110"/>
      <c r="K20" s="110"/>
      <c r="L20" s="110"/>
      <c r="M20" s="110"/>
      <c r="N20" s="110"/>
      <c r="O20" s="110"/>
      <c r="P20" s="105">
        <f>SUM(K20:O20)</f>
        <v>0</v>
      </c>
      <c r="Q20" s="110"/>
      <c r="R20" s="105">
        <f>+G20+H20+J20+P20+Q20</f>
        <v>0</v>
      </c>
      <c r="S20" s="107"/>
      <c r="T20" s="105">
        <f>+R20</f>
        <v>0</v>
      </c>
    </row>
    <row r="21" spans="2:20">
      <c r="B21" s="112"/>
      <c r="C21" s="306" t="s">
        <v>1521</v>
      </c>
      <c r="D21" s="306"/>
      <c r="E21" s="306"/>
      <c r="F21" s="306"/>
      <c r="G21" s="110"/>
      <c r="H21" s="110"/>
      <c r="I21" s="107"/>
      <c r="J21" s="110"/>
      <c r="K21" s="110"/>
      <c r="L21" s="110"/>
      <c r="M21" s="110"/>
      <c r="N21" s="110"/>
      <c r="O21" s="110"/>
      <c r="P21" s="105">
        <f>SUM(K21:O21)</f>
        <v>0</v>
      </c>
      <c r="Q21" s="110"/>
      <c r="R21" s="105">
        <f>+G21+H21+J21+P21+Q21</f>
        <v>0</v>
      </c>
      <c r="S21" s="110"/>
      <c r="T21" s="105">
        <f>+R21+S21</f>
        <v>0</v>
      </c>
    </row>
    <row r="22" spans="2:20">
      <c r="B22" s="112"/>
      <c r="C22" s="306" t="s">
        <v>1522</v>
      </c>
      <c r="D22" s="306"/>
      <c r="E22" s="306"/>
      <c r="F22" s="306"/>
      <c r="G22" s="110"/>
      <c r="H22" s="110"/>
      <c r="I22" s="110"/>
      <c r="J22" s="107"/>
      <c r="K22" s="107"/>
      <c r="L22" s="107"/>
      <c r="M22" s="107"/>
      <c r="N22" s="107"/>
      <c r="O22" s="107"/>
      <c r="P22" s="107"/>
      <c r="Q22" s="110"/>
      <c r="R22" s="105">
        <f>+G22+H22+I22+Q22</f>
        <v>0</v>
      </c>
      <c r="S22" s="107"/>
      <c r="T22" s="105">
        <f>+R22</f>
        <v>0</v>
      </c>
    </row>
    <row r="23" spans="2:20" ht="32.25" customHeight="1">
      <c r="B23" s="112"/>
      <c r="C23" s="306" t="s">
        <v>1523</v>
      </c>
      <c r="D23" s="306"/>
      <c r="E23" s="306"/>
      <c r="F23" s="306"/>
      <c r="G23" s="107"/>
      <c r="H23" s="107"/>
      <c r="I23" s="107"/>
      <c r="J23" s="107"/>
      <c r="K23" s="107"/>
      <c r="L23" s="107"/>
      <c r="M23" s="107"/>
      <c r="N23" s="107"/>
      <c r="O23" s="107"/>
      <c r="P23" s="107"/>
      <c r="Q23" s="110"/>
      <c r="R23" s="105">
        <f>+Q23</f>
        <v>0</v>
      </c>
      <c r="S23" s="107"/>
      <c r="T23" s="105">
        <f>+R23</f>
        <v>0</v>
      </c>
    </row>
    <row r="24" spans="2:20" ht="15.75" customHeight="1">
      <c r="B24" s="302" t="s">
        <v>1524</v>
      </c>
      <c r="C24" s="303"/>
      <c r="D24" s="303"/>
      <c r="E24" s="303"/>
      <c r="F24" s="303"/>
      <c r="G24" s="105">
        <f>+G17+G19+G20+G21+G22</f>
        <v>0</v>
      </c>
      <c r="H24" s="105">
        <f>+H17+H19+H20+H21+H22</f>
        <v>0</v>
      </c>
      <c r="I24" s="105">
        <f>+I19+I22</f>
        <v>0</v>
      </c>
      <c r="J24" s="105">
        <f>+J19+J20+J21</f>
        <v>0</v>
      </c>
      <c r="K24" s="105">
        <f t="shared" ref="K24:P24" si="1">+K15+K19+K20+K21</f>
        <v>0</v>
      </c>
      <c r="L24" s="105">
        <f t="shared" si="1"/>
        <v>0</v>
      </c>
      <c r="M24" s="105">
        <f t="shared" si="1"/>
        <v>0</v>
      </c>
      <c r="N24" s="105">
        <f t="shared" si="1"/>
        <v>0</v>
      </c>
      <c r="O24" s="105">
        <f t="shared" si="1"/>
        <v>0</v>
      </c>
      <c r="P24" s="105">
        <f t="shared" si="1"/>
        <v>0</v>
      </c>
      <c r="Q24" s="105">
        <f>+Q14+Q17+Q18+Q19+Q20+Q21+Q22+Q23</f>
        <v>0</v>
      </c>
      <c r="R24" s="105">
        <f>+R16+R17+R18+R19+R20+R21+R22+R23</f>
        <v>0</v>
      </c>
      <c r="S24" s="105">
        <f>+S16+S21</f>
        <v>0</v>
      </c>
      <c r="T24" s="105">
        <f>+T16+T17+T18+T19+T20+T21+T22+T23</f>
        <v>0</v>
      </c>
    </row>
    <row r="25" spans="2:20" ht="15.75" customHeight="1">
      <c r="B25" s="302" t="s">
        <v>1525</v>
      </c>
      <c r="C25" s="303"/>
      <c r="D25" s="303"/>
      <c r="E25" s="303"/>
      <c r="F25" s="303"/>
      <c r="G25" s="105">
        <f t="shared" ref="G25:T25" si="2">+G11+G24</f>
        <v>0</v>
      </c>
      <c r="H25" s="105">
        <f t="shared" si="2"/>
        <v>0</v>
      </c>
      <c r="I25" s="105">
        <f t="shared" si="2"/>
        <v>0</v>
      </c>
      <c r="J25" s="105">
        <f t="shared" si="2"/>
        <v>0</v>
      </c>
      <c r="K25" s="105">
        <f t="shared" si="2"/>
        <v>0</v>
      </c>
      <c r="L25" s="105">
        <f t="shared" si="2"/>
        <v>0</v>
      </c>
      <c r="M25" s="105">
        <f t="shared" si="2"/>
        <v>0</v>
      </c>
      <c r="N25" s="105">
        <f t="shared" si="2"/>
        <v>0</v>
      </c>
      <c r="O25" s="105">
        <f t="shared" si="2"/>
        <v>0</v>
      </c>
      <c r="P25" s="105">
        <f t="shared" si="2"/>
        <v>0</v>
      </c>
      <c r="Q25" s="105">
        <f t="shared" si="2"/>
        <v>0</v>
      </c>
      <c r="R25" s="105">
        <f t="shared" si="2"/>
        <v>0</v>
      </c>
      <c r="S25" s="105">
        <f t="shared" si="2"/>
        <v>0</v>
      </c>
      <c r="T25" s="105">
        <f t="shared" si="2"/>
        <v>0</v>
      </c>
    </row>
    <row r="26" spans="2:20" ht="15.75" thickBot="1"/>
    <row r="27" spans="2:20" ht="15.75" thickBot="1">
      <c r="B27" s="304" t="s">
        <v>1528</v>
      </c>
      <c r="C27" s="305"/>
      <c r="D27" s="305"/>
      <c r="E27" s="305"/>
      <c r="F27" s="305"/>
      <c r="G27" s="115" t="str">
        <f>+IF(G25-ESF!H74=0,"CORRECTO","INCORRECTO")</f>
        <v>CORRECTO</v>
      </c>
      <c r="H27" s="116"/>
      <c r="I27" s="116"/>
      <c r="J27" s="116"/>
      <c r="K27" s="116"/>
      <c r="L27" s="116"/>
      <c r="M27" s="116"/>
      <c r="N27" s="116"/>
      <c r="O27" s="116"/>
      <c r="P27" s="116"/>
      <c r="Q27" s="118" t="str">
        <f>+IF(Q25-ESF!H83=0,"CORRECTO","INCORRECTO")</f>
        <v>CORRECTO</v>
      </c>
      <c r="R27" s="116"/>
      <c r="S27" s="116"/>
      <c r="T27" s="117" t="str">
        <f>+IF(T25-ESF!H73=0,"CORRECTO","INCORRECTO")</f>
        <v>CORRECTO</v>
      </c>
    </row>
    <row r="28" spans="2:20"/>
  </sheetData>
  <sheetProtection algorithmName="SHA-512" hashValue="PCC8604KDXHDgcbAErI7QCtz07RGtWTNHSkIOCe/zFL0JmdABoSNVeMI7o+rsG8rBnaWsuaEK9zhOc96inBieg==" saltValue="ucR6yJ/yMByWAr2Go23Pbw==" spinCount="100000" sheet="1" objects="1" scenarios="1"/>
  <mergeCells count="20">
    <mergeCell ref="C18:F18"/>
    <mergeCell ref="B6:T6"/>
    <mergeCell ref="B8:F8"/>
    <mergeCell ref="B9:F9"/>
    <mergeCell ref="B10:F10"/>
    <mergeCell ref="B11:F11"/>
    <mergeCell ref="B12:F12"/>
    <mergeCell ref="C13:F13"/>
    <mergeCell ref="D14:F14"/>
    <mergeCell ref="D15:F15"/>
    <mergeCell ref="D16:F16"/>
    <mergeCell ref="C17:F17"/>
    <mergeCell ref="B25:F25"/>
    <mergeCell ref="B27:F27"/>
    <mergeCell ref="C19:F19"/>
    <mergeCell ref="C20:F20"/>
    <mergeCell ref="C21:F21"/>
    <mergeCell ref="C22:F22"/>
    <mergeCell ref="C23:F23"/>
    <mergeCell ref="B24:F24"/>
  </mergeCells>
  <conditionalFormatting sqref="U14 G27 Q27 T27">
    <cfRule type="containsText" dxfId="5" priority="1" operator="containsText" text="INCORRECTO">
      <formula>NOT(ISERROR(SEARCH("INCORRECTO",G14)))</formula>
    </cfRule>
  </conditionalFormatting>
  <dataValidations count="1">
    <dataValidation type="whole" allowBlank="1" showInputMessage="1" showErrorMessage="1" errorTitle="El campo no cumple la validación" error="Este campo es numérico y máximo de 15 dígitos. No puede ir en blanco, si no se usa el campo por favor ingresar Cero (0)." prompt="Este campo es numérico y máximo de 15 dígitos. No puede ir en blanco, si no se usa el campo por favor ingresar Cero (0)._x000a_" sqref="Q8:Q10 G19:O19 S8:S10 Q14 S21 G17:H17 S14:S15 G8:O10 Q17:Q23 I22 G20:H22 J20:O21 K15:O15" xr:uid="{AFD71D59-DED1-427C-A6F0-B6968109550D}">
      <formula1>-999999999999999</formula1>
      <formula2>999999999999999</formula2>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440A3-49EE-41F8-97FB-EA2DC31CFFED}">
  <sheetPr codeName="Hoja8"/>
  <dimension ref="A1:Q35"/>
  <sheetViews>
    <sheetView showGridLines="0" workbookViewId="0">
      <selection activeCell="F10" sqref="F10:I10"/>
    </sheetView>
  </sheetViews>
  <sheetFormatPr baseColWidth="10" defaultColWidth="0" defaultRowHeight="15" zeroHeight="1"/>
  <cols>
    <col min="1" max="2" width="11.42578125" customWidth="1"/>
    <col min="3" max="3" width="16.7109375" bestFit="1" customWidth="1"/>
    <col min="4" max="11" width="11.42578125" customWidth="1"/>
    <col min="12" max="12" width="15.42578125" hidden="1" customWidth="1"/>
    <col min="13" max="13" width="19.140625" hidden="1" customWidth="1"/>
    <col min="14" max="14" width="47.42578125" hidden="1" customWidth="1"/>
    <col min="15" max="15" width="23.28515625" hidden="1" customWidth="1"/>
    <col min="16" max="16" width="12.140625" hidden="1" customWidth="1"/>
    <col min="17" max="17" width="16.85546875" hidden="1" customWidth="1"/>
    <col min="18" max="16384" width="11.42578125" hidden="1"/>
  </cols>
  <sheetData>
    <row r="1" spans="2:17"/>
    <row r="2" spans="2:17">
      <c r="B2" s="81"/>
      <c r="C2" t="s">
        <v>1404</v>
      </c>
      <c r="E2" s="82"/>
      <c r="F2" t="s">
        <v>1405</v>
      </c>
      <c r="H2" s="83"/>
      <c r="I2" t="s">
        <v>1406</v>
      </c>
    </row>
    <row r="3" spans="2:17" ht="15.75" thickBot="1"/>
    <row r="4" spans="2:17" ht="21">
      <c r="B4" s="97"/>
      <c r="C4" s="41"/>
      <c r="D4" s="177"/>
      <c r="E4" s="177"/>
      <c r="F4" s="177"/>
      <c r="G4" s="177"/>
      <c r="H4" s="177"/>
      <c r="I4" s="16"/>
      <c r="J4" s="18"/>
    </row>
    <row r="5" spans="2:17" ht="21" customHeight="1">
      <c r="B5" s="100"/>
      <c r="C5" s="178" t="s">
        <v>1334</v>
      </c>
      <c r="D5" s="178"/>
      <c r="E5" s="178"/>
      <c r="F5" s="178"/>
      <c r="G5" s="178"/>
      <c r="H5" s="178"/>
      <c r="I5" s="14"/>
    </row>
    <row r="6" spans="2:17" ht="21" customHeight="1">
      <c r="B6" s="98"/>
      <c r="C6" s="326" t="str">
        <f>+_xlfn.CONCAT("del ", TEXT('Identificación del Vigilado'!F30,"dd")," de ",TEXT('Identificación del Vigilado'!F30,"MMMM"), " al  ", TEXT('Identificación del Vigilado'!F31,"dd")," de ",TEXT('Identificación del Vigilado'!F31,"MMMM"))</f>
        <v>del 00 de enero al  00 de enero</v>
      </c>
      <c r="D6" s="326"/>
      <c r="E6" s="326"/>
      <c r="F6" s="326"/>
      <c r="G6" s="326"/>
      <c r="H6" s="326"/>
      <c r="I6" s="14"/>
    </row>
    <row r="7" spans="2:17" ht="21.75" thickBot="1">
      <c r="B7" s="19"/>
      <c r="C7" s="20"/>
      <c r="D7" s="20"/>
      <c r="E7" s="20"/>
      <c r="F7" s="20"/>
      <c r="G7" s="20"/>
      <c r="H7" s="20"/>
      <c r="I7" s="21"/>
    </row>
    <row r="8" spans="2:17" ht="15.75" thickBot="1">
      <c r="B8" s="179" t="s">
        <v>1237</v>
      </c>
      <c r="C8" s="180"/>
      <c r="D8" s="180"/>
      <c r="E8" s="180"/>
      <c r="F8" s="241">
        <f>'Identificación del Vigilado'!F35</f>
        <v>1900</v>
      </c>
      <c r="G8" s="268"/>
      <c r="H8" s="268"/>
      <c r="I8" s="242"/>
      <c r="L8" s="2" t="s">
        <v>10</v>
      </c>
      <c r="M8" s="2" t="s">
        <v>11</v>
      </c>
      <c r="N8" s="2" t="s">
        <v>15</v>
      </c>
      <c r="O8" s="2" t="s">
        <v>34</v>
      </c>
      <c r="P8" s="2" t="s">
        <v>12</v>
      </c>
      <c r="Q8" s="2" t="s">
        <v>13</v>
      </c>
    </row>
    <row r="9" spans="2:17" ht="15.75" thickBot="1"/>
    <row r="10" spans="2:17" ht="15.75" customHeight="1" thickBot="1">
      <c r="B10" s="190" t="s">
        <v>1454</v>
      </c>
      <c r="C10" s="191"/>
      <c r="D10" s="191"/>
      <c r="E10" s="191"/>
      <c r="F10" s="316" t="str" cm="1">
        <f t="array" ref="F10">+_xlfn.IFNA((_xlfn.IFS(ESF!$H$11&gt;=C21,"OBLIGADO A REPORTAR DICTAMEN",ER!H11&gt;=C22,"OBLIGADO A REPORTAR DICTAMEN")),"NO OBLIGADO A REPORTAR DICTAMEN")</f>
        <v>NO OBLIGADO A REPORTAR DICTAMEN</v>
      </c>
      <c r="G10" s="317"/>
      <c r="H10" s="317"/>
      <c r="I10" s="318"/>
    </row>
    <row r="11" spans="2:17" ht="15.75" thickBot="1"/>
    <row r="12" spans="2:17" ht="15.75" thickBot="1">
      <c r="B12" s="195" t="s">
        <v>1457</v>
      </c>
      <c r="C12" s="196"/>
      <c r="D12" s="196"/>
      <c r="E12" s="196"/>
      <c r="F12" s="327"/>
      <c r="G12" s="328"/>
      <c r="H12" s="328"/>
      <c r="I12" s="329"/>
      <c r="L12" s="25" t="s">
        <v>14</v>
      </c>
      <c r="M12" s="26" t="s">
        <v>18</v>
      </c>
      <c r="N12" s="25" t="s">
        <v>22</v>
      </c>
      <c r="O12" s="25"/>
      <c r="P12" s="42" t="s">
        <v>17</v>
      </c>
      <c r="Q12" s="229"/>
    </row>
    <row r="13" spans="2:17" ht="15.75" thickBot="1">
      <c r="B13" s="195" t="s">
        <v>1323</v>
      </c>
      <c r="C13" s="196"/>
      <c r="D13" s="196"/>
      <c r="E13" s="196"/>
      <c r="F13" s="327"/>
      <c r="G13" s="328"/>
      <c r="H13" s="328"/>
      <c r="I13" s="329"/>
      <c r="L13" s="25" t="s">
        <v>14</v>
      </c>
      <c r="M13" s="26" t="s">
        <v>18</v>
      </c>
      <c r="N13" s="25" t="s">
        <v>22</v>
      </c>
      <c r="O13" s="25"/>
      <c r="P13" s="42" t="s">
        <v>17</v>
      </c>
      <c r="Q13" s="229"/>
    </row>
    <row r="14" spans="2:17" ht="15.75" thickBot="1">
      <c r="B14" s="195" t="s">
        <v>1324</v>
      </c>
      <c r="C14" s="196"/>
      <c r="D14" s="196"/>
      <c r="E14" s="196"/>
      <c r="F14" s="327"/>
      <c r="G14" s="328"/>
      <c r="H14" s="328"/>
      <c r="I14" s="329"/>
      <c r="L14" s="25" t="s">
        <v>14</v>
      </c>
      <c r="M14" s="26" t="s">
        <v>18</v>
      </c>
      <c r="N14" s="25" t="s">
        <v>22</v>
      </c>
      <c r="O14" s="25"/>
      <c r="P14" s="42" t="s">
        <v>17</v>
      </c>
      <c r="Q14" s="229"/>
    </row>
    <row r="15" spans="2:17" ht="15.75" thickBot="1">
      <c r="B15" s="195" t="s">
        <v>1325</v>
      </c>
      <c r="C15" s="196"/>
      <c r="D15" s="196"/>
      <c r="E15" s="196"/>
      <c r="F15" s="327"/>
      <c r="G15" s="328"/>
      <c r="H15" s="328"/>
      <c r="I15" s="329"/>
      <c r="L15" s="25" t="s">
        <v>14</v>
      </c>
      <c r="M15" s="26" t="s">
        <v>18</v>
      </c>
      <c r="N15" s="25" t="s">
        <v>22</v>
      </c>
      <c r="O15" s="25"/>
      <c r="P15" s="42" t="s">
        <v>17</v>
      </c>
      <c r="Q15" s="263"/>
    </row>
    <row r="16" spans="2:17" ht="15.75" thickBot="1">
      <c r="B16" s="190" t="s">
        <v>2270</v>
      </c>
      <c r="C16" s="191"/>
      <c r="D16" s="191"/>
      <c r="E16" s="191"/>
      <c r="F16" s="316" t="str" cm="1">
        <f t="array" ref="F16">_xlfn.IFNA(_xlfn.IFS(AND(F15="SI CUMPLE",'Identificación del Vigilado'!J38="NO"),"CORRECTO",(AND(F15="NO CUMPLE",'Identificación del Vigilado'!J38="SI")),"CORRECTO"),"INCORRECTO")</f>
        <v>INCORRECTO</v>
      </c>
      <c r="G16" s="317"/>
      <c r="H16" s="317"/>
      <c r="I16" s="318"/>
    </row>
    <row r="17" spans="2:3"/>
    <row r="19" spans="2:3" hidden="1">
      <c r="B19" s="126" t="s">
        <v>2333</v>
      </c>
      <c r="C19" s="126">
        <f>F8</f>
        <v>1900</v>
      </c>
    </row>
    <row r="20" spans="2:3" hidden="1">
      <c r="B20" s="126" t="s">
        <v>2334</v>
      </c>
      <c r="C20" s="127" t="e">
        <f>VLOOKUP(C19,$B$26:$E$35,2,FALSE)</f>
        <v>#N/A</v>
      </c>
    </row>
    <row r="21" spans="2:3" hidden="1">
      <c r="B21" s="126">
        <v>5000</v>
      </c>
      <c r="C21" s="127" t="e">
        <f>C20*B21</f>
        <v>#N/A</v>
      </c>
    </row>
    <row r="22" spans="2:3" hidden="1">
      <c r="B22" s="126">
        <v>3000</v>
      </c>
      <c r="C22" s="127" t="e">
        <f>C20*B22</f>
        <v>#N/A</v>
      </c>
    </row>
    <row r="25" spans="2:3" hidden="1">
      <c r="B25" s="126" t="s">
        <v>2335</v>
      </c>
      <c r="C25" s="126" t="s">
        <v>2334</v>
      </c>
    </row>
    <row r="26" spans="2:3" hidden="1">
      <c r="B26" s="128">
        <v>2024</v>
      </c>
      <c r="C26" s="127">
        <v>1300000</v>
      </c>
    </row>
    <row r="27" spans="2:3" hidden="1">
      <c r="B27" s="128">
        <v>2023</v>
      </c>
      <c r="C27" s="127">
        <v>1160000</v>
      </c>
    </row>
    <row r="28" spans="2:3" hidden="1">
      <c r="B28" s="128">
        <v>2022</v>
      </c>
      <c r="C28" s="127">
        <v>1000000</v>
      </c>
    </row>
    <row r="29" spans="2:3" hidden="1">
      <c r="B29" s="128">
        <v>2021</v>
      </c>
      <c r="C29" s="127">
        <v>908526</v>
      </c>
    </row>
    <row r="30" spans="2:3" hidden="1">
      <c r="B30" s="128">
        <v>2020</v>
      </c>
      <c r="C30" s="127">
        <v>877803</v>
      </c>
    </row>
    <row r="31" spans="2:3" hidden="1">
      <c r="B31" s="128">
        <v>2019</v>
      </c>
      <c r="C31" s="127">
        <v>828116</v>
      </c>
    </row>
    <row r="32" spans="2:3" hidden="1">
      <c r="B32" s="128">
        <v>2018</v>
      </c>
      <c r="C32" s="127">
        <v>781242</v>
      </c>
    </row>
    <row r="33" spans="2:3" hidden="1">
      <c r="B33" s="128">
        <v>2017</v>
      </c>
      <c r="C33" s="127">
        <v>737717</v>
      </c>
    </row>
    <row r="34" spans="2:3" hidden="1">
      <c r="B34" s="128">
        <v>2016</v>
      </c>
      <c r="C34" s="127">
        <v>689455</v>
      </c>
    </row>
    <row r="35" spans="2:3" hidden="1">
      <c r="B35" s="128">
        <v>2015</v>
      </c>
      <c r="C35" s="127">
        <v>644350</v>
      </c>
    </row>
  </sheetData>
  <sheetProtection algorithmName="SHA-512" hashValue="75QD8HSIyKD/tKzScbf74et5x1pI0I3KkO0594nib6kzNd3ng2COqBA073oBt7oDQeoLUAffWtfkaFfG8cCphQ==" saltValue="+m6JRXFbcOu/yYyISkYBVg==" spinCount="100000" sheet="1" objects="1" scenarios="1"/>
  <mergeCells count="18">
    <mergeCell ref="D4:H4"/>
    <mergeCell ref="C5:H5"/>
    <mergeCell ref="C6:H6"/>
    <mergeCell ref="Q12:Q15"/>
    <mergeCell ref="B12:E12"/>
    <mergeCell ref="F12:I12"/>
    <mergeCell ref="B13:E13"/>
    <mergeCell ref="F13:I13"/>
    <mergeCell ref="B14:E14"/>
    <mergeCell ref="F14:I14"/>
    <mergeCell ref="B15:E15"/>
    <mergeCell ref="F15:I15"/>
    <mergeCell ref="B16:E16"/>
    <mergeCell ref="F16:I16"/>
    <mergeCell ref="B10:E10"/>
    <mergeCell ref="F8:I8"/>
    <mergeCell ref="F10:I10"/>
    <mergeCell ref="B8:E8"/>
  </mergeCells>
  <conditionalFormatting sqref="F10:I10">
    <cfRule type="containsText" dxfId="0" priority="3" operator="containsText" text="OBLIGAD">
      <formula>NOT(ISERROR(SEARCH("OBLIGAD",F10)))</formula>
    </cfRule>
    <cfRule type="containsText" dxfId="1" priority="4" operator="containsText" text="OBIGADO A REPORTAR">
      <formula>NOT(ISERROR(SEARCH("OBIGADO A REPORTAR",F10)))</formula>
    </cfRule>
    <cfRule type="containsText" dxfId="2" priority="5" operator="containsText" text="NO OBLIGADO A REPORTAR">
      <formula>NOT(ISERROR(SEARCH("NO OBLIGADO A REPORTAR",F10)))</formula>
    </cfRule>
    <cfRule type="containsText" dxfId="3" priority="1" operator="containsText" text="no obligado a reportar">
      <formula>NOT(ISERROR(SEARCH("no obligado a reportar",F10)))</formula>
    </cfRule>
  </conditionalFormatting>
  <conditionalFormatting sqref="F16:I16">
    <cfRule type="containsText" dxfId="4" priority="2" operator="containsText" text="INCORRECTO">
      <formula>NOT(ISERROR(SEARCH("INCORRECTO",F16)))</formula>
    </cfRule>
  </conditionalFormatting>
  <dataValidations count="2">
    <dataValidation allowBlank="1" showInputMessage="1" showErrorMessage="1" promptTitle="Conforme a Ley 43 de 1990" prompt="1) Activos brutos mayores a 5.000 SMLV_x000a_2) Ingresos brutos mayores a 3.000 SMLV_x000a_" sqref="F10:I10" xr:uid="{5D55D73B-418B-47C7-87E2-008198FB6C5C}"/>
    <dataValidation allowBlank="1" showInputMessage="1" showErrorMessage="1" prompt="Esta información será verificada contra los indicadores incluidos en el Decreto 1378 de 2021._x000a_" sqref="F16:I16" xr:uid="{8C039797-3A9D-4DE7-BBD8-AFD99F0FB96D}"/>
  </dataValidations>
  <pageMargins left="0.7" right="0.7" top="0.75" bottom="0.75"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BE0E8BC7-A1E8-4B76-B4E3-134D2773F67B}">
          <x14:formula1>
            <xm:f>'Listas desplegables(ocultar)'!$V$2:$V$6</xm:f>
          </x14:formula1>
          <xm:sqref>F12:I12</xm:sqref>
        </x14:dataValidation>
        <x14:dataValidation type="list" allowBlank="1" showInputMessage="1" showErrorMessage="1" xr:uid="{B84EC613-5029-46EB-A727-6890D33AD34B}">
          <x14:formula1>
            <xm:f>'Listas desplegables(ocultar)'!$X$2:$X$8</xm:f>
          </x14:formula1>
          <xm:sqref>F13:I13</xm:sqref>
        </x14:dataValidation>
        <x14:dataValidation type="list" allowBlank="1" showInputMessage="1" showErrorMessage="1" xr:uid="{4A6C0B83-AD52-420F-8A11-7ABF8A8DD7E5}">
          <x14:formula1>
            <xm:f>'Listas desplegables(ocultar)'!$Z$2:$Z$4</xm:f>
          </x14:formula1>
          <xm:sqref>F14:I14</xm:sqref>
        </x14:dataValidation>
        <x14:dataValidation type="list" allowBlank="1" showInputMessage="1" showErrorMessage="1" prompt="Esta información será verificada contra los indicadores incluidos en el Decreto 1378 de 2021._x000a_" xr:uid="{2EBA8A8E-CA6A-40F8-93EE-CC829F626C17}">
          <x14:formula1>
            <xm:f>'Listas desplegables(ocultar)'!$AB$2:$AB$3</xm:f>
          </x14:formula1>
          <xm:sqref>F15:I15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EBB1D-9086-489C-B990-A5F00A27549E}">
  <sheetPr codeName="Hoja9"/>
  <dimension ref="A1:AE1122"/>
  <sheetViews>
    <sheetView workbookViewId="0">
      <selection activeCell="D17" sqref="D17"/>
    </sheetView>
  </sheetViews>
  <sheetFormatPr baseColWidth="10" defaultRowHeight="15"/>
  <cols>
    <col min="1" max="1" width="16.7109375" bestFit="1" customWidth="1"/>
    <col min="2" max="2" width="15.7109375" bestFit="1" customWidth="1"/>
    <col min="3" max="3" width="15.7109375" customWidth="1"/>
    <col min="4" max="4" width="34.28515625" bestFit="1" customWidth="1"/>
    <col min="5" max="5" width="32" bestFit="1" customWidth="1"/>
    <col min="6" max="6" width="32" customWidth="1"/>
    <col min="7" max="7" width="22" bestFit="1" customWidth="1"/>
    <col min="8" max="8" width="39.85546875" bestFit="1" customWidth="1"/>
    <col min="9" max="9" width="20.5703125" bestFit="1" customWidth="1"/>
    <col min="10" max="10" width="26.42578125" bestFit="1" customWidth="1"/>
    <col min="11" max="11" width="82.140625" bestFit="1" customWidth="1"/>
    <col min="12" max="12" width="28.140625" bestFit="1" customWidth="1"/>
    <col min="13" max="13" width="78" bestFit="1" customWidth="1"/>
    <col min="14" max="14" width="78" customWidth="1"/>
    <col min="15" max="15" width="49.85546875" bestFit="1" customWidth="1"/>
    <col min="16" max="16" width="18.85546875" bestFit="1" customWidth="1"/>
    <col min="17" max="17" width="23.7109375" bestFit="1" customWidth="1"/>
    <col min="18" max="18" width="25.140625" bestFit="1" customWidth="1"/>
  </cols>
  <sheetData>
    <row r="1" spans="1:31" ht="15.75" thickBot="1">
      <c r="A1" t="s">
        <v>2273</v>
      </c>
      <c r="B1" s="119" t="s">
        <v>2274</v>
      </c>
      <c r="C1" s="9" t="s">
        <v>3</v>
      </c>
      <c r="D1" s="9" t="s">
        <v>4</v>
      </c>
      <c r="E1" s="9" t="s">
        <v>32</v>
      </c>
      <c r="F1" s="9" t="s">
        <v>5</v>
      </c>
      <c r="G1" s="9" t="s">
        <v>7</v>
      </c>
      <c r="H1" s="9" t="s">
        <v>1378</v>
      </c>
      <c r="I1" s="10" t="s">
        <v>2</v>
      </c>
      <c r="J1" s="9" t="s">
        <v>24</v>
      </c>
      <c r="K1" s="9" t="s">
        <v>25</v>
      </c>
      <c r="L1" s="9" t="s">
        <v>9</v>
      </c>
      <c r="M1" s="9" t="s">
        <v>26</v>
      </c>
      <c r="N1" s="9" t="s">
        <v>27</v>
      </c>
      <c r="O1" s="11" t="s">
        <v>1197</v>
      </c>
      <c r="P1" s="11"/>
      <c r="Q1" s="11" t="s">
        <v>1210</v>
      </c>
      <c r="R1" s="11" t="s">
        <v>1214</v>
      </c>
      <c r="S1" s="11" t="s">
        <v>1215</v>
      </c>
      <c r="T1" s="28" t="s">
        <v>1224</v>
      </c>
      <c r="U1" s="30" t="s">
        <v>1225</v>
      </c>
      <c r="V1" s="45" t="s">
        <v>1335</v>
      </c>
      <c r="W1" s="46"/>
      <c r="X1" s="45" t="s">
        <v>1336</v>
      </c>
      <c r="Y1" s="46"/>
      <c r="Z1" s="45" t="s">
        <v>1337</v>
      </c>
      <c r="AA1" s="46"/>
      <c r="AB1" s="45" t="s">
        <v>1338</v>
      </c>
      <c r="AC1" t="s">
        <v>1414</v>
      </c>
      <c r="AE1" t="s">
        <v>1529</v>
      </c>
    </row>
    <row r="2" spans="1:31" ht="15.75" thickBot="1">
      <c r="A2" s="1">
        <v>2024</v>
      </c>
      <c r="B2" s="1">
        <v>0</v>
      </c>
      <c r="C2" s="4" t="s">
        <v>28</v>
      </c>
      <c r="D2" s="4" t="s">
        <v>31</v>
      </c>
      <c r="E2" s="4" t="s">
        <v>1374</v>
      </c>
      <c r="F2" s="4" t="s">
        <v>35</v>
      </c>
      <c r="G2" s="4" t="s">
        <v>38</v>
      </c>
      <c r="H2" s="4" t="s">
        <v>1379</v>
      </c>
      <c r="I2" s="8" t="s">
        <v>43</v>
      </c>
      <c r="J2" s="4" t="s">
        <v>45</v>
      </c>
      <c r="K2" s="4" t="s">
        <v>63</v>
      </c>
      <c r="L2" s="3" t="s">
        <v>67</v>
      </c>
      <c r="M2" s="5" t="s">
        <v>70</v>
      </c>
      <c r="N2" s="4" t="s">
        <v>1191</v>
      </c>
      <c r="O2" s="4" t="s">
        <v>1382</v>
      </c>
      <c r="P2" s="4" t="s">
        <v>1211</v>
      </c>
      <c r="Q2" s="4" t="s">
        <v>1211</v>
      </c>
      <c r="R2" s="4" t="s">
        <v>1191</v>
      </c>
      <c r="S2" s="4" t="s">
        <v>1216</v>
      </c>
      <c r="T2" s="29" t="s">
        <v>1227</v>
      </c>
      <c r="U2" s="24" t="s">
        <v>1228</v>
      </c>
      <c r="V2" s="46" t="s">
        <v>1339</v>
      </c>
      <c r="W2" s="46"/>
      <c r="X2" s="46" t="s">
        <v>1340</v>
      </c>
      <c r="Y2" s="46"/>
      <c r="Z2" s="46" t="s">
        <v>1191</v>
      </c>
      <c r="AA2" s="46"/>
      <c r="AB2" s="46" t="s">
        <v>1341</v>
      </c>
      <c r="AC2" s="88" t="s">
        <v>1410</v>
      </c>
      <c r="AE2" t="s">
        <v>1530</v>
      </c>
    </row>
    <row r="3" spans="1:31" ht="15.75" thickBot="1">
      <c r="A3" s="1">
        <v>2023</v>
      </c>
      <c r="B3" s="1">
        <v>1</v>
      </c>
      <c r="C3" s="4" t="s">
        <v>29</v>
      </c>
      <c r="D3" s="4" t="s">
        <v>32</v>
      </c>
      <c r="E3" s="4" t="s">
        <v>1375</v>
      </c>
      <c r="F3" s="71" t="s">
        <v>36</v>
      </c>
      <c r="G3" s="4" t="s">
        <v>39</v>
      </c>
      <c r="H3" s="4" t="s">
        <v>1380</v>
      </c>
      <c r="I3" s="8" t="s">
        <v>44</v>
      </c>
      <c r="J3" s="4" t="s">
        <v>46</v>
      </c>
      <c r="K3" s="4" t="s">
        <v>64</v>
      </c>
      <c r="L3" s="3" t="s">
        <v>68</v>
      </c>
      <c r="M3" s="5" t="s">
        <v>71</v>
      </c>
      <c r="N3" s="4" t="s">
        <v>1192</v>
      </c>
      <c r="O3" s="4" t="s">
        <v>1383</v>
      </c>
      <c r="P3" s="4" t="s">
        <v>1211</v>
      </c>
      <c r="Q3" s="4" t="s">
        <v>1212</v>
      </c>
      <c r="R3" s="4" t="s">
        <v>1192</v>
      </c>
      <c r="S3" s="4" t="s">
        <v>1217</v>
      </c>
      <c r="T3" s="29" t="s">
        <v>1226</v>
      </c>
      <c r="U3" s="24" t="s">
        <v>1229</v>
      </c>
      <c r="V3" s="46" t="s">
        <v>1342</v>
      </c>
      <c r="W3" s="46"/>
      <c r="X3" s="46" t="s">
        <v>1343</v>
      </c>
      <c r="Y3" s="46"/>
      <c r="Z3" s="46" t="s">
        <v>1192</v>
      </c>
      <c r="AA3" s="46"/>
      <c r="AB3" s="46" t="s">
        <v>1344</v>
      </c>
      <c r="AC3" s="88" t="s">
        <v>2268</v>
      </c>
      <c r="AE3" t="s">
        <v>1531</v>
      </c>
    </row>
    <row r="4" spans="1:31" ht="15.75" thickBot="1">
      <c r="A4" s="1">
        <v>2022</v>
      </c>
      <c r="B4" s="1">
        <v>2</v>
      </c>
      <c r="C4" s="4" t="s">
        <v>30</v>
      </c>
      <c r="D4" s="4" t="s">
        <v>33</v>
      </c>
      <c r="E4" s="70"/>
      <c r="F4" s="71" t="s">
        <v>37</v>
      </c>
      <c r="G4" s="4" t="s">
        <v>40</v>
      </c>
      <c r="H4" s="72" t="s">
        <v>1381</v>
      </c>
      <c r="J4" s="4" t="s">
        <v>47</v>
      </c>
      <c r="K4" s="4" t="s">
        <v>65</v>
      </c>
      <c r="L4" s="3" t="s">
        <v>69</v>
      </c>
      <c r="M4" s="5" t="s">
        <v>72</v>
      </c>
      <c r="O4" s="4" t="s">
        <v>1384</v>
      </c>
      <c r="P4" s="4" t="s">
        <v>1211</v>
      </c>
      <c r="Q4" s="4" t="s">
        <v>1213</v>
      </c>
      <c r="S4" s="4" t="s">
        <v>0</v>
      </c>
      <c r="U4" s="24" t="s">
        <v>1230</v>
      </c>
      <c r="V4" s="46" t="s">
        <v>1345</v>
      </c>
      <c r="X4" s="46" t="s">
        <v>1346</v>
      </c>
      <c r="Z4" s="46" t="s">
        <v>1345</v>
      </c>
      <c r="AB4" s="46"/>
      <c r="AC4" s="88" t="s">
        <v>1411</v>
      </c>
      <c r="AE4" t="s">
        <v>1532</v>
      </c>
    </row>
    <row r="5" spans="1:31" ht="15.75" thickBot="1">
      <c r="A5" s="1">
        <v>2021</v>
      </c>
      <c r="B5" s="1">
        <v>3</v>
      </c>
      <c r="G5" s="4" t="s">
        <v>41</v>
      </c>
      <c r="J5" s="4" t="s">
        <v>48</v>
      </c>
      <c r="K5" s="4" t="s">
        <v>66</v>
      </c>
      <c r="L5" s="3" t="s">
        <v>1193</v>
      </c>
      <c r="M5" s="5" t="s">
        <v>73</v>
      </c>
      <c r="O5" s="4" t="s">
        <v>1385</v>
      </c>
      <c r="P5" s="4" t="s">
        <v>1211</v>
      </c>
      <c r="V5" s="99" t="s">
        <v>1455</v>
      </c>
      <c r="X5" s="46" t="s">
        <v>1347</v>
      </c>
      <c r="AC5" s="88" t="s">
        <v>1412</v>
      </c>
      <c r="AE5" t="s">
        <v>1533</v>
      </c>
    </row>
    <row r="6" spans="1:31" ht="15.75" thickBot="1">
      <c r="A6" s="1">
        <v>2020</v>
      </c>
      <c r="B6" s="1">
        <v>4</v>
      </c>
      <c r="G6" s="4" t="s">
        <v>42</v>
      </c>
      <c r="J6" s="4" t="s">
        <v>49</v>
      </c>
      <c r="K6" s="72" t="s">
        <v>2265</v>
      </c>
      <c r="L6" s="3" t="s">
        <v>2272</v>
      </c>
      <c r="M6" s="5" t="s">
        <v>74</v>
      </c>
      <c r="O6" s="4" t="s">
        <v>1198</v>
      </c>
      <c r="P6" s="4" t="s">
        <v>1211</v>
      </c>
      <c r="V6" s="99" t="s">
        <v>1456</v>
      </c>
      <c r="X6" s="46" t="s">
        <v>1348</v>
      </c>
      <c r="AC6" s="88" t="s">
        <v>1413</v>
      </c>
      <c r="AE6" t="s">
        <v>1534</v>
      </c>
    </row>
    <row r="7" spans="1:31" ht="15.75" thickBot="1">
      <c r="A7" s="1">
        <v>2019</v>
      </c>
      <c r="B7" s="1">
        <v>5</v>
      </c>
      <c r="J7" s="4" t="s">
        <v>50</v>
      </c>
      <c r="M7" s="5" t="s">
        <v>75</v>
      </c>
      <c r="O7" s="4" t="s">
        <v>1199</v>
      </c>
      <c r="P7" s="4" t="s">
        <v>1211</v>
      </c>
      <c r="X7" s="46" t="s">
        <v>1345</v>
      </c>
      <c r="AC7" s="87"/>
      <c r="AE7" t="s">
        <v>1535</v>
      </c>
    </row>
    <row r="8" spans="1:31" ht="15.75" thickBot="1">
      <c r="A8" s="1">
        <v>2018</v>
      </c>
      <c r="B8" s="1">
        <v>6</v>
      </c>
      <c r="J8" s="4" t="s">
        <v>51</v>
      </c>
      <c r="M8" s="5" t="s">
        <v>76</v>
      </c>
      <c r="N8" t="s">
        <v>1409</v>
      </c>
      <c r="O8" s="4" t="s">
        <v>1200</v>
      </c>
      <c r="P8" s="4" t="s">
        <v>1212</v>
      </c>
      <c r="X8" s="46" t="s">
        <v>1349</v>
      </c>
      <c r="AE8" t="s">
        <v>1536</v>
      </c>
    </row>
    <row r="9" spans="1:31" ht="15.75" thickBot="1">
      <c r="A9" s="1">
        <v>2017</v>
      </c>
      <c r="B9" s="1">
        <v>7</v>
      </c>
      <c r="J9" s="4" t="s">
        <v>52</v>
      </c>
      <c r="M9" s="5" t="s">
        <v>77</v>
      </c>
      <c r="O9" s="4" t="s">
        <v>2266</v>
      </c>
      <c r="P9" s="4" t="s">
        <v>1212</v>
      </c>
      <c r="AC9" s="87"/>
      <c r="AE9" t="s">
        <v>1537</v>
      </c>
    </row>
    <row r="10" spans="1:31" ht="15.75" thickBot="1">
      <c r="A10" s="1">
        <v>2016</v>
      </c>
      <c r="B10" s="1">
        <v>8</v>
      </c>
      <c r="E10">
        <v>1</v>
      </c>
      <c r="F10" s="4" t="s">
        <v>38</v>
      </c>
      <c r="J10" s="4" t="s">
        <v>53</v>
      </c>
      <c r="M10" s="5" t="s">
        <v>78</v>
      </c>
      <c r="O10" s="4" t="s">
        <v>1201</v>
      </c>
      <c r="P10" s="4" t="s">
        <v>1212</v>
      </c>
      <c r="AE10" t="s">
        <v>1538</v>
      </c>
    </row>
    <row r="11" spans="1:31" ht="15.75" thickBot="1">
      <c r="A11" s="1">
        <v>2015</v>
      </c>
      <c r="B11" s="1">
        <v>9</v>
      </c>
      <c r="E11">
        <v>2</v>
      </c>
      <c r="F11" s="4" t="s">
        <v>39</v>
      </c>
      <c r="J11" s="4" t="s">
        <v>54</v>
      </c>
      <c r="M11" s="5" t="s">
        <v>79</v>
      </c>
      <c r="O11" s="4" t="s">
        <v>2267</v>
      </c>
      <c r="P11" s="4" t="s">
        <v>1212</v>
      </c>
      <c r="AE11" t="s">
        <v>1539</v>
      </c>
    </row>
    <row r="12" spans="1:31" ht="15.75" thickBot="1">
      <c r="B12" s="1">
        <v>10</v>
      </c>
      <c r="D12" t="str">
        <f t="shared" ref="D12" si="0">+TRIM(D7)</f>
        <v/>
      </c>
      <c r="E12">
        <v>3</v>
      </c>
      <c r="F12" s="4" t="s">
        <v>40</v>
      </c>
      <c r="H12" s="4" t="s">
        <v>55</v>
      </c>
      <c r="K12" s="5" t="s">
        <v>80</v>
      </c>
      <c r="M12" s="4" t="s">
        <v>1202</v>
      </c>
      <c r="N12" s="4" t="s">
        <v>1212</v>
      </c>
      <c r="AC12" t="s">
        <v>1540</v>
      </c>
    </row>
    <row r="13" spans="1:31" ht="15.75" thickBot="1">
      <c r="E13">
        <v>6</v>
      </c>
      <c r="F13" s="4" t="s">
        <v>41</v>
      </c>
      <c r="H13" s="4" t="s">
        <v>56</v>
      </c>
      <c r="K13" s="5" t="s">
        <v>81</v>
      </c>
      <c r="M13" s="4" t="s">
        <v>1203</v>
      </c>
      <c r="N13" s="4" t="s">
        <v>1212</v>
      </c>
      <c r="AC13" t="s">
        <v>1541</v>
      </c>
    </row>
    <row r="14" spans="1:31" ht="15.75" thickBot="1">
      <c r="E14">
        <v>12</v>
      </c>
      <c r="F14" s="4" t="s">
        <v>42</v>
      </c>
      <c r="H14" s="4" t="s">
        <v>57</v>
      </c>
      <c r="K14" s="5" t="s">
        <v>82</v>
      </c>
      <c r="M14" s="4" t="s">
        <v>1204</v>
      </c>
      <c r="N14" s="4" t="s">
        <v>1213</v>
      </c>
      <c r="AC14" t="s">
        <v>1542</v>
      </c>
    </row>
    <row r="15" spans="1:31" ht="15.75" thickBot="1">
      <c r="C15" t="s">
        <v>2357</v>
      </c>
      <c r="D15" s="1">
        <f>(MONTH('Identificación del Vigilado'!F31-MONTH('Identificación del Vigilado'!F30)+1))</f>
        <v>1</v>
      </c>
      <c r="H15" s="4" t="s">
        <v>58</v>
      </c>
      <c r="K15" s="5" t="s">
        <v>83</v>
      </c>
      <c r="M15" s="4" t="s">
        <v>1205</v>
      </c>
      <c r="N15" s="4" t="s">
        <v>1213</v>
      </c>
      <c r="AC15" t="s">
        <v>1543</v>
      </c>
    </row>
    <row r="16" spans="1:31" ht="15.75" thickBot="1">
      <c r="C16" t="s">
        <v>2358</v>
      </c>
      <c r="D16" s="323">
        <f>'Identificación del Vigilado'!F31</f>
        <v>0</v>
      </c>
      <c r="H16" s="4" t="s">
        <v>59</v>
      </c>
      <c r="K16" s="5" t="s">
        <v>84</v>
      </c>
      <c r="M16" s="4" t="s">
        <v>1206</v>
      </c>
      <c r="N16" s="4" t="s">
        <v>1213</v>
      </c>
      <c r="AC16" t="s">
        <v>1544</v>
      </c>
    </row>
    <row r="17" spans="8:29" ht="15.75" thickBot="1">
      <c r="H17" s="4" t="s">
        <v>60</v>
      </c>
      <c r="K17" s="5" t="s">
        <v>85</v>
      </c>
      <c r="M17" s="4" t="s">
        <v>1207</v>
      </c>
      <c r="N17" s="4" t="s">
        <v>1213</v>
      </c>
      <c r="AC17" t="s">
        <v>1545</v>
      </c>
    </row>
    <row r="18" spans="8:29" ht="15.75" thickBot="1">
      <c r="H18" s="4" t="s">
        <v>61</v>
      </c>
      <c r="K18" s="5" t="s">
        <v>86</v>
      </c>
      <c r="M18" s="4" t="s">
        <v>1208</v>
      </c>
      <c r="N18" s="4" t="s">
        <v>1213</v>
      </c>
      <c r="AC18" t="s">
        <v>1546</v>
      </c>
    </row>
    <row r="19" spans="8:29" ht="15.75" thickBot="1">
      <c r="H19" s="4" t="s">
        <v>62</v>
      </c>
      <c r="K19" s="5" t="s">
        <v>87</v>
      </c>
      <c r="AC19" t="s">
        <v>1547</v>
      </c>
    </row>
    <row r="20" spans="8:29" ht="15.75" thickBot="1">
      <c r="H20" s="72" t="s">
        <v>1193</v>
      </c>
      <c r="K20" s="5" t="s">
        <v>88</v>
      </c>
      <c r="AC20" t="s">
        <v>1548</v>
      </c>
    </row>
    <row r="21" spans="8:29" ht="15.75" thickBot="1">
      <c r="H21" s="72" t="s">
        <v>1194</v>
      </c>
      <c r="K21" s="5" t="s">
        <v>89</v>
      </c>
      <c r="AC21" t="s">
        <v>1549</v>
      </c>
    </row>
    <row r="22" spans="8:29" ht="15.75" thickBot="1">
      <c r="K22" s="5" t="s">
        <v>90</v>
      </c>
      <c r="AC22" t="s">
        <v>1550</v>
      </c>
    </row>
    <row r="23" spans="8:29" ht="15.75" thickBot="1">
      <c r="K23" s="5" t="s">
        <v>91</v>
      </c>
      <c r="AC23" t="s">
        <v>1551</v>
      </c>
    </row>
    <row r="24" spans="8:29" ht="15.75" thickBot="1">
      <c r="K24" s="5" t="s">
        <v>92</v>
      </c>
      <c r="AC24" t="s">
        <v>1552</v>
      </c>
    </row>
    <row r="25" spans="8:29" ht="15.75" thickBot="1">
      <c r="K25" s="5" t="s">
        <v>93</v>
      </c>
      <c r="AC25" t="s">
        <v>1553</v>
      </c>
    </row>
    <row r="26" spans="8:29" ht="15.75" thickBot="1">
      <c r="K26" s="5" t="s">
        <v>94</v>
      </c>
      <c r="AC26" t="s">
        <v>1554</v>
      </c>
    </row>
    <row r="27" spans="8:29" ht="15.75" thickBot="1">
      <c r="K27" s="5" t="s">
        <v>95</v>
      </c>
      <c r="AC27" t="s">
        <v>1555</v>
      </c>
    </row>
    <row r="28" spans="8:29" ht="15.75" thickBot="1">
      <c r="K28" s="5" t="s">
        <v>96</v>
      </c>
      <c r="AC28" t="s">
        <v>1556</v>
      </c>
    </row>
    <row r="29" spans="8:29" ht="15.75" thickBot="1">
      <c r="K29" s="5" t="s">
        <v>97</v>
      </c>
      <c r="AC29" t="s">
        <v>1557</v>
      </c>
    </row>
    <row r="30" spans="8:29" ht="15.75" thickBot="1">
      <c r="K30" s="5" t="s">
        <v>98</v>
      </c>
      <c r="AC30" t="s">
        <v>1558</v>
      </c>
    </row>
    <row r="31" spans="8:29" ht="15.75" thickBot="1">
      <c r="K31" s="5" t="s">
        <v>99</v>
      </c>
      <c r="AC31" t="s">
        <v>1559</v>
      </c>
    </row>
    <row r="32" spans="8:29" ht="15.75" thickBot="1">
      <c r="K32" s="5" t="s">
        <v>100</v>
      </c>
      <c r="AC32" t="s">
        <v>1560</v>
      </c>
    </row>
    <row r="33" spans="11:29" ht="15.75" thickBot="1">
      <c r="K33" s="5" t="s">
        <v>101</v>
      </c>
      <c r="AC33" t="s">
        <v>1561</v>
      </c>
    </row>
    <row r="34" spans="11:29" ht="15.75" thickBot="1">
      <c r="K34" s="5" t="s">
        <v>102</v>
      </c>
      <c r="AC34" t="s">
        <v>1562</v>
      </c>
    </row>
    <row r="35" spans="11:29" ht="15.75" thickBot="1">
      <c r="K35" s="5" t="s">
        <v>103</v>
      </c>
      <c r="AC35" t="s">
        <v>1563</v>
      </c>
    </row>
    <row r="36" spans="11:29" ht="15.75" thickBot="1">
      <c r="K36" s="5" t="s">
        <v>104</v>
      </c>
      <c r="AC36" t="s">
        <v>1564</v>
      </c>
    </row>
    <row r="37" spans="11:29" ht="15.75" thickBot="1">
      <c r="K37" s="5" t="s">
        <v>105</v>
      </c>
      <c r="AC37" t="s">
        <v>1565</v>
      </c>
    </row>
    <row r="38" spans="11:29" ht="15.75" thickBot="1">
      <c r="K38" s="5" t="s">
        <v>106</v>
      </c>
      <c r="AC38" t="s">
        <v>1566</v>
      </c>
    </row>
    <row r="39" spans="11:29" ht="15.75" thickBot="1">
      <c r="K39" s="5" t="s">
        <v>107</v>
      </c>
      <c r="AC39" t="s">
        <v>1567</v>
      </c>
    </row>
    <row r="40" spans="11:29" ht="15.75" thickBot="1">
      <c r="K40" s="5" t="s">
        <v>108</v>
      </c>
      <c r="AC40" t="s">
        <v>1568</v>
      </c>
    </row>
    <row r="41" spans="11:29" ht="15.75" thickBot="1">
      <c r="K41" s="5" t="s">
        <v>109</v>
      </c>
      <c r="AC41" t="s">
        <v>1569</v>
      </c>
    </row>
    <row r="42" spans="11:29" ht="15.75" thickBot="1">
      <c r="K42" s="5" t="s">
        <v>110</v>
      </c>
      <c r="AC42" t="s">
        <v>1570</v>
      </c>
    </row>
    <row r="43" spans="11:29" ht="15.75" thickBot="1">
      <c r="K43" s="5" t="s">
        <v>111</v>
      </c>
      <c r="AC43" t="s">
        <v>1571</v>
      </c>
    </row>
    <row r="44" spans="11:29" ht="15.75" thickBot="1">
      <c r="K44" s="5" t="s">
        <v>112</v>
      </c>
      <c r="AC44" t="s">
        <v>1572</v>
      </c>
    </row>
    <row r="45" spans="11:29" ht="15.75" thickBot="1">
      <c r="K45" s="5" t="s">
        <v>113</v>
      </c>
      <c r="AC45" t="s">
        <v>1573</v>
      </c>
    </row>
    <row r="46" spans="11:29" ht="15.75" thickBot="1">
      <c r="K46" s="5" t="s">
        <v>114</v>
      </c>
      <c r="AC46" t="s">
        <v>1574</v>
      </c>
    </row>
    <row r="47" spans="11:29" ht="15.75" thickBot="1">
      <c r="K47" s="5" t="s">
        <v>115</v>
      </c>
      <c r="AC47" t="s">
        <v>1575</v>
      </c>
    </row>
    <row r="48" spans="11:29" ht="15.75" thickBot="1">
      <c r="K48" s="5" t="s">
        <v>116</v>
      </c>
      <c r="AC48" t="s">
        <v>1576</v>
      </c>
    </row>
    <row r="49" spans="11:29" ht="15.75" thickBot="1">
      <c r="K49" s="5" t="s">
        <v>117</v>
      </c>
      <c r="AC49" t="s">
        <v>1577</v>
      </c>
    </row>
    <row r="50" spans="11:29" ht="15.75" thickBot="1">
      <c r="K50" s="5" t="s">
        <v>118</v>
      </c>
      <c r="AC50" t="s">
        <v>1578</v>
      </c>
    </row>
    <row r="51" spans="11:29" ht="15.75" thickBot="1">
      <c r="K51" s="5" t="s">
        <v>119</v>
      </c>
      <c r="AC51" t="s">
        <v>1579</v>
      </c>
    </row>
    <row r="52" spans="11:29" ht="15.75" thickBot="1">
      <c r="K52" s="5" t="s">
        <v>120</v>
      </c>
      <c r="AC52" t="s">
        <v>1580</v>
      </c>
    </row>
    <row r="53" spans="11:29" ht="15.75" thickBot="1">
      <c r="K53" s="5" t="s">
        <v>121</v>
      </c>
      <c r="AC53" t="s">
        <v>1581</v>
      </c>
    </row>
    <row r="54" spans="11:29" ht="15.75" thickBot="1">
      <c r="K54" s="5" t="s">
        <v>122</v>
      </c>
      <c r="AC54" t="s">
        <v>1582</v>
      </c>
    </row>
    <row r="55" spans="11:29" ht="15.75" thickBot="1">
      <c r="K55" s="5" t="s">
        <v>123</v>
      </c>
      <c r="AC55" t="s">
        <v>1583</v>
      </c>
    </row>
    <row r="56" spans="11:29" ht="15.75" thickBot="1">
      <c r="K56" s="5" t="s">
        <v>124</v>
      </c>
      <c r="AC56" t="s">
        <v>1584</v>
      </c>
    </row>
    <row r="57" spans="11:29" ht="15.75" thickBot="1">
      <c r="K57" s="5" t="s">
        <v>125</v>
      </c>
      <c r="AC57" t="s">
        <v>1585</v>
      </c>
    </row>
    <row r="58" spans="11:29" ht="15.75" thickBot="1">
      <c r="K58" s="5" t="s">
        <v>126</v>
      </c>
      <c r="AC58" t="s">
        <v>1586</v>
      </c>
    </row>
    <row r="59" spans="11:29" ht="15.75" thickBot="1">
      <c r="K59" s="5" t="s">
        <v>127</v>
      </c>
      <c r="AC59" t="s">
        <v>1587</v>
      </c>
    </row>
    <row r="60" spans="11:29" ht="15.75" thickBot="1">
      <c r="K60" s="5" t="s">
        <v>128</v>
      </c>
      <c r="AC60" t="s">
        <v>1588</v>
      </c>
    </row>
    <row r="61" spans="11:29" ht="15.75" thickBot="1">
      <c r="K61" s="5" t="s">
        <v>129</v>
      </c>
      <c r="AC61" t="s">
        <v>1589</v>
      </c>
    </row>
    <row r="62" spans="11:29" ht="15.75" thickBot="1">
      <c r="K62" s="5" t="s">
        <v>130</v>
      </c>
      <c r="AC62" t="s">
        <v>1590</v>
      </c>
    </row>
    <row r="63" spans="11:29" ht="15.75" thickBot="1">
      <c r="K63" s="5" t="s">
        <v>131</v>
      </c>
      <c r="AC63" t="s">
        <v>1591</v>
      </c>
    </row>
    <row r="64" spans="11:29" ht="15.75" thickBot="1">
      <c r="K64" s="5" t="s">
        <v>132</v>
      </c>
      <c r="AC64" t="s">
        <v>1592</v>
      </c>
    </row>
    <row r="65" spans="11:29" ht="15.75" thickBot="1">
      <c r="K65" s="5" t="s">
        <v>133</v>
      </c>
      <c r="AC65" t="s">
        <v>1593</v>
      </c>
    </row>
    <row r="66" spans="11:29" ht="15.75" thickBot="1">
      <c r="K66" s="5" t="s">
        <v>134</v>
      </c>
      <c r="AC66" t="s">
        <v>1594</v>
      </c>
    </row>
    <row r="67" spans="11:29" ht="15.75" thickBot="1">
      <c r="K67" s="5" t="s">
        <v>135</v>
      </c>
      <c r="AC67" t="s">
        <v>1595</v>
      </c>
    </row>
    <row r="68" spans="11:29" ht="15.75" thickBot="1">
      <c r="K68" s="5" t="s">
        <v>136</v>
      </c>
      <c r="AC68" t="s">
        <v>1596</v>
      </c>
    </row>
    <row r="69" spans="11:29" ht="15.75" thickBot="1">
      <c r="K69" s="5" t="s">
        <v>137</v>
      </c>
      <c r="AC69" t="s">
        <v>1597</v>
      </c>
    </row>
    <row r="70" spans="11:29" ht="15.75" thickBot="1">
      <c r="K70" s="5" t="s">
        <v>138</v>
      </c>
      <c r="AC70" t="s">
        <v>1598</v>
      </c>
    </row>
    <row r="71" spans="11:29" ht="15.75" thickBot="1">
      <c r="K71" s="5" t="s">
        <v>139</v>
      </c>
      <c r="AC71" t="s">
        <v>1599</v>
      </c>
    </row>
    <row r="72" spans="11:29" ht="15.75" thickBot="1">
      <c r="K72" s="5" t="s">
        <v>140</v>
      </c>
      <c r="AC72" t="s">
        <v>1600</v>
      </c>
    </row>
    <row r="73" spans="11:29" ht="15.75" thickBot="1">
      <c r="K73" s="5" t="s">
        <v>141</v>
      </c>
      <c r="AC73" t="s">
        <v>1601</v>
      </c>
    </row>
    <row r="74" spans="11:29" ht="15.75" thickBot="1">
      <c r="K74" s="5" t="s">
        <v>142</v>
      </c>
      <c r="AC74" t="s">
        <v>1602</v>
      </c>
    </row>
    <row r="75" spans="11:29" ht="15.75" thickBot="1">
      <c r="K75" s="5" t="s">
        <v>143</v>
      </c>
      <c r="AC75" t="s">
        <v>1603</v>
      </c>
    </row>
    <row r="76" spans="11:29" ht="15.75" thickBot="1">
      <c r="K76" s="5" t="s">
        <v>144</v>
      </c>
      <c r="AC76" t="s">
        <v>1604</v>
      </c>
    </row>
    <row r="77" spans="11:29" ht="15.75" thickBot="1">
      <c r="K77" s="5" t="s">
        <v>145</v>
      </c>
      <c r="AC77" t="s">
        <v>1605</v>
      </c>
    </row>
    <row r="78" spans="11:29" ht="15.75" thickBot="1">
      <c r="K78" s="5" t="s">
        <v>146</v>
      </c>
      <c r="AC78" t="s">
        <v>1606</v>
      </c>
    </row>
    <row r="79" spans="11:29" ht="15.75" thickBot="1">
      <c r="K79" s="5" t="s">
        <v>147</v>
      </c>
      <c r="AC79" t="s">
        <v>1607</v>
      </c>
    </row>
    <row r="80" spans="11:29" ht="15.75" thickBot="1">
      <c r="K80" s="5" t="s">
        <v>148</v>
      </c>
      <c r="AC80" t="s">
        <v>1608</v>
      </c>
    </row>
    <row r="81" spans="11:29" ht="15.75" thickBot="1">
      <c r="K81" s="5" t="s">
        <v>149</v>
      </c>
      <c r="AC81" t="s">
        <v>1609</v>
      </c>
    </row>
    <row r="82" spans="11:29" ht="15.75" thickBot="1">
      <c r="K82" s="5" t="s">
        <v>150</v>
      </c>
      <c r="AC82" t="s">
        <v>1610</v>
      </c>
    </row>
    <row r="83" spans="11:29" ht="15.75" thickBot="1">
      <c r="K83" s="5" t="s">
        <v>151</v>
      </c>
      <c r="AC83" t="s">
        <v>1611</v>
      </c>
    </row>
    <row r="84" spans="11:29" ht="15.75" thickBot="1">
      <c r="K84" s="5" t="s">
        <v>152</v>
      </c>
      <c r="AC84" t="s">
        <v>1612</v>
      </c>
    </row>
    <row r="85" spans="11:29" ht="15.75" thickBot="1">
      <c r="K85" s="5" t="s">
        <v>153</v>
      </c>
      <c r="AC85" t="s">
        <v>1613</v>
      </c>
    </row>
    <row r="86" spans="11:29" ht="15.75" thickBot="1">
      <c r="K86" s="5" t="s">
        <v>154</v>
      </c>
      <c r="AC86" t="s">
        <v>1614</v>
      </c>
    </row>
    <row r="87" spans="11:29" ht="15.75" thickBot="1">
      <c r="K87" s="5" t="s">
        <v>155</v>
      </c>
      <c r="AC87" t="s">
        <v>1615</v>
      </c>
    </row>
    <row r="88" spans="11:29" ht="15.75" thickBot="1">
      <c r="K88" s="5" t="s">
        <v>156</v>
      </c>
      <c r="AC88" t="s">
        <v>1616</v>
      </c>
    </row>
    <row r="89" spans="11:29" ht="15.75" thickBot="1">
      <c r="K89" s="5" t="s">
        <v>157</v>
      </c>
      <c r="AC89" t="s">
        <v>1617</v>
      </c>
    </row>
    <row r="90" spans="11:29" ht="15.75" thickBot="1">
      <c r="K90" s="5" t="s">
        <v>158</v>
      </c>
      <c r="AC90" t="s">
        <v>1618</v>
      </c>
    </row>
    <row r="91" spans="11:29" ht="15.75" thickBot="1">
      <c r="K91" s="5" t="s">
        <v>159</v>
      </c>
      <c r="AC91" t="s">
        <v>1619</v>
      </c>
    </row>
    <row r="92" spans="11:29" ht="15.75" thickBot="1">
      <c r="K92" s="5" t="s">
        <v>160</v>
      </c>
      <c r="AC92" t="s">
        <v>1620</v>
      </c>
    </row>
    <row r="93" spans="11:29" ht="15.75" thickBot="1">
      <c r="K93" s="5" t="s">
        <v>161</v>
      </c>
      <c r="AC93" t="s">
        <v>1621</v>
      </c>
    </row>
    <row r="94" spans="11:29" ht="15.75" thickBot="1">
      <c r="K94" s="5" t="s">
        <v>162</v>
      </c>
      <c r="AC94" t="s">
        <v>1622</v>
      </c>
    </row>
    <row r="95" spans="11:29" ht="15.75" thickBot="1">
      <c r="K95" s="5" t="s">
        <v>163</v>
      </c>
      <c r="AC95" t="s">
        <v>1623</v>
      </c>
    </row>
    <row r="96" spans="11:29" ht="15.75" thickBot="1">
      <c r="K96" s="5" t="s">
        <v>164</v>
      </c>
      <c r="AC96" t="s">
        <v>1624</v>
      </c>
    </row>
    <row r="97" spans="11:29" ht="15.75" thickBot="1">
      <c r="K97" s="5" t="s">
        <v>165</v>
      </c>
      <c r="AC97" t="s">
        <v>1625</v>
      </c>
    </row>
    <row r="98" spans="11:29" ht="15.75" thickBot="1">
      <c r="K98" s="5" t="s">
        <v>166</v>
      </c>
      <c r="AC98" t="s">
        <v>1626</v>
      </c>
    </row>
    <row r="99" spans="11:29" ht="15.75" thickBot="1">
      <c r="K99" s="5" t="s">
        <v>167</v>
      </c>
      <c r="AC99" t="s">
        <v>1627</v>
      </c>
    </row>
    <row r="100" spans="11:29" ht="15.75" thickBot="1">
      <c r="K100" s="5" t="s">
        <v>168</v>
      </c>
      <c r="AC100" t="s">
        <v>1628</v>
      </c>
    </row>
    <row r="101" spans="11:29" ht="15.75" thickBot="1">
      <c r="K101" s="5" t="s">
        <v>169</v>
      </c>
      <c r="AC101" t="s">
        <v>1629</v>
      </c>
    </row>
    <row r="102" spans="11:29" ht="15.75" thickBot="1">
      <c r="K102" s="5" t="s">
        <v>170</v>
      </c>
      <c r="AC102" t="s">
        <v>1630</v>
      </c>
    </row>
    <row r="103" spans="11:29" ht="15.75" thickBot="1">
      <c r="K103" s="5" t="s">
        <v>171</v>
      </c>
      <c r="AC103" t="s">
        <v>1631</v>
      </c>
    </row>
    <row r="104" spans="11:29" ht="15.75" thickBot="1">
      <c r="K104" s="5" t="s">
        <v>172</v>
      </c>
      <c r="AC104" t="s">
        <v>1632</v>
      </c>
    </row>
    <row r="105" spans="11:29" ht="15.75" thickBot="1">
      <c r="K105" s="5" t="s">
        <v>173</v>
      </c>
      <c r="AC105" t="s">
        <v>1633</v>
      </c>
    </row>
    <row r="106" spans="11:29" ht="15.75" thickBot="1">
      <c r="K106" s="5" t="s">
        <v>174</v>
      </c>
      <c r="AC106" t="s">
        <v>1634</v>
      </c>
    </row>
    <row r="107" spans="11:29" ht="15.75" thickBot="1">
      <c r="K107" s="5" t="s">
        <v>175</v>
      </c>
      <c r="AC107" t="s">
        <v>1635</v>
      </c>
    </row>
    <row r="108" spans="11:29" ht="15.75" thickBot="1">
      <c r="K108" s="5" t="s">
        <v>176</v>
      </c>
      <c r="AC108" t="s">
        <v>1636</v>
      </c>
    </row>
    <row r="109" spans="11:29" ht="15.75" thickBot="1">
      <c r="K109" s="5" t="s">
        <v>177</v>
      </c>
      <c r="AC109" t="s">
        <v>1637</v>
      </c>
    </row>
    <row r="110" spans="11:29" ht="15.75" thickBot="1">
      <c r="K110" s="5" t="s">
        <v>178</v>
      </c>
      <c r="AC110" t="s">
        <v>1638</v>
      </c>
    </row>
    <row r="111" spans="11:29" ht="15.75" thickBot="1">
      <c r="K111" s="5" t="s">
        <v>179</v>
      </c>
      <c r="AC111" t="s">
        <v>1639</v>
      </c>
    </row>
    <row r="112" spans="11:29" ht="15.75" thickBot="1">
      <c r="K112" s="5" t="s">
        <v>180</v>
      </c>
      <c r="AC112" t="s">
        <v>1640</v>
      </c>
    </row>
    <row r="113" spans="11:29" ht="15.75" thickBot="1">
      <c r="K113" s="5" t="s">
        <v>181</v>
      </c>
      <c r="AC113" t="s">
        <v>1641</v>
      </c>
    </row>
    <row r="114" spans="11:29" ht="15.75" thickBot="1">
      <c r="K114" s="5" t="s">
        <v>182</v>
      </c>
      <c r="AC114" t="s">
        <v>1642</v>
      </c>
    </row>
    <row r="115" spans="11:29" ht="15.75" thickBot="1">
      <c r="K115" s="5" t="s">
        <v>183</v>
      </c>
      <c r="AC115" t="s">
        <v>1643</v>
      </c>
    </row>
    <row r="116" spans="11:29" ht="15.75" thickBot="1">
      <c r="K116" s="5" t="s">
        <v>184</v>
      </c>
      <c r="AC116" t="s">
        <v>1644</v>
      </c>
    </row>
    <row r="117" spans="11:29" ht="15.75" thickBot="1">
      <c r="K117" s="5" t="s">
        <v>185</v>
      </c>
      <c r="AC117" t="s">
        <v>1645</v>
      </c>
    </row>
    <row r="118" spans="11:29" ht="15.75" thickBot="1">
      <c r="K118" s="5" t="s">
        <v>186</v>
      </c>
      <c r="AC118" t="s">
        <v>1646</v>
      </c>
    </row>
    <row r="119" spans="11:29" ht="15.75" thickBot="1">
      <c r="K119" s="5" t="s">
        <v>187</v>
      </c>
      <c r="AC119" t="s">
        <v>1647</v>
      </c>
    </row>
    <row r="120" spans="11:29" ht="15.75" thickBot="1">
      <c r="K120" s="5" t="s">
        <v>188</v>
      </c>
      <c r="AC120" t="s">
        <v>1648</v>
      </c>
    </row>
    <row r="121" spans="11:29" ht="15.75" thickBot="1">
      <c r="K121" s="5" t="s">
        <v>189</v>
      </c>
      <c r="AC121" t="s">
        <v>1649</v>
      </c>
    </row>
    <row r="122" spans="11:29" ht="15.75" thickBot="1">
      <c r="K122" s="5" t="s">
        <v>190</v>
      </c>
      <c r="AC122" t="s">
        <v>1650</v>
      </c>
    </row>
    <row r="123" spans="11:29" ht="15.75" thickBot="1">
      <c r="K123" s="5" t="s">
        <v>191</v>
      </c>
      <c r="AC123" t="s">
        <v>1651</v>
      </c>
    </row>
    <row r="124" spans="11:29" ht="15.75" thickBot="1">
      <c r="K124" s="5" t="s">
        <v>192</v>
      </c>
      <c r="AC124" t="s">
        <v>1652</v>
      </c>
    </row>
    <row r="125" spans="11:29" ht="15.75" thickBot="1">
      <c r="K125" s="5" t="s">
        <v>193</v>
      </c>
      <c r="AC125" t="s">
        <v>1653</v>
      </c>
    </row>
    <row r="126" spans="11:29" ht="15.75" thickBot="1">
      <c r="K126" s="5" t="s">
        <v>194</v>
      </c>
      <c r="AC126" t="s">
        <v>1654</v>
      </c>
    </row>
    <row r="127" spans="11:29" ht="15.75" thickBot="1">
      <c r="K127" s="5" t="s">
        <v>195</v>
      </c>
      <c r="AC127" t="s">
        <v>1655</v>
      </c>
    </row>
    <row r="128" spans="11:29" ht="15.75" thickBot="1">
      <c r="K128" s="5" t="s">
        <v>196</v>
      </c>
      <c r="AC128" t="s">
        <v>1656</v>
      </c>
    </row>
    <row r="129" spans="11:29" ht="15.75" thickBot="1">
      <c r="K129" s="5" t="s">
        <v>197</v>
      </c>
      <c r="AC129" t="s">
        <v>1657</v>
      </c>
    </row>
    <row r="130" spans="11:29" ht="15.75" thickBot="1">
      <c r="K130" s="5" t="s">
        <v>198</v>
      </c>
      <c r="AC130" t="s">
        <v>1658</v>
      </c>
    </row>
    <row r="131" spans="11:29" ht="15.75" thickBot="1">
      <c r="K131" s="5" t="s">
        <v>199</v>
      </c>
      <c r="AC131" t="s">
        <v>1659</v>
      </c>
    </row>
    <row r="132" spans="11:29" ht="15.75" thickBot="1">
      <c r="K132" s="5" t="s">
        <v>200</v>
      </c>
      <c r="AC132" t="s">
        <v>1660</v>
      </c>
    </row>
    <row r="133" spans="11:29" ht="15.75" thickBot="1">
      <c r="K133" s="5" t="s">
        <v>201</v>
      </c>
      <c r="AC133" t="s">
        <v>1661</v>
      </c>
    </row>
    <row r="134" spans="11:29" ht="15.75" thickBot="1">
      <c r="K134" s="5" t="s">
        <v>202</v>
      </c>
      <c r="AC134" t="s">
        <v>1662</v>
      </c>
    </row>
    <row r="135" spans="11:29" ht="15.75" thickBot="1">
      <c r="K135" s="5" t="s">
        <v>203</v>
      </c>
      <c r="AC135" t="s">
        <v>1663</v>
      </c>
    </row>
    <row r="136" spans="11:29" ht="15.75" thickBot="1">
      <c r="K136" s="5" t="s">
        <v>204</v>
      </c>
      <c r="AC136" t="s">
        <v>1664</v>
      </c>
    </row>
    <row r="137" spans="11:29" ht="15.75" thickBot="1">
      <c r="K137" s="5" t="s">
        <v>205</v>
      </c>
      <c r="AC137" t="s">
        <v>1665</v>
      </c>
    </row>
    <row r="138" spans="11:29" ht="15.75" thickBot="1">
      <c r="K138" s="5" t="s">
        <v>206</v>
      </c>
      <c r="AC138" t="s">
        <v>1666</v>
      </c>
    </row>
    <row r="139" spans="11:29" ht="15.75" thickBot="1">
      <c r="K139" s="5" t="s">
        <v>207</v>
      </c>
      <c r="AC139" t="s">
        <v>1667</v>
      </c>
    </row>
    <row r="140" spans="11:29" ht="15.75" thickBot="1">
      <c r="K140" s="5" t="s">
        <v>208</v>
      </c>
      <c r="AC140" t="s">
        <v>1668</v>
      </c>
    </row>
    <row r="141" spans="11:29" ht="15.75" thickBot="1">
      <c r="K141" s="5" t="s">
        <v>209</v>
      </c>
      <c r="AC141" t="s">
        <v>1669</v>
      </c>
    </row>
    <row r="142" spans="11:29" ht="15.75" thickBot="1">
      <c r="K142" s="5" t="s">
        <v>210</v>
      </c>
      <c r="AC142" t="s">
        <v>1670</v>
      </c>
    </row>
    <row r="143" spans="11:29" ht="15.75" thickBot="1">
      <c r="K143" s="5" t="s">
        <v>211</v>
      </c>
      <c r="AC143" t="s">
        <v>1671</v>
      </c>
    </row>
    <row r="144" spans="11:29" ht="15.75" thickBot="1">
      <c r="K144" s="5" t="s">
        <v>212</v>
      </c>
      <c r="AC144" t="s">
        <v>1672</v>
      </c>
    </row>
    <row r="145" spans="11:29" ht="15.75" thickBot="1">
      <c r="K145" s="5" t="s">
        <v>213</v>
      </c>
      <c r="AC145" t="s">
        <v>1673</v>
      </c>
    </row>
    <row r="146" spans="11:29" ht="15.75" thickBot="1">
      <c r="K146" s="5" t="s">
        <v>214</v>
      </c>
      <c r="AC146" t="s">
        <v>1674</v>
      </c>
    </row>
    <row r="147" spans="11:29" ht="15.75" thickBot="1">
      <c r="K147" s="5" t="s">
        <v>215</v>
      </c>
      <c r="AC147" t="s">
        <v>1675</v>
      </c>
    </row>
    <row r="148" spans="11:29" ht="15.75" thickBot="1">
      <c r="K148" s="5" t="s">
        <v>216</v>
      </c>
      <c r="AC148" t="s">
        <v>1676</v>
      </c>
    </row>
    <row r="149" spans="11:29" ht="15.75" thickBot="1">
      <c r="K149" s="5" t="s">
        <v>217</v>
      </c>
      <c r="AC149" t="s">
        <v>1677</v>
      </c>
    </row>
    <row r="150" spans="11:29" ht="15.75" thickBot="1">
      <c r="K150" s="5" t="s">
        <v>218</v>
      </c>
      <c r="AC150" t="s">
        <v>1678</v>
      </c>
    </row>
    <row r="151" spans="11:29" ht="15.75" thickBot="1">
      <c r="K151" s="5" t="s">
        <v>219</v>
      </c>
      <c r="AC151" t="s">
        <v>1679</v>
      </c>
    </row>
    <row r="152" spans="11:29" ht="15.75" thickBot="1">
      <c r="K152" s="5" t="s">
        <v>220</v>
      </c>
      <c r="AC152" t="s">
        <v>1680</v>
      </c>
    </row>
    <row r="153" spans="11:29" ht="15.75" thickBot="1">
      <c r="K153" s="5" t="s">
        <v>221</v>
      </c>
      <c r="AC153" t="s">
        <v>1681</v>
      </c>
    </row>
    <row r="154" spans="11:29" ht="15.75" thickBot="1">
      <c r="K154" s="5" t="s">
        <v>222</v>
      </c>
      <c r="AC154" t="s">
        <v>1682</v>
      </c>
    </row>
    <row r="155" spans="11:29" ht="15.75" thickBot="1">
      <c r="K155" s="5" t="s">
        <v>223</v>
      </c>
      <c r="AC155" t="s">
        <v>1683</v>
      </c>
    </row>
    <row r="156" spans="11:29" ht="15.75" thickBot="1">
      <c r="K156" s="5" t="s">
        <v>224</v>
      </c>
      <c r="AC156" t="s">
        <v>1684</v>
      </c>
    </row>
    <row r="157" spans="11:29" ht="15.75" thickBot="1">
      <c r="K157" s="5" t="s">
        <v>225</v>
      </c>
      <c r="AC157" t="s">
        <v>1685</v>
      </c>
    </row>
    <row r="158" spans="11:29" ht="15.75" thickBot="1">
      <c r="K158" s="5" t="s">
        <v>226</v>
      </c>
      <c r="AC158" t="s">
        <v>1686</v>
      </c>
    </row>
    <row r="159" spans="11:29" ht="15.75" thickBot="1">
      <c r="K159" s="5" t="s">
        <v>227</v>
      </c>
      <c r="AC159" t="s">
        <v>1687</v>
      </c>
    </row>
    <row r="160" spans="11:29" ht="15.75" thickBot="1">
      <c r="K160" s="5" t="s">
        <v>228</v>
      </c>
      <c r="AC160" t="s">
        <v>1688</v>
      </c>
    </row>
    <row r="161" spans="11:29" ht="15.75" thickBot="1">
      <c r="K161" s="5" t="s">
        <v>229</v>
      </c>
      <c r="AC161" t="s">
        <v>1689</v>
      </c>
    </row>
    <row r="162" spans="11:29" ht="15.75" thickBot="1">
      <c r="K162" s="5" t="s">
        <v>230</v>
      </c>
      <c r="AC162" t="s">
        <v>1690</v>
      </c>
    </row>
    <row r="163" spans="11:29" ht="15.75" thickBot="1">
      <c r="K163" s="5" t="s">
        <v>231</v>
      </c>
      <c r="AC163" t="s">
        <v>1691</v>
      </c>
    </row>
    <row r="164" spans="11:29" ht="15.75" thickBot="1">
      <c r="K164" s="5" t="s">
        <v>232</v>
      </c>
      <c r="AC164" t="s">
        <v>1692</v>
      </c>
    </row>
    <row r="165" spans="11:29" ht="15.75" thickBot="1">
      <c r="K165" s="5" t="s">
        <v>233</v>
      </c>
      <c r="AC165" t="s">
        <v>1693</v>
      </c>
    </row>
    <row r="166" spans="11:29" ht="15.75" thickBot="1">
      <c r="K166" s="5" t="s">
        <v>234</v>
      </c>
      <c r="AC166" t="s">
        <v>1694</v>
      </c>
    </row>
    <row r="167" spans="11:29" ht="15.75" thickBot="1">
      <c r="K167" s="5" t="s">
        <v>235</v>
      </c>
      <c r="AC167" t="s">
        <v>1695</v>
      </c>
    </row>
    <row r="168" spans="11:29" ht="15.75" thickBot="1">
      <c r="K168" s="5" t="s">
        <v>236</v>
      </c>
      <c r="AC168" t="s">
        <v>1696</v>
      </c>
    </row>
    <row r="169" spans="11:29" ht="15.75" thickBot="1">
      <c r="K169" s="5" t="s">
        <v>237</v>
      </c>
      <c r="AC169" t="s">
        <v>1697</v>
      </c>
    </row>
    <row r="170" spans="11:29" ht="15.75" thickBot="1">
      <c r="K170" s="5" t="s">
        <v>238</v>
      </c>
      <c r="AC170" t="s">
        <v>1698</v>
      </c>
    </row>
    <row r="171" spans="11:29" ht="15.75" thickBot="1">
      <c r="K171" s="5" t="s">
        <v>239</v>
      </c>
      <c r="AC171" t="s">
        <v>1699</v>
      </c>
    </row>
    <row r="172" spans="11:29" ht="15.75" thickBot="1">
      <c r="K172" s="5" t="s">
        <v>240</v>
      </c>
      <c r="AC172" t="s">
        <v>1700</v>
      </c>
    </row>
    <row r="173" spans="11:29" ht="15.75" thickBot="1">
      <c r="K173" s="5" t="s">
        <v>241</v>
      </c>
      <c r="AC173" t="s">
        <v>1701</v>
      </c>
    </row>
    <row r="174" spans="11:29" ht="15.75" thickBot="1">
      <c r="K174" s="5" t="s">
        <v>242</v>
      </c>
      <c r="AC174" t="s">
        <v>1702</v>
      </c>
    </row>
    <row r="175" spans="11:29" ht="15.75" thickBot="1">
      <c r="K175" s="5" t="s">
        <v>243</v>
      </c>
      <c r="AC175" t="s">
        <v>1703</v>
      </c>
    </row>
    <row r="176" spans="11:29" ht="15.75" thickBot="1">
      <c r="K176" s="5" t="s">
        <v>244</v>
      </c>
      <c r="AC176" t="s">
        <v>1704</v>
      </c>
    </row>
    <row r="177" spans="11:29" ht="15.75" thickBot="1">
      <c r="K177" s="5" t="s">
        <v>245</v>
      </c>
      <c r="AC177" t="s">
        <v>1705</v>
      </c>
    </row>
    <row r="178" spans="11:29" ht="15.75" thickBot="1">
      <c r="K178" s="5" t="s">
        <v>246</v>
      </c>
      <c r="AC178" t="s">
        <v>1706</v>
      </c>
    </row>
    <row r="179" spans="11:29" ht="15.75" thickBot="1">
      <c r="K179" s="5" t="s">
        <v>247</v>
      </c>
      <c r="AC179" t="s">
        <v>1707</v>
      </c>
    </row>
    <row r="180" spans="11:29" ht="15.75" thickBot="1">
      <c r="K180" s="5" t="s">
        <v>248</v>
      </c>
      <c r="AC180" t="s">
        <v>1708</v>
      </c>
    </row>
    <row r="181" spans="11:29" ht="15.75" thickBot="1">
      <c r="K181" s="5" t="s">
        <v>249</v>
      </c>
      <c r="AC181" t="s">
        <v>1709</v>
      </c>
    </row>
    <row r="182" spans="11:29" ht="15.75" thickBot="1">
      <c r="K182" s="5" t="s">
        <v>250</v>
      </c>
      <c r="AC182" t="s">
        <v>1710</v>
      </c>
    </row>
    <row r="183" spans="11:29" ht="15.75" thickBot="1">
      <c r="K183" s="5" t="s">
        <v>251</v>
      </c>
      <c r="AC183" t="s">
        <v>1711</v>
      </c>
    </row>
    <row r="184" spans="11:29" ht="15.75" thickBot="1">
      <c r="K184" s="5" t="s">
        <v>252</v>
      </c>
      <c r="AC184" t="s">
        <v>1712</v>
      </c>
    </row>
    <row r="185" spans="11:29" ht="15.75" thickBot="1">
      <c r="K185" s="5" t="s">
        <v>253</v>
      </c>
      <c r="AC185" t="s">
        <v>1713</v>
      </c>
    </row>
    <row r="186" spans="11:29" ht="15.75" thickBot="1">
      <c r="K186" s="5" t="s">
        <v>254</v>
      </c>
      <c r="AC186" t="s">
        <v>1714</v>
      </c>
    </row>
    <row r="187" spans="11:29" ht="15.75" thickBot="1">
      <c r="K187" s="5" t="s">
        <v>255</v>
      </c>
      <c r="AC187" t="s">
        <v>1715</v>
      </c>
    </row>
    <row r="188" spans="11:29" ht="15.75" thickBot="1">
      <c r="K188" s="5" t="s">
        <v>256</v>
      </c>
      <c r="AC188" t="s">
        <v>1716</v>
      </c>
    </row>
    <row r="189" spans="11:29" ht="15.75" thickBot="1">
      <c r="K189" s="5" t="s">
        <v>257</v>
      </c>
      <c r="AC189" t="s">
        <v>1717</v>
      </c>
    </row>
    <row r="190" spans="11:29" ht="15.75" thickBot="1">
      <c r="K190" s="5" t="s">
        <v>258</v>
      </c>
      <c r="AC190" t="s">
        <v>1718</v>
      </c>
    </row>
    <row r="191" spans="11:29" ht="15.75" thickBot="1">
      <c r="K191" s="5" t="s">
        <v>259</v>
      </c>
      <c r="AC191" t="s">
        <v>1719</v>
      </c>
    </row>
    <row r="192" spans="11:29" ht="15.75" thickBot="1">
      <c r="K192" s="5" t="s">
        <v>260</v>
      </c>
      <c r="AC192" t="s">
        <v>1720</v>
      </c>
    </row>
    <row r="193" spans="11:29" ht="15.75" thickBot="1">
      <c r="K193" s="5" t="s">
        <v>261</v>
      </c>
      <c r="AC193" t="s">
        <v>1721</v>
      </c>
    </row>
    <row r="194" spans="11:29" ht="15.75" thickBot="1">
      <c r="K194" s="5" t="s">
        <v>262</v>
      </c>
      <c r="AC194" t="s">
        <v>1722</v>
      </c>
    </row>
    <row r="195" spans="11:29" ht="15.75" thickBot="1">
      <c r="K195" s="5" t="s">
        <v>263</v>
      </c>
      <c r="AC195" t="s">
        <v>1723</v>
      </c>
    </row>
    <row r="196" spans="11:29" ht="15.75" thickBot="1">
      <c r="K196" s="5" t="s">
        <v>264</v>
      </c>
      <c r="AC196" t="s">
        <v>1724</v>
      </c>
    </row>
    <row r="197" spans="11:29" ht="15.75" thickBot="1">
      <c r="K197" s="5" t="s">
        <v>265</v>
      </c>
      <c r="AC197" t="s">
        <v>1725</v>
      </c>
    </row>
    <row r="198" spans="11:29" ht="15.75" thickBot="1">
      <c r="K198" s="5" t="s">
        <v>266</v>
      </c>
      <c r="AC198" t="s">
        <v>1726</v>
      </c>
    </row>
    <row r="199" spans="11:29" ht="15.75" thickBot="1">
      <c r="K199" s="5" t="s">
        <v>267</v>
      </c>
      <c r="AC199" t="s">
        <v>1727</v>
      </c>
    </row>
    <row r="200" spans="11:29" ht="15.75" thickBot="1">
      <c r="K200" s="5" t="s">
        <v>268</v>
      </c>
      <c r="AC200" t="s">
        <v>1728</v>
      </c>
    </row>
    <row r="201" spans="11:29" ht="15.75" thickBot="1">
      <c r="K201" s="5" t="s">
        <v>269</v>
      </c>
      <c r="AC201" t="s">
        <v>1729</v>
      </c>
    </row>
    <row r="202" spans="11:29" ht="15.75" thickBot="1">
      <c r="K202" s="5" t="s">
        <v>270</v>
      </c>
      <c r="AC202" t="s">
        <v>1730</v>
      </c>
    </row>
    <row r="203" spans="11:29" ht="15.75" thickBot="1">
      <c r="K203" s="5" t="s">
        <v>271</v>
      </c>
      <c r="AC203" t="s">
        <v>1731</v>
      </c>
    </row>
    <row r="204" spans="11:29" ht="15.75" thickBot="1">
      <c r="K204" s="5" t="s">
        <v>272</v>
      </c>
      <c r="AC204" t="s">
        <v>1732</v>
      </c>
    </row>
    <row r="205" spans="11:29" ht="15.75" thickBot="1">
      <c r="K205" s="5" t="s">
        <v>273</v>
      </c>
      <c r="AC205" t="s">
        <v>1733</v>
      </c>
    </row>
    <row r="206" spans="11:29" ht="15.75" thickBot="1">
      <c r="K206" s="5" t="s">
        <v>274</v>
      </c>
      <c r="AC206" t="s">
        <v>1734</v>
      </c>
    </row>
    <row r="207" spans="11:29" ht="15.75" thickBot="1">
      <c r="K207" s="5" t="s">
        <v>275</v>
      </c>
      <c r="AC207" t="s">
        <v>1735</v>
      </c>
    </row>
    <row r="208" spans="11:29" ht="15.75" thickBot="1">
      <c r="K208" s="5" t="s">
        <v>276</v>
      </c>
      <c r="AC208" t="s">
        <v>1736</v>
      </c>
    </row>
    <row r="209" spans="11:29" ht="15.75" thickBot="1">
      <c r="K209" s="5" t="s">
        <v>277</v>
      </c>
      <c r="AC209" t="s">
        <v>1737</v>
      </c>
    </row>
    <row r="210" spans="11:29" ht="15.75" thickBot="1">
      <c r="K210" s="5" t="s">
        <v>278</v>
      </c>
      <c r="AC210" t="s">
        <v>1738</v>
      </c>
    </row>
    <row r="211" spans="11:29" ht="15.75" thickBot="1">
      <c r="K211" s="5" t="s">
        <v>279</v>
      </c>
      <c r="AC211" t="s">
        <v>1739</v>
      </c>
    </row>
    <row r="212" spans="11:29" ht="15.75" thickBot="1">
      <c r="K212" s="5" t="s">
        <v>280</v>
      </c>
      <c r="AC212" t="s">
        <v>1740</v>
      </c>
    </row>
    <row r="213" spans="11:29" ht="15.75" thickBot="1">
      <c r="K213" s="5" t="s">
        <v>281</v>
      </c>
      <c r="AC213" t="s">
        <v>1741</v>
      </c>
    </row>
    <row r="214" spans="11:29" ht="15.75" thickBot="1">
      <c r="K214" s="5" t="s">
        <v>282</v>
      </c>
      <c r="AC214" t="s">
        <v>1742</v>
      </c>
    </row>
    <row r="215" spans="11:29" ht="15.75" thickBot="1">
      <c r="K215" s="5" t="s">
        <v>283</v>
      </c>
      <c r="AC215" t="s">
        <v>1743</v>
      </c>
    </row>
    <row r="216" spans="11:29" ht="15.75" thickBot="1">
      <c r="K216" s="5" t="s">
        <v>284</v>
      </c>
      <c r="AC216" t="s">
        <v>1744</v>
      </c>
    </row>
    <row r="217" spans="11:29" ht="15.75" thickBot="1">
      <c r="K217" s="5" t="s">
        <v>285</v>
      </c>
      <c r="AC217" t="s">
        <v>1745</v>
      </c>
    </row>
    <row r="218" spans="11:29" ht="15.75" thickBot="1">
      <c r="K218" s="5" t="s">
        <v>286</v>
      </c>
      <c r="AC218" t="s">
        <v>1746</v>
      </c>
    </row>
    <row r="219" spans="11:29" ht="15.75" thickBot="1">
      <c r="K219" s="5" t="s">
        <v>287</v>
      </c>
      <c r="AC219" t="s">
        <v>1747</v>
      </c>
    </row>
    <row r="220" spans="11:29" ht="15.75" thickBot="1">
      <c r="K220" s="5" t="s">
        <v>288</v>
      </c>
      <c r="AC220" t="s">
        <v>1748</v>
      </c>
    </row>
    <row r="221" spans="11:29" ht="15.75" thickBot="1">
      <c r="K221" s="5" t="s">
        <v>289</v>
      </c>
      <c r="AC221" t="s">
        <v>1749</v>
      </c>
    </row>
    <row r="222" spans="11:29" ht="15.75" thickBot="1">
      <c r="K222" s="5" t="s">
        <v>290</v>
      </c>
      <c r="AC222" t="s">
        <v>1750</v>
      </c>
    </row>
    <row r="223" spans="11:29" ht="15.75" thickBot="1">
      <c r="K223" s="5" t="s">
        <v>291</v>
      </c>
      <c r="AC223" t="s">
        <v>1751</v>
      </c>
    </row>
    <row r="224" spans="11:29" ht="15.75" thickBot="1">
      <c r="K224" s="5" t="s">
        <v>292</v>
      </c>
      <c r="AC224" t="s">
        <v>1752</v>
      </c>
    </row>
    <row r="225" spans="11:29" ht="15.75" thickBot="1">
      <c r="K225" s="5" t="s">
        <v>293</v>
      </c>
      <c r="AC225" t="s">
        <v>1753</v>
      </c>
    </row>
    <row r="226" spans="11:29" ht="15.75" thickBot="1">
      <c r="K226" s="5" t="s">
        <v>294</v>
      </c>
      <c r="AC226" t="s">
        <v>1754</v>
      </c>
    </row>
    <row r="227" spans="11:29" ht="15.75" thickBot="1">
      <c r="K227" s="5" t="s">
        <v>295</v>
      </c>
      <c r="AC227" t="s">
        <v>1755</v>
      </c>
    </row>
    <row r="228" spans="11:29" ht="15.75" thickBot="1">
      <c r="K228" s="5" t="s">
        <v>296</v>
      </c>
      <c r="AC228" t="s">
        <v>1756</v>
      </c>
    </row>
    <row r="229" spans="11:29" ht="15.75" thickBot="1">
      <c r="K229" s="5" t="s">
        <v>297</v>
      </c>
      <c r="AC229" t="s">
        <v>1757</v>
      </c>
    </row>
    <row r="230" spans="11:29" ht="15.75" thickBot="1">
      <c r="K230" s="5" t="s">
        <v>298</v>
      </c>
      <c r="AC230" t="s">
        <v>1758</v>
      </c>
    </row>
    <row r="231" spans="11:29" ht="15.75" thickBot="1">
      <c r="K231" s="5" t="s">
        <v>299</v>
      </c>
      <c r="AC231" t="s">
        <v>1759</v>
      </c>
    </row>
    <row r="232" spans="11:29" ht="15.75" thickBot="1">
      <c r="K232" s="5" t="s">
        <v>300</v>
      </c>
      <c r="AC232" t="s">
        <v>1760</v>
      </c>
    </row>
    <row r="233" spans="11:29" ht="15.75" thickBot="1">
      <c r="K233" s="5" t="s">
        <v>301</v>
      </c>
      <c r="AC233" t="s">
        <v>1761</v>
      </c>
    </row>
    <row r="234" spans="11:29" ht="15.75" thickBot="1">
      <c r="K234" s="5" t="s">
        <v>302</v>
      </c>
      <c r="AC234" t="s">
        <v>1762</v>
      </c>
    </row>
    <row r="235" spans="11:29" ht="15.75" thickBot="1">
      <c r="K235" s="5" t="s">
        <v>303</v>
      </c>
      <c r="AC235" t="s">
        <v>1763</v>
      </c>
    </row>
    <row r="236" spans="11:29" ht="15.75" thickBot="1">
      <c r="K236" s="5" t="s">
        <v>304</v>
      </c>
      <c r="AC236" t="s">
        <v>1764</v>
      </c>
    </row>
    <row r="237" spans="11:29" ht="15.75" thickBot="1">
      <c r="K237" s="5" t="s">
        <v>305</v>
      </c>
      <c r="AC237" t="s">
        <v>1765</v>
      </c>
    </row>
    <row r="238" spans="11:29" ht="15.75" thickBot="1">
      <c r="K238" s="5" t="s">
        <v>306</v>
      </c>
      <c r="AC238" t="s">
        <v>1766</v>
      </c>
    </row>
    <row r="239" spans="11:29" ht="15.75" thickBot="1">
      <c r="K239" s="5" t="s">
        <v>307</v>
      </c>
      <c r="AC239" t="s">
        <v>1767</v>
      </c>
    </row>
    <row r="240" spans="11:29" ht="15.75" thickBot="1">
      <c r="K240" s="5" t="s">
        <v>308</v>
      </c>
      <c r="AC240" t="s">
        <v>1768</v>
      </c>
    </row>
    <row r="241" spans="11:29" ht="15.75" thickBot="1">
      <c r="K241" s="5" t="s">
        <v>309</v>
      </c>
      <c r="AC241" t="s">
        <v>1769</v>
      </c>
    </row>
    <row r="242" spans="11:29" ht="15.75" thickBot="1">
      <c r="K242" s="5" t="s">
        <v>310</v>
      </c>
      <c r="AC242" t="s">
        <v>1770</v>
      </c>
    </row>
    <row r="243" spans="11:29" ht="15.75" thickBot="1">
      <c r="K243" s="5" t="s">
        <v>311</v>
      </c>
      <c r="AC243" t="s">
        <v>1771</v>
      </c>
    </row>
    <row r="244" spans="11:29" ht="15.75" thickBot="1">
      <c r="K244" s="5" t="s">
        <v>312</v>
      </c>
      <c r="AC244" t="s">
        <v>1772</v>
      </c>
    </row>
    <row r="245" spans="11:29" ht="15.75" thickBot="1">
      <c r="K245" s="5" t="s">
        <v>313</v>
      </c>
      <c r="AC245" t="s">
        <v>1773</v>
      </c>
    </row>
    <row r="246" spans="11:29" ht="15.75" thickBot="1">
      <c r="K246" s="5" t="s">
        <v>314</v>
      </c>
      <c r="AC246" t="s">
        <v>1774</v>
      </c>
    </row>
    <row r="247" spans="11:29" ht="15.75" thickBot="1">
      <c r="K247" s="5" t="s">
        <v>315</v>
      </c>
      <c r="AC247" t="s">
        <v>1775</v>
      </c>
    </row>
    <row r="248" spans="11:29" ht="15.75" thickBot="1">
      <c r="K248" s="5" t="s">
        <v>316</v>
      </c>
      <c r="AC248" t="s">
        <v>1776</v>
      </c>
    </row>
    <row r="249" spans="11:29" ht="15.75" thickBot="1">
      <c r="K249" s="5" t="s">
        <v>317</v>
      </c>
      <c r="AC249" t="s">
        <v>1777</v>
      </c>
    </row>
    <row r="250" spans="11:29" ht="15.75" thickBot="1">
      <c r="K250" s="5" t="s">
        <v>318</v>
      </c>
      <c r="AC250" t="s">
        <v>1778</v>
      </c>
    </row>
    <row r="251" spans="11:29" ht="15.75" thickBot="1">
      <c r="K251" s="5" t="s">
        <v>319</v>
      </c>
      <c r="AC251" t="s">
        <v>1779</v>
      </c>
    </row>
    <row r="252" spans="11:29" ht="15.75" thickBot="1">
      <c r="K252" s="5" t="s">
        <v>320</v>
      </c>
      <c r="AC252" t="s">
        <v>1780</v>
      </c>
    </row>
    <row r="253" spans="11:29" ht="15.75" thickBot="1">
      <c r="K253" s="5" t="s">
        <v>321</v>
      </c>
      <c r="AC253" t="s">
        <v>1781</v>
      </c>
    </row>
    <row r="254" spans="11:29" ht="15.75" thickBot="1">
      <c r="K254" s="5" t="s">
        <v>322</v>
      </c>
      <c r="AC254" t="s">
        <v>1782</v>
      </c>
    </row>
    <row r="255" spans="11:29" ht="15.75" thickBot="1">
      <c r="K255" s="5" t="s">
        <v>323</v>
      </c>
      <c r="AC255" t="s">
        <v>1783</v>
      </c>
    </row>
    <row r="256" spans="11:29" ht="15.75" thickBot="1">
      <c r="K256" s="5" t="s">
        <v>324</v>
      </c>
      <c r="AC256" t="s">
        <v>1784</v>
      </c>
    </row>
    <row r="257" spans="11:29" ht="15.75" thickBot="1">
      <c r="K257" s="5" t="s">
        <v>325</v>
      </c>
      <c r="AC257" t="s">
        <v>1785</v>
      </c>
    </row>
    <row r="258" spans="11:29" ht="15.75" thickBot="1">
      <c r="K258" s="5" t="s">
        <v>326</v>
      </c>
      <c r="AC258" t="s">
        <v>1786</v>
      </c>
    </row>
    <row r="259" spans="11:29" ht="15.75" thickBot="1">
      <c r="K259" s="5" t="s">
        <v>327</v>
      </c>
      <c r="AC259" t="s">
        <v>1787</v>
      </c>
    </row>
    <row r="260" spans="11:29" ht="15.75" thickBot="1">
      <c r="K260" s="5" t="s">
        <v>328</v>
      </c>
      <c r="AC260" t="s">
        <v>1788</v>
      </c>
    </row>
    <row r="261" spans="11:29" ht="15.75" thickBot="1">
      <c r="K261" s="5" t="s">
        <v>329</v>
      </c>
      <c r="AC261" t="s">
        <v>1789</v>
      </c>
    </row>
    <row r="262" spans="11:29" ht="15.75" thickBot="1">
      <c r="K262" s="5" t="s">
        <v>330</v>
      </c>
      <c r="AC262" t="s">
        <v>1790</v>
      </c>
    </row>
    <row r="263" spans="11:29" ht="15.75" thickBot="1">
      <c r="K263" s="5" t="s">
        <v>331</v>
      </c>
      <c r="AC263" t="s">
        <v>1791</v>
      </c>
    </row>
    <row r="264" spans="11:29" ht="15.75" thickBot="1">
      <c r="K264" s="5" t="s">
        <v>332</v>
      </c>
      <c r="AC264" t="s">
        <v>1792</v>
      </c>
    </row>
    <row r="265" spans="11:29" ht="15.75" thickBot="1">
      <c r="K265" s="5" t="s">
        <v>333</v>
      </c>
      <c r="AC265" t="s">
        <v>1793</v>
      </c>
    </row>
    <row r="266" spans="11:29" ht="15.75" thickBot="1">
      <c r="K266" s="5" t="s">
        <v>334</v>
      </c>
      <c r="AC266" t="s">
        <v>1794</v>
      </c>
    </row>
    <row r="267" spans="11:29" ht="15.75" thickBot="1">
      <c r="K267" s="5" t="s">
        <v>335</v>
      </c>
      <c r="AC267" t="s">
        <v>1795</v>
      </c>
    </row>
    <row r="268" spans="11:29" ht="15.75" thickBot="1">
      <c r="K268" s="5" t="s">
        <v>336</v>
      </c>
      <c r="AC268" t="s">
        <v>1796</v>
      </c>
    </row>
    <row r="269" spans="11:29" ht="15.75" thickBot="1">
      <c r="K269" s="5" t="s">
        <v>337</v>
      </c>
      <c r="AC269" t="s">
        <v>1797</v>
      </c>
    </row>
    <row r="270" spans="11:29" ht="15.75" thickBot="1">
      <c r="K270" s="5" t="s">
        <v>338</v>
      </c>
      <c r="AC270" t="s">
        <v>1798</v>
      </c>
    </row>
    <row r="271" spans="11:29" ht="15.75" thickBot="1">
      <c r="K271" s="5" t="s">
        <v>339</v>
      </c>
      <c r="AC271" t="s">
        <v>1799</v>
      </c>
    </row>
    <row r="272" spans="11:29" ht="15.75" thickBot="1">
      <c r="K272" s="5" t="s">
        <v>340</v>
      </c>
      <c r="AC272" t="s">
        <v>1800</v>
      </c>
    </row>
    <row r="273" spans="11:29" ht="15.75" thickBot="1">
      <c r="K273" s="5" t="s">
        <v>341</v>
      </c>
      <c r="AC273" t="s">
        <v>1801</v>
      </c>
    </row>
    <row r="274" spans="11:29" ht="15.75" thickBot="1">
      <c r="K274" s="5" t="s">
        <v>342</v>
      </c>
      <c r="AC274" t="s">
        <v>1802</v>
      </c>
    </row>
    <row r="275" spans="11:29" ht="15.75" thickBot="1">
      <c r="K275" s="5" t="s">
        <v>343</v>
      </c>
      <c r="AC275" t="s">
        <v>1803</v>
      </c>
    </row>
    <row r="276" spans="11:29" ht="15.75" thickBot="1">
      <c r="K276" s="5" t="s">
        <v>344</v>
      </c>
      <c r="AC276" t="s">
        <v>1804</v>
      </c>
    </row>
    <row r="277" spans="11:29" ht="15.75" thickBot="1">
      <c r="K277" s="5" t="s">
        <v>345</v>
      </c>
      <c r="AC277" t="s">
        <v>1805</v>
      </c>
    </row>
    <row r="278" spans="11:29" ht="15.75" thickBot="1">
      <c r="K278" s="5" t="s">
        <v>346</v>
      </c>
      <c r="AC278" t="s">
        <v>1806</v>
      </c>
    </row>
    <row r="279" spans="11:29" ht="15.75" thickBot="1">
      <c r="K279" s="5" t="s">
        <v>347</v>
      </c>
      <c r="AC279" t="s">
        <v>1807</v>
      </c>
    </row>
    <row r="280" spans="11:29" ht="15.75" thickBot="1">
      <c r="K280" s="5" t="s">
        <v>348</v>
      </c>
      <c r="AC280" t="s">
        <v>1808</v>
      </c>
    </row>
    <row r="281" spans="11:29" ht="15.75" thickBot="1">
      <c r="K281" s="5" t="s">
        <v>349</v>
      </c>
      <c r="AC281" t="s">
        <v>1809</v>
      </c>
    </row>
    <row r="282" spans="11:29" ht="15.75" thickBot="1">
      <c r="K282" s="5" t="s">
        <v>350</v>
      </c>
      <c r="AC282" t="s">
        <v>1810</v>
      </c>
    </row>
    <row r="283" spans="11:29" ht="15.75" thickBot="1">
      <c r="K283" s="5" t="s">
        <v>351</v>
      </c>
      <c r="AC283" t="s">
        <v>1811</v>
      </c>
    </row>
    <row r="284" spans="11:29" ht="15.75" thickBot="1">
      <c r="K284" s="5" t="s">
        <v>352</v>
      </c>
      <c r="AC284" t="s">
        <v>1812</v>
      </c>
    </row>
    <row r="285" spans="11:29" ht="15.75" thickBot="1">
      <c r="K285" s="5" t="s">
        <v>353</v>
      </c>
      <c r="AC285" t="s">
        <v>1813</v>
      </c>
    </row>
    <row r="286" spans="11:29" ht="15.75" thickBot="1">
      <c r="K286" s="5" t="s">
        <v>354</v>
      </c>
      <c r="AC286" t="s">
        <v>1814</v>
      </c>
    </row>
    <row r="287" spans="11:29" ht="15.75" thickBot="1">
      <c r="K287" s="5" t="s">
        <v>355</v>
      </c>
      <c r="AC287" t="s">
        <v>1815</v>
      </c>
    </row>
    <row r="288" spans="11:29" ht="15.75" thickBot="1">
      <c r="K288" s="5" t="s">
        <v>356</v>
      </c>
      <c r="AC288" t="s">
        <v>1816</v>
      </c>
    </row>
    <row r="289" spans="11:29" ht="15.75" thickBot="1">
      <c r="K289" s="5" t="s">
        <v>357</v>
      </c>
      <c r="AC289" t="s">
        <v>1817</v>
      </c>
    </row>
    <row r="290" spans="11:29" ht="15.75" thickBot="1">
      <c r="K290" s="5" t="s">
        <v>358</v>
      </c>
      <c r="AC290" t="s">
        <v>1818</v>
      </c>
    </row>
    <row r="291" spans="11:29" ht="15.75" thickBot="1">
      <c r="K291" s="5" t="s">
        <v>359</v>
      </c>
      <c r="AC291" t="s">
        <v>1819</v>
      </c>
    </row>
    <row r="292" spans="11:29" ht="15.75" thickBot="1">
      <c r="K292" s="5" t="s">
        <v>360</v>
      </c>
      <c r="AC292" t="s">
        <v>1820</v>
      </c>
    </row>
    <row r="293" spans="11:29" ht="15.75" thickBot="1">
      <c r="K293" s="5" t="s">
        <v>361</v>
      </c>
      <c r="AC293" t="s">
        <v>1821</v>
      </c>
    </row>
    <row r="294" spans="11:29" ht="15.75" thickBot="1">
      <c r="K294" s="5" t="s">
        <v>362</v>
      </c>
      <c r="AC294" t="s">
        <v>1822</v>
      </c>
    </row>
    <row r="295" spans="11:29" ht="15.75" thickBot="1">
      <c r="K295" s="5" t="s">
        <v>363</v>
      </c>
      <c r="AC295" t="s">
        <v>1823</v>
      </c>
    </row>
    <row r="296" spans="11:29" ht="15.75" thickBot="1">
      <c r="K296" s="5" t="s">
        <v>364</v>
      </c>
      <c r="AC296" t="s">
        <v>1824</v>
      </c>
    </row>
    <row r="297" spans="11:29" ht="15.75" thickBot="1">
      <c r="K297" s="5" t="s">
        <v>365</v>
      </c>
      <c r="AC297" t="s">
        <v>1825</v>
      </c>
    </row>
    <row r="298" spans="11:29" ht="15.75" thickBot="1">
      <c r="K298" s="5" t="s">
        <v>366</v>
      </c>
      <c r="AC298" t="s">
        <v>1826</v>
      </c>
    </row>
    <row r="299" spans="11:29" ht="15.75" thickBot="1">
      <c r="K299" s="5" t="s">
        <v>367</v>
      </c>
      <c r="AC299" t="s">
        <v>1827</v>
      </c>
    </row>
    <row r="300" spans="11:29" ht="15.75" thickBot="1">
      <c r="K300" s="5" t="s">
        <v>368</v>
      </c>
      <c r="AC300" t="s">
        <v>1828</v>
      </c>
    </row>
    <row r="301" spans="11:29" ht="15.75" thickBot="1">
      <c r="K301" s="5" t="s">
        <v>369</v>
      </c>
      <c r="AC301" t="s">
        <v>1829</v>
      </c>
    </row>
    <row r="302" spans="11:29" ht="15.75" thickBot="1">
      <c r="K302" s="5" t="s">
        <v>370</v>
      </c>
      <c r="AC302" t="s">
        <v>1830</v>
      </c>
    </row>
    <row r="303" spans="11:29" ht="15.75" thickBot="1">
      <c r="K303" s="5" t="s">
        <v>371</v>
      </c>
      <c r="AC303" t="s">
        <v>1831</v>
      </c>
    </row>
    <row r="304" spans="11:29" ht="15.75" thickBot="1">
      <c r="K304" s="5" t="s">
        <v>372</v>
      </c>
      <c r="AC304" t="s">
        <v>1832</v>
      </c>
    </row>
    <row r="305" spans="11:29" ht="15.75" thickBot="1">
      <c r="K305" s="5" t="s">
        <v>373</v>
      </c>
      <c r="AC305" t="s">
        <v>1833</v>
      </c>
    </row>
    <row r="306" spans="11:29" ht="15.75" thickBot="1">
      <c r="K306" s="5" t="s">
        <v>374</v>
      </c>
      <c r="AC306" t="s">
        <v>1834</v>
      </c>
    </row>
    <row r="307" spans="11:29" ht="15.75" thickBot="1">
      <c r="K307" s="5" t="s">
        <v>375</v>
      </c>
      <c r="AC307" t="s">
        <v>1835</v>
      </c>
    </row>
    <row r="308" spans="11:29" ht="15.75" thickBot="1">
      <c r="K308" s="5" t="s">
        <v>376</v>
      </c>
      <c r="AC308" t="s">
        <v>1836</v>
      </c>
    </row>
    <row r="309" spans="11:29" ht="15.75" thickBot="1">
      <c r="K309" s="5" t="s">
        <v>377</v>
      </c>
      <c r="AC309" t="s">
        <v>1837</v>
      </c>
    </row>
    <row r="310" spans="11:29" ht="15.75" thickBot="1">
      <c r="K310" s="5" t="s">
        <v>378</v>
      </c>
      <c r="AC310" t="s">
        <v>1838</v>
      </c>
    </row>
    <row r="311" spans="11:29" ht="15.75" thickBot="1">
      <c r="K311" s="5" t="s">
        <v>379</v>
      </c>
      <c r="AC311" t="s">
        <v>1839</v>
      </c>
    </row>
    <row r="312" spans="11:29" ht="15.75" thickBot="1">
      <c r="K312" s="5" t="s">
        <v>380</v>
      </c>
      <c r="AC312" t="s">
        <v>1840</v>
      </c>
    </row>
    <row r="313" spans="11:29" ht="15.75" thickBot="1">
      <c r="K313" s="5" t="s">
        <v>381</v>
      </c>
      <c r="AC313" t="s">
        <v>1841</v>
      </c>
    </row>
    <row r="314" spans="11:29" ht="15.75" thickBot="1">
      <c r="K314" s="5" t="s">
        <v>382</v>
      </c>
      <c r="AC314" t="s">
        <v>1842</v>
      </c>
    </row>
    <row r="315" spans="11:29" ht="15.75" thickBot="1">
      <c r="K315" s="5" t="s">
        <v>383</v>
      </c>
      <c r="AC315" t="s">
        <v>1843</v>
      </c>
    </row>
    <row r="316" spans="11:29" ht="15.75" thickBot="1">
      <c r="K316" s="5" t="s">
        <v>384</v>
      </c>
      <c r="AC316" t="s">
        <v>1844</v>
      </c>
    </row>
    <row r="317" spans="11:29" ht="15.75" thickBot="1">
      <c r="K317" s="5" t="s">
        <v>385</v>
      </c>
      <c r="AC317" t="s">
        <v>1845</v>
      </c>
    </row>
    <row r="318" spans="11:29" ht="15.75" thickBot="1">
      <c r="K318" s="5" t="s">
        <v>386</v>
      </c>
      <c r="AC318" t="s">
        <v>1846</v>
      </c>
    </row>
    <row r="319" spans="11:29" ht="15.75" thickBot="1">
      <c r="K319" s="5" t="s">
        <v>387</v>
      </c>
      <c r="AC319" t="s">
        <v>1847</v>
      </c>
    </row>
    <row r="320" spans="11:29" ht="15.75" thickBot="1">
      <c r="K320" s="5" t="s">
        <v>388</v>
      </c>
      <c r="AC320" t="s">
        <v>1848</v>
      </c>
    </row>
    <row r="321" spans="11:29" ht="15.75" thickBot="1">
      <c r="K321" s="5" t="s">
        <v>389</v>
      </c>
      <c r="AC321" t="s">
        <v>1849</v>
      </c>
    </row>
    <row r="322" spans="11:29" ht="15.75" thickBot="1">
      <c r="K322" s="5" t="s">
        <v>390</v>
      </c>
      <c r="AC322" t="s">
        <v>1850</v>
      </c>
    </row>
    <row r="323" spans="11:29" ht="15.75" thickBot="1">
      <c r="K323" s="5" t="s">
        <v>391</v>
      </c>
      <c r="AC323" t="s">
        <v>1851</v>
      </c>
    </row>
    <row r="324" spans="11:29" ht="15.75" thickBot="1">
      <c r="K324" s="5" t="s">
        <v>392</v>
      </c>
      <c r="AC324" t="s">
        <v>1852</v>
      </c>
    </row>
    <row r="325" spans="11:29" ht="15.75" thickBot="1">
      <c r="K325" s="5" t="s">
        <v>393</v>
      </c>
      <c r="AC325" t="s">
        <v>1853</v>
      </c>
    </row>
    <row r="326" spans="11:29" ht="15.75" thickBot="1">
      <c r="K326" s="5" t="s">
        <v>394</v>
      </c>
      <c r="AC326" t="s">
        <v>1854</v>
      </c>
    </row>
    <row r="327" spans="11:29" ht="15.75" thickBot="1">
      <c r="K327" s="5" t="s">
        <v>395</v>
      </c>
      <c r="AC327" t="s">
        <v>1855</v>
      </c>
    </row>
    <row r="328" spans="11:29" ht="15.75" thickBot="1">
      <c r="K328" s="5" t="s">
        <v>396</v>
      </c>
      <c r="AC328" t="s">
        <v>1856</v>
      </c>
    </row>
    <row r="329" spans="11:29" ht="15.75" thickBot="1">
      <c r="K329" s="5" t="s">
        <v>397</v>
      </c>
      <c r="AC329" t="s">
        <v>1857</v>
      </c>
    </row>
    <row r="330" spans="11:29" ht="15.75" thickBot="1">
      <c r="K330" s="5" t="s">
        <v>398</v>
      </c>
      <c r="AC330" t="s">
        <v>1858</v>
      </c>
    </row>
    <row r="331" spans="11:29" ht="15.75" thickBot="1">
      <c r="K331" s="5" t="s">
        <v>399</v>
      </c>
      <c r="AC331" t="s">
        <v>1859</v>
      </c>
    </row>
    <row r="332" spans="11:29" ht="15.75" thickBot="1">
      <c r="K332" s="5" t="s">
        <v>400</v>
      </c>
      <c r="AC332" t="s">
        <v>1860</v>
      </c>
    </row>
    <row r="333" spans="11:29" ht="15.75" thickBot="1">
      <c r="K333" s="5" t="s">
        <v>401</v>
      </c>
      <c r="AC333" t="s">
        <v>1861</v>
      </c>
    </row>
    <row r="334" spans="11:29" ht="15.75" thickBot="1">
      <c r="K334" s="5" t="s">
        <v>402</v>
      </c>
      <c r="AC334" t="s">
        <v>1862</v>
      </c>
    </row>
    <row r="335" spans="11:29" ht="15.75" thickBot="1">
      <c r="K335" s="5" t="s">
        <v>403</v>
      </c>
      <c r="AC335" t="s">
        <v>1863</v>
      </c>
    </row>
    <row r="336" spans="11:29" ht="15.75" thickBot="1">
      <c r="K336" s="5" t="s">
        <v>404</v>
      </c>
      <c r="AC336" t="s">
        <v>1864</v>
      </c>
    </row>
    <row r="337" spans="11:29" ht="15.75" thickBot="1">
      <c r="K337" s="5" t="s">
        <v>405</v>
      </c>
      <c r="AC337" t="s">
        <v>1865</v>
      </c>
    </row>
    <row r="338" spans="11:29" ht="15.75" thickBot="1">
      <c r="K338" s="5" t="s">
        <v>406</v>
      </c>
      <c r="AC338" t="s">
        <v>1866</v>
      </c>
    </row>
    <row r="339" spans="11:29" ht="15.75" thickBot="1">
      <c r="K339" s="5" t="s">
        <v>407</v>
      </c>
      <c r="AC339" t="s">
        <v>1867</v>
      </c>
    </row>
    <row r="340" spans="11:29" ht="15.75" thickBot="1">
      <c r="K340" s="5" t="s">
        <v>408</v>
      </c>
      <c r="AC340" t="s">
        <v>1868</v>
      </c>
    </row>
    <row r="341" spans="11:29" ht="15.75" thickBot="1">
      <c r="K341" s="5" t="s">
        <v>409</v>
      </c>
      <c r="AC341" t="s">
        <v>1869</v>
      </c>
    </row>
    <row r="342" spans="11:29" ht="15.75" thickBot="1">
      <c r="K342" s="5" t="s">
        <v>410</v>
      </c>
      <c r="AC342" t="s">
        <v>1870</v>
      </c>
    </row>
    <row r="343" spans="11:29" ht="15.75" thickBot="1">
      <c r="K343" s="5" t="s">
        <v>411</v>
      </c>
      <c r="AC343" t="s">
        <v>1871</v>
      </c>
    </row>
    <row r="344" spans="11:29" ht="15.75" thickBot="1">
      <c r="K344" s="5" t="s">
        <v>412</v>
      </c>
      <c r="AC344" t="s">
        <v>1872</v>
      </c>
    </row>
    <row r="345" spans="11:29" ht="15.75" thickBot="1">
      <c r="K345" s="5" t="s">
        <v>413</v>
      </c>
      <c r="AC345" t="s">
        <v>1873</v>
      </c>
    </row>
    <row r="346" spans="11:29" ht="15.75" thickBot="1">
      <c r="K346" s="5" t="s">
        <v>414</v>
      </c>
      <c r="AC346" t="s">
        <v>1874</v>
      </c>
    </row>
    <row r="347" spans="11:29" ht="15.75" thickBot="1">
      <c r="K347" s="5" t="s">
        <v>415</v>
      </c>
      <c r="AC347" t="s">
        <v>1875</v>
      </c>
    </row>
    <row r="348" spans="11:29" ht="15.75" thickBot="1">
      <c r="K348" s="5" t="s">
        <v>416</v>
      </c>
      <c r="AC348" t="s">
        <v>1876</v>
      </c>
    </row>
    <row r="349" spans="11:29" ht="15.75" thickBot="1">
      <c r="K349" s="5" t="s">
        <v>417</v>
      </c>
      <c r="AC349" t="s">
        <v>1877</v>
      </c>
    </row>
    <row r="350" spans="11:29" ht="15.75" thickBot="1">
      <c r="K350" s="5" t="s">
        <v>418</v>
      </c>
      <c r="AC350" t="s">
        <v>1878</v>
      </c>
    </row>
    <row r="351" spans="11:29" ht="15.75" thickBot="1">
      <c r="K351" s="5" t="s">
        <v>419</v>
      </c>
      <c r="AC351" t="s">
        <v>1879</v>
      </c>
    </row>
    <row r="352" spans="11:29" ht="15.75" thickBot="1">
      <c r="K352" s="5" t="s">
        <v>420</v>
      </c>
      <c r="AC352" t="s">
        <v>1880</v>
      </c>
    </row>
    <row r="353" spans="11:29" ht="15.75" thickBot="1">
      <c r="K353" s="5" t="s">
        <v>421</v>
      </c>
      <c r="AC353" t="s">
        <v>1881</v>
      </c>
    </row>
    <row r="354" spans="11:29" ht="15.75" thickBot="1">
      <c r="K354" s="5" t="s">
        <v>422</v>
      </c>
      <c r="AC354" t="s">
        <v>1882</v>
      </c>
    </row>
    <row r="355" spans="11:29" ht="15.75" thickBot="1">
      <c r="K355" s="5" t="s">
        <v>423</v>
      </c>
      <c r="AC355" t="s">
        <v>1883</v>
      </c>
    </row>
    <row r="356" spans="11:29" ht="15.75" thickBot="1">
      <c r="K356" s="5" t="s">
        <v>424</v>
      </c>
      <c r="AC356" t="s">
        <v>1884</v>
      </c>
    </row>
    <row r="357" spans="11:29" ht="15.75" thickBot="1">
      <c r="K357" s="5" t="s">
        <v>425</v>
      </c>
      <c r="AC357" t="s">
        <v>1885</v>
      </c>
    </row>
    <row r="358" spans="11:29" ht="15.75" thickBot="1">
      <c r="K358" s="5" t="s">
        <v>426</v>
      </c>
      <c r="AC358" t="s">
        <v>1886</v>
      </c>
    </row>
    <row r="359" spans="11:29" ht="15.75" thickBot="1">
      <c r="K359" s="5" t="s">
        <v>427</v>
      </c>
      <c r="AC359" t="s">
        <v>1887</v>
      </c>
    </row>
    <row r="360" spans="11:29" ht="15.75" thickBot="1">
      <c r="K360" s="5" t="s">
        <v>428</v>
      </c>
      <c r="AC360" t="s">
        <v>1888</v>
      </c>
    </row>
    <row r="361" spans="11:29" ht="15.75" thickBot="1">
      <c r="K361" s="5" t="s">
        <v>429</v>
      </c>
      <c r="AC361" t="s">
        <v>1889</v>
      </c>
    </row>
    <row r="362" spans="11:29" ht="15.75" thickBot="1">
      <c r="K362" s="5" t="s">
        <v>430</v>
      </c>
      <c r="AC362" t="s">
        <v>1890</v>
      </c>
    </row>
    <row r="363" spans="11:29" ht="15.75" thickBot="1">
      <c r="K363" s="5" t="s">
        <v>431</v>
      </c>
      <c r="AC363" t="s">
        <v>1891</v>
      </c>
    </row>
    <row r="364" spans="11:29" ht="15.75" thickBot="1">
      <c r="K364" s="5" t="s">
        <v>432</v>
      </c>
      <c r="AC364" t="s">
        <v>1892</v>
      </c>
    </row>
    <row r="365" spans="11:29" ht="15.75" thickBot="1">
      <c r="K365" s="5" t="s">
        <v>433</v>
      </c>
      <c r="AC365" t="s">
        <v>1893</v>
      </c>
    </row>
    <row r="366" spans="11:29" ht="15.75" thickBot="1">
      <c r="K366" s="5" t="s">
        <v>434</v>
      </c>
      <c r="AC366" t="s">
        <v>1894</v>
      </c>
    </row>
    <row r="367" spans="11:29" ht="15.75" thickBot="1">
      <c r="K367" s="5" t="s">
        <v>435</v>
      </c>
      <c r="AC367" t="s">
        <v>1895</v>
      </c>
    </row>
    <row r="368" spans="11:29" ht="15.75" thickBot="1">
      <c r="K368" s="5" t="s">
        <v>436</v>
      </c>
      <c r="AC368" t="s">
        <v>1896</v>
      </c>
    </row>
    <row r="369" spans="11:29" ht="15.75" thickBot="1">
      <c r="K369" s="5" t="s">
        <v>437</v>
      </c>
      <c r="AC369" t="s">
        <v>1897</v>
      </c>
    </row>
    <row r="370" spans="11:29" ht="15.75" thickBot="1">
      <c r="K370" s="5" t="s">
        <v>438</v>
      </c>
      <c r="AC370" t="s">
        <v>1898</v>
      </c>
    </row>
    <row r="371" spans="11:29" ht="15.75" thickBot="1">
      <c r="K371" s="5" t="s">
        <v>439</v>
      </c>
      <c r="AC371" t="s">
        <v>1899</v>
      </c>
    </row>
    <row r="372" spans="11:29" ht="15.75" thickBot="1">
      <c r="K372" s="5" t="s">
        <v>440</v>
      </c>
      <c r="AC372" t="s">
        <v>1900</v>
      </c>
    </row>
    <row r="373" spans="11:29" ht="15.75" thickBot="1">
      <c r="K373" s="5" t="s">
        <v>441</v>
      </c>
      <c r="AC373" t="s">
        <v>1901</v>
      </c>
    </row>
    <row r="374" spans="11:29" ht="15.75" thickBot="1">
      <c r="K374" s="5" t="s">
        <v>442</v>
      </c>
      <c r="AC374" t="s">
        <v>1902</v>
      </c>
    </row>
    <row r="375" spans="11:29" ht="15.75" thickBot="1">
      <c r="K375" s="5" t="s">
        <v>443</v>
      </c>
      <c r="AC375" t="s">
        <v>1903</v>
      </c>
    </row>
    <row r="376" spans="11:29" ht="15.75" thickBot="1">
      <c r="K376" s="5" t="s">
        <v>444</v>
      </c>
      <c r="AC376" t="s">
        <v>1904</v>
      </c>
    </row>
    <row r="377" spans="11:29" ht="15.75" thickBot="1">
      <c r="K377" s="5" t="s">
        <v>445</v>
      </c>
      <c r="AC377" t="s">
        <v>1905</v>
      </c>
    </row>
    <row r="378" spans="11:29" ht="15.75" thickBot="1">
      <c r="K378" s="5" t="s">
        <v>446</v>
      </c>
      <c r="AC378" t="s">
        <v>1906</v>
      </c>
    </row>
    <row r="379" spans="11:29" ht="15.75" thickBot="1">
      <c r="K379" s="5" t="s">
        <v>447</v>
      </c>
      <c r="AC379" t="s">
        <v>1907</v>
      </c>
    </row>
    <row r="380" spans="11:29" ht="15.75" thickBot="1">
      <c r="K380" s="5" t="s">
        <v>448</v>
      </c>
      <c r="AC380" t="s">
        <v>1908</v>
      </c>
    </row>
    <row r="381" spans="11:29" ht="15.75" thickBot="1">
      <c r="K381" s="5" t="s">
        <v>449</v>
      </c>
      <c r="AC381" t="s">
        <v>1909</v>
      </c>
    </row>
    <row r="382" spans="11:29" ht="15.75" thickBot="1">
      <c r="K382" s="5" t="s">
        <v>450</v>
      </c>
      <c r="AC382" t="s">
        <v>1910</v>
      </c>
    </row>
    <row r="383" spans="11:29" ht="15.75" thickBot="1">
      <c r="K383" s="5" t="s">
        <v>451</v>
      </c>
      <c r="AC383" t="s">
        <v>1911</v>
      </c>
    </row>
    <row r="384" spans="11:29" ht="15.75" thickBot="1">
      <c r="K384" s="5" t="s">
        <v>452</v>
      </c>
      <c r="AC384" t="s">
        <v>1912</v>
      </c>
    </row>
    <row r="385" spans="11:29" ht="15.75" thickBot="1">
      <c r="K385" s="5" t="s">
        <v>453</v>
      </c>
      <c r="AC385" t="s">
        <v>1913</v>
      </c>
    </row>
    <row r="386" spans="11:29" ht="15.75" thickBot="1">
      <c r="K386" s="5" t="s">
        <v>454</v>
      </c>
      <c r="AC386" t="s">
        <v>1914</v>
      </c>
    </row>
    <row r="387" spans="11:29" ht="15.75" thickBot="1">
      <c r="K387" s="5" t="s">
        <v>455</v>
      </c>
      <c r="AC387" t="s">
        <v>1915</v>
      </c>
    </row>
    <row r="388" spans="11:29" ht="15.75" thickBot="1">
      <c r="K388" s="5" t="s">
        <v>456</v>
      </c>
      <c r="AC388" t="s">
        <v>1916</v>
      </c>
    </row>
    <row r="389" spans="11:29" ht="15.75" thickBot="1">
      <c r="K389" s="5" t="s">
        <v>457</v>
      </c>
      <c r="AC389" t="s">
        <v>1917</v>
      </c>
    </row>
    <row r="390" spans="11:29" ht="15.75" thickBot="1">
      <c r="K390" s="5" t="s">
        <v>458</v>
      </c>
      <c r="AC390" t="s">
        <v>1918</v>
      </c>
    </row>
    <row r="391" spans="11:29" ht="15.75" thickBot="1">
      <c r="K391" s="5" t="s">
        <v>459</v>
      </c>
      <c r="AC391" t="s">
        <v>1919</v>
      </c>
    </row>
    <row r="392" spans="11:29" ht="15.75" thickBot="1">
      <c r="K392" s="5" t="s">
        <v>460</v>
      </c>
      <c r="AC392" t="s">
        <v>1920</v>
      </c>
    </row>
    <row r="393" spans="11:29" ht="15.75" thickBot="1">
      <c r="K393" s="5" t="s">
        <v>461</v>
      </c>
      <c r="AC393" t="s">
        <v>1921</v>
      </c>
    </row>
    <row r="394" spans="11:29" ht="15.75" thickBot="1">
      <c r="K394" s="5" t="s">
        <v>462</v>
      </c>
      <c r="AC394" t="s">
        <v>1922</v>
      </c>
    </row>
    <row r="395" spans="11:29" ht="15.75" thickBot="1">
      <c r="K395" s="5" t="s">
        <v>463</v>
      </c>
      <c r="AC395" t="s">
        <v>1923</v>
      </c>
    </row>
    <row r="396" spans="11:29" ht="15.75" thickBot="1">
      <c r="K396" s="5" t="s">
        <v>464</v>
      </c>
      <c r="AC396" t="s">
        <v>1924</v>
      </c>
    </row>
    <row r="397" spans="11:29" ht="15.75" thickBot="1">
      <c r="K397" s="5" t="s">
        <v>465</v>
      </c>
      <c r="AC397" t="s">
        <v>1925</v>
      </c>
    </row>
    <row r="398" spans="11:29" ht="15.75" thickBot="1">
      <c r="K398" s="5" t="s">
        <v>466</v>
      </c>
      <c r="AC398" t="s">
        <v>1926</v>
      </c>
    </row>
    <row r="399" spans="11:29" ht="15.75" thickBot="1">
      <c r="K399" s="5" t="s">
        <v>467</v>
      </c>
      <c r="AC399" t="s">
        <v>1927</v>
      </c>
    </row>
    <row r="400" spans="11:29" ht="15.75" thickBot="1">
      <c r="K400" s="5" t="s">
        <v>468</v>
      </c>
      <c r="AC400" t="s">
        <v>1928</v>
      </c>
    </row>
    <row r="401" spans="11:29" ht="15.75" thickBot="1">
      <c r="K401" s="5" t="s">
        <v>469</v>
      </c>
      <c r="AC401" t="s">
        <v>1929</v>
      </c>
    </row>
    <row r="402" spans="11:29" ht="15.75" thickBot="1">
      <c r="K402" s="5" t="s">
        <v>470</v>
      </c>
      <c r="AC402" t="s">
        <v>1930</v>
      </c>
    </row>
    <row r="403" spans="11:29" ht="15.75" thickBot="1">
      <c r="K403" s="5" t="s">
        <v>471</v>
      </c>
      <c r="AC403" t="s">
        <v>1931</v>
      </c>
    </row>
    <row r="404" spans="11:29" ht="15.75" thickBot="1">
      <c r="K404" s="5" t="s">
        <v>472</v>
      </c>
      <c r="AC404" t="s">
        <v>1932</v>
      </c>
    </row>
    <row r="405" spans="11:29" ht="15.75" thickBot="1">
      <c r="K405" s="5" t="s">
        <v>473</v>
      </c>
      <c r="AC405" t="s">
        <v>1933</v>
      </c>
    </row>
    <row r="406" spans="11:29" ht="15.75" thickBot="1">
      <c r="K406" s="5" t="s">
        <v>474</v>
      </c>
      <c r="AC406" t="s">
        <v>1934</v>
      </c>
    </row>
    <row r="407" spans="11:29" ht="15.75" thickBot="1">
      <c r="K407" s="5" t="s">
        <v>475</v>
      </c>
      <c r="AC407" t="s">
        <v>1935</v>
      </c>
    </row>
    <row r="408" spans="11:29" ht="15.75" thickBot="1">
      <c r="K408" s="5" t="s">
        <v>476</v>
      </c>
      <c r="AC408" t="s">
        <v>1936</v>
      </c>
    </row>
    <row r="409" spans="11:29" ht="15.75" thickBot="1">
      <c r="K409" s="5" t="s">
        <v>477</v>
      </c>
      <c r="AC409" t="s">
        <v>1937</v>
      </c>
    </row>
    <row r="410" spans="11:29" ht="15.75" thickBot="1">
      <c r="K410" s="5" t="s">
        <v>478</v>
      </c>
      <c r="AC410" t="s">
        <v>1938</v>
      </c>
    </row>
    <row r="411" spans="11:29" ht="15.75" thickBot="1">
      <c r="K411" s="5" t="s">
        <v>479</v>
      </c>
      <c r="AC411" t="s">
        <v>1939</v>
      </c>
    </row>
    <row r="412" spans="11:29" ht="15.75" thickBot="1">
      <c r="K412" s="5" t="s">
        <v>480</v>
      </c>
      <c r="AC412" t="s">
        <v>1940</v>
      </c>
    </row>
    <row r="413" spans="11:29" ht="15.75" thickBot="1">
      <c r="K413" s="5" t="s">
        <v>481</v>
      </c>
      <c r="AC413" t="s">
        <v>1941</v>
      </c>
    </row>
    <row r="414" spans="11:29" ht="15.75" thickBot="1">
      <c r="K414" s="5" t="s">
        <v>482</v>
      </c>
      <c r="AC414" t="s">
        <v>1942</v>
      </c>
    </row>
    <row r="415" spans="11:29" ht="15.75" thickBot="1">
      <c r="K415" s="5" t="s">
        <v>483</v>
      </c>
      <c r="AC415" t="s">
        <v>1943</v>
      </c>
    </row>
    <row r="416" spans="11:29" ht="15.75" thickBot="1">
      <c r="K416" s="5" t="s">
        <v>484</v>
      </c>
      <c r="AC416" t="s">
        <v>1944</v>
      </c>
    </row>
    <row r="417" spans="11:29" ht="15.75" thickBot="1">
      <c r="K417" s="5" t="s">
        <v>485</v>
      </c>
      <c r="AC417" t="s">
        <v>1945</v>
      </c>
    </row>
    <row r="418" spans="11:29" ht="15.75" thickBot="1">
      <c r="K418" s="5" t="s">
        <v>486</v>
      </c>
      <c r="AC418" t="s">
        <v>1946</v>
      </c>
    </row>
    <row r="419" spans="11:29" ht="15.75" thickBot="1">
      <c r="K419" s="5" t="s">
        <v>487</v>
      </c>
      <c r="AC419" t="s">
        <v>1947</v>
      </c>
    </row>
    <row r="420" spans="11:29" ht="15.75" thickBot="1">
      <c r="K420" s="5" t="s">
        <v>488</v>
      </c>
      <c r="AC420" t="s">
        <v>1948</v>
      </c>
    </row>
    <row r="421" spans="11:29" ht="15.75" thickBot="1">
      <c r="K421" s="5" t="s">
        <v>489</v>
      </c>
      <c r="AC421" t="s">
        <v>1949</v>
      </c>
    </row>
    <row r="422" spans="11:29" ht="15.75" thickBot="1">
      <c r="K422" s="5" t="s">
        <v>490</v>
      </c>
      <c r="AC422" t="s">
        <v>1950</v>
      </c>
    </row>
    <row r="423" spans="11:29" ht="15.75" thickBot="1">
      <c r="K423" s="5" t="s">
        <v>491</v>
      </c>
      <c r="AC423" t="s">
        <v>1951</v>
      </c>
    </row>
    <row r="424" spans="11:29" ht="15.75" thickBot="1">
      <c r="K424" s="5" t="s">
        <v>492</v>
      </c>
      <c r="AC424" t="s">
        <v>1952</v>
      </c>
    </row>
    <row r="425" spans="11:29" ht="15.75" thickBot="1">
      <c r="K425" s="5" t="s">
        <v>493</v>
      </c>
      <c r="AC425" t="s">
        <v>1953</v>
      </c>
    </row>
    <row r="426" spans="11:29" ht="15.75" thickBot="1">
      <c r="K426" s="5" t="s">
        <v>494</v>
      </c>
      <c r="AC426" t="s">
        <v>1954</v>
      </c>
    </row>
    <row r="427" spans="11:29" ht="15.75" thickBot="1">
      <c r="K427" s="5" t="s">
        <v>495</v>
      </c>
      <c r="AC427" t="s">
        <v>1955</v>
      </c>
    </row>
    <row r="428" spans="11:29" ht="15.75" thickBot="1">
      <c r="K428" s="5" t="s">
        <v>496</v>
      </c>
      <c r="AC428" t="s">
        <v>1956</v>
      </c>
    </row>
    <row r="429" spans="11:29" ht="15.75" thickBot="1">
      <c r="K429" s="5" t="s">
        <v>497</v>
      </c>
      <c r="AC429" t="s">
        <v>1957</v>
      </c>
    </row>
    <row r="430" spans="11:29" ht="15.75" thickBot="1">
      <c r="K430" s="5" t="s">
        <v>498</v>
      </c>
      <c r="AC430" t="s">
        <v>1958</v>
      </c>
    </row>
    <row r="431" spans="11:29" ht="15.75" thickBot="1">
      <c r="K431" s="5" t="s">
        <v>499</v>
      </c>
      <c r="AC431" t="s">
        <v>1959</v>
      </c>
    </row>
    <row r="432" spans="11:29" ht="15.75" thickBot="1">
      <c r="K432" s="5" t="s">
        <v>500</v>
      </c>
      <c r="AC432" t="s">
        <v>1960</v>
      </c>
    </row>
    <row r="433" spans="11:29" ht="15.75" thickBot="1">
      <c r="K433" s="5" t="s">
        <v>501</v>
      </c>
      <c r="AC433" t="s">
        <v>1961</v>
      </c>
    </row>
    <row r="434" spans="11:29" ht="15.75" thickBot="1">
      <c r="K434" s="5" t="s">
        <v>502</v>
      </c>
      <c r="AC434" t="s">
        <v>1962</v>
      </c>
    </row>
    <row r="435" spans="11:29" ht="15.75" thickBot="1">
      <c r="K435" s="5" t="s">
        <v>503</v>
      </c>
      <c r="AC435" t="s">
        <v>1963</v>
      </c>
    </row>
    <row r="436" spans="11:29" ht="15.75" thickBot="1">
      <c r="K436" s="5" t="s">
        <v>504</v>
      </c>
      <c r="AC436" t="s">
        <v>1964</v>
      </c>
    </row>
    <row r="437" spans="11:29" ht="15.75" thickBot="1">
      <c r="K437" s="5" t="s">
        <v>505</v>
      </c>
      <c r="AC437" t="s">
        <v>1965</v>
      </c>
    </row>
    <row r="438" spans="11:29" ht="15.75" thickBot="1">
      <c r="K438" s="5" t="s">
        <v>506</v>
      </c>
      <c r="AC438" t="s">
        <v>1966</v>
      </c>
    </row>
    <row r="439" spans="11:29" ht="15.75" thickBot="1">
      <c r="K439" s="5" t="s">
        <v>507</v>
      </c>
      <c r="AC439" t="s">
        <v>1967</v>
      </c>
    </row>
    <row r="440" spans="11:29" ht="15.75" thickBot="1">
      <c r="K440" s="5" t="s">
        <v>508</v>
      </c>
      <c r="AC440" t="s">
        <v>1968</v>
      </c>
    </row>
    <row r="441" spans="11:29" ht="15.75" thickBot="1">
      <c r="K441" s="5" t="s">
        <v>509</v>
      </c>
      <c r="AC441" t="s">
        <v>1969</v>
      </c>
    </row>
    <row r="442" spans="11:29" ht="15.75" thickBot="1">
      <c r="K442" s="5" t="s">
        <v>510</v>
      </c>
      <c r="AC442" t="s">
        <v>1970</v>
      </c>
    </row>
    <row r="443" spans="11:29" ht="15.75" thickBot="1">
      <c r="K443" s="5" t="s">
        <v>511</v>
      </c>
      <c r="AC443" t="s">
        <v>1971</v>
      </c>
    </row>
    <row r="444" spans="11:29" ht="15.75" thickBot="1">
      <c r="K444" s="5" t="s">
        <v>512</v>
      </c>
      <c r="AC444" t="s">
        <v>1972</v>
      </c>
    </row>
    <row r="445" spans="11:29" ht="15.75" thickBot="1">
      <c r="K445" s="5" t="s">
        <v>513</v>
      </c>
      <c r="AC445" t="s">
        <v>1973</v>
      </c>
    </row>
    <row r="446" spans="11:29" ht="15.75" thickBot="1">
      <c r="K446" s="5" t="s">
        <v>514</v>
      </c>
      <c r="AC446" t="s">
        <v>1974</v>
      </c>
    </row>
    <row r="447" spans="11:29" ht="15.75" thickBot="1">
      <c r="K447" s="5" t="s">
        <v>515</v>
      </c>
      <c r="AC447" t="s">
        <v>1975</v>
      </c>
    </row>
    <row r="448" spans="11:29" ht="15.75" thickBot="1">
      <c r="K448" s="5" t="s">
        <v>516</v>
      </c>
      <c r="AC448" t="s">
        <v>1976</v>
      </c>
    </row>
    <row r="449" spans="11:29" ht="15.75" thickBot="1">
      <c r="K449" s="5" t="s">
        <v>517</v>
      </c>
      <c r="AC449" t="s">
        <v>1977</v>
      </c>
    </row>
    <row r="450" spans="11:29" ht="15.75" thickBot="1">
      <c r="K450" s="5" t="s">
        <v>518</v>
      </c>
      <c r="AC450" t="s">
        <v>1978</v>
      </c>
    </row>
    <row r="451" spans="11:29" ht="15.75" thickBot="1">
      <c r="K451" s="5" t="s">
        <v>519</v>
      </c>
      <c r="AC451" t="s">
        <v>1979</v>
      </c>
    </row>
    <row r="452" spans="11:29" ht="15.75" thickBot="1">
      <c r="K452" s="5" t="s">
        <v>520</v>
      </c>
      <c r="AC452" t="s">
        <v>1980</v>
      </c>
    </row>
    <row r="453" spans="11:29" ht="15.75" thickBot="1">
      <c r="K453" s="5" t="s">
        <v>521</v>
      </c>
      <c r="AC453" t="s">
        <v>1981</v>
      </c>
    </row>
    <row r="454" spans="11:29" ht="15.75" thickBot="1">
      <c r="K454" s="5" t="s">
        <v>522</v>
      </c>
      <c r="AC454" t="s">
        <v>1982</v>
      </c>
    </row>
    <row r="455" spans="11:29" ht="15.75" thickBot="1">
      <c r="K455" s="5" t="s">
        <v>523</v>
      </c>
      <c r="AC455" t="s">
        <v>1983</v>
      </c>
    </row>
    <row r="456" spans="11:29" ht="15.75" thickBot="1">
      <c r="K456" s="5" t="s">
        <v>524</v>
      </c>
      <c r="AC456" t="s">
        <v>1984</v>
      </c>
    </row>
    <row r="457" spans="11:29" ht="15.75" thickBot="1">
      <c r="K457" s="5" t="s">
        <v>525</v>
      </c>
      <c r="AC457" t="s">
        <v>1985</v>
      </c>
    </row>
    <row r="458" spans="11:29" ht="15.75" thickBot="1">
      <c r="K458" s="5" t="s">
        <v>526</v>
      </c>
      <c r="AC458" t="s">
        <v>1986</v>
      </c>
    </row>
    <row r="459" spans="11:29" ht="15.75" thickBot="1">
      <c r="K459" s="5" t="s">
        <v>527</v>
      </c>
      <c r="AC459" t="s">
        <v>1987</v>
      </c>
    </row>
    <row r="460" spans="11:29" ht="15.75" thickBot="1">
      <c r="K460" s="5" t="s">
        <v>528</v>
      </c>
      <c r="AC460" t="s">
        <v>1988</v>
      </c>
    </row>
    <row r="461" spans="11:29" ht="15.75" thickBot="1">
      <c r="K461" s="5" t="s">
        <v>529</v>
      </c>
      <c r="AC461" t="s">
        <v>1989</v>
      </c>
    </row>
    <row r="462" spans="11:29" ht="15.75" thickBot="1">
      <c r="K462" s="5" t="s">
        <v>530</v>
      </c>
      <c r="AC462" t="s">
        <v>1990</v>
      </c>
    </row>
    <row r="463" spans="11:29" ht="15.75" thickBot="1">
      <c r="K463" s="5" t="s">
        <v>531</v>
      </c>
      <c r="AC463" t="s">
        <v>1991</v>
      </c>
    </row>
    <row r="464" spans="11:29" ht="15.75" thickBot="1">
      <c r="K464" s="5" t="s">
        <v>532</v>
      </c>
      <c r="AC464" t="s">
        <v>1992</v>
      </c>
    </row>
    <row r="465" spans="11:29" ht="15.75" thickBot="1">
      <c r="K465" s="5" t="s">
        <v>533</v>
      </c>
      <c r="AC465" t="s">
        <v>1993</v>
      </c>
    </row>
    <row r="466" spans="11:29" ht="15.75" thickBot="1">
      <c r="K466" s="5" t="s">
        <v>534</v>
      </c>
      <c r="AC466" t="s">
        <v>1994</v>
      </c>
    </row>
    <row r="467" spans="11:29" ht="15.75" thickBot="1">
      <c r="K467" s="5" t="s">
        <v>535</v>
      </c>
      <c r="AC467" t="s">
        <v>1995</v>
      </c>
    </row>
    <row r="468" spans="11:29" ht="15.75" thickBot="1">
      <c r="K468" s="5" t="s">
        <v>536</v>
      </c>
      <c r="AC468" t="s">
        <v>1996</v>
      </c>
    </row>
    <row r="469" spans="11:29" ht="15.75" thickBot="1">
      <c r="K469" s="5" t="s">
        <v>537</v>
      </c>
      <c r="AC469" t="s">
        <v>1997</v>
      </c>
    </row>
    <row r="470" spans="11:29" ht="15.75" thickBot="1">
      <c r="K470" s="5" t="s">
        <v>538</v>
      </c>
      <c r="AC470" t="s">
        <v>1998</v>
      </c>
    </row>
    <row r="471" spans="11:29" ht="15.75" thickBot="1">
      <c r="K471" s="5" t="s">
        <v>539</v>
      </c>
      <c r="AC471" t="s">
        <v>1999</v>
      </c>
    </row>
    <row r="472" spans="11:29" ht="15.75" thickBot="1">
      <c r="K472" s="5" t="s">
        <v>540</v>
      </c>
      <c r="AC472" t="s">
        <v>2000</v>
      </c>
    </row>
    <row r="473" spans="11:29" ht="15.75" thickBot="1">
      <c r="K473" s="5" t="s">
        <v>541</v>
      </c>
      <c r="AC473" t="s">
        <v>2001</v>
      </c>
    </row>
    <row r="474" spans="11:29" ht="15.75" thickBot="1">
      <c r="K474" s="5" t="s">
        <v>542</v>
      </c>
      <c r="AC474" t="s">
        <v>2002</v>
      </c>
    </row>
    <row r="475" spans="11:29" ht="15.75" thickBot="1">
      <c r="K475" s="5" t="s">
        <v>543</v>
      </c>
      <c r="AC475" t="s">
        <v>2003</v>
      </c>
    </row>
    <row r="476" spans="11:29" ht="15.75" thickBot="1">
      <c r="K476" s="5" t="s">
        <v>544</v>
      </c>
      <c r="AC476" t="s">
        <v>2004</v>
      </c>
    </row>
    <row r="477" spans="11:29" ht="15.75" thickBot="1">
      <c r="K477" s="5" t="s">
        <v>545</v>
      </c>
      <c r="AC477" t="s">
        <v>2005</v>
      </c>
    </row>
    <row r="478" spans="11:29" ht="15.75" thickBot="1">
      <c r="K478" s="5" t="s">
        <v>546</v>
      </c>
      <c r="AC478" t="s">
        <v>2006</v>
      </c>
    </row>
    <row r="479" spans="11:29" ht="15.75" thickBot="1">
      <c r="K479" s="5" t="s">
        <v>547</v>
      </c>
      <c r="AC479" t="s">
        <v>2007</v>
      </c>
    </row>
    <row r="480" spans="11:29" ht="15.75" thickBot="1">
      <c r="K480" s="5" t="s">
        <v>548</v>
      </c>
      <c r="AC480" t="s">
        <v>2008</v>
      </c>
    </row>
    <row r="481" spans="11:29" ht="15.75" thickBot="1">
      <c r="K481" s="5" t="s">
        <v>549</v>
      </c>
      <c r="AC481" t="s">
        <v>2009</v>
      </c>
    </row>
    <row r="482" spans="11:29" ht="15.75" thickBot="1">
      <c r="K482" s="5" t="s">
        <v>550</v>
      </c>
      <c r="AC482" t="s">
        <v>2010</v>
      </c>
    </row>
    <row r="483" spans="11:29" ht="15.75" thickBot="1">
      <c r="K483" s="5" t="s">
        <v>551</v>
      </c>
      <c r="AC483" t="s">
        <v>2011</v>
      </c>
    </row>
    <row r="484" spans="11:29" ht="15.75" thickBot="1">
      <c r="K484" s="5" t="s">
        <v>552</v>
      </c>
      <c r="AC484" t="s">
        <v>2012</v>
      </c>
    </row>
    <row r="485" spans="11:29" ht="15.75" thickBot="1">
      <c r="K485" s="5" t="s">
        <v>553</v>
      </c>
      <c r="AC485" t="s">
        <v>2013</v>
      </c>
    </row>
    <row r="486" spans="11:29" ht="15.75" thickBot="1">
      <c r="K486" s="5" t="s">
        <v>554</v>
      </c>
      <c r="AC486" t="s">
        <v>2014</v>
      </c>
    </row>
    <row r="487" spans="11:29" ht="15.75" thickBot="1">
      <c r="K487" s="5" t="s">
        <v>555</v>
      </c>
      <c r="AC487" t="s">
        <v>2015</v>
      </c>
    </row>
    <row r="488" spans="11:29" ht="15.75" thickBot="1">
      <c r="K488" s="5" t="s">
        <v>556</v>
      </c>
      <c r="AC488" t="s">
        <v>2016</v>
      </c>
    </row>
    <row r="489" spans="11:29" ht="15.75" thickBot="1">
      <c r="K489" s="5" t="s">
        <v>557</v>
      </c>
      <c r="AC489" t="s">
        <v>2017</v>
      </c>
    </row>
    <row r="490" spans="11:29" ht="15.75" thickBot="1">
      <c r="K490" s="5" t="s">
        <v>558</v>
      </c>
      <c r="AC490" t="s">
        <v>2018</v>
      </c>
    </row>
    <row r="491" spans="11:29" ht="15.75" thickBot="1">
      <c r="K491" s="5" t="s">
        <v>559</v>
      </c>
      <c r="AC491" t="s">
        <v>2019</v>
      </c>
    </row>
    <row r="492" spans="11:29" ht="15.75" thickBot="1">
      <c r="K492" s="5" t="s">
        <v>560</v>
      </c>
      <c r="AC492" t="s">
        <v>2020</v>
      </c>
    </row>
    <row r="493" spans="11:29" ht="15.75" thickBot="1">
      <c r="K493" s="5" t="s">
        <v>561</v>
      </c>
      <c r="AC493" t="s">
        <v>2021</v>
      </c>
    </row>
    <row r="494" spans="11:29" ht="15.75" thickBot="1">
      <c r="K494" s="5" t="s">
        <v>562</v>
      </c>
      <c r="AC494" t="s">
        <v>2022</v>
      </c>
    </row>
    <row r="495" spans="11:29" ht="15.75" thickBot="1">
      <c r="K495" s="5" t="s">
        <v>563</v>
      </c>
      <c r="AC495" t="s">
        <v>2023</v>
      </c>
    </row>
    <row r="496" spans="11:29" ht="15.75" thickBot="1">
      <c r="K496" s="5" t="s">
        <v>564</v>
      </c>
      <c r="AC496" t="s">
        <v>2024</v>
      </c>
    </row>
    <row r="497" spans="11:29" ht="15.75" thickBot="1">
      <c r="K497" s="5" t="s">
        <v>565</v>
      </c>
      <c r="AC497" t="s">
        <v>2025</v>
      </c>
    </row>
    <row r="498" spans="11:29" ht="15.75" thickBot="1">
      <c r="K498" s="5" t="s">
        <v>566</v>
      </c>
      <c r="AC498" t="s">
        <v>2026</v>
      </c>
    </row>
    <row r="499" spans="11:29" ht="15.75" thickBot="1">
      <c r="K499" s="5" t="s">
        <v>567</v>
      </c>
      <c r="AC499" t="s">
        <v>2027</v>
      </c>
    </row>
    <row r="500" spans="11:29" ht="15.75" thickBot="1">
      <c r="K500" s="5" t="s">
        <v>568</v>
      </c>
      <c r="AC500" t="s">
        <v>2028</v>
      </c>
    </row>
    <row r="501" spans="11:29" ht="15.75" thickBot="1">
      <c r="K501" s="5" t="s">
        <v>569</v>
      </c>
      <c r="AC501" t="s">
        <v>2029</v>
      </c>
    </row>
    <row r="502" spans="11:29" ht="15.75" thickBot="1">
      <c r="K502" s="5" t="s">
        <v>570</v>
      </c>
      <c r="AC502" t="s">
        <v>2030</v>
      </c>
    </row>
    <row r="503" spans="11:29" ht="15.75" thickBot="1">
      <c r="K503" s="5" t="s">
        <v>571</v>
      </c>
      <c r="AC503" t="s">
        <v>2031</v>
      </c>
    </row>
    <row r="504" spans="11:29" ht="15.75" thickBot="1">
      <c r="K504" s="5" t="s">
        <v>572</v>
      </c>
      <c r="AC504" t="s">
        <v>2032</v>
      </c>
    </row>
    <row r="505" spans="11:29" ht="15.75" thickBot="1">
      <c r="K505" s="5" t="s">
        <v>573</v>
      </c>
      <c r="AC505" t="s">
        <v>2033</v>
      </c>
    </row>
    <row r="506" spans="11:29" ht="15.75" thickBot="1">
      <c r="K506" s="5" t="s">
        <v>574</v>
      </c>
      <c r="AC506" t="s">
        <v>2034</v>
      </c>
    </row>
    <row r="507" spans="11:29" ht="15.75" thickBot="1">
      <c r="K507" s="5" t="s">
        <v>575</v>
      </c>
      <c r="AC507" t="s">
        <v>2035</v>
      </c>
    </row>
    <row r="508" spans="11:29" ht="15.75" thickBot="1">
      <c r="K508" s="5" t="s">
        <v>576</v>
      </c>
      <c r="AC508" t="s">
        <v>2036</v>
      </c>
    </row>
    <row r="509" spans="11:29" ht="15.75" thickBot="1">
      <c r="K509" s="5" t="s">
        <v>577</v>
      </c>
      <c r="AC509" t="s">
        <v>2037</v>
      </c>
    </row>
    <row r="510" spans="11:29" ht="15.75" thickBot="1">
      <c r="K510" s="5" t="s">
        <v>578</v>
      </c>
      <c r="AC510" t="s">
        <v>2038</v>
      </c>
    </row>
    <row r="511" spans="11:29" ht="15.75" thickBot="1">
      <c r="K511" s="5" t="s">
        <v>579</v>
      </c>
      <c r="AC511" t="s">
        <v>2039</v>
      </c>
    </row>
    <row r="512" spans="11:29" ht="15.75" thickBot="1">
      <c r="K512" s="5" t="s">
        <v>580</v>
      </c>
      <c r="AC512" t="s">
        <v>2040</v>
      </c>
    </row>
    <row r="513" spans="11:29" ht="15.75" thickBot="1">
      <c r="K513" s="5" t="s">
        <v>581</v>
      </c>
      <c r="AC513" t="s">
        <v>2041</v>
      </c>
    </row>
    <row r="514" spans="11:29" ht="15.75" thickBot="1">
      <c r="K514" s="5" t="s">
        <v>582</v>
      </c>
      <c r="AC514" t="s">
        <v>2042</v>
      </c>
    </row>
    <row r="515" spans="11:29" ht="15.75" thickBot="1">
      <c r="K515" s="5" t="s">
        <v>583</v>
      </c>
      <c r="AC515" t="s">
        <v>2043</v>
      </c>
    </row>
    <row r="516" spans="11:29" ht="15.75" thickBot="1">
      <c r="K516" s="5" t="s">
        <v>584</v>
      </c>
      <c r="AC516" t="s">
        <v>2044</v>
      </c>
    </row>
    <row r="517" spans="11:29" ht="15.75" thickBot="1">
      <c r="K517" s="5" t="s">
        <v>585</v>
      </c>
      <c r="AC517" t="s">
        <v>2045</v>
      </c>
    </row>
    <row r="518" spans="11:29" ht="15.75" thickBot="1">
      <c r="K518" s="5" t="s">
        <v>586</v>
      </c>
      <c r="AC518" t="s">
        <v>2046</v>
      </c>
    </row>
    <row r="519" spans="11:29" ht="15.75" thickBot="1">
      <c r="K519" s="5" t="s">
        <v>587</v>
      </c>
      <c r="AC519" t="s">
        <v>2047</v>
      </c>
    </row>
    <row r="520" spans="11:29" ht="15.75" thickBot="1">
      <c r="K520" s="5" t="s">
        <v>588</v>
      </c>
      <c r="AC520" t="s">
        <v>2048</v>
      </c>
    </row>
    <row r="521" spans="11:29" ht="15.75" thickBot="1">
      <c r="K521" s="5" t="s">
        <v>589</v>
      </c>
      <c r="AC521" t="s">
        <v>2049</v>
      </c>
    </row>
    <row r="522" spans="11:29" ht="15.75" thickBot="1">
      <c r="K522" s="5" t="s">
        <v>590</v>
      </c>
      <c r="AC522" t="s">
        <v>2050</v>
      </c>
    </row>
    <row r="523" spans="11:29" ht="15.75" thickBot="1">
      <c r="K523" s="5" t="s">
        <v>591</v>
      </c>
      <c r="AC523" t="s">
        <v>2051</v>
      </c>
    </row>
    <row r="524" spans="11:29" ht="15.75" thickBot="1">
      <c r="K524" s="5" t="s">
        <v>592</v>
      </c>
      <c r="AC524" t="s">
        <v>2052</v>
      </c>
    </row>
    <row r="525" spans="11:29" ht="15.75" thickBot="1">
      <c r="K525" s="5" t="s">
        <v>593</v>
      </c>
      <c r="AC525" t="s">
        <v>2053</v>
      </c>
    </row>
    <row r="526" spans="11:29" ht="15.75" thickBot="1">
      <c r="K526" s="5" t="s">
        <v>594</v>
      </c>
      <c r="AC526" t="s">
        <v>2054</v>
      </c>
    </row>
    <row r="527" spans="11:29" ht="15.75" thickBot="1">
      <c r="K527" s="5" t="s">
        <v>595</v>
      </c>
      <c r="AC527" t="s">
        <v>2055</v>
      </c>
    </row>
    <row r="528" spans="11:29" ht="15.75" thickBot="1">
      <c r="K528" s="5" t="s">
        <v>596</v>
      </c>
      <c r="AC528" t="s">
        <v>2056</v>
      </c>
    </row>
    <row r="529" spans="11:29" ht="15.75" thickBot="1">
      <c r="K529" s="5" t="s">
        <v>597</v>
      </c>
      <c r="AC529" t="s">
        <v>2057</v>
      </c>
    </row>
    <row r="530" spans="11:29" ht="15.75" thickBot="1">
      <c r="K530" s="5" t="s">
        <v>598</v>
      </c>
      <c r="AC530" t="s">
        <v>2058</v>
      </c>
    </row>
    <row r="531" spans="11:29" ht="15.75" thickBot="1">
      <c r="K531" s="5" t="s">
        <v>599</v>
      </c>
      <c r="AC531" t="s">
        <v>2059</v>
      </c>
    </row>
    <row r="532" spans="11:29" ht="15.75" thickBot="1">
      <c r="K532" s="5" t="s">
        <v>600</v>
      </c>
      <c r="AC532" t="s">
        <v>2060</v>
      </c>
    </row>
    <row r="533" spans="11:29" ht="15.75" thickBot="1">
      <c r="K533" s="5" t="s">
        <v>601</v>
      </c>
      <c r="AC533" t="s">
        <v>2061</v>
      </c>
    </row>
    <row r="534" spans="11:29" ht="15.75" thickBot="1">
      <c r="K534" s="5" t="s">
        <v>602</v>
      </c>
      <c r="AC534" t="s">
        <v>2062</v>
      </c>
    </row>
    <row r="535" spans="11:29" ht="15.75" thickBot="1">
      <c r="K535" s="5" t="s">
        <v>603</v>
      </c>
      <c r="AC535" t="s">
        <v>2063</v>
      </c>
    </row>
    <row r="536" spans="11:29" ht="15.75" thickBot="1">
      <c r="K536" s="5" t="s">
        <v>604</v>
      </c>
      <c r="AC536" t="s">
        <v>2064</v>
      </c>
    </row>
    <row r="537" spans="11:29" ht="15.75" thickBot="1">
      <c r="K537" s="5" t="s">
        <v>605</v>
      </c>
      <c r="AC537" t="s">
        <v>2065</v>
      </c>
    </row>
    <row r="538" spans="11:29" ht="15.75" thickBot="1">
      <c r="K538" s="5" t="s">
        <v>606</v>
      </c>
      <c r="AC538" t="s">
        <v>2066</v>
      </c>
    </row>
    <row r="539" spans="11:29" ht="15.75" thickBot="1">
      <c r="K539" s="5" t="s">
        <v>607</v>
      </c>
      <c r="AC539" t="s">
        <v>2067</v>
      </c>
    </row>
    <row r="540" spans="11:29" ht="15.75" thickBot="1">
      <c r="K540" s="5" t="s">
        <v>608</v>
      </c>
      <c r="AC540" t="s">
        <v>2068</v>
      </c>
    </row>
    <row r="541" spans="11:29" ht="15.75" thickBot="1">
      <c r="K541" s="5" t="s">
        <v>609</v>
      </c>
      <c r="AC541" t="s">
        <v>2069</v>
      </c>
    </row>
    <row r="542" spans="11:29" ht="15.75" thickBot="1">
      <c r="K542" s="5" t="s">
        <v>610</v>
      </c>
      <c r="AC542" t="s">
        <v>2070</v>
      </c>
    </row>
    <row r="543" spans="11:29" ht="15.75" thickBot="1">
      <c r="K543" s="5" t="s">
        <v>611</v>
      </c>
      <c r="AC543" t="s">
        <v>2071</v>
      </c>
    </row>
    <row r="544" spans="11:29" ht="15.75" thickBot="1">
      <c r="K544" s="5" t="s">
        <v>612</v>
      </c>
      <c r="AC544" t="s">
        <v>2072</v>
      </c>
    </row>
    <row r="545" spans="11:29" ht="15.75" thickBot="1">
      <c r="K545" s="5" t="s">
        <v>613</v>
      </c>
      <c r="AC545" t="s">
        <v>2073</v>
      </c>
    </row>
    <row r="546" spans="11:29" ht="15.75" thickBot="1">
      <c r="K546" s="5" t="s">
        <v>614</v>
      </c>
      <c r="AC546" t="s">
        <v>2074</v>
      </c>
    </row>
    <row r="547" spans="11:29" ht="15.75" thickBot="1">
      <c r="K547" s="5" t="s">
        <v>615</v>
      </c>
      <c r="AC547" t="s">
        <v>2075</v>
      </c>
    </row>
    <row r="548" spans="11:29" ht="15.75" thickBot="1">
      <c r="K548" s="5" t="s">
        <v>616</v>
      </c>
      <c r="AC548" t="s">
        <v>2076</v>
      </c>
    </row>
    <row r="549" spans="11:29" ht="15.75" thickBot="1">
      <c r="K549" s="5" t="s">
        <v>617</v>
      </c>
      <c r="AC549" t="s">
        <v>2077</v>
      </c>
    </row>
    <row r="550" spans="11:29" ht="15.75" thickBot="1">
      <c r="K550" s="5" t="s">
        <v>618</v>
      </c>
      <c r="AC550" t="s">
        <v>2078</v>
      </c>
    </row>
    <row r="551" spans="11:29" ht="15.75" thickBot="1">
      <c r="K551" s="5" t="s">
        <v>619</v>
      </c>
      <c r="AC551" t="s">
        <v>2079</v>
      </c>
    </row>
    <row r="552" spans="11:29" ht="15.75" thickBot="1">
      <c r="K552" s="5" t="s">
        <v>620</v>
      </c>
      <c r="AC552" t="s">
        <v>2080</v>
      </c>
    </row>
    <row r="553" spans="11:29" ht="15.75" thickBot="1">
      <c r="K553" s="5" t="s">
        <v>621</v>
      </c>
      <c r="AC553" t="s">
        <v>2081</v>
      </c>
    </row>
    <row r="554" spans="11:29" ht="15.75" thickBot="1">
      <c r="K554" s="5" t="s">
        <v>622</v>
      </c>
      <c r="AC554" t="s">
        <v>2082</v>
      </c>
    </row>
    <row r="555" spans="11:29" ht="15.75" thickBot="1">
      <c r="K555" s="5" t="s">
        <v>623</v>
      </c>
      <c r="AC555" t="s">
        <v>2083</v>
      </c>
    </row>
    <row r="556" spans="11:29" ht="15.75" thickBot="1">
      <c r="K556" s="5" t="s">
        <v>624</v>
      </c>
      <c r="AC556" t="s">
        <v>2084</v>
      </c>
    </row>
    <row r="557" spans="11:29" ht="15.75" thickBot="1">
      <c r="K557" s="5" t="s">
        <v>625</v>
      </c>
      <c r="AC557" t="s">
        <v>2085</v>
      </c>
    </row>
    <row r="558" spans="11:29" ht="15.75" thickBot="1">
      <c r="K558" s="5" t="s">
        <v>626</v>
      </c>
      <c r="AC558" t="s">
        <v>2086</v>
      </c>
    </row>
    <row r="559" spans="11:29" ht="15.75" thickBot="1">
      <c r="K559" s="5" t="s">
        <v>627</v>
      </c>
      <c r="AC559" t="s">
        <v>2087</v>
      </c>
    </row>
    <row r="560" spans="11:29" ht="15.75" thickBot="1">
      <c r="K560" s="5" t="s">
        <v>628</v>
      </c>
      <c r="AC560" t="s">
        <v>2088</v>
      </c>
    </row>
    <row r="561" spans="11:29" ht="15.75" thickBot="1">
      <c r="K561" s="5" t="s">
        <v>629</v>
      </c>
      <c r="AC561" t="s">
        <v>2089</v>
      </c>
    </row>
    <row r="562" spans="11:29" ht="15.75" thickBot="1">
      <c r="K562" s="5" t="s">
        <v>630</v>
      </c>
      <c r="AC562" t="s">
        <v>2090</v>
      </c>
    </row>
    <row r="563" spans="11:29" ht="15.75" thickBot="1">
      <c r="K563" s="5" t="s">
        <v>631</v>
      </c>
      <c r="AC563" t="s">
        <v>2091</v>
      </c>
    </row>
    <row r="564" spans="11:29" ht="15.75" thickBot="1">
      <c r="K564" s="5" t="s">
        <v>632</v>
      </c>
      <c r="AC564" t="s">
        <v>2092</v>
      </c>
    </row>
    <row r="565" spans="11:29" ht="15.75" thickBot="1">
      <c r="K565" s="5" t="s">
        <v>633</v>
      </c>
      <c r="AC565" t="s">
        <v>2093</v>
      </c>
    </row>
    <row r="566" spans="11:29" ht="15.75" thickBot="1">
      <c r="K566" s="5" t="s">
        <v>634</v>
      </c>
      <c r="AC566" t="s">
        <v>2094</v>
      </c>
    </row>
    <row r="567" spans="11:29" ht="15.75" thickBot="1">
      <c r="K567" s="5" t="s">
        <v>635</v>
      </c>
      <c r="AC567" t="s">
        <v>2095</v>
      </c>
    </row>
    <row r="568" spans="11:29" ht="15.75" thickBot="1">
      <c r="K568" s="5" t="s">
        <v>636</v>
      </c>
      <c r="AC568" t="s">
        <v>2096</v>
      </c>
    </row>
    <row r="569" spans="11:29" ht="15.75" thickBot="1">
      <c r="K569" s="5" t="s">
        <v>637</v>
      </c>
      <c r="AC569" t="s">
        <v>2097</v>
      </c>
    </row>
    <row r="570" spans="11:29" ht="15.75" thickBot="1">
      <c r="K570" s="5" t="s">
        <v>638</v>
      </c>
      <c r="AC570" t="s">
        <v>2098</v>
      </c>
    </row>
    <row r="571" spans="11:29" ht="15.75" thickBot="1">
      <c r="K571" s="5" t="s">
        <v>639</v>
      </c>
      <c r="AC571" t="s">
        <v>2099</v>
      </c>
    </row>
    <row r="572" spans="11:29" ht="15.75" thickBot="1">
      <c r="K572" s="5" t="s">
        <v>640</v>
      </c>
      <c r="AC572" t="s">
        <v>2100</v>
      </c>
    </row>
    <row r="573" spans="11:29" ht="15.75" thickBot="1">
      <c r="K573" s="5" t="s">
        <v>641</v>
      </c>
      <c r="AC573" t="s">
        <v>2101</v>
      </c>
    </row>
    <row r="574" spans="11:29" ht="15.75" thickBot="1">
      <c r="K574" s="5" t="s">
        <v>642</v>
      </c>
      <c r="AC574" t="s">
        <v>2102</v>
      </c>
    </row>
    <row r="575" spans="11:29" ht="15.75" thickBot="1">
      <c r="K575" s="5" t="s">
        <v>643</v>
      </c>
      <c r="AC575" t="s">
        <v>2103</v>
      </c>
    </row>
    <row r="576" spans="11:29" ht="15.75" thickBot="1">
      <c r="K576" s="5" t="s">
        <v>644</v>
      </c>
      <c r="AC576" t="s">
        <v>2104</v>
      </c>
    </row>
    <row r="577" spans="11:29" ht="15.75" thickBot="1">
      <c r="K577" s="5" t="s">
        <v>645</v>
      </c>
      <c r="AC577" t="s">
        <v>2105</v>
      </c>
    </row>
    <row r="578" spans="11:29" ht="15.75" thickBot="1">
      <c r="K578" s="5" t="s">
        <v>646</v>
      </c>
      <c r="AC578" t="s">
        <v>2106</v>
      </c>
    </row>
    <row r="579" spans="11:29" ht="15.75" thickBot="1">
      <c r="K579" s="5" t="s">
        <v>647</v>
      </c>
      <c r="AC579" t="s">
        <v>2107</v>
      </c>
    </row>
    <row r="580" spans="11:29" ht="15.75" thickBot="1">
      <c r="K580" s="5" t="s">
        <v>648</v>
      </c>
      <c r="AC580" t="s">
        <v>2108</v>
      </c>
    </row>
    <row r="581" spans="11:29" ht="15.75" thickBot="1">
      <c r="K581" s="5" t="s">
        <v>649</v>
      </c>
      <c r="AC581" t="s">
        <v>2109</v>
      </c>
    </row>
    <row r="582" spans="11:29" ht="15.75" thickBot="1">
      <c r="K582" s="5" t="s">
        <v>650</v>
      </c>
      <c r="AC582" t="s">
        <v>2110</v>
      </c>
    </row>
    <row r="583" spans="11:29" ht="15.75" thickBot="1">
      <c r="K583" s="5" t="s">
        <v>651</v>
      </c>
      <c r="AC583" t="s">
        <v>2111</v>
      </c>
    </row>
    <row r="584" spans="11:29" ht="15.75" thickBot="1">
      <c r="K584" s="5" t="s">
        <v>652</v>
      </c>
      <c r="AC584" t="s">
        <v>2112</v>
      </c>
    </row>
    <row r="585" spans="11:29" ht="15.75" thickBot="1">
      <c r="K585" s="5" t="s">
        <v>653</v>
      </c>
      <c r="AC585" t="s">
        <v>2113</v>
      </c>
    </row>
    <row r="586" spans="11:29" ht="15.75" thickBot="1">
      <c r="K586" s="5" t="s">
        <v>654</v>
      </c>
      <c r="AC586" t="s">
        <v>2114</v>
      </c>
    </row>
    <row r="587" spans="11:29" ht="15.75" thickBot="1">
      <c r="K587" s="5" t="s">
        <v>655</v>
      </c>
      <c r="AC587" t="s">
        <v>2115</v>
      </c>
    </row>
    <row r="588" spans="11:29" ht="15.75" thickBot="1">
      <c r="K588" s="5" t="s">
        <v>656</v>
      </c>
      <c r="AC588" t="s">
        <v>2116</v>
      </c>
    </row>
    <row r="589" spans="11:29" ht="15.75" thickBot="1">
      <c r="K589" s="5" t="s">
        <v>657</v>
      </c>
      <c r="AC589" t="s">
        <v>2117</v>
      </c>
    </row>
    <row r="590" spans="11:29" ht="15.75" thickBot="1">
      <c r="K590" s="5" t="s">
        <v>658</v>
      </c>
      <c r="AC590" t="s">
        <v>2118</v>
      </c>
    </row>
    <row r="591" spans="11:29" ht="15.75" thickBot="1">
      <c r="K591" s="5" t="s">
        <v>659</v>
      </c>
      <c r="AC591" t="s">
        <v>2119</v>
      </c>
    </row>
    <row r="592" spans="11:29" ht="15.75" thickBot="1">
      <c r="K592" s="5" t="s">
        <v>660</v>
      </c>
      <c r="AC592" t="s">
        <v>2120</v>
      </c>
    </row>
    <row r="593" spans="11:29" ht="15.75" thickBot="1">
      <c r="K593" s="5" t="s">
        <v>661</v>
      </c>
      <c r="AC593" t="s">
        <v>2121</v>
      </c>
    </row>
    <row r="594" spans="11:29" ht="15.75" thickBot="1">
      <c r="K594" s="5" t="s">
        <v>662</v>
      </c>
      <c r="AC594" t="s">
        <v>2122</v>
      </c>
    </row>
    <row r="595" spans="11:29" ht="15.75" thickBot="1">
      <c r="K595" s="5" t="s">
        <v>663</v>
      </c>
      <c r="AC595" t="s">
        <v>2123</v>
      </c>
    </row>
    <row r="596" spans="11:29" ht="15.75" thickBot="1">
      <c r="K596" s="5" t="s">
        <v>664</v>
      </c>
      <c r="AC596" t="s">
        <v>2124</v>
      </c>
    </row>
    <row r="597" spans="11:29" ht="15.75" thickBot="1">
      <c r="K597" s="5" t="s">
        <v>665</v>
      </c>
      <c r="AC597" t="s">
        <v>2125</v>
      </c>
    </row>
    <row r="598" spans="11:29" ht="15.75" thickBot="1">
      <c r="K598" s="5" t="s">
        <v>666</v>
      </c>
      <c r="AC598" t="s">
        <v>2126</v>
      </c>
    </row>
    <row r="599" spans="11:29" ht="15.75" thickBot="1">
      <c r="K599" s="5" t="s">
        <v>667</v>
      </c>
      <c r="AC599" t="s">
        <v>2127</v>
      </c>
    </row>
    <row r="600" spans="11:29" ht="15.75" thickBot="1">
      <c r="K600" s="5" t="s">
        <v>668</v>
      </c>
      <c r="AC600" t="s">
        <v>2128</v>
      </c>
    </row>
    <row r="601" spans="11:29" ht="15.75" thickBot="1">
      <c r="K601" s="5" t="s">
        <v>669</v>
      </c>
      <c r="AC601" t="s">
        <v>2129</v>
      </c>
    </row>
    <row r="602" spans="11:29" ht="15.75" thickBot="1">
      <c r="K602" s="5" t="s">
        <v>670</v>
      </c>
      <c r="AC602" t="s">
        <v>2130</v>
      </c>
    </row>
    <row r="603" spans="11:29" ht="15.75" thickBot="1">
      <c r="K603" s="5" t="s">
        <v>671</v>
      </c>
      <c r="AC603" t="s">
        <v>2131</v>
      </c>
    </row>
    <row r="604" spans="11:29" ht="15.75" thickBot="1">
      <c r="K604" s="5" t="s">
        <v>672</v>
      </c>
      <c r="AC604" t="s">
        <v>2132</v>
      </c>
    </row>
    <row r="605" spans="11:29" ht="15.75" thickBot="1">
      <c r="K605" s="5" t="s">
        <v>673</v>
      </c>
      <c r="AC605" t="s">
        <v>2133</v>
      </c>
    </row>
    <row r="606" spans="11:29" ht="15.75" thickBot="1">
      <c r="K606" s="5" t="s">
        <v>674</v>
      </c>
      <c r="AC606" t="s">
        <v>2134</v>
      </c>
    </row>
    <row r="607" spans="11:29" ht="15.75" thickBot="1">
      <c r="K607" s="5" t="s">
        <v>675</v>
      </c>
      <c r="AC607" t="s">
        <v>2135</v>
      </c>
    </row>
    <row r="608" spans="11:29" ht="15.75" thickBot="1">
      <c r="K608" s="5" t="s">
        <v>676</v>
      </c>
      <c r="AC608" t="s">
        <v>2136</v>
      </c>
    </row>
    <row r="609" spans="11:29" ht="15.75" thickBot="1">
      <c r="K609" s="5" t="s">
        <v>677</v>
      </c>
      <c r="AC609" t="s">
        <v>2137</v>
      </c>
    </row>
    <row r="610" spans="11:29" ht="15.75" thickBot="1">
      <c r="K610" s="5" t="s">
        <v>678</v>
      </c>
      <c r="AC610" t="s">
        <v>2138</v>
      </c>
    </row>
    <row r="611" spans="11:29" ht="15.75" thickBot="1">
      <c r="K611" s="5" t="s">
        <v>679</v>
      </c>
      <c r="AC611" t="s">
        <v>2139</v>
      </c>
    </row>
    <row r="612" spans="11:29" ht="15.75" thickBot="1">
      <c r="K612" s="5" t="s">
        <v>680</v>
      </c>
      <c r="AC612" t="s">
        <v>2140</v>
      </c>
    </row>
    <row r="613" spans="11:29" ht="15.75" thickBot="1">
      <c r="K613" s="5" t="s">
        <v>681</v>
      </c>
      <c r="AC613" t="s">
        <v>2141</v>
      </c>
    </row>
    <row r="614" spans="11:29" ht="15.75" thickBot="1">
      <c r="K614" s="5" t="s">
        <v>682</v>
      </c>
      <c r="AC614" t="s">
        <v>2142</v>
      </c>
    </row>
    <row r="615" spans="11:29" ht="15.75" thickBot="1">
      <c r="K615" s="5" t="s">
        <v>683</v>
      </c>
      <c r="AC615" t="s">
        <v>2143</v>
      </c>
    </row>
    <row r="616" spans="11:29" ht="15.75" thickBot="1">
      <c r="K616" s="5" t="s">
        <v>684</v>
      </c>
      <c r="AC616" t="s">
        <v>2144</v>
      </c>
    </row>
    <row r="617" spans="11:29" ht="15.75" thickBot="1">
      <c r="K617" s="5" t="s">
        <v>685</v>
      </c>
      <c r="AC617" t="s">
        <v>2145</v>
      </c>
    </row>
    <row r="618" spans="11:29" ht="15.75" thickBot="1">
      <c r="K618" s="5" t="s">
        <v>686</v>
      </c>
      <c r="AC618" t="s">
        <v>2146</v>
      </c>
    </row>
    <row r="619" spans="11:29" ht="15.75" thickBot="1">
      <c r="K619" s="5" t="s">
        <v>687</v>
      </c>
      <c r="AC619" t="s">
        <v>2147</v>
      </c>
    </row>
    <row r="620" spans="11:29" ht="15.75" thickBot="1">
      <c r="K620" s="5" t="s">
        <v>688</v>
      </c>
      <c r="AC620" t="s">
        <v>2148</v>
      </c>
    </row>
    <row r="621" spans="11:29" ht="15.75" thickBot="1">
      <c r="K621" s="5" t="s">
        <v>689</v>
      </c>
      <c r="AC621" t="s">
        <v>2149</v>
      </c>
    </row>
    <row r="622" spans="11:29" ht="15.75" thickBot="1">
      <c r="K622" s="5" t="s">
        <v>690</v>
      </c>
      <c r="AC622" t="s">
        <v>2150</v>
      </c>
    </row>
    <row r="623" spans="11:29" ht="15.75" thickBot="1">
      <c r="K623" s="5" t="s">
        <v>691</v>
      </c>
      <c r="AC623" t="s">
        <v>2151</v>
      </c>
    </row>
    <row r="624" spans="11:29" ht="15.75" thickBot="1">
      <c r="K624" s="5" t="s">
        <v>692</v>
      </c>
      <c r="AC624" t="s">
        <v>2152</v>
      </c>
    </row>
    <row r="625" spans="11:29" ht="15.75" thickBot="1">
      <c r="K625" s="5" t="s">
        <v>693</v>
      </c>
      <c r="AC625" t="s">
        <v>2153</v>
      </c>
    </row>
    <row r="626" spans="11:29" ht="15.75" thickBot="1">
      <c r="K626" s="5" t="s">
        <v>694</v>
      </c>
      <c r="AC626" t="s">
        <v>2154</v>
      </c>
    </row>
    <row r="627" spans="11:29" ht="15.75" thickBot="1">
      <c r="K627" s="5" t="s">
        <v>695</v>
      </c>
      <c r="AC627" t="s">
        <v>2155</v>
      </c>
    </row>
    <row r="628" spans="11:29" ht="15.75" thickBot="1">
      <c r="K628" s="5" t="s">
        <v>696</v>
      </c>
      <c r="AC628" t="s">
        <v>2156</v>
      </c>
    </row>
    <row r="629" spans="11:29" ht="15.75" thickBot="1">
      <c r="K629" s="5" t="s">
        <v>697</v>
      </c>
      <c r="AC629" t="s">
        <v>2157</v>
      </c>
    </row>
    <row r="630" spans="11:29" ht="15.75" thickBot="1">
      <c r="K630" s="5" t="s">
        <v>698</v>
      </c>
      <c r="AC630" t="s">
        <v>2158</v>
      </c>
    </row>
    <row r="631" spans="11:29" ht="15.75" thickBot="1">
      <c r="K631" s="5" t="s">
        <v>699</v>
      </c>
      <c r="AC631" t="s">
        <v>2159</v>
      </c>
    </row>
    <row r="632" spans="11:29" ht="15.75" thickBot="1">
      <c r="K632" s="5" t="s">
        <v>700</v>
      </c>
      <c r="AC632" t="s">
        <v>2160</v>
      </c>
    </row>
    <row r="633" spans="11:29" ht="15.75" thickBot="1">
      <c r="K633" s="5" t="s">
        <v>701</v>
      </c>
      <c r="AC633" t="s">
        <v>2161</v>
      </c>
    </row>
    <row r="634" spans="11:29" ht="15.75" thickBot="1">
      <c r="K634" s="5" t="s">
        <v>702</v>
      </c>
      <c r="AC634" t="s">
        <v>2162</v>
      </c>
    </row>
    <row r="635" spans="11:29" ht="15.75" thickBot="1">
      <c r="K635" s="5" t="s">
        <v>703</v>
      </c>
      <c r="AC635" t="s">
        <v>2163</v>
      </c>
    </row>
    <row r="636" spans="11:29" ht="15.75" thickBot="1">
      <c r="K636" s="5" t="s">
        <v>704</v>
      </c>
      <c r="AC636" t="s">
        <v>2164</v>
      </c>
    </row>
    <row r="637" spans="11:29" ht="15.75" thickBot="1">
      <c r="K637" s="5" t="s">
        <v>705</v>
      </c>
      <c r="AC637" t="s">
        <v>2165</v>
      </c>
    </row>
    <row r="638" spans="11:29" ht="15.75" thickBot="1">
      <c r="K638" s="5" t="s">
        <v>706</v>
      </c>
      <c r="AC638" t="s">
        <v>2166</v>
      </c>
    </row>
    <row r="639" spans="11:29" ht="15.75" thickBot="1">
      <c r="K639" s="5" t="s">
        <v>707</v>
      </c>
      <c r="AC639" t="s">
        <v>2167</v>
      </c>
    </row>
    <row r="640" spans="11:29" ht="15.75" thickBot="1">
      <c r="K640" s="5" t="s">
        <v>708</v>
      </c>
      <c r="AC640" t="s">
        <v>2168</v>
      </c>
    </row>
    <row r="641" spans="11:29" ht="15.75" thickBot="1">
      <c r="K641" s="5" t="s">
        <v>709</v>
      </c>
      <c r="AC641" t="s">
        <v>2169</v>
      </c>
    </row>
    <row r="642" spans="11:29" ht="15.75" thickBot="1">
      <c r="K642" s="5" t="s">
        <v>710</v>
      </c>
      <c r="AC642" t="s">
        <v>2170</v>
      </c>
    </row>
    <row r="643" spans="11:29" ht="15.75" thickBot="1">
      <c r="K643" s="5" t="s">
        <v>711</v>
      </c>
      <c r="AC643" t="s">
        <v>2171</v>
      </c>
    </row>
    <row r="644" spans="11:29" ht="15.75" thickBot="1">
      <c r="K644" s="5" t="s">
        <v>712</v>
      </c>
      <c r="AC644" t="s">
        <v>2172</v>
      </c>
    </row>
    <row r="645" spans="11:29" ht="15.75" thickBot="1">
      <c r="K645" s="5" t="s">
        <v>713</v>
      </c>
      <c r="AC645" t="s">
        <v>2173</v>
      </c>
    </row>
    <row r="646" spans="11:29" ht="15.75" thickBot="1">
      <c r="K646" s="5" t="s">
        <v>714</v>
      </c>
      <c r="AC646" t="s">
        <v>2174</v>
      </c>
    </row>
    <row r="647" spans="11:29" ht="15.75" thickBot="1">
      <c r="K647" s="5" t="s">
        <v>715</v>
      </c>
      <c r="AC647" t="s">
        <v>2175</v>
      </c>
    </row>
    <row r="648" spans="11:29" ht="15.75" thickBot="1">
      <c r="K648" s="5" t="s">
        <v>716</v>
      </c>
      <c r="AC648" t="s">
        <v>2176</v>
      </c>
    </row>
    <row r="649" spans="11:29" ht="15.75" thickBot="1">
      <c r="K649" s="5" t="s">
        <v>717</v>
      </c>
      <c r="AC649" t="s">
        <v>2177</v>
      </c>
    </row>
    <row r="650" spans="11:29" ht="15.75" thickBot="1">
      <c r="K650" s="5" t="s">
        <v>718</v>
      </c>
      <c r="AC650" t="s">
        <v>2178</v>
      </c>
    </row>
    <row r="651" spans="11:29" ht="15.75" thickBot="1">
      <c r="K651" s="5" t="s">
        <v>719</v>
      </c>
      <c r="AC651" t="s">
        <v>2179</v>
      </c>
    </row>
    <row r="652" spans="11:29" ht="15.75" thickBot="1">
      <c r="K652" s="5" t="s">
        <v>720</v>
      </c>
      <c r="AC652" t="s">
        <v>2180</v>
      </c>
    </row>
    <row r="653" spans="11:29" ht="15.75" thickBot="1">
      <c r="K653" s="5" t="s">
        <v>721</v>
      </c>
      <c r="AC653" t="s">
        <v>2181</v>
      </c>
    </row>
    <row r="654" spans="11:29" ht="15.75" thickBot="1">
      <c r="K654" s="5" t="s">
        <v>722</v>
      </c>
      <c r="AC654" t="s">
        <v>2182</v>
      </c>
    </row>
    <row r="655" spans="11:29" ht="15.75" thickBot="1">
      <c r="K655" s="5" t="s">
        <v>723</v>
      </c>
      <c r="AC655" t="s">
        <v>2183</v>
      </c>
    </row>
    <row r="656" spans="11:29" ht="15.75" thickBot="1">
      <c r="K656" s="5" t="s">
        <v>724</v>
      </c>
      <c r="AC656" t="s">
        <v>2184</v>
      </c>
    </row>
    <row r="657" spans="11:29" ht="15.75" thickBot="1">
      <c r="K657" s="5" t="s">
        <v>725</v>
      </c>
      <c r="AC657" t="s">
        <v>2185</v>
      </c>
    </row>
    <row r="658" spans="11:29" ht="15.75" thickBot="1">
      <c r="K658" s="5" t="s">
        <v>726</v>
      </c>
      <c r="AC658" t="s">
        <v>2186</v>
      </c>
    </row>
    <row r="659" spans="11:29" ht="15.75" thickBot="1">
      <c r="K659" s="5" t="s">
        <v>727</v>
      </c>
      <c r="AC659" t="s">
        <v>2187</v>
      </c>
    </row>
    <row r="660" spans="11:29" ht="15.75" thickBot="1">
      <c r="K660" s="5" t="s">
        <v>728</v>
      </c>
      <c r="AC660" t="s">
        <v>2188</v>
      </c>
    </row>
    <row r="661" spans="11:29" ht="15.75" thickBot="1">
      <c r="K661" s="5" t="s">
        <v>729</v>
      </c>
      <c r="AC661" t="s">
        <v>2189</v>
      </c>
    </row>
    <row r="662" spans="11:29" ht="15.75" thickBot="1">
      <c r="K662" s="5" t="s">
        <v>730</v>
      </c>
      <c r="AC662" t="s">
        <v>2190</v>
      </c>
    </row>
    <row r="663" spans="11:29" ht="15.75" thickBot="1">
      <c r="K663" s="5" t="s">
        <v>731</v>
      </c>
      <c r="AC663" t="s">
        <v>2191</v>
      </c>
    </row>
    <row r="664" spans="11:29" ht="15.75" thickBot="1">
      <c r="K664" s="5" t="s">
        <v>732</v>
      </c>
      <c r="AC664" t="s">
        <v>2192</v>
      </c>
    </row>
    <row r="665" spans="11:29" ht="15.75" thickBot="1">
      <c r="K665" s="5" t="s">
        <v>733</v>
      </c>
      <c r="AC665" t="s">
        <v>2193</v>
      </c>
    </row>
    <row r="666" spans="11:29" ht="15.75" thickBot="1">
      <c r="K666" s="5" t="s">
        <v>734</v>
      </c>
      <c r="AC666" t="s">
        <v>2194</v>
      </c>
    </row>
    <row r="667" spans="11:29" ht="15.75" thickBot="1">
      <c r="K667" s="5" t="s">
        <v>735</v>
      </c>
      <c r="AC667" t="s">
        <v>2195</v>
      </c>
    </row>
    <row r="668" spans="11:29" ht="15.75" thickBot="1">
      <c r="K668" s="5" t="s">
        <v>736</v>
      </c>
      <c r="AC668" t="s">
        <v>2196</v>
      </c>
    </row>
    <row r="669" spans="11:29" ht="15.75" thickBot="1">
      <c r="K669" s="5" t="s">
        <v>737</v>
      </c>
      <c r="AC669" t="s">
        <v>2197</v>
      </c>
    </row>
    <row r="670" spans="11:29" ht="15.75" thickBot="1">
      <c r="K670" s="5" t="s">
        <v>738</v>
      </c>
      <c r="AC670" t="s">
        <v>2198</v>
      </c>
    </row>
    <row r="671" spans="11:29" ht="15.75" thickBot="1">
      <c r="K671" s="5" t="s">
        <v>739</v>
      </c>
      <c r="AC671" t="s">
        <v>2199</v>
      </c>
    </row>
    <row r="672" spans="11:29" ht="15.75" thickBot="1">
      <c r="K672" s="5" t="s">
        <v>740</v>
      </c>
      <c r="AC672" t="s">
        <v>2200</v>
      </c>
    </row>
    <row r="673" spans="11:29" ht="15.75" thickBot="1">
      <c r="K673" s="5" t="s">
        <v>741</v>
      </c>
      <c r="AC673" t="s">
        <v>2201</v>
      </c>
    </row>
    <row r="674" spans="11:29" ht="15.75" thickBot="1">
      <c r="K674" s="5" t="s">
        <v>742</v>
      </c>
      <c r="AC674" t="s">
        <v>2202</v>
      </c>
    </row>
    <row r="675" spans="11:29" ht="15.75" thickBot="1">
      <c r="K675" s="5" t="s">
        <v>743</v>
      </c>
      <c r="AC675" t="s">
        <v>2203</v>
      </c>
    </row>
    <row r="676" spans="11:29" ht="15.75" thickBot="1">
      <c r="K676" s="5" t="s">
        <v>744</v>
      </c>
      <c r="AC676" t="s">
        <v>2204</v>
      </c>
    </row>
    <row r="677" spans="11:29" ht="15.75" thickBot="1">
      <c r="K677" s="5" t="s">
        <v>745</v>
      </c>
      <c r="AC677" t="s">
        <v>2205</v>
      </c>
    </row>
    <row r="678" spans="11:29" ht="15.75" thickBot="1">
      <c r="K678" s="5" t="s">
        <v>746</v>
      </c>
      <c r="AC678" t="s">
        <v>2206</v>
      </c>
    </row>
    <row r="679" spans="11:29" ht="15.75" thickBot="1">
      <c r="K679" s="5" t="s">
        <v>747</v>
      </c>
      <c r="AC679" t="s">
        <v>2207</v>
      </c>
    </row>
    <row r="680" spans="11:29" ht="15.75" thickBot="1">
      <c r="K680" s="5" t="s">
        <v>748</v>
      </c>
      <c r="AC680" t="s">
        <v>2208</v>
      </c>
    </row>
    <row r="681" spans="11:29" ht="15.75" thickBot="1">
      <c r="K681" s="5" t="s">
        <v>749</v>
      </c>
      <c r="AC681" t="s">
        <v>2209</v>
      </c>
    </row>
    <row r="682" spans="11:29" ht="15.75" thickBot="1">
      <c r="K682" s="5" t="s">
        <v>750</v>
      </c>
      <c r="AC682" t="s">
        <v>2210</v>
      </c>
    </row>
    <row r="683" spans="11:29" ht="15.75" thickBot="1">
      <c r="K683" s="5" t="s">
        <v>751</v>
      </c>
      <c r="AC683" t="s">
        <v>2211</v>
      </c>
    </row>
    <row r="684" spans="11:29" ht="15.75" thickBot="1">
      <c r="K684" s="5" t="s">
        <v>752</v>
      </c>
      <c r="AC684" t="s">
        <v>2212</v>
      </c>
    </row>
    <row r="685" spans="11:29" ht="15.75" thickBot="1">
      <c r="K685" s="5" t="s">
        <v>753</v>
      </c>
      <c r="AC685" t="s">
        <v>2213</v>
      </c>
    </row>
    <row r="686" spans="11:29" ht="15.75" thickBot="1">
      <c r="K686" s="5" t="s">
        <v>754</v>
      </c>
      <c r="AC686" t="s">
        <v>2214</v>
      </c>
    </row>
    <row r="687" spans="11:29" ht="15.75" thickBot="1">
      <c r="K687" s="5" t="s">
        <v>755</v>
      </c>
      <c r="AC687" t="s">
        <v>2215</v>
      </c>
    </row>
    <row r="688" spans="11:29" ht="15.75" thickBot="1">
      <c r="K688" s="5" t="s">
        <v>756</v>
      </c>
      <c r="AC688" t="s">
        <v>2216</v>
      </c>
    </row>
    <row r="689" spans="11:29" ht="15.75" thickBot="1">
      <c r="K689" s="5" t="s">
        <v>757</v>
      </c>
      <c r="AC689" t="s">
        <v>2217</v>
      </c>
    </row>
    <row r="690" spans="11:29" ht="15.75" thickBot="1">
      <c r="K690" s="5" t="s">
        <v>758</v>
      </c>
      <c r="AC690" t="s">
        <v>2218</v>
      </c>
    </row>
    <row r="691" spans="11:29" ht="15.75" thickBot="1">
      <c r="K691" s="5" t="s">
        <v>759</v>
      </c>
      <c r="AC691" t="s">
        <v>2219</v>
      </c>
    </row>
    <row r="692" spans="11:29" ht="15.75" thickBot="1">
      <c r="K692" s="5" t="s">
        <v>760</v>
      </c>
      <c r="AC692" t="s">
        <v>2220</v>
      </c>
    </row>
    <row r="693" spans="11:29" ht="15.75" thickBot="1">
      <c r="K693" s="5" t="s">
        <v>761</v>
      </c>
      <c r="AC693" t="s">
        <v>2221</v>
      </c>
    </row>
    <row r="694" spans="11:29" ht="15.75" thickBot="1">
      <c r="K694" s="5" t="s">
        <v>762</v>
      </c>
      <c r="AC694" t="s">
        <v>2222</v>
      </c>
    </row>
    <row r="695" spans="11:29" ht="15.75" thickBot="1">
      <c r="K695" s="5" t="s">
        <v>763</v>
      </c>
      <c r="AC695" t="s">
        <v>2223</v>
      </c>
    </row>
    <row r="696" spans="11:29" ht="15.75" thickBot="1">
      <c r="K696" s="5" t="s">
        <v>764</v>
      </c>
      <c r="AC696" t="s">
        <v>2224</v>
      </c>
    </row>
    <row r="697" spans="11:29" ht="15.75" thickBot="1">
      <c r="K697" s="5" t="s">
        <v>765</v>
      </c>
      <c r="AC697" t="s">
        <v>2225</v>
      </c>
    </row>
    <row r="698" spans="11:29" ht="15.75" thickBot="1">
      <c r="K698" s="5" t="s">
        <v>766</v>
      </c>
      <c r="AC698" t="s">
        <v>2226</v>
      </c>
    </row>
    <row r="699" spans="11:29" ht="15.75" thickBot="1">
      <c r="K699" s="5" t="s">
        <v>767</v>
      </c>
      <c r="AC699" t="s">
        <v>2227</v>
      </c>
    </row>
    <row r="700" spans="11:29" ht="15.75" thickBot="1">
      <c r="K700" s="5" t="s">
        <v>768</v>
      </c>
      <c r="AC700" t="s">
        <v>2228</v>
      </c>
    </row>
    <row r="701" spans="11:29" ht="15.75" thickBot="1">
      <c r="K701" s="5" t="s">
        <v>769</v>
      </c>
      <c r="AC701" t="s">
        <v>2229</v>
      </c>
    </row>
    <row r="702" spans="11:29" ht="15.75" thickBot="1">
      <c r="K702" s="5" t="s">
        <v>770</v>
      </c>
      <c r="AC702" t="s">
        <v>2230</v>
      </c>
    </row>
    <row r="703" spans="11:29" ht="15.75" thickBot="1">
      <c r="K703" s="5" t="s">
        <v>771</v>
      </c>
      <c r="AC703" t="s">
        <v>2231</v>
      </c>
    </row>
    <row r="704" spans="11:29" ht="15.75" thickBot="1">
      <c r="K704" s="5" t="s">
        <v>772</v>
      </c>
      <c r="AC704" t="s">
        <v>2232</v>
      </c>
    </row>
    <row r="705" spans="11:29" ht="15.75" thickBot="1">
      <c r="K705" s="5" t="s">
        <v>773</v>
      </c>
      <c r="AC705" t="s">
        <v>2233</v>
      </c>
    </row>
    <row r="706" spans="11:29" ht="15.75" thickBot="1">
      <c r="K706" s="5" t="s">
        <v>774</v>
      </c>
      <c r="AC706" t="s">
        <v>2234</v>
      </c>
    </row>
    <row r="707" spans="11:29" ht="15.75" thickBot="1">
      <c r="K707" s="5" t="s">
        <v>775</v>
      </c>
      <c r="AC707" t="s">
        <v>2235</v>
      </c>
    </row>
    <row r="708" spans="11:29" ht="15.75" thickBot="1">
      <c r="K708" s="5" t="s">
        <v>776</v>
      </c>
      <c r="AC708" t="s">
        <v>2236</v>
      </c>
    </row>
    <row r="709" spans="11:29" ht="15.75" thickBot="1">
      <c r="K709" s="5" t="s">
        <v>777</v>
      </c>
      <c r="AC709" t="s">
        <v>2237</v>
      </c>
    </row>
    <row r="710" spans="11:29" ht="15.75" thickBot="1">
      <c r="K710" s="5" t="s">
        <v>778</v>
      </c>
      <c r="AC710" t="s">
        <v>2238</v>
      </c>
    </row>
    <row r="711" spans="11:29" ht="15.75" thickBot="1">
      <c r="K711" s="5" t="s">
        <v>779</v>
      </c>
      <c r="AC711" t="s">
        <v>2239</v>
      </c>
    </row>
    <row r="712" spans="11:29" ht="15.75" thickBot="1">
      <c r="K712" s="5" t="s">
        <v>780</v>
      </c>
      <c r="AC712" t="s">
        <v>2240</v>
      </c>
    </row>
    <row r="713" spans="11:29" ht="15.75" thickBot="1">
      <c r="K713" s="5" t="s">
        <v>781</v>
      </c>
      <c r="AC713" t="s">
        <v>2241</v>
      </c>
    </row>
    <row r="714" spans="11:29" ht="15.75" thickBot="1">
      <c r="K714" s="5" t="s">
        <v>782</v>
      </c>
      <c r="AC714" t="s">
        <v>2242</v>
      </c>
    </row>
    <row r="715" spans="11:29" ht="15.75" thickBot="1">
      <c r="K715" s="5" t="s">
        <v>783</v>
      </c>
      <c r="AC715" t="s">
        <v>2243</v>
      </c>
    </row>
    <row r="716" spans="11:29" ht="15.75" thickBot="1">
      <c r="K716" s="5" t="s">
        <v>784</v>
      </c>
      <c r="AC716" t="s">
        <v>2244</v>
      </c>
    </row>
    <row r="717" spans="11:29" ht="15.75" thickBot="1">
      <c r="K717" s="5" t="s">
        <v>785</v>
      </c>
      <c r="AC717" t="s">
        <v>2245</v>
      </c>
    </row>
    <row r="718" spans="11:29" ht="15.75" thickBot="1">
      <c r="K718" s="5" t="s">
        <v>786</v>
      </c>
      <c r="AC718" t="s">
        <v>2246</v>
      </c>
    </row>
    <row r="719" spans="11:29" ht="15.75" thickBot="1">
      <c r="K719" s="5" t="s">
        <v>787</v>
      </c>
      <c r="AC719" t="s">
        <v>2247</v>
      </c>
    </row>
    <row r="720" spans="11:29" ht="15.75" thickBot="1">
      <c r="K720" s="5" t="s">
        <v>788</v>
      </c>
      <c r="AC720" t="s">
        <v>2248</v>
      </c>
    </row>
    <row r="721" spans="11:29" ht="15.75" thickBot="1">
      <c r="K721" s="5" t="s">
        <v>789</v>
      </c>
      <c r="AC721" t="s">
        <v>2249</v>
      </c>
    </row>
    <row r="722" spans="11:29" ht="15.75" thickBot="1">
      <c r="K722" s="5" t="s">
        <v>790</v>
      </c>
      <c r="AC722" t="s">
        <v>2250</v>
      </c>
    </row>
    <row r="723" spans="11:29" ht="15.75" thickBot="1">
      <c r="K723" s="5" t="s">
        <v>791</v>
      </c>
      <c r="AC723" t="s">
        <v>2251</v>
      </c>
    </row>
    <row r="724" spans="11:29" ht="15.75" thickBot="1">
      <c r="K724" s="5" t="s">
        <v>792</v>
      </c>
      <c r="AC724" t="s">
        <v>2252</v>
      </c>
    </row>
    <row r="725" spans="11:29" ht="15.75" thickBot="1">
      <c r="K725" s="5" t="s">
        <v>793</v>
      </c>
      <c r="AC725" t="s">
        <v>2253</v>
      </c>
    </row>
    <row r="726" spans="11:29" ht="15.75" thickBot="1">
      <c r="K726" s="5" t="s">
        <v>794</v>
      </c>
      <c r="AC726" t="s">
        <v>2254</v>
      </c>
    </row>
    <row r="727" spans="11:29" ht="15.75" thickBot="1">
      <c r="K727" s="5" t="s">
        <v>795</v>
      </c>
      <c r="AC727" t="s">
        <v>2255</v>
      </c>
    </row>
    <row r="728" spans="11:29" ht="15.75" thickBot="1">
      <c r="K728" s="5" t="s">
        <v>796</v>
      </c>
      <c r="AC728" t="s">
        <v>2256</v>
      </c>
    </row>
    <row r="729" spans="11:29" ht="15.75" thickBot="1">
      <c r="K729" s="5" t="s">
        <v>797</v>
      </c>
      <c r="AC729" t="s">
        <v>2257</v>
      </c>
    </row>
    <row r="730" spans="11:29" ht="15.75" thickBot="1">
      <c r="K730" s="5" t="s">
        <v>798</v>
      </c>
      <c r="AC730" t="s">
        <v>2258</v>
      </c>
    </row>
    <row r="731" spans="11:29" ht="15.75" thickBot="1">
      <c r="K731" s="5" t="s">
        <v>799</v>
      </c>
      <c r="AC731" t="s">
        <v>2259</v>
      </c>
    </row>
    <row r="732" spans="11:29" ht="15.75" thickBot="1">
      <c r="K732" s="5" t="s">
        <v>800</v>
      </c>
      <c r="AC732" t="s">
        <v>2260</v>
      </c>
    </row>
    <row r="733" spans="11:29" ht="15.75" thickBot="1">
      <c r="K733" s="5" t="s">
        <v>801</v>
      </c>
      <c r="AC733" t="s">
        <v>2261</v>
      </c>
    </row>
    <row r="734" spans="11:29" ht="15.75" thickBot="1">
      <c r="K734" s="5" t="s">
        <v>802</v>
      </c>
      <c r="AC734" t="s">
        <v>2262</v>
      </c>
    </row>
    <row r="735" spans="11:29" ht="15.75" thickBot="1">
      <c r="K735" s="5" t="s">
        <v>803</v>
      </c>
      <c r="AC735" t="s">
        <v>2263</v>
      </c>
    </row>
    <row r="736" spans="11:29" ht="15.75" thickBot="1">
      <c r="K736" s="5" t="s">
        <v>804</v>
      </c>
    </row>
    <row r="737" spans="11:11" ht="15.75" thickBot="1">
      <c r="K737" s="5" t="s">
        <v>805</v>
      </c>
    </row>
    <row r="738" spans="11:11" ht="15.75" thickBot="1">
      <c r="K738" s="5" t="s">
        <v>806</v>
      </c>
    </row>
    <row r="739" spans="11:11" ht="15.75" thickBot="1">
      <c r="K739" s="5" t="s">
        <v>807</v>
      </c>
    </row>
    <row r="740" spans="11:11" ht="15.75" thickBot="1">
      <c r="K740" s="5" t="s">
        <v>808</v>
      </c>
    </row>
    <row r="741" spans="11:11" ht="15.75" thickBot="1">
      <c r="K741" s="5" t="s">
        <v>809</v>
      </c>
    </row>
    <row r="742" spans="11:11" ht="15.75" thickBot="1">
      <c r="K742" s="5" t="s">
        <v>810</v>
      </c>
    </row>
    <row r="743" spans="11:11" ht="15.75" thickBot="1">
      <c r="K743" s="5" t="s">
        <v>811</v>
      </c>
    </row>
    <row r="744" spans="11:11" ht="15.75" thickBot="1">
      <c r="K744" s="5" t="s">
        <v>812</v>
      </c>
    </row>
    <row r="745" spans="11:11" ht="15.75" thickBot="1">
      <c r="K745" s="5" t="s">
        <v>813</v>
      </c>
    </row>
    <row r="746" spans="11:11" ht="15.75" thickBot="1">
      <c r="K746" s="5" t="s">
        <v>814</v>
      </c>
    </row>
    <row r="747" spans="11:11" ht="15.75" thickBot="1">
      <c r="K747" s="5" t="s">
        <v>815</v>
      </c>
    </row>
    <row r="748" spans="11:11" ht="15.75" thickBot="1">
      <c r="K748" s="5" t="s">
        <v>816</v>
      </c>
    </row>
    <row r="749" spans="11:11" ht="15.75" thickBot="1">
      <c r="K749" s="5" t="s">
        <v>817</v>
      </c>
    </row>
    <row r="750" spans="11:11" ht="15.75" thickBot="1">
      <c r="K750" s="5" t="s">
        <v>818</v>
      </c>
    </row>
    <row r="751" spans="11:11" ht="15.75" thickBot="1">
      <c r="K751" s="5" t="s">
        <v>819</v>
      </c>
    </row>
    <row r="752" spans="11:11" ht="15.75" thickBot="1">
      <c r="K752" s="5" t="s">
        <v>820</v>
      </c>
    </row>
    <row r="753" spans="11:11" ht="15.75" thickBot="1">
      <c r="K753" s="5" t="s">
        <v>821</v>
      </c>
    </row>
    <row r="754" spans="11:11" ht="15.75" thickBot="1">
      <c r="K754" s="5" t="s">
        <v>822</v>
      </c>
    </row>
    <row r="755" spans="11:11" ht="15.75" thickBot="1">
      <c r="K755" s="5" t="s">
        <v>823</v>
      </c>
    </row>
    <row r="756" spans="11:11" ht="15.75" thickBot="1">
      <c r="K756" s="5" t="s">
        <v>824</v>
      </c>
    </row>
    <row r="757" spans="11:11" ht="15.75" thickBot="1">
      <c r="K757" s="5" t="s">
        <v>825</v>
      </c>
    </row>
    <row r="758" spans="11:11" ht="15.75" thickBot="1">
      <c r="K758" s="5" t="s">
        <v>826</v>
      </c>
    </row>
    <row r="759" spans="11:11" ht="15.75" thickBot="1">
      <c r="K759" s="5" t="s">
        <v>827</v>
      </c>
    </row>
    <row r="760" spans="11:11" ht="15.75" thickBot="1">
      <c r="K760" s="5" t="s">
        <v>828</v>
      </c>
    </row>
    <row r="761" spans="11:11" ht="15.75" thickBot="1">
      <c r="K761" s="5" t="s">
        <v>829</v>
      </c>
    </row>
    <row r="762" spans="11:11" ht="15.75" thickBot="1">
      <c r="K762" s="5" t="s">
        <v>830</v>
      </c>
    </row>
    <row r="763" spans="11:11" ht="15.75" thickBot="1">
      <c r="K763" s="5" t="s">
        <v>831</v>
      </c>
    </row>
    <row r="764" spans="11:11" ht="15.75" thickBot="1">
      <c r="K764" s="5" t="s">
        <v>832</v>
      </c>
    </row>
    <row r="765" spans="11:11" ht="15.75" thickBot="1">
      <c r="K765" s="5" t="s">
        <v>833</v>
      </c>
    </row>
    <row r="766" spans="11:11" ht="15.75" thickBot="1">
      <c r="K766" s="5" t="s">
        <v>834</v>
      </c>
    </row>
    <row r="767" spans="11:11" ht="15.75" thickBot="1">
      <c r="K767" s="5" t="s">
        <v>835</v>
      </c>
    </row>
    <row r="768" spans="11:11" ht="15.75" thickBot="1">
      <c r="K768" s="5" t="s">
        <v>836</v>
      </c>
    </row>
    <row r="769" spans="11:11" ht="15.75" thickBot="1">
      <c r="K769" s="5" t="s">
        <v>837</v>
      </c>
    </row>
    <row r="770" spans="11:11" ht="15.75" thickBot="1">
      <c r="K770" s="5" t="s">
        <v>838</v>
      </c>
    </row>
    <row r="771" spans="11:11" ht="15.75" thickBot="1">
      <c r="K771" s="5" t="s">
        <v>839</v>
      </c>
    </row>
    <row r="772" spans="11:11" ht="15.75" thickBot="1">
      <c r="K772" s="5" t="s">
        <v>840</v>
      </c>
    </row>
    <row r="773" spans="11:11" ht="15.75" thickBot="1">
      <c r="K773" s="5" t="s">
        <v>841</v>
      </c>
    </row>
    <row r="774" spans="11:11" ht="15.75" thickBot="1">
      <c r="K774" s="5" t="s">
        <v>842</v>
      </c>
    </row>
    <row r="775" spans="11:11" ht="15.75" thickBot="1">
      <c r="K775" s="5" t="s">
        <v>843</v>
      </c>
    </row>
    <row r="776" spans="11:11" ht="15.75" thickBot="1">
      <c r="K776" s="5" t="s">
        <v>844</v>
      </c>
    </row>
    <row r="777" spans="11:11" ht="15.75" thickBot="1">
      <c r="K777" s="5" t="s">
        <v>845</v>
      </c>
    </row>
    <row r="778" spans="11:11" ht="15.75" thickBot="1">
      <c r="K778" s="5" t="s">
        <v>846</v>
      </c>
    </row>
    <row r="779" spans="11:11" ht="15.75" thickBot="1">
      <c r="K779" s="5" t="s">
        <v>847</v>
      </c>
    </row>
    <row r="780" spans="11:11" ht="15.75" thickBot="1">
      <c r="K780" s="5" t="s">
        <v>848</v>
      </c>
    </row>
    <row r="781" spans="11:11" ht="15.75" thickBot="1">
      <c r="K781" s="5" t="s">
        <v>849</v>
      </c>
    </row>
    <row r="782" spans="11:11" ht="15.75" thickBot="1">
      <c r="K782" s="5" t="s">
        <v>850</v>
      </c>
    </row>
    <row r="783" spans="11:11" ht="15.75" thickBot="1">
      <c r="K783" s="5" t="s">
        <v>851</v>
      </c>
    </row>
    <row r="784" spans="11:11" ht="15.75" thickBot="1">
      <c r="K784" s="5" t="s">
        <v>852</v>
      </c>
    </row>
    <row r="785" spans="11:11" ht="15.75" thickBot="1">
      <c r="K785" s="5" t="s">
        <v>853</v>
      </c>
    </row>
    <row r="786" spans="11:11" ht="15.75" thickBot="1">
      <c r="K786" s="5" t="s">
        <v>854</v>
      </c>
    </row>
    <row r="787" spans="11:11" ht="15.75" thickBot="1">
      <c r="K787" s="5" t="s">
        <v>855</v>
      </c>
    </row>
    <row r="788" spans="11:11" ht="15.75" thickBot="1">
      <c r="K788" s="5" t="s">
        <v>856</v>
      </c>
    </row>
    <row r="789" spans="11:11" ht="15.75" thickBot="1">
      <c r="K789" s="5" t="s">
        <v>857</v>
      </c>
    </row>
    <row r="790" spans="11:11" ht="15.75" thickBot="1">
      <c r="K790" s="5" t="s">
        <v>858</v>
      </c>
    </row>
    <row r="791" spans="11:11" ht="15.75" thickBot="1">
      <c r="K791" s="5" t="s">
        <v>859</v>
      </c>
    </row>
    <row r="792" spans="11:11" ht="15.75" thickBot="1">
      <c r="K792" s="5" t="s">
        <v>860</v>
      </c>
    </row>
    <row r="793" spans="11:11" ht="15.75" thickBot="1">
      <c r="K793" s="5" t="s">
        <v>861</v>
      </c>
    </row>
    <row r="794" spans="11:11" ht="15.75" thickBot="1">
      <c r="K794" s="5" t="s">
        <v>862</v>
      </c>
    </row>
    <row r="795" spans="11:11" ht="15.75" thickBot="1">
      <c r="K795" s="5" t="s">
        <v>863</v>
      </c>
    </row>
    <row r="796" spans="11:11" ht="15.75" thickBot="1">
      <c r="K796" s="5" t="s">
        <v>864</v>
      </c>
    </row>
    <row r="797" spans="11:11" ht="15.75" thickBot="1">
      <c r="K797" s="5" t="s">
        <v>865</v>
      </c>
    </row>
    <row r="798" spans="11:11" ht="15.75" thickBot="1">
      <c r="K798" s="5" t="s">
        <v>866</v>
      </c>
    </row>
    <row r="799" spans="11:11" ht="15.75" thickBot="1">
      <c r="K799" s="5" t="s">
        <v>867</v>
      </c>
    </row>
    <row r="800" spans="11:11" ht="15.75" thickBot="1">
      <c r="K800" s="5" t="s">
        <v>868</v>
      </c>
    </row>
    <row r="801" spans="11:11" ht="15.75" thickBot="1">
      <c r="K801" s="5" t="s">
        <v>869</v>
      </c>
    </row>
    <row r="802" spans="11:11" ht="15.75" thickBot="1">
      <c r="K802" s="5" t="s">
        <v>870</v>
      </c>
    </row>
    <row r="803" spans="11:11" ht="15.75" thickBot="1">
      <c r="K803" s="5" t="s">
        <v>871</v>
      </c>
    </row>
    <row r="804" spans="11:11" ht="15.75" thickBot="1">
      <c r="K804" s="5" t="s">
        <v>872</v>
      </c>
    </row>
    <row r="805" spans="11:11" ht="15.75" thickBot="1">
      <c r="K805" s="5" t="s">
        <v>873</v>
      </c>
    </row>
    <row r="806" spans="11:11" ht="15.75" thickBot="1">
      <c r="K806" s="5" t="s">
        <v>874</v>
      </c>
    </row>
    <row r="807" spans="11:11" ht="15.75" thickBot="1">
      <c r="K807" s="5" t="s">
        <v>875</v>
      </c>
    </row>
    <row r="808" spans="11:11" ht="15.75" thickBot="1">
      <c r="K808" s="5" t="s">
        <v>876</v>
      </c>
    </row>
    <row r="809" spans="11:11" ht="15.75" thickBot="1">
      <c r="K809" s="5" t="s">
        <v>877</v>
      </c>
    </row>
    <row r="810" spans="11:11" ht="15.75" thickBot="1">
      <c r="K810" s="5" t="s">
        <v>878</v>
      </c>
    </row>
    <row r="811" spans="11:11" ht="15.75" thickBot="1">
      <c r="K811" s="5" t="s">
        <v>879</v>
      </c>
    </row>
    <row r="812" spans="11:11" ht="15.75" thickBot="1">
      <c r="K812" s="5" t="s">
        <v>880</v>
      </c>
    </row>
    <row r="813" spans="11:11" ht="15.75" thickBot="1">
      <c r="K813" s="5" t="s">
        <v>881</v>
      </c>
    </row>
    <row r="814" spans="11:11" ht="15.75" thickBot="1">
      <c r="K814" s="5" t="s">
        <v>882</v>
      </c>
    </row>
    <row r="815" spans="11:11" ht="15.75" thickBot="1">
      <c r="K815" s="5" t="s">
        <v>883</v>
      </c>
    </row>
    <row r="816" spans="11:11" ht="15.75" thickBot="1">
      <c r="K816" s="5" t="s">
        <v>884</v>
      </c>
    </row>
    <row r="817" spans="11:11" ht="15.75" thickBot="1">
      <c r="K817" s="5" t="s">
        <v>885</v>
      </c>
    </row>
    <row r="818" spans="11:11" ht="15.75" thickBot="1">
      <c r="K818" s="5" t="s">
        <v>886</v>
      </c>
    </row>
    <row r="819" spans="11:11" ht="15.75" thickBot="1">
      <c r="K819" s="5" t="s">
        <v>887</v>
      </c>
    </row>
    <row r="820" spans="11:11" ht="15.75" thickBot="1">
      <c r="K820" s="5" t="s">
        <v>888</v>
      </c>
    </row>
    <row r="821" spans="11:11" ht="15.75" thickBot="1">
      <c r="K821" s="5" t="s">
        <v>889</v>
      </c>
    </row>
    <row r="822" spans="11:11" ht="15.75" thickBot="1">
      <c r="K822" s="5" t="s">
        <v>890</v>
      </c>
    </row>
    <row r="823" spans="11:11" ht="15.75" thickBot="1">
      <c r="K823" s="5" t="s">
        <v>891</v>
      </c>
    </row>
    <row r="824" spans="11:11" ht="15.75" thickBot="1">
      <c r="K824" s="5" t="s">
        <v>892</v>
      </c>
    </row>
    <row r="825" spans="11:11" ht="15.75" thickBot="1">
      <c r="K825" s="5" t="s">
        <v>893</v>
      </c>
    </row>
    <row r="826" spans="11:11" ht="15.75" thickBot="1">
      <c r="K826" s="5" t="s">
        <v>894</v>
      </c>
    </row>
    <row r="827" spans="11:11" ht="15.75" thickBot="1">
      <c r="K827" s="5" t="s">
        <v>895</v>
      </c>
    </row>
    <row r="828" spans="11:11" ht="15.75" thickBot="1">
      <c r="K828" s="5" t="s">
        <v>896</v>
      </c>
    </row>
    <row r="829" spans="11:11" ht="15.75" thickBot="1">
      <c r="K829" s="5" t="s">
        <v>897</v>
      </c>
    </row>
    <row r="830" spans="11:11" ht="15.75" thickBot="1">
      <c r="K830" s="5" t="s">
        <v>898</v>
      </c>
    </row>
    <row r="831" spans="11:11" ht="15.75" thickBot="1">
      <c r="K831" s="5" t="s">
        <v>899</v>
      </c>
    </row>
    <row r="832" spans="11:11" ht="15.75" thickBot="1">
      <c r="K832" s="5" t="s">
        <v>900</v>
      </c>
    </row>
    <row r="833" spans="11:11" ht="15.75" thickBot="1">
      <c r="K833" s="5" t="s">
        <v>901</v>
      </c>
    </row>
    <row r="834" spans="11:11" ht="15.75" thickBot="1">
      <c r="K834" s="5" t="s">
        <v>902</v>
      </c>
    </row>
    <row r="835" spans="11:11" ht="15.75" thickBot="1">
      <c r="K835" s="5" t="s">
        <v>903</v>
      </c>
    </row>
    <row r="836" spans="11:11" ht="15.75" thickBot="1">
      <c r="K836" s="5" t="s">
        <v>904</v>
      </c>
    </row>
    <row r="837" spans="11:11" ht="15.75" thickBot="1">
      <c r="K837" s="5" t="s">
        <v>905</v>
      </c>
    </row>
    <row r="838" spans="11:11" ht="15.75" thickBot="1">
      <c r="K838" s="5" t="s">
        <v>906</v>
      </c>
    </row>
    <row r="839" spans="11:11" ht="15.75" thickBot="1">
      <c r="K839" s="5" t="s">
        <v>907</v>
      </c>
    </row>
    <row r="840" spans="11:11" ht="15.75" thickBot="1">
      <c r="K840" s="5" t="s">
        <v>908</v>
      </c>
    </row>
    <row r="841" spans="11:11" ht="15.75" thickBot="1">
      <c r="K841" s="5" t="s">
        <v>909</v>
      </c>
    </row>
    <row r="842" spans="11:11" ht="15.75" thickBot="1">
      <c r="K842" s="5" t="s">
        <v>910</v>
      </c>
    </row>
    <row r="843" spans="11:11" ht="15.75" thickBot="1">
      <c r="K843" s="5" t="s">
        <v>911</v>
      </c>
    </row>
    <row r="844" spans="11:11" ht="15.75" thickBot="1">
      <c r="K844" s="5" t="s">
        <v>912</v>
      </c>
    </row>
    <row r="845" spans="11:11" ht="15.75" thickBot="1">
      <c r="K845" s="5" t="s">
        <v>913</v>
      </c>
    </row>
    <row r="846" spans="11:11" ht="15.75" thickBot="1">
      <c r="K846" s="5" t="s">
        <v>914</v>
      </c>
    </row>
    <row r="847" spans="11:11" ht="15.75" thickBot="1">
      <c r="K847" s="5" t="s">
        <v>915</v>
      </c>
    </row>
    <row r="848" spans="11:11" ht="15.75" thickBot="1">
      <c r="K848" s="5" t="s">
        <v>916</v>
      </c>
    </row>
    <row r="849" spans="11:11" ht="15.75" thickBot="1">
      <c r="K849" s="5" t="s">
        <v>917</v>
      </c>
    </row>
    <row r="850" spans="11:11" ht="15.75" thickBot="1">
      <c r="K850" s="5" t="s">
        <v>918</v>
      </c>
    </row>
    <row r="851" spans="11:11" ht="15.75" thickBot="1">
      <c r="K851" s="5" t="s">
        <v>919</v>
      </c>
    </row>
    <row r="852" spans="11:11" ht="15.75" thickBot="1">
      <c r="K852" s="5" t="s">
        <v>920</v>
      </c>
    </row>
    <row r="853" spans="11:11" ht="15.75" thickBot="1">
      <c r="K853" s="5" t="s">
        <v>921</v>
      </c>
    </row>
    <row r="854" spans="11:11" ht="15.75" thickBot="1">
      <c r="K854" s="5" t="s">
        <v>922</v>
      </c>
    </row>
    <row r="855" spans="11:11" ht="15.75" thickBot="1">
      <c r="K855" s="5" t="s">
        <v>923</v>
      </c>
    </row>
    <row r="856" spans="11:11" ht="15.75" thickBot="1">
      <c r="K856" s="5" t="s">
        <v>924</v>
      </c>
    </row>
    <row r="857" spans="11:11" ht="15.75" thickBot="1">
      <c r="K857" s="5" t="s">
        <v>925</v>
      </c>
    </row>
    <row r="858" spans="11:11" ht="15.75" thickBot="1">
      <c r="K858" s="5" t="s">
        <v>926</v>
      </c>
    </row>
    <row r="859" spans="11:11" ht="15.75" thickBot="1">
      <c r="K859" s="5" t="s">
        <v>927</v>
      </c>
    </row>
    <row r="860" spans="11:11" ht="15.75" thickBot="1">
      <c r="K860" s="5" t="s">
        <v>928</v>
      </c>
    </row>
    <row r="861" spans="11:11" ht="15.75" thickBot="1">
      <c r="K861" s="5" t="s">
        <v>929</v>
      </c>
    </row>
    <row r="862" spans="11:11" ht="15.75" thickBot="1">
      <c r="K862" s="5" t="s">
        <v>930</v>
      </c>
    </row>
    <row r="863" spans="11:11" ht="15.75" thickBot="1">
      <c r="K863" s="5" t="s">
        <v>931</v>
      </c>
    </row>
    <row r="864" spans="11:11" ht="15.75" thickBot="1">
      <c r="K864" s="5" t="s">
        <v>932</v>
      </c>
    </row>
    <row r="865" spans="11:11" ht="15.75" thickBot="1">
      <c r="K865" s="5" t="s">
        <v>933</v>
      </c>
    </row>
    <row r="866" spans="11:11" ht="15.75" thickBot="1">
      <c r="K866" s="5" t="s">
        <v>934</v>
      </c>
    </row>
    <row r="867" spans="11:11" ht="15.75" thickBot="1">
      <c r="K867" s="5" t="s">
        <v>935</v>
      </c>
    </row>
    <row r="868" spans="11:11" ht="15.75" thickBot="1">
      <c r="K868" s="5" t="s">
        <v>936</v>
      </c>
    </row>
    <row r="869" spans="11:11" ht="15.75" thickBot="1">
      <c r="K869" s="5" t="s">
        <v>937</v>
      </c>
    </row>
    <row r="870" spans="11:11" ht="15.75" thickBot="1">
      <c r="K870" s="5" t="s">
        <v>938</v>
      </c>
    </row>
    <row r="871" spans="11:11" ht="15.75" thickBot="1">
      <c r="K871" s="5" t="s">
        <v>939</v>
      </c>
    </row>
    <row r="872" spans="11:11" ht="15.75" thickBot="1">
      <c r="K872" s="5" t="s">
        <v>940</v>
      </c>
    </row>
    <row r="873" spans="11:11" ht="15.75" thickBot="1">
      <c r="K873" s="5" t="s">
        <v>941</v>
      </c>
    </row>
    <row r="874" spans="11:11" ht="15.75" thickBot="1">
      <c r="K874" s="5" t="s">
        <v>942</v>
      </c>
    </row>
    <row r="875" spans="11:11" ht="15.75" thickBot="1">
      <c r="K875" s="5" t="s">
        <v>943</v>
      </c>
    </row>
    <row r="876" spans="11:11" ht="15.75" thickBot="1">
      <c r="K876" s="5" t="s">
        <v>944</v>
      </c>
    </row>
    <row r="877" spans="11:11" ht="15.75" thickBot="1">
      <c r="K877" s="5" t="s">
        <v>945</v>
      </c>
    </row>
    <row r="878" spans="11:11" ht="15.75" thickBot="1">
      <c r="K878" s="5" t="s">
        <v>946</v>
      </c>
    </row>
    <row r="879" spans="11:11" ht="15.75" thickBot="1">
      <c r="K879" s="5" t="s">
        <v>947</v>
      </c>
    </row>
    <row r="880" spans="11:11" ht="15.75" thickBot="1">
      <c r="K880" s="5" t="s">
        <v>948</v>
      </c>
    </row>
    <row r="881" spans="11:11" ht="15.75" thickBot="1">
      <c r="K881" s="5" t="s">
        <v>949</v>
      </c>
    </row>
    <row r="882" spans="11:11" ht="15.75" thickBot="1">
      <c r="K882" s="5" t="s">
        <v>950</v>
      </c>
    </row>
    <row r="883" spans="11:11" ht="15.75" thickBot="1">
      <c r="K883" s="5" t="s">
        <v>951</v>
      </c>
    </row>
    <row r="884" spans="11:11" ht="15.75" thickBot="1">
      <c r="K884" s="5" t="s">
        <v>952</v>
      </c>
    </row>
    <row r="885" spans="11:11" ht="15.75" thickBot="1">
      <c r="K885" s="5" t="s">
        <v>953</v>
      </c>
    </row>
    <row r="886" spans="11:11" ht="15.75" thickBot="1">
      <c r="K886" s="5" t="s">
        <v>954</v>
      </c>
    </row>
    <row r="887" spans="11:11" ht="15.75" thickBot="1">
      <c r="K887" s="5" t="s">
        <v>955</v>
      </c>
    </row>
    <row r="888" spans="11:11" ht="15.75" thickBot="1">
      <c r="K888" s="5" t="s">
        <v>956</v>
      </c>
    </row>
    <row r="889" spans="11:11" ht="15.75" thickBot="1">
      <c r="K889" s="5" t="s">
        <v>957</v>
      </c>
    </row>
    <row r="890" spans="11:11" ht="15.75" thickBot="1">
      <c r="K890" s="5" t="s">
        <v>958</v>
      </c>
    </row>
    <row r="891" spans="11:11" ht="15.75" thickBot="1">
      <c r="K891" s="5" t="s">
        <v>959</v>
      </c>
    </row>
    <row r="892" spans="11:11" ht="15.75" thickBot="1">
      <c r="K892" s="5" t="s">
        <v>960</v>
      </c>
    </row>
    <row r="893" spans="11:11" ht="15.75" thickBot="1">
      <c r="K893" s="5" t="s">
        <v>961</v>
      </c>
    </row>
    <row r="894" spans="11:11" ht="15.75" thickBot="1">
      <c r="K894" s="5" t="s">
        <v>962</v>
      </c>
    </row>
    <row r="895" spans="11:11" ht="15.75" thickBot="1">
      <c r="K895" s="5" t="s">
        <v>963</v>
      </c>
    </row>
    <row r="896" spans="11:11" ht="15.75" thickBot="1">
      <c r="K896" s="5" t="s">
        <v>964</v>
      </c>
    </row>
    <row r="897" spans="11:11" ht="15.75" thickBot="1">
      <c r="K897" s="5" t="s">
        <v>965</v>
      </c>
    </row>
    <row r="898" spans="11:11" ht="15.75" thickBot="1">
      <c r="K898" s="5" t="s">
        <v>966</v>
      </c>
    </row>
    <row r="899" spans="11:11" ht="15.75" thickBot="1">
      <c r="K899" s="5" t="s">
        <v>967</v>
      </c>
    </row>
    <row r="900" spans="11:11" ht="15.75" thickBot="1">
      <c r="K900" s="5" t="s">
        <v>968</v>
      </c>
    </row>
    <row r="901" spans="11:11" ht="15.75" thickBot="1">
      <c r="K901" s="5" t="s">
        <v>969</v>
      </c>
    </row>
    <row r="902" spans="11:11" ht="15.75" thickBot="1">
      <c r="K902" s="5" t="s">
        <v>970</v>
      </c>
    </row>
    <row r="903" spans="11:11" ht="15.75" thickBot="1">
      <c r="K903" s="5" t="s">
        <v>971</v>
      </c>
    </row>
    <row r="904" spans="11:11" ht="15.75" thickBot="1">
      <c r="K904" s="5" t="s">
        <v>972</v>
      </c>
    </row>
    <row r="905" spans="11:11" ht="15.75" thickBot="1">
      <c r="K905" s="5" t="s">
        <v>973</v>
      </c>
    </row>
    <row r="906" spans="11:11" ht="15.75" thickBot="1">
      <c r="K906" s="5" t="s">
        <v>974</v>
      </c>
    </row>
    <row r="907" spans="11:11" ht="15.75" thickBot="1">
      <c r="K907" s="5" t="s">
        <v>975</v>
      </c>
    </row>
    <row r="908" spans="11:11" ht="15.75" thickBot="1">
      <c r="K908" s="5" t="s">
        <v>976</v>
      </c>
    </row>
    <row r="909" spans="11:11" ht="15.75" thickBot="1">
      <c r="K909" s="5" t="s">
        <v>977</v>
      </c>
    </row>
    <row r="910" spans="11:11" ht="15.75" thickBot="1">
      <c r="K910" s="5" t="s">
        <v>978</v>
      </c>
    </row>
    <row r="911" spans="11:11" ht="15.75" thickBot="1">
      <c r="K911" s="5" t="s">
        <v>979</v>
      </c>
    </row>
    <row r="912" spans="11:11" ht="15.75" thickBot="1">
      <c r="K912" s="5" t="s">
        <v>980</v>
      </c>
    </row>
    <row r="913" spans="11:11" ht="15.75" thickBot="1">
      <c r="K913" s="5" t="s">
        <v>981</v>
      </c>
    </row>
    <row r="914" spans="11:11" ht="15.75" thickBot="1">
      <c r="K914" s="5" t="s">
        <v>982</v>
      </c>
    </row>
    <row r="915" spans="11:11" ht="15.75" thickBot="1">
      <c r="K915" s="5" t="s">
        <v>983</v>
      </c>
    </row>
    <row r="916" spans="11:11" ht="15.75" thickBot="1">
      <c r="K916" s="5" t="s">
        <v>984</v>
      </c>
    </row>
    <row r="917" spans="11:11" ht="15.75" thickBot="1">
      <c r="K917" s="5" t="s">
        <v>985</v>
      </c>
    </row>
    <row r="918" spans="11:11" ht="15.75" thickBot="1">
      <c r="K918" s="5" t="s">
        <v>986</v>
      </c>
    </row>
    <row r="919" spans="11:11" ht="15.75" thickBot="1">
      <c r="K919" s="5" t="s">
        <v>987</v>
      </c>
    </row>
    <row r="920" spans="11:11" ht="15.75" thickBot="1">
      <c r="K920" s="5" t="s">
        <v>988</v>
      </c>
    </row>
    <row r="921" spans="11:11" ht="15.75" thickBot="1">
      <c r="K921" s="5" t="s">
        <v>989</v>
      </c>
    </row>
    <row r="922" spans="11:11" ht="15.75" thickBot="1">
      <c r="K922" s="5" t="s">
        <v>990</v>
      </c>
    </row>
    <row r="923" spans="11:11" ht="15.75" thickBot="1">
      <c r="K923" s="5" t="s">
        <v>991</v>
      </c>
    </row>
    <row r="924" spans="11:11" ht="15.75" thickBot="1">
      <c r="K924" s="5" t="s">
        <v>992</v>
      </c>
    </row>
    <row r="925" spans="11:11" ht="15.75" thickBot="1">
      <c r="K925" s="5" t="s">
        <v>993</v>
      </c>
    </row>
    <row r="926" spans="11:11" ht="15.75" thickBot="1">
      <c r="K926" s="5" t="s">
        <v>994</v>
      </c>
    </row>
    <row r="927" spans="11:11" ht="15.75" thickBot="1">
      <c r="K927" s="5" t="s">
        <v>995</v>
      </c>
    </row>
    <row r="928" spans="11:11" ht="15.75" thickBot="1">
      <c r="K928" s="5" t="s">
        <v>996</v>
      </c>
    </row>
    <row r="929" spans="11:11" ht="15.75" thickBot="1">
      <c r="K929" s="5" t="s">
        <v>997</v>
      </c>
    </row>
    <row r="930" spans="11:11" ht="15.75" thickBot="1">
      <c r="K930" s="5" t="s">
        <v>998</v>
      </c>
    </row>
    <row r="931" spans="11:11" ht="15.75" thickBot="1">
      <c r="K931" s="5" t="s">
        <v>999</v>
      </c>
    </row>
    <row r="932" spans="11:11" ht="15.75" thickBot="1">
      <c r="K932" s="5" t="s">
        <v>1000</v>
      </c>
    </row>
    <row r="933" spans="11:11" ht="15.75" thickBot="1">
      <c r="K933" s="5" t="s">
        <v>1001</v>
      </c>
    </row>
    <row r="934" spans="11:11" ht="15.75" thickBot="1">
      <c r="K934" s="5" t="s">
        <v>1002</v>
      </c>
    </row>
    <row r="935" spans="11:11" ht="15.75" thickBot="1">
      <c r="K935" s="5" t="s">
        <v>1003</v>
      </c>
    </row>
    <row r="936" spans="11:11" ht="15.75" thickBot="1">
      <c r="K936" s="5" t="s">
        <v>1004</v>
      </c>
    </row>
    <row r="937" spans="11:11" ht="15.75" thickBot="1">
      <c r="K937" s="5" t="s">
        <v>1005</v>
      </c>
    </row>
    <row r="938" spans="11:11" ht="15.75" thickBot="1">
      <c r="K938" s="5" t="s">
        <v>1006</v>
      </c>
    </row>
    <row r="939" spans="11:11" ht="15.75" thickBot="1">
      <c r="K939" s="5" t="s">
        <v>1007</v>
      </c>
    </row>
    <row r="940" spans="11:11" ht="15.75" thickBot="1">
      <c r="K940" s="5" t="s">
        <v>1008</v>
      </c>
    </row>
    <row r="941" spans="11:11" ht="15.75" thickBot="1">
      <c r="K941" s="5" t="s">
        <v>1009</v>
      </c>
    </row>
    <row r="942" spans="11:11" ht="15.75" thickBot="1">
      <c r="K942" s="5" t="s">
        <v>1010</v>
      </c>
    </row>
    <row r="943" spans="11:11" ht="15.75" thickBot="1">
      <c r="K943" s="5" t="s">
        <v>1011</v>
      </c>
    </row>
    <row r="944" spans="11:11" ht="15.75" thickBot="1">
      <c r="K944" s="5" t="s">
        <v>1012</v>
      </c>
    </row>
    <row r="945" spans="11:11" ht="15.75" thickBot="1">
      <c r="K945" s="5" t="s">
        <v>1013</v>
      </c>
    </row>
    <row r="946" spans="11:11" ht="15.75" thickBot="1">
      <c r="K946" s="5" t="s">
        <v>1014</v>
      </c>
    </row>
    <row r="947" spans="11:11" ht="15.75" thickBot="1">
      <c r="K947" s="5" t="s">
        <v>1015</v>
      </c>
    </row>
    <row r="948" spans="11:11" ht="15.75" thickBot="1">
      <c r="K948" s="5" t="s">
        <v>1016</v>
      </c>
    </row>
    <row r="949" spans="11:11" ht="15.75" thickBot="1">
      <c r="K949" s="5" t="s">
        <v>1017</v>
      </c>
    </row>
    <row r="950" spans="11:11" ht="15.75" thickBot="1">
      <c r="K950" s="5" t="s">
        <v>1018</v>
      </c>
    </row>
    <row r="951" spans="11:11" ht="15.75" thickBot="1">
      <c r="K951" s="5" t="s">
        <v>1019</v>
      </c>
    </row>
    <row r="952" spans="11:11" ht="15.75" thickBot="1">
      <c r="K952" s="5" t="s">
        <v>1020</v>
      </c>
    </row>
    <row r="953" spans="11:11" ht="15.75" thickBot="1">
      <c r="K953" s="5" t="s">
        <v>1021</v>
      </c>
    </row>
    <row r="954" spans="11:11" ht="15.75" thickBot="1">
      <c r="K954" s="5" t="s">
        <v>1022</v>
      </c>
    </row>
    <row r="955" spans="11:11" ht="15.75" thickBot="1">
      <c r="K955" s="5" t="s">
        <v>1023</v>
      </c>
    </row>
    <row r="956" spans="11:11" ht="15.75" thickBot="1">
      <c r="K956" s="5" t="s">
        <v>1024</v>
      </c>
    </row>
    <row r="957" spans="11:11" ht="15.75" thickBot="1">
      <c r="K957" s="5" t="s">
        <v>1025</v>
      </c>
    </row>
    <row r="958" spans="11:11" ht="15.75" thickBot="1">
      <c r="K958" s="5" t="s">
        <v>1026</v>
      </c>
    </row>
    <row r="959" spans="11:11" ht="15.75" thickBot="1">
      <c r="K959" s="5" t="s">
        <v>1027</v>
      </c>
    </row>
    <row r="960" spans="11:11" ht="15.75" thickBot="1">
      <c r="K960" s="5" t="s">
        <v>1028</v>
      </c>
    </row>
    <row r="961" spans="11:11" ht="15.75" thickBot="1">
      <c r="K961" s="5" t="s">
        <v>1029</v>
      </c>
    </row>
    <row r="962" spans="11:11" ht="15.75" thickBot="1">
      <c r="K962" s="5" t="s">
        <v>1030</v>
      </c>
    </row>
    <row r="963" spans="11:11" ht="15.75" thickBot="1">
      <c r="K963" s="5" t="s">
        <v>1031</v>
      </c>
    </row>
    <row r="964" spans="11:11" ht="15.75" thickBot="1">
      <c r="K964" s="5" t="s">
        <v>1032</v>
      </c>
    </row>
    <row r="965" spans="11:11" ht="15.75" thickBot="1">
      <c r="K965" s="5" t="s">
        <v>1033</v>
      </c>
    </row>
    <row r="966" spans="11:11" ht="15.75" thickBot="1">
      <c r="K966" s="5" t="s">
        <v>1034</v>
      </c>
    </row>
    <row r="967" spans="11:11" ht="15.75" thickBot="1">
      <c r="K967" s="5" t="s">
        <v>1035</v>
      </c>
    </row>
    <row r="968" spans="11:11" ht="15.75" thickBot="1">
      <c r="K968" s="5" t="s">
        <v>1036</v>
      </c>
    </row>
    <row r="969" spans="11:11" ht="15.75" thickBot="1">
      <c r="K969" s="5" t="s">
        <v>1037</v>
      </c>
    </row>
    <row r="970" spans="11:11" ht="15.75" thickBot="1">
      <c r="K970" s="5" t="s">
        <v>1038</v>
      </c>
    </row>
    <row r="971" spans="11:11" ht="15.75" thickBot="1">
      <c r="K971" s="5" t="s">
        <v>1039</v>
      </c>
    </row>
    <row r="972" spans="11:11" ht="15.75" thickBot="1">
      <c r="K972" s="5" t="s">
        <v>1040</v>
      </c>
    </row>
    <row r="973" spans="11:11" ht="15.75" thickBot="1">
      <c r="K973" s="5" t="s">
        <v>1041</v>
      </c>
    </row>
    <row r="974" spans="11:11" ht="15.75" thickBot="1">
      <c r="K974" s="5" t="s">
        <v>1042</v>
      </c>
    </row>
    <row r="975" spans="11:11" ht="15.75" thickBot="1">
      <c r="K975" s="5" t="s">
        <v>1043</v>
      </c>
    </row>
    <row r="976" spans="11:11" ht="15.75" thickBot="1">
      <c r="K976" s="5" t="s">
        <v>1044</v>
      </c>
    </row>
    <row r="977" spans="11:11" ht="15.75" thickBot="1">
      <c r="K977" s="5" t="s">
        <v>1045</v>
      </c>
    </row>
    <row r="978" spans="11:11" ht="15.75" thickBot="1">
      <c r="K978" s="5" t="s">
        <v>1046</v>
      </c>
    </row>
    <row r="979" spans="11:11" ht="15.75" thickBot="1">
      <c r="K979" s="5" t="s">
        <v>1047</v>
      </c>
    </row>
    <row r="980" spans="11:11" ht="15.75" thickBot="1">
      <c r="K980" s="5" t="s">
        <v>1048</v>
      </c>
    </row>
    <row r="981" spans="11:11" ht="15.75" thickBot="1">
      <c r="K981" s="5" t="s">
        <v>1049</v>
      </c>
    </row>
    <row r="982" spans="11:11" ht="15.75" thickBot="1">
      <c r="K982" s="5" t="s">
        <v>1050</v>
      </c>
    </row>
    <row r="983" spans="11:11" ht="15.75" thickBot="1">
      <c r="K983" s="5" t="s">
        <v>1051</v>
      </c>
    </row>
    <row r="984" spans="11:11" ht="15.75" thickBot="1">
      <c r="K984" s="5" t="s">
        <v>1052</v>
      </c>
    </row>
    <row r="985" spans="11:11" ht="15.75" thickBot="1">
      <c r="K985" s="5" t="s">
        <v>1053</v>
      </c>
    </row>
    <row r="986" spans="11:11" ht="15.75" thickBot="1">
      <c r="K986" s="5" t="s">
        <v>1054</v>
      </c>
    </row>
    <row r="987" spans="11:11" ht="15.75" thickBot="1">
      <c r="K987" s="5" t="s">
        <v>1055</v>
      </c>
    </row>
    <row r="988" spans="11:11" ht="15.75" thickBot="1">
      <c r="K988" s="5" t="s">
        <v>1056</v>
      </c>
    </row>
    <row r="989" spans="11:11" ht="15.75" thickBot="1">
      <c r="K989" s="5" t="s">
        <v>1057</v>
      </c>
    </row>
    <row r="990" spans="11:11" ht="15.75" thickBot="1">
      <c r="K990" s="5" t="s">
        <v>1058</v>
      </c>
    </row>
    <row r="991" spans="11:11" ht="15.75" thickBot="1">
      <c r="K991" s="5" t="s">
        <v>1059</v>
      </c>
    </row>
    <row r="992" spans="11:11" ht="15.75" thickBot="1">
      <c r="K992" s="5" t="s">
        <v>1060</v>
      </c>
    </row>
    <row r="993" spans="11:11" ht="15.75" thickBot="1">
      <c r="K993" s="5" t="s">
        <v>1061</v>
      </c>
    </row>
    <row r="994" spans="11:11" ht="15.75" thickBot="1">
      <c r="K994" s="5" t="s">
        <v>1062</v>
      </c>
    </row>
    <row r="995" spans="11:11" ht="15.75" thickBot="1">
      <c r="K995" s="5" t="s">
        <v>1063</v>
      </c>
    </row>
    <row r="996" spans="11:11" ht="15.75" thickBot="1">
      <c r="K996" s="5" t="s">
        <v>1064</v>
      </c>
    </row>
    <row r="997" spans="11:11" ht="15.75" thickBot="1">
      <c r="K997" s="5" t="s">
        <v>1065</v>
      </c>
    </row>
    <row r="998" spans="11:11" ht="15.75" thickBot="1">
      <c r="K998" s="5" t="s">
        <v>1066</v>
      </c>
    </row>
    <row r="999" spans="11:11" ht="15.75" thickBot="1">
      <c r="K999" s="5" t="s">
        <v>1067</v>
      </c>
    </row>
    <row r="1000" spans="11:11" ht="15.75" thickBot="1">
      <c r="K1000" s="5" t="s">
        <v>1068</v>
      </c>
    </row>
    <row r="1001" spans="11:11" ht="15.75" thickBot="1">
      <c r="K1001" s="5" t="s">
        <v>1069</v>
      </c>
    </row>
    <row r="1002" spans="11:11" ht="15.75" thickBot="1">
      <c r="K1002" s="5" t="s">
        <v>1070</v>
      </c>
    </row>
    <row r="1003" spans="11:11" ht="15.75" thickBot="1">
      <c r="K1003" s="5" t="s">
        <v>1071</v>
      </c>
    </row>
    <row r="1004" spans="11:11" ht="15.75" thickBot="1">
      <c r="K1004" s="5" t="s">
        <v>1072</v>
      </c>
    </row>
    <row r="1005" spans="11:11" ht="15.75" thickBot="1">
      <c r="K1005" s="5" t="s">
        <v>1073</v>
      </c>
    </row>
    <row r="1006" spans="11:11" ht="15.75" thickBot="1">
      <c r="K1006" s="5" t="s">
        <v>1074</v>
      </c>
    </row>
    <row r="1007" spans="11:11" ht="15.75" thickBot="1">
      <c r="K1007" s="5" t="s">
        <v>1075</v>
      </c>
    </row>
    <row r="1008" spans="11:11" ht="15.75" thickBot="1">
      <c r="K1008" s="5" t="s">
        <v>1076</v>
      </c>
    </row>
    <row r="1009" spans="11:11" ht="15.75" thickBot="1">
      <c r="K1009" s="5" t="s">
        <v>1077</v>
      </c>
    </row>
    <row r="1010" spans="11:11" ht="15.75" thickBot="1">
      <c r="K1010" s="5" t="s">
        <v>1078</v>
      </c>
    </row>
    <row r="1011" spans="11:11" ht="15.75" thickBot="1">
      <c r="K1011" s="5" t="s">
        <v>1079</v>
      </c>
    </row>
    <row r="1012" spans="11:11" ht="15.75" thickBot="1">
      <c r="K1012" s="5" t="s">
        <v>1080</v>
      </c>
    </row>
    <row r="1013" spans="11:11" ht="15.75" thickBot="1">
      <c r="K1013" s="5" t="s">
        <v>1081</v>
      </c>
    </row>
    <row r="1014" spans="11:11" ht="15.75" thickBot="1">
      <c r="K1014" s="5" t="s">
        <v>1082</v>
      </c>
    </row>
    <row r="1015" spans="11:11" ht="15.75" thickBot="1">
      <c r="K1015" s="5" t="s">
        <v>1083</v>
      </c>
    </row>
    <row r="1016" spans="11:11" ht="15.75" thickBot="1">
      <c r="K1016" s="5" t="s">
        <v>1084</v>
      </c>
    </row>
    <row r="1017" spans="11:11" ht="15.75" thickBot="1">
      <c r="K1017" s="5" t="s">
        <v>1085</v>
      </c>
    </row>
    <row r="1018" spans="11:11" ht="15.75" thickBot="1">
      <c r="K1018" s="5" t="s">
        <v>1086</v>
      </c>
    </row>
    <row r="1019" spans="11:11" ht="15.75" thickBot="1">
      <c r="K1019" s="5" t="s">
        <v>1087</v>
      </c>
    </row>
    <row r="1020" spans="11:11" ht="15.75" thickBot="1">
      <c r="K1020" s="5" t="s">
        <v>1088</v>
      </c>
    </row>
    <row r="1021" spans="11:11" ht="15.75" thickBot="1">
      <c r="K1021" s="5" t="s">
        <v>1089</v>
      </c>
    </row>
    <row r="1022" spans="11:11" ht="15.75" thickBot="1">
      <c r="K1022" s="5" t="s">
        <v>1090</v>
      </c>
    </row>
    <row r="1023" spans="11:11" ht="15.75" thickBot="1">
      <c r="K1023" s="5" t="s">
        <v>1091</v>
      </c>
    </row>
    <row r="1024" spans="11:11" ht="15.75" thickBot="1">
      <c r="K1024" s="5" t="s">
        <v>1092</v>
      </c>
    </row>
    <row r="1025" spans="11:11" ht="15.75" thickBot="1">
      <c r="K1025" s="5" t="s">
        <v>1093</v>
      </c>
    </row>
    <row r="1026" spans="11:11" ht="15.75" thickBot="1">
      <c r="K1026" s="5" t="s">
        <v>1094</v>
      </c>
    </row>
    <row r="1027" spans="11:11" ht="15.75" thickBot="1">
      <c r="K1027" s="5" t="s">
        <v>1095</v>
      </c>
    </row>
    <row r="1028" spans="11:11" ht="15.75" thickBot="1">
      <c r="K1028" s="5" t="s">
        <v>1096</v>
      </c>
    </row>
    <row r="1029" spans="11:11" ht="15.75" thickBot="1">
      <c r="K1029" s="5" t="s">
        <v>1097</v>
      </c>
    </row>
    <row r="1030" spans="11:11" ht="15.75" thickBot="1">
      <c r="K1030" s="5" t="s">
        <v>1098</v>
      </c>
    </row>
    <row r="1031" spans="11:11" ht="15.75" thickBot="1">
      <c r="K1031" s="5" t="s">
        <v>1099</v>
      </c>
    </row>
    <row r="1032" spans="11:11" ht="15.75" thickBot="1">
      <c r="K1032" s="5" t="s">
        <v>1100</v>
      </c>
    </row>
    <row r="1033" spans="11:11" ht="15.75" thickBot="1">
      <c r="K1033" s="5" t="s">
        <v>1101</v>
      </c>
    </row>
    <row r="1034" spans="11:11" ht="15.75" thickBot="1">
      <c r="K1034" s="5" t="s">
        <v>1102</v>
      </c>
    </row>
    <row r="1035" spans="11:11" ht="15.75" thickBot="1">
      <c r="K1035" s="5" t="s">
        <v>1103</v>
      </c>
    </row>
    <row r="1036" spans="11:11" ht="15.75" thickBot="1">
      <c r="K1036" s="5" t="s">
        <v>1104</v>
      </c>
    </row>
    <row r="1037" spans="11:11" ht="15.75" thickBot="1">
      <c r="K1037" s="5" t="s">
        <v>1105</v>
      </c>
    </row>
    <row r="1038" spans="11:11" ht="15.75" thickBot="1">
      <c r="K1038" s="5" t="s">
        <v>1106</v>
      </c>
    </row>
    <row r="1039" spans="11:11" ht="15.75" thickBot="1">
      <c r="K1039" s="5" t="s">
        <v>1107</v>
      </c>
    </row>
    <row r="1040" spans="11:11" ht="15.75" thickBot="1">
      <c r="K1040" s="5" t="s">
        <v>1108</v>
      </c>
    </row>
    <row r="1041" spans="11:11" ht="15.75" thickBot="1">
      <c r="K1041" s="5" t="s">
        <v>1109</v>
      </c>
    </row>
    <row r="1042" spans="11:11" ht="15.75" thickBot="1">
      <c r="K1042" s="5" t="s">
        <v>1110</v>
      </c>
    </row>
    <row r="1043" spans="11:11" ht="15.75" thickBot="1">
      <c r="K1043" s="5" t="s">
        <v>1111</v>
      </c>
    </row>
    <row r="1044" spans="11:11" ht="15.75" thickBot="1">
      <c r="K1044" s="5" t="s">
        <v>1112</v>
      </c>
    </row>
    <row r="1045" spans="11:11" ht="15.75" thickBot="1">
      <c r="K1045" s="5" t="s">
        <v>1113</v>
      </c>
    </row>
    <row r="1046" spans="11:11" ht="15.75" thickBot="1">
      <c r="K1046" s="5" t="s">
        <v>1114</v>
      </c>
    </row>
    <row r="1047" spans="11:11" ht="15.75" thickBot="1">
      <c r="K1047" s="5" t="s">
        <v>1115</v>
      </c>
    </row>
    <row r="1048" spans="11:11" ht="15.75" thickBot="1">
      <c r="K1048" s="5" t="s">
        <v>1116</v>
      </c>
    </row>
    <row r="1049" spans="11:11" ht="15.75" thickBot="1">
      <c r="K1049" s="5" t="s">
        <v>1117</v>
      </c>
    </row>
    <row r="1050" spans="11:11" ht="15.75" thickBot="1">
      <c r="K1050" s="5" t="s">
        <v>1118</v>
      </c>
    </row>
    <row r="1051" spans="11:11" ht="15.75" thickBot="1">
      <c r="K1051" s="5" t="s">
        <v>1119</v>
      </c>
    </row>
    <row r="1052" spans="11:11" ht="15.75" thickBot="1">
      <c r="K1052" s="5" t="s">
        <v>1120</v>
      </c>
    </row>
    <row r="1053" spans="11:11" ht="15.75" thickBot="1">
      <c r="K1053" s="5" t="s">
        <v>1121</v>
      </c>
    </row>
    <row r="1054" spans="11:11" ht="15.75" thickBot="1">
      <c r="K1054" s="5" t="s">
        <v>1122</v>
      </c>
    </row>
    <row r="1055" spans="11:11" ht="15.75" thickBot="1">
      <c r="K1055" s="5" t="s">
        <v>1123</v>
      </c>
    </row>
    <row r="1056" spans="11:11" ht="15.75" thickBot="1">
      <c r="K1056" s="5" t="s">
        <v>1124</v>
      </c>
    </row>
    <row r="1057" spans="11:11" ht="15.75" thickBot="1">
      <c r="K1057" s="5" t="s">
        <v>1125</v>
      </c>
    </row>
    <row r="1058" spans="11:11" ht="15.75" thickBot="1">
      <c r="K1058" s="5" t="s">
        <v>1126</v>
      </c>
    </row>
    <row r="1059" spans="11:11" ht="15.75" thickBot="1">
      <c r="K1059" s="5" t="s">
        <v>1127</v>
      </c>
    </row>
    <row r="1060" spans="11:11" ht="15.75" thickBot="1">
      <c r="K1060" s="5" t="s">
        <v>1128</v>
      </c>
    </row>
    <row r="1061" spans="11:11" ht="15.75" thickBot="1">
      <c r="K1061" s="5" t="s">
        <v>1129</v>
      </c>
    </row>
    <row r="1062" spans="11:11" ht="15.75" thickBot="1">
      <c r="K1062" s="5" t="s">
        <v>1130</v>
      </c>
    </row>
    <row r="1063" spans="11:11" ht="15.75" thickBot="1">
      <c r="K1063" s="5" t="s">
        <v>1131</v>
      </c>
    </row>
    <row r="1064" spans="11:11" ht="15.75" thickBot="1">
      <c r="K1064" s="5" t="s">
        <v>1132</v>
      </c>
    </row>
    <row r="1065" spans="11:11" ht="15.75" thickBot="1">
      <c r="K1065" s="5" t="s">
        <v>1133</v>
      </c>
    </row>
    <row r="1066" spans="11:11" ht="15.75" thickBot="1">
      <c r="K1066" s="5" t="s">
        <v>1134</v>
      </c>
    </row>
    <row r="1067" spans="11:11" ht="15.75" thickBot="1">
      <c r="K1067" s="5" t="s">
        <v>1135</v>
      </c>
    </row>
    <row r="1068" spans="11:11" ht="15.75" thickBot="1">
      <c r="K1068" s="5" t="s">
        <v>1136</v>
      </c>
    </row>
    <row r="1069" spans="11:11" ht="15.75" thickBot="1">
      <c r="K1069" s="5" t="s">
        <v>1137</v>
      </c>
    </row>
    <row r="1070" spans="11:11" ht="15.75" thickBot="1">
      <c r="K1070" s="5" t="s">
        <v>1138</v>
      </c>
    </row>
    <row r="1071" spans="11:11" ht="15.75" thickBot="1">
      <c r="K1071" s="5" t="s">
        <v>1139</v>
      </c>
    </row>
    <row r="1072" spans="11:11" ht="15.75" thickBot="1">
      <c r="K1072" s="5" t="s">
        <v>1140</v>
      </c>
    </row>
    <row r="1073" spans="11:11" ht="15.75" thickBot="1">
      <c r="K1073" s="5" t="s">
        <v>1141</v>
      </c>
    </row>
    <row r="1074" spans="11:11" ht="15.75" thickBot="1">
      <c r="K1074" s="5" t="s">
        <v>1142</v>
      </c>
    </row>
    <row r="1075" spans="11:11" ht="15.75" thickBot="1">
      <c r="K1075" s="5" t="s">
        <v>1143</v>
      </c>
    </row>
    <row r="1076" spans="11:11" ht="15.75" thickBot="1">
      <c r="K1076" s="5" t="s">
        <v>1144</v>
      </c>
    </row>
    <row r="1077" spans="11:11" ht="15.75" thickBot="1">
      <c r="K1077" s="5" t="s">
        <v>1145</v>
      </c>
    </row>
    <row r="1078" spans="11:11" ht="15.75" thickBot="1">
      <c r="K1078" s="5" t="s">
        <v>1146</v>
      </c>
    </row>
    <row r="1079" spans="11:11" ht="15.75" thickBot="1">
      <c r="K1079" s="5" t="s">
        <v>1147</v>
      </c>
    </row>
    <row r="1080" spans="11:11" ht="15.75" thickBot="1">
      <c r="K1080" s="5" t="s">
        <v>1148</v>
      </c>
    </row>
    <row r="1081" spans="11:11" ht="15.75" thickBot="1">
      <c r="K1081" s="5" t="s">
        <v>1149</v>
      </c>
    </row>
    <row r="1082" spans="11:11" ht="15.75" thickBot="1">
      <c r="K1082" s="5" t="s">
        <v>1150</v>
      </c>
    </row>
    <row r="1083" spans="11:11" ht="15.75" thickBot="1">
      <c r="K1083" s="5" t="s">
        <v>1151</v>
      </c>
    </row>
    <row r="1084" spans="11:11" ht="15.75" thickBot="1">
      <c r="K1084" s="5" t="s">
        <v>1152</v>
      </c>
    </row>
    <row r="1085" spans="11:11" ht="15.75" thickBot="1">
      <c r="K1085" s="5" t="s">
        <v>1153</v>
      </c>
    </row>
    <row r="1086" spans="11:11" ht="15.75" thickBot="1">
      <c r="K1086" s="5" t="s">
        <v>1154</v>
      </c>
    </row>
    <row r="1087" spans="11:11" ht="15.75" thickBot="1">
      <c r="K1087" s="5" t="s">
        <v>1155</v>
      </c>
    </row>
    <row r="1088" spans="11:11" ht="15.75" thickBot="1">
      <c r="K1088" s="5" t="s">
        <v>1156</v>
      </c>
    </row>
    <row r="1089" spans="11:11" ht="15.75" thickBot="1">
      <c r="K1089" s="5" t="s">
        <v>1157</v>
      </c>
    </row>
    <row r="1090" spans="11:11" ht="15.75" thickBot="1">
      <c r="K1090" s="5" t="s">
        <v>1158</v>
      </c>
    </row>
    <row r="1091" spans="11:11" ht="15.75" thickBot="1">
      <c r="K1091" s="5" t="s">
        <v>1159</v>
      </c>
    </row>
    <row r="1092" spans="11:11" ht="15.75" thickBot="1">
      <c r="K1092" s="5" t="s">
        <v>1160</v>
      </c>
    </row>
    <row r="1093" spans="11:11" ht="15.75" thickBot="1">
      <c r="K1093" s="5" t="s">
        <v>1161</v>
      </c>
    </row>
    <row r="1094" spans="11:11" ht="15.75" thickBot="1">
      <c r="K1094" s="5" t="s">
        <v>1162</v>
      </c>
    </row>
    <row r="1095" spans="11:11" ht="15.75" thickBot="1">
      <c r="K1095" s="5" t="s">
        <v>1163</v>
      </c>
    </row>
    <row r="1096" spans="11:11" ht="15.75" thickBot="1">
      <c r="K1096" s="5" t="s">
        <v>1164</v>
      </c>
    </row>
    <row r="1097" spans="11:11" ht="15.75" thickBot="1">
      <c r="K1097" s="5" t="s">
        <v>1165</v>
      </c>
    </row>
    <row r="1098" spans="11:11" ht="15.75" thickBot="1">
      <c r="K1098" s="5" t="s">
        <v>1166</v>
      </c>
    </row>
    <row r="1099" spans="11:11" ht="15.75" thickBot="1">
      <c r="K1099" s="5" t="s">
        <v>1167</v>
      </c>
    </row>
    <row r="1100" spans="11:11" ht="15.75" thickBot="1">
      <c r="K1100" s="5" t="s">
        <v>1168</v>
      </c>
    </row>
    <row r="1101" spans="11:11" ht="15.75" thickBot="1">
      <c r="K1101" s="5" t="s">
        <v>1169</v>
      </c>
    </row>
    <row r="1102" spans="11:11" ht="15.75" thickBot="1">
      <c r="K1102" s="5" t="s">
        <v>1170</v>
      </c>
    </row>
    <row r="1103" spans="11:11" ht="15.75" thickBot="1">
      <c r="K1103" s="5" t="s">
        <v>1171</v>
      </c>
    </row>
    <row r="1104" spans="11:11" ht="15.75" thickBot="1">
      <c r="K1104" s="5" t="s">
        <v>1172</v>
      </c>
    </row>
    <row r="1105" spans="11:11" ht="15.75" thickBot="1">
      <c r="K1105" s="5" t="s">
        <v>1173</v>
      </c>
    </row>
    <row r="1106" spans="11:11" ht="15.75" thickBot="1">
      <c r="K1106" s="5" t="s">
        <v>1174</v>
      </c>
    </row>
    <row r="1107" spans="11:11" ht="15.75" thickBot="1">
      <c r="K1107" s="5" t="s">
        <v>1175</v>
      </c>
    </row>
    <row r="1108" spans="11:11" ht="15.75" thickBot="1">
      <c r="K1108" s="5" t="s">
        <v>1176</v>
      </c>
    </row>
    <row r="1109" spans="11:11" ht="15.75" thickBot="1">
      <c r="K1109" s="5" t="s">
        <v>1177</v>
      </c>
    </row>
    <row r="1110" spans="11:11" ht="15.75" thickBot="1">
      <c r="K1110" s="5" t="s">
        <v>1178</v>
      </c>
    </row>
    <row r="1111" spans="11:11" ht="15.75" thickBot="1">
      <c r="K1111" s="5" t="s">
        <v>1179</v>
      </c>
    </row>
    <row r="1112" spans="11:11" ht="15.75" thickBot="1">
      <c r="K1112" s="5" t="s">
        <v>1180</v>
      </c>
    </row>
    <row r="1113" spans="11:11" ht="15.75" thickBot="1">
      <c r="K1113" s="5" t="s">
        <v>1181</v>
      </c>
    </row>
    <row r="1114" spans="11:11" ht="15.75" thickBot="1">
      <c r="K1114" s="5" t="s">
        <v>1182</v>
      </c>
    </row>
    <row r="1115" spans="11:11" ht="15.75" thickBot="1">
      <c r="K1115" s="5" t="s">
        <v>1183</v>
      </c>
    </row>
    <row r="1116" spans="11:11" ht="15.75" thickBot="1">
      <c r="K1116" s="5" t="s">
        <v>1184</v>
      </c>
    </row>
    <row r="1117" spans="11:11" ht="15.75" thickBot="1">
      <c r="K1117" s="5" t="s">
        <v>1185</v>
      </c>
    </row>
    <row r="1118" spans="11:11" ht="15.75" thickBot="1">
      <c r="K1118" s="5" t="s">
        <v>1186</v>
      </c>
    </row>
    <row r="1119" spans="11:11" ht="15.75" thickBot="1">
      <c r="K1119" s="5" t="s">
        <v>1187</v>
      </c>
    </row>
    <row r="1120" spans="11:11" ht="15.75" thickBot="1">
      <c r="K1120" s="5" t="s">
        <v>1188</v>
      </c>
    </row>
    <row r="1121" spans="11:11" ht="15.75" thickBot="1">
      <c r="K1121" s="5" t="s">
        <v>1189</v>
      </c>
    </row>
    <row r="1122" spans="11:11" ht="15.75" thickBot="1">
      <c r="K1122" s="5" t="s">
        <v>1190</v>
      </c>
    </row>
  </sheetData>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dce557e1-a475-4b4a-8267-081230b1d7fb">
      <UserInfo>
        <DisplayName>Andres Felipe Medina Romero</DisplayName>
        <AccountId>9</AccountId>
        <AccountType/>
      </UserInfo>
      <UserInfo>
        <DisplayName>Laura Daniela Torres Montenegro</DisplayName>
        <AccountId>45</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28E738A608A7F4BA3887631F12ED122" ma:contentTypeVersion="6" ma:contentTypeDescription="Crear nuevo documento." ma:contentTypeScope="" ma:versionID="b339c5b8915df1702012a3cd5dc10343">
  <xsd:schema xmlns:xsd="http://www.w3.org/2001/XMLSchema" xmlns:xs="http://www.w3.org/2001/XMLSchema" xmlns:p="http://schemas.microsoft.com/office/2006/metadata/properties" xmlns:ns2="cf433699-3441-499c-959d-a7c3bea65b3c" xmlns:ns3="dce557e1-a475-4b4a-8267-081230b1d7fb" targetNamespace="http://schemas.microsoft.com/office/2006/metadata/properties" ma:root="true" ma:fieldsID="fbee97917b95c3ed8560b0b853acd1af" ns2:_="" ns3:_="">
    <xsd:import namespace="cf433699-3441-499c-959d-a7c3bea65b3c"/>
    <xsd:import namespace="dce557e1-a475-4b4a-8267-081230b1d7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433699-3441-499c-959d-a7c3bea65b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e557e1-a475-4b4a-8267-081230b1d7fb"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DE0B92-A434-4EC6-BFF9-1F8DC0A540C7}">
  <ds:schemaRefs>
    <ds:schemaRef ds:uri="http://purl.org/dc/terms/"/>
    <ds:schemaRef ds:uri="http://purl.org/dc/elements/1.1/"/>
    <ds:schemaRef ds:uri="http://schemas.openxmlformats.org/package/2006/metadata/core-properties"/>
    <ds:schemaRef ds:uri="http://schemas.microsoft.com/office/2006/metadata/properties"/>
    <ds:schemaRef ds:uri="c07c3e1d-ca88-45a9-805b-d8f7a7bb23a9"/>
    <ds:schemaRef ds:uri="http://schemas.microsoft.com/office/infopath/2007/PartnerControls"/>
    <ds:schemaRef ds:uri="http://schemas.microsoft.com/office/2006/documentManagement/types"/>
    <ds:schemaRef ds:uri="d35edae6-de8d-4304-88ef-9f851ab7949b"/>
    <ds:schemaRef ds:uri="http://www.w3.org/XML/1998/namespace"/>
    <ds:schemaRef ds:uri="http://purl.org/dc/dcmitype/"/>
    <ds:schemaRef ds:uri="dce557e1-a475-4b4a-8267-081230b1d7fb"/>
  </ds:schemaRefs>
</ds:datastoreItem>
</file>

<file path=customXml/itemProps2.xml><?xml version="1.0" encoding="utf-8"?>
<ds:datastoreItem xmlns:ds="http://schemas.openxmlformats.org/officeDocument/2006/customXml" ds:itemID="{BABDC88C-30BC-4FCC-A916-154E7F7F8CE1}">
  <ds:schemaRefs>
    <ds:schemaRef ds:uri="http://schemas.microsoft.com/sharepoint/v3/contenttype/forms"/>
  </ds:schemaRefs>
</ds:datastoreItem>
</file>

<file path=customXml/itemProps3.xml><?xml version="1.0" encoding="utf-8"?>
<ds:datastoreItem xmlns:ds="http://schemas.openxmlformats.org/officeDocument/2006/customXml" ds:itemID="{976126F3-4CCF-4A25-8EC5-BCB6543F6D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433699-3441-499c-959d-a7c3bea65b3c"/>
    <ds:schemaRef ds:uri="dce557e1-a475-4b4a-8267-081230b1d7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4</vt:i4>
      </vt:variant>
    </vt:vector>
  </HeadingPairs>
  <TitlesOfParts>
    <vt:vector size="14" baseType="lpstr">
      <vt:lpstr>INDICE</vt:lpstr>
      <vt:lpstr>Identificación del Vigilado</vt:lpstr>
      <vt:lpstr>ESF</vt:lpstr>
      <vt:lpstr>ER</vt:lpstr>
      <vt:lpstr>ORI</vt:lpstr>
      <vt:lpstr>EFE-indirecto</vt:lpstr>
      <vt:lpstr>EFE-directo</vt:lpstr>
      <vt:lpstr>ECP</vt:lpstr>
      <vt:lpstr>Dictamen</vt:lpstr>
      <vt:lpstr>Listas desplegables(ocultar)</vt:lpstr>
      <vt:lpstr>Amortización</vt:lpstr>
      <vt:lpstr>AÑO_ACTUAL_REPORTE</vt:lpstr>
      <vt:lpstr>AÑO_COMPARATIVO</vt:lpstr>
      <vt:lpst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Daniela Torres Montenegro</dc:creator>
  <cp:lastModifiedBy>Laura Daniela Torres Montenegro</cp:lastModifiedBy>
  <dcterms:created xsi:type="dcterms:W3CDTF">2024-02-08T13:49:38Z</dcterms:created>
  <dcterms:modified xsi:type="dcterms:W3CDTF">2024-09-17T15:18:56Z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0x010100328E738A608A7F4BA3887631F12ED122</vt:lpwstr>
  </property>
  <property fmtid="{D5CDD505-2E9C-101B-9397-08002B2CF9AE}" pid="3" name="MediaServiceImageTags">
    <vt:lpwstr/>
  </property>
</Properties>
</file>