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389E4681-76BE-40CA-ABFF-71013F61396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C" sheetId="3" r:id="rId1"/>
    <sheet name="Places" sheetId="2" r:id="rId2"/>
    <sheet name="Citi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H14" i="1"/>
  <c r="H15" i="1"/>
  <c r="H16" i="1"/>
  <c r="H17" i="1"/>
  <c r="H18" i="1"/>
  <c r="H13" i="1"/>
  <c r="F14" i="1"/>
  <c r="F15" i="1"/>
  <c r="F16" i="1"/>
  <c r="F17" i="1"/>
  <c r="F18" i="1"/>
  <c r="F13" i="1"/>
  <c r="E14" i="1"/>
  <c r="E15" i="1"/>
  <c r="E16" i="1"/>
  <c r="E17" i="1"/>
  <c r="E18" i="1"/>
  <c r="E13" i="1"/>
  <c r="F4" i="1"/>
  <c r="D42" i="2"/>
  <c r="B2" i="1" l="1"/>
  <c r="B5" i="1" l="1"/>
</calcChain>
</file>

<file path=xl/sharedStrings.xml><?xml version="1.0" encoding="utf-8"?>
<sst xmlns="http://schemas.openxmlformats.org/spreadsheetml/2006/main" count="128" uniqueCount="81">
  <si>
    <t>Washington DC</t>
  </si>
  <si>
    <t>Orlando</t>
  </si>
  <si>
    <t>Airfare</t>
  </si>
  <si>
    <t>Ground Transportation</t>
  </si>
  <si>
    <t>Rental Car?</t>
  </si>
  <si>
    <t>Yes</t>
  </si>
  <si>
    <t>No</t>
  </si>
  <si>
    <t>Round-trip Shuttle</t>
  </si>
  <si>
    <t>Boston</t>
  </si>
  <si>
    <t>Philadelphia</t>
  </si>
  <si>
    <t>Lodging</t>
  </si>
  <si>
    <t>Destination City</t>
  </si>
  <si>
    <t>Washington Monument</t>
  </si>
  <si>
    <t>Jefferson Monument</t>
  </si>
  <si>
    <t>Ford's Theatre</t>
  </si>
  <si>
    <t>White House</t>
  </si>
  <si>
    <t>Library of Congress</t>
  </si>
  <si>
    <t>United States Capitol</t>
  </si>
  <si>
    <t>Lincoln Memorial</t>
  </si>
  <si>
    <t>Fenway Park</t>
  </si>
  <si>
    <t>USS Constitution Museum</t>
  </si>
  <si>
    <t>Bunker Hill Monument</t>
  </si>
  <si>
    <t>Massachusetts State House</t>
  </si>
  <si>
    <t>Park Street Church</t>
  </si>
  <si>
    <t>Old South Meeting House</t>
  </si>
  <si>
    <t>Old State House</t>
  </si>
  <si>
    <t>Paul Revere House</t>
  </si>
  <si>
    <t>Old North Church</t>
  </si>
  <si>
    <t>Independence Hall</t>
  </si>
  <si>
    <t>Cathedral Basilica of Saint Peter and Paul</t>
  </si>
  <si>
    <t>Christ Church</t>
  </si>
  <si>
    <t>City Hall</t>
  </si>
  <si>
    <t>Elfreth's Alley</t>
  </si>
  <si>
    <t>Betsy Ross House</t>
  </si>
  <si>
    <t>Congress Hall</t>
  </si>
  <si>
    <t>Fireman's Hall</t>
  </si>
  <si>
    <t>Edgar Allan Poe National Historic Site</t>
  </si>
  <si>
    <t>Old City Hall</t>
  </si>
  <si>
    <t>Powel House</t>
  </si>
  <si>
    <t>Washington Square Park</t>
  </si>
  <si>
    <t>Todd House</t>
  </si>
  <si>
    <t>Fee</t>
  </si>
  <si>
    <t>City</t>
  </si>
  <si>
    <t>Faneuil Hall Marketplace</t>
  </si>
  <si>
    <t>King's Chapel Burial Ground</t>
  </si>
  <si>
    <t>Supreme Court</t>
  </si>
  <si>
    <t>National World War II Memorial</t>
  </si>
  <si>
    <t>Korean War Veterans Memorial</t>
  </si>
  <si>
    <t>Vietnam Veterans Memorial</t>
  </si>
  <si>
    <t>Franklin Delano Roosevelt Memorial</t>
  </si>
  <si>
    <t>Martin Luther King, Jr., Memorial</t>
  </si>
  <si>
    <t>Time Needed</t>
  </si>
  <si>
    <t>Sightseeing Locations</t>
  </si>
  <si>
    <t>Arlington National Cemetery</t>
  </si>
  <si>
    <t>World War II Memorial</t>
  </si>
  <si>
    <t>Year Completed</t>
  </si>
  <si>
    <t>Franklin Delano Roosevelt  Memorial</t>
  </si>
  <si>
    <t>Source: https://irma.nps.gov/Stats/Reports/Park/FRDE</t>
  </si>
  <si>
    <t>Trend</t>
  </si>
  <si>
    <t>Rental Car per Day</t>
  </si>
  <si>
    <t>Departure Date</t>
  </si>
  <si>
    <t>Return Date</t>
  </si>
  <si>
    <t>Total Cost</t>
  </si>
  <si>
    <t>Meals</t>
  </si>
  <si>
    <t>Rental Car Total</t>
  </si>
  <si>
    <t>San Antonio</t>
  </si>
  <si>
    <t>Summary Trip Costs</t>
  </si>
  <si>
    <t>Average</t>
  </si>
  <si>
    <t>Lowest</t>
  </si>
  <si>
    <t>Highest</t>
  </si>
  <si>
    <t>Miami</t>
  </si>
  <si>
    <t>COL</t>
  </si>
  <si>
    <t>City Type</t>
  </si>
  <si>
    <t>Lodging Base/Night</t>
  </si>
  <si>
    <t>Total Base Lodging</t>
  </si>
  <si>
    <t>Shuttle or Rental</t>
  </si>
  <si>
    <t>Thomas Jefferson Memorial</t>
  </si>
  <si>
    <t>Washington DC Memoreal Visiters</t>
  </si>
  <si>
    <t>Boston Massacre Site</t>
  </si>
  <si>
    <t>Total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</si>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</sst>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2" fillId="0" borderId="0" xfId="3" applyAlignment="1">
      <alignment horizontal="right"/>
    </xf>
    <xf numFmtId="166" fontId="0" fillId="0" borderId="3" xfId="2" applyNumberFormat="1" applyFont="1" applyBorder="1"/>
    <xf numFmtId="0" fontId="0" fillId="0" borderId="0" xfId="3" applyFont="1"/>
    <xf numFmtId="165" fontId="2" fillId="0" borderId="0" xfId="1" applyNumberFormat="1" applyFont="1"/>
    <xf numFmtId="9" fontId="0" fillId="0" borderId="5" xfId="3" applyNumberFormat="1" applyFont="1" applyBorder="1"/>
    <xf numFmtId="9" fontId="0" fillId="0" borderId="8" xfId="3" applyNumberFormat="1" applyFont="1" applyBorder="1"/>
    <xf numFmtId="0" fontId="1" fillId="0" borderId="5" xfId="3" applyFont="1" applyBorder="1" applyAlignment="1">
      <alignment horizontal="right"/>
    </xf>
    <xf numFmtId="166" fontId="0" fillId="0" borderId="0" xfId="2" applyNumberFormat="1" applyFont="1" applyBorder="1"/>
    <xf numFmtId="166" fontId="0" fillId="2" borderId="5" xfId="3" applyNumberFormat="1" applyFont="1" applyFill="1" applyBorder="1"/>
    <xf numFmtId="166" fontId="0" fillId="2" borderId="8" xfId="3" applyNumberFormat="1" applyFont="1" applyFill="1" applyBorder="1"/>
    <xf numFmtId="0" fontId="0" fillId="0" borderId="0" xfId="2" applyNumberFormat="1" applyFont="1" applyBorder="1" applyAlignment="1">
      <alignment horizontal="left"/>
    </xf>
    <xf numFmtId="9" fontId="0" fillId="0" borderId="0" xfId="3" applyNumberFormat="1" applyFont="1" applyBorder="1"/>
    <xf numFmtId="0" fontId="1" fillId="0" borderId="1" xfId="3" applyFont="1" applyBorder="1" applyAlignment="1">
      <alignment wrapText="1"/>
    </xf>
    <xf numFmtId="0" fontId="1" fillId="0" borderId="2" xfId="3" applyFont="1" applyBorder="1" applyAlignment="1">
      <alignment horizontal="center" wrapText="1"/>
    </xf>
    <xf numFmtId="0" fontId="1" fillId="0" borderId="2" xfId="3" applyFont="1" applyBorder="1" applyAlignment="1">
      <alignment wrapText="1"/>
    </xf>
    <xf numFmtId="0" fontId="1" fillId="0" borderId="3" xfId="2" applyNumberFormat="1" applyFont="1" applyBorder="1" applyAlignment="1">
      <alignment horizontal="center" wrapText="1"/>
    </xf>
    <xf numFmtId="0" fontId="0" fillId="0" borderId="0" xfId="2" applyNumberFormat="1" applyFont="1" applyBorder="1" applyAlignment="1">
      <alignment horizontal="center"/>
    </xf>
    <xf numFmtId="165" fontId="0" fillId="0" borderId="0" xfId="3" applyNumberFormat="1" applyFont="1" applyBorder="1"/>
    <xf numFmtId="0" fontId="0" fillId="0" borderId="7" xfId="2" applyNumberFormat="1" applyFont="1" applyBorder="1" applyAlignment="1">
      <alignment horizontal="center"/>
    </xf>
    <xf numFmtId="165" fontId="0" fillId="0" borderId="7" xfId="3" applyNumberFormat="1" applyFont="1" applyBorder="1"/>
    <xf numFmtId="0" fontId="1" fillId="0" borderId="4" xfId="3" applyFont="1" applyBorder="1" applyAlignment="1">
      <alignment horizontal="right"/>
    </xf>
    <xf numFmtId="0" fontId="0" fillId="0" borderId="4" xfId="5" applyFont="1" applyBorder="1" applyAlignment="1">
      <alignment horizontal="right"/>
    </xf>
    <xf numFmtId="0" fontId="0" fillId="0" borderId="6" xfId="6" applyFont="1" applyBorder="1" applyAlignment="1">
      <alignment horizontal="right"/>
    </xf>
    <xf numFmtId="0" fontId="2" fillId="0" borderId="0" xfId="7"/>
    <xf numFmtId="0" fontId="1" fillId="0" borderId="0" xfId="8" applyNumberFormat="1" applyFont="1"/>
    <xf numFmtId="0" fontId="1" fillId="0" borderId="0" xfId="9" applyFont="1" applyAlignment="1">
      <alignment horizontal="center"/>
    </xf>
    <xf numFmtId="164" fontId="2" fillId="0" borderId="0" xfId="10" applyNumberFormat="1"/>
    <xf numFmtId="0" fontId="2" fillId="0" borderId="0" xfId="11" applyNumberFormat="1" applyAlignment="1">
      <alignment horizontal="center"/>
    </xf>
    <xf numFmtId="0" fontId="3" fillId="0" borderId="0" xfId="12" applyFont="1"/>
    <xf numFmtId="0" fontId="1" fillId="0" borderId="1" xfId="13" applyFont="1" applyBorder="1"/>
    <xf numFmtId="0" fontId="2" fillId="0" borderId="2" xfId="14" applyBorder="1"/>
    <xf numFmtId="0" fontId="2" fillId="0" borderId="3" xfId="15" applyBorder="1"/>
    <xf numFmtId="0" fontId="2" fillId="0" borderId="4" xfId="16" applyNumberFormat="1" applyBorder="1"/>
    <xf numFmtId="0" fontId="2" fillId="0" borderId="0" xfId="17" applyNumberFormat="1" applyBorder="1"/>
    <xf numFmtId="166" fontId="0" fillId="0" borderId="5" xfId="18" applyNumberFormat="1" applyFont="1" applyBorder="1"/>
    <xf numFmtId="0" fontId="2" fillId="0" borderId="6" xfId="19" applyNumberFormat="1" applyBorder="1"/>
    <xf numFmtId="0" fontId="2" fillId="0" borderId="7" xfId="20" applyBorder="1"/>
    <xf numFmtId="166" fontId="0" fillId="0" borderId="8" xfId="21" applyNumberFormat="1" applyFont="1" applyBorder="1"/>
    <xf numFmtId="0" fontId="2" fillId="0" borderId="1" xfId="22" applyBorder="1"/>
    <xf numFmtId="14" fontId="2" fillId="0" borderId="3" xfId="23" applyNumberFormat="1" applyBorder="1"/>
    <xf numFmtId="14" fontId="2" fillId="0" borderId="8" xfId="24" applyNumberFormat="1" applyBorder="1"/>
    <xf numFmtId="14" fontId="2" fillId="0" borderId="0" xfId="25" applyNumberFormat="1" applyBorder="1"/>
    <xf numFmtId="166" fontId="0" fillId="0" borderId="0" xfId="26" applyNumberFormat="1" applyFont="1" applyBorder="1"/>
    <xf numFmtId="166" fontId="0" fillId="2" borderId="8" xfId="27" applyNumberFormat="1" applyFont="1" applyFill="1" applyBorder="1"/>
    <xf numFmtId="0" fontId="4" fillId="0" borderId="0" xfId="0" applyFont="1" applyAlignment="1">
      <alignment horizontal="center" wrapText="1"/>
    </xf>
    <xf numFmtId="0" fontId="4" fillId="0" borderId="0" xfId="7" applyFont="1" applyAlignment="1">
      <alignment horizontal="center" wrapText="1"/>
    </xf>
    <xf numFmtId="1" fontId="2" fillId="0" borderId="0" xfId="7" applyNumberFormat="1" applyFill="1"/>
    <xf numFmtId="1" fontId="2" fillId="0" borderId="0" xfId="10" applyNumberFormat="1" applyFill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165" fontId="0" fillId="2" borderId="0" xfId="1" applyNumberFormat="1" applyFont="1" applyFill="1" applyBorder="1"/>
    <xf numFmtId="165" fontId="0" fillId="0" borderId="0" xfId="1" applyNumberFormat="1" applyFont="1" applyBorder="1"/>
    <xf numFmtId="165" fontId="0" fillId="2" borderId="5" xfId="1" applyNumberFormat="1" applyFont="1" applyFill="1" applyBorder="1"/>
    <xf numFmtId="165" fontId="0" fillId="0" borderId="7" xfId="1" applyNumberFormat="1" applyFont="1" applyBorder="1"/>
    <xf numFmtId="166" fontId="0" fillId="2" borderId="0" xfId="2" applyNumberFormat="1" applyFont="1" applyFill="1" applyBorder="1"/>
    <xf numFmtId="166" fontId="0" fillId="2" borderId="5" xfId="2" applyNumberFormat="1" applyFont="1" applyFill="1" applyBorder="1"/>
    <xf numFmtId="0" fontId="5" fillId="0" borderId="0" xfId="3" applyFont="1" applyAlignment="1">
      <alignment horizontal="center"/>
    </xf>
  </cellXfs>
  <cellStyles count="28">
    <cellStyle name="3vf4joKKf0K+KlPsJKBOy2pQUIC7OUI379pfWLwBi7U=-~Y2K73G/ZJ7Ox75zqmKXypg==" xfId="14" xr:uid="{00000000-0005-0000-0000-00000A000000}"/>
    <cellStyle name="6M1qHqF2Shzp1rtz2ouHJveklLrnEw2l6WQ4IkFOrjs=-~KecthNgCxh2UdNZSlJTd9g==" xfId="21" xr:uid="{00000000-0005-0000-0000-000015000000}"/>
    <cellStyle name="9cgKV4w9UW5I3yYsZuF7zHR3zb5K3MkR3h2A9hmvEV0=-~EIRCb0veM/vvZESF/Str7Q==" xfId="18" xr:uid="{00000000-0005-0000-0000-000012000000}"/>
    <cellStyle name="B7WjLs2+68HwbqHZjvj+SEpvG3KEA3efQIAv0LEGYsk=-~r8ysH8pxKIIO/CyKeZRgpQ==" xfId="15" xr:uid="{00000000-0005-0000-0000-00000A000000}"/>
    <cellStyle name="Comma" xfId="1" builtinId="3"/>
    <cellStyle name="Currency" xfId="2" builtinId="4"/>
    <cellStyle name="Custom Style 1" xfId="3" xr:uid="{00000000-0005-0000-0000-00000A000000}"/>
    <cellStyle name="dI3BVVtvpXuZ1j0c1UUVi8bEItnn0+UTyA52mGFZJMI=-~zySZGa4uomYl4U8K5+QJBg==" xfId="7" xr:uid="{00000000-0005-0000-0000-00000A000000}"/>
    <cellStyle name="FdylKUW9wacshJUhBRHdZGjxzt7sP+4BkO9YWBWvIac=-~b6MDzRncCFwKsa4TGUFURw==" xfId="8" xr:uid="{00000000-0005-0000-0000-00000A000000}"/>
    <cellStyle name="h/dlWfUinvmiFso3rJpW6Pe8BjGm2Rmtp/SoZlKWl+4=-~D9k5B8ASOIlST/OdlOBJyg==" xfId="19" xr:uid="{00000000-0005-0000-0000-00000A000000}"/>
    <cellStyle name="hOnk6m0hipFFVRLWkYoH3WP9lfIplN2JhwxPYkG/4nI=-~cABgo5K3Z20teS9UMMCY9w==" xfId="20" xr:uid="{00000000-0005-0000-0000-00000A000000}"/>
    <cellStyle name="HvPDd7rSdHB/7fqTkxq2BCCfRkU6JrZhit1RvfN1Vyg=-~5hRxgmgKyEBcpgChXiEVhA==" xfId="16" xr:uid="{00000000-0005-0000-0000-00000A000000}"/>
    <cellStyle name="hxnpgu5IUZDpdXu5YWInjykQ2pCqndh/aoxkhqiw3VY=-~BGmHsx/Jl27y8vuZrV1Vtg==" xfId="22" xr:uid="{00000000-0005-0000-0000-00000A000000}"/>
    <cellStyle name="IaRbbO+L/lQPDaJZuSvwSUNmd7hhBBcSgWT+ci/mBa0=-~R8UW/kyJrFW270tJyIkvtg==" xfId="6" xr:uid="{00000000-0005-0000-0000-000006000000}"/>
    <cellStyle name="jKPxpBh7HbfLUgX9sekqL438O9R/2NtFHBEkleBSf48=-~aF5lanKThklsj88xqZm0dA==" xfId="9" xr:uid="{00000000-0005-0000-0000-00000A000000}"/>
    <cellStyle name="MT+mvjcHoV9OBpv3bvdO2j4/CPpw2tmK/o3wXZ7UIgg=-~0SKTPflI951r3JBtmtc7AA==" xfId="26" xr:uid="{00000000-0005-0000-0000-00001A000000}"/>
    <cellStyle name="N9YUxqkcCu941RhIW0VvSmPUphaxv9WFKa94Jp5lUTY=-~2grHN+4BvH1DSg4pi6vuFA==" xfId="4" xr:uid="{00000000-0005-0000-0000-000004000000}"/>
    <cellStyle name="Normal" xfId="0" builtinId="0"/>
    <cellStyle name="PCSz7KLbvY3e6qowZ2Ed4QhQq/0yRH+qo26384OZne0=-~9bgNOKv9AARYbYUIZ3rt1A==" xfId="23" xr:uid="{00000000-0005-0000-0000-00000A000000}"/>
    <cellStyle name="qavZok8bo16gsfpQo4/W/1gQcAXNDDXu/OAkKDMKCMU=-~4HGMgycXPV3zWqrRl3ebmA==" xfId="12" xr:uid="{00000000-0005-0000-0000-00000A000000}"/>
    <cellStyle name="TKd3f/VKXvqgGIiZ4CD1kJZ6B70cUIrr+Gda3II3a6Y=-~iB9bv3492UCH6ChW2s666w==" xfId="25" xr:uid="{00000000-0005-0000-0000-00000A000000}"/>
    <cellStyle name="VEFd7n6tGaZjBYZUqL+Q9sz8Gt8p5JlbgKO2gRG8k2s=-~jylu3UgR9uPm9nd5/uMePA==" xfId="10" xr:uid="{00000000-0005-0000-0000-00000A000000}"/>
    <cellStyle name="wd7lm08cNF9ziez0PQvDEa5f0gzAWOMHfeDQYxbAykU=-~8enn9hLlmweQoKNyBgwBMA==" xfId="27" xr:uid="{00000000-0005-0000-0000-00001B000000}"/>
    <cellStyle name="wpTalckORnjDMVF+U7ERW9TYROc5kd4YMSmVaU3eEE8=-~HOuw3uvUikc5jPIrghILQw==" xfId="11" xr:uid="{00000000-0005-0000-0000-00000A000000}"/>
    <cellStyle name="xSRsHYPufa/vx2uSklKhzTtrhpiH8A2HwX+OmJ31qg0=-~JkDSGNEUiv2aXJmVNyZ0ag==" xfId="17" xr:uid="{00000000-0005-0000-0000-00000A000000}"/>
    <cellStyle name="yine1veiNwr81rEhOvTBWN9/MLsdxKMQIEL5tDR3glE=-~vXxUm81Lgz5+5Y9Qo+UEoQ==" xfId="24" xr:uid="{00000000-0005-0000-0000-00000A000000}"/>
    <cellStyle name="ykgi3SF9JZhn0tcDbHuSINpIl72WPR8mlZxhriyiQvI=-~pLTWWkmbudoeyEQZ5pswig==" xfId="13" xr:uid="{00000000-0005-0000-0000-00000A000000}"/>
    <cellStyle name="zQKdm1H8Mxw2vymKM0G4g8NHwe81DSNADx6ISCoH804=-~eMQhmF5SqxMOqVybqlPA3w==" xfId="5" xr:uid="{00000000-0005-0000-0000-000005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Anual</a:t>
            </a:r>
            <a:r>
              <a:rPr lang="en-US" baseline="0">
                <a:solidFill>
                  <a:schemeClr val="accent1">
                    <a:lumMod val="75000"/>
                  </a:schemeClr>
                </a:solidFill>
              </a:rPr>
              <a:t> Visitors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DC!$A$5:$A$10</c:f>
              <c:strCache>
                <c:ptCount val="6"/>
                <c:pt idx="0">
                  <c:v>Lincoln Memorial</c:v>
                </c:pt>
                <c:pt idx="1">
                  <c:v>World War II Memorial</c:v>
                </c:pt>
                <c:pt idx="2">
                  <c:v>Vietnam Veterans Memorial</c:v>
                </c:pt>
                <c:pt idx="3">
                  <c:v>Korean War Veterans Memorial</c:v>
                </c:pt>
                <c:pt idx="4">
                  <c:v>Franklin Delano Roosevelt  Memorial</c:v>
                </c:pt>
                <c:pt idx="5">
                  <c:v>Thomas Jefferson Memorial</c:v>
                </c:pt>
              </c:strCache>
            </c:strRef>
          </c:cat>
          <c:val>
            <c:numRef>
              <c:f>DC!$C$5:$C$10</c:f>
              <c:numCache>
                <c:formatCode>_(* #,##0_);_(* \(#,##0\);_(* "-"??_);_(@_)</c:formatCode>
                <c:ptCount val="6"/>
                <c:pt idx="0">
                  <c:v>3551973</c:v>
                </c:pt>
                <c:pt idx="1">
                  <c:v>0</c:v>
                </c:pt>
                <c:pt idx="2">
                  <c:v>3296596</c:v>
                </c:pt>
                <c:pt idx="3">
                  <c:v>2675205</c:v>
                </c:pt>
                <c:pt idx="4">
                  <c:v>2493089</c:v>
                </c:pt>
                <c:pt idx="5">
                  <c:v>2066932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8-4FDD-88FF-B8A3B7B5B4B4}"/>
            </c:ext>
          </c:extLst>
        </c:ser>
        <c:ser>
          <c:idx val="1"/>
          <c:order val="1"/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DC!$A$5:$A$10</c:f>
              <c:strCache>
                <c:ptCount val="6"/>
                <c:pt idx="0">
                  <c:v>Lincoln Memorial</c:v>
                </c:pt>
                <c:pt idx="1">
                  <c:v>World War II Memorial</c:v>
                </c:pt>
                <c:pt idx="2">
                  <c:v>Vietnam Veterans Memorial</c:v>
                </c:pt>
                <c:pt idx="3">
                  <c:v>Korean War Veterans Memorial</c:v>
                </c:pt>
                <c:pt idx="4">
                  <c:v>Franklin Delano Roosevelt  Memorial</c:v>
                </c:pt>
                <c:pt idx="5">
                  <c:v>Thomas Jefferson Memorial</c:v>
                </c:pt>
              </c:strCache>
            </c:strRef>
          </c:cat>
          <c:val>
            <c:numRef>
              <c:f>DC!$D$5:$D$10</c:f>
              <c:numCache>
                <c:formatCode>_(* #,##0_);_(* \(#,##0\);_(* "-"??_);_(@_)</c:formatCode>
                <c:ptCount val="6"/>
                <c:pt idx="0">
                  <c:v>4214167</c:v>
                </c:pt>
                <c:pt idx="1">
                  <c:v>4079606</c:v>
                </c:pt>
                <c:pt idx="2">
                  <c:v>3633793</c:v>
                </c:pt>
                <c:pt idx="3">
                  <c:v>3433663</c:v>
                </c:pt>
                <c:pt idx="4">
                  <c:v>2751725</c:v>
                </c:pt>
                <c:pt idx="5">
                  <c:v>2327254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8-4FDD-88FF-B8A3B7B5B4B4}"/>
            </c:ext>
          </c:extLst>
        </c:ser>
        <c:ser>
          <c:idx val="2"/>
          <c:order val="2"/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DC!$A$5:$A$10</c:f>
              <c:strCache>
                <c:ptCount val="6"/>
                <c:pt idx="0">
                  <c:v>Lincoln Memorial</c:v>
                </c:pt>
                <c:pt idx="1">
                  <c:v>World War II Memorial</c:v>
                </c:pt>
                <c:pt idx="2">
                  <c:v>Vietnam Veterans Memorial</c:v>
                </c:pt>
                <c:pt idx="3">
                  <c:v>Korean War Veterans Memorial</c:v>
                </c:pt>
                <c:pt idx="4">
                  <c:v>Franklin Delano Roosevelt  Memorial</c:v>
                </c:pt>
                <c:pt idx="5">
                  <c:v>Thomas Jefferson Memorial</c:v>
                </c:pt>
              </c:strCache>
            </c:strRef>
          </c:cat>
          <c:val>
            <c:numRef>
              <c:f>DC!$E$5:$E$10</c:f>
              <c:numCache>
                <c:formatCode>_(* #,##0_);_(* \(#,##0\);_(* "-"??_);_(@_)</c:formatCode>
                <c:ptCount val="6"/>
                <c:pt idx="0">
                  <c:v>6191361</c:v>
                </c:pt>
                <c:pt idx="1">
                  <c:v>4161685</c:v>
                </c:pt>
                <c:pt idx="2">
                  <c:v>4424407</c:v>
                </c:pt>
                <c:pt idx="3">
                  <c:v>3267124</c:v>
                </c:pt>
                <c:pt idx="4">
                  <c:v>2764459</c:v>
                </c:pt>
                <c:pt idx="5">
                  <c:v>2613131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8-4FDD-88FF-B8A3B7B5B4B4}"/>
            </c:ext>
          </c:extLst>
        </c:ser>
        <c:ser>
          <c:idx val="3"/>
          <c:order val="3"/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DC!$A$5:$A$10</c:f>
              <c:strCache>
                <c:ptCount val="6"/>
                <c:pt idx="0">
                  <c:v>Lincoln Memorial</c:v>
                </c:pt>
                <c:pt idx="1">
                  <c:v>World War II Memorial</c:v>
                </c:pt>
                <c:pt idx="2">
                  <c:v>Vietnam Veterans Memorial</c:v>
                </c:pt>
                <c:pt idx="3">
                  <c:v>Korean War Veterans Memorial</c:v>
                </c:pt>
                <c:pt idx="4">
                  <c:v>Franklin Delano Roosevelt  Memorial</c:v>
                </c:pt>
                <c:pt idx="5">
                  <c:v>Thomas Jefferson Memorial</c:v>
                </c:pt>
              </c:strCache>
            </c:strRef>
          </c:cat>
          <c:val>
            <c:numRef>
              <c:f>DC!$F$5:$F$10</c:f>
              <c:numCache>
                <c:formatCode>_(* #,##0_);_(* \(#,##0\);_(* "-"??_);_(@_)</c:formatCode>
                <c:ptCount val="6"/>
                <c:pt idx="0">
                  <c:v>7956117</c:v>
                </c:pt>
                <c:pt idx="1">
                  <c:v>4876842</c:v>
                </c:pt>
                <c:pt idx="2">
                  <c:v>5072589</c:v>
                </c:pt>
                <c:pt idx="3">
                  <c:v>4155947</c:v>
                </c:pt>
                <c:pt idx="4">
                  <c:v>3507402</c:v>
                </c:pt>
                <c:pt idx="5">
                  <c:v>3366571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8-4FDD-88FF-B8A3B7B5B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3778792"/>
        <c:axId val="613787648"/>
      </c:barChart>
      <c:catAx>
        <c:axId val="613778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87648"/>
        <c:crosses val="autoZero"/>
        <c:auto val="1"/>
        <c:lblAlgn val="ctr"/>
        <c:lblOffset val="100"/>
        <c:noMultiLvlLbl val="0"/>
      </c:catAx>
      <c:valAx>
        <c:axId val="6137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787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504825</xdr:colOff>
      <xdr:row>40</xdr:row>
      <xdr:rowOff>152400</xdr:rowOff>
    </xdr:to>
    <xdr:graphicFrame macro="">
      <xdr:nvGraphicFramePr>
        <xdr:cNvPr id="4" name="Chart 3" descr="The Var Chart shows the number of visitors to each memorial for the years 2002, 2007, 2012 and 2017.">
          <a:extLst>
            <a:ext uri="{FF2B5EF4-FFF2-40B4-BE49-F238E27FC236}">
              <a16:creationId xmlns:a16="http://schemas.microsoft.com/office/drawing/2014/main" id="{A2FC011C-BCEB-485D-8A43-F4087716C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77BF4-4DD6-4710-A655-1A6638E9AF68}" name="Tourist_Attractions" displayName="Tourist_Attractions" ref="A1:D42" totalsRowCount="1" headerRowDxfId="5" headerRowCellStyle="FdylKUW9wacshJUhBRHdZGjxzt7sP+4BkO9YWBWvIac=-~b6MDzRncCFwKsa4TGUFURw==" dataCellStyle="dI3BVVtvpXuZ1j0c1UUVi8bEItnn0+UTyA52mGFZJMI=-~zySZGa4uomYl4U8K5+QJBg==">
  <autoFilter ref="A1:D41" xr:uid="{9A3264E6-F04B-4A3A-999D-CE8E4E8B4E6A}">
    <filterColumn colId="2">
      <customFilters>
        <customFilter operator="lessThanOrEqual" val="10"/>
      </customFilters>
    </filterColumn>
  </autoFilter>
  <sortState ref="A2:D41">
    <sortCondition ref="B2:B41"/>
    <sortCondition ref="A2:A41"/>
  </sortState>
  <tableColumns count="4">
    <tableColumn id="1" xr3:uid="{12EEC170-801D-42EE-B457-82B6A7B594F3}" name="Sightseeing Locations" totalsRowLabel="Total" totalsRowDxfId="4" dataCellStyle="dI3BVVtvpXuZ1j0c1UUVi8bEItnn0+UTyA52mGFZJMI=-~zySZGa4uomYl4U8K5+QJBg=="/>
    <tableColumn id="2" xr3:uid="{A79F7F23-5E96-413A-B70A-452AF714DF12}" name="City" totalsRowDxfId="3" dataCellStyle="dI3BVVtvpXuZ1j0c1UUVi8bEItnn0+UTyA52mGFZJMI=-~zySZGa4uomYl4U8K5+QJBg=="/>
    <tableColumn id="3" xr3:uid="{94266B83-3D36-4D3F-97C2-2D1EC2891545}" name="Fee" dataDxfId="2" totalsRowDxfId="1" dataCellStyle="VEFd7n6tGaZjBYZUqL+Q9sz8Gt8p5JlbgKO2gRG8k2s=-~jylu3UgR9uPm9nd5/uMePA=="/>
    <tableColumn id="4" xr3:uid="{89C538D5-D838-49CE-A008-23D0ACB60E43}" name="Time Needed" totalsRowFunction="average" totalsRowDxfId="0" dataCellStyle="dI3BVVtvpXuZ1j0c1UUVi8bEItnn0+UTyA52mGFZJMI=-~zySZGa4uomYl4U8K5+QJBg==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I5" sqref="I5"/>
    </sheetView>
  </sheetViews>
  <sheetFormatPr defaultRowHeight="15" x14ac:dyDescent="0.25"/>
  <cols>
    <col min="1" max="1" width="34.7109375" customWidth="1"/>
    <col min="2" max="2" width="10.85546875" customWidth="1"/>
    <col min="3" max="6" width="10.7109375" customWidth="1"/>
    <col min="7" max="7" width="9.5703125" customWidth="1"/>
  </cols>
  <sheetData>
    <row r="1" spans="1:7" x14ac:dyDescent="0.25">
      <c r="A1" s="57" t="s">
        <v>77</v>
      </c>
      <c r="B1" s="57"/>
      <c r="C1" s="57"/>
      <c r="D1" s="57"/>
      <c r="E1" s="57"/>
      <c r="F1" s="57"/>
      <c r="G1" s="57"/>
    </row>
    <row r="2" spans="1:7" x14ac:dyDescent="0.25">
      <c r="A2" s="29" t="s">
        <v>57</v>
      </c>
    </row>
    <row r="4" spans="1:7" ht="30" x14ac:dyDescent="0.25">
      <c r="A4" s="45"/>
      <c r="B4" s="46" t="s">
        <v>55</v>
      </c>
      <c r="C4" s="46">
        <v>2002</v>
      </c>
      <c r="D4" s="46">
        <v>2007</v>
      </c>
      <c r="E4" s="46">
        <v>2012</v>
      </c>
      <c r="F4" s="46">
        <v>2017</v>
      </c>
      <c r="G4" s="46" t="s">
        <v>58</v>
      </c>
    </row>
    <row r="5" spans="1:7" x14ac:dyDescent="0.25">
      <c r="A5" s="24" t="s">
        <v>18</v>
      </c>
      <c r="B5" s="28">
        <v>1922</v>
      </c>
      <c r="C5" s="4">
        <v>3551973</v>
      </c>
      <c r="D5" s="4">
        <v>4214167</v>
      </c>
      <c r="E5" s="4">
        <v>6191361</v>
      </c>
      <c r="F5" s="4">
        <v>7956117</v>
      </c>
    </row>
    <row r="6" spans="1:7" x14ac:dyDescent="0.25">
      <c r="A6" s="24" t="s">
        <v>54</v>
      </c>
      <c r="B6" s="28">
        <v>2004</v>
      </c>
      <c r="C6" s="4">
        <v>0</v>
      </c>
      <c r="D6" s="4">
        <v>4079606</v>
      </c>
      <c r="E6" s="4">
        <v>4161685</v>
      </c>
      <c r="F6" s="4">
        <v>4876842</v>
      </c>
    </row>
    <row r="7" spans="1:7" x14ac:dyDescent="0.25">
      <c r="A7" s="24" t="s">
        <v>48</v>
      </c>
      <c r="B7" s="28">
        <v>1982</v>
      </c>
      <c r="C7" s="4">
        <v>3296596</v>
      </c>
      <c r="D7" s="4">
        <v>3633793</v>
      </c>
      <c r="E7" s="4">
        <v>4424407</v>
      </c>
      <c r="F7" s="4">
        <v>5072589</v>
      </c>
    </row>
    <row r="8" spans="1:7" x14ac:dyDescent="0.25">
      <c r="A8" s="24" t="s">
        <v>47</v>
      </c>
      <c r="B8" s="28">
        <v>1994</v>
      </c>
      <c r="C8" s="4">
        <v>2675205</v>
      </c>
      <c r="D8" s="4">
        <v>3433663</v>
      </c>
      <c r="E8" s="4">
        <v>3267124</v>
      </c>
      <c r="F8" s="4">
        <v>4155947</v>
      </c>
    </row>
    <row r="9" spans="1:7" x14ac:dyDescent="0.25">
      <c r="A9" s="24" t="s">
        <v>56</v>
      </c>
      <c r="B9" s="28">
        <v>1997</v>
      </c>
      <c r="C9" s="4">
        <v>2493089</v>
      </c>
      <c r="D9" s="4">
        <v>2751725</v>
      </c>
      <c r="E9" s="4">
        <v>2764459</v>
      </c>
      <c r="F9" s="4">
        <v>3507402</v>
      </c>
    </row>
    <row r="10" spans="1:7" x14ac:dyDescent="0.25">
      <c r="A10" s="3" t="s">
        <v>76</v>
      </c>
      <c r="B10" s="28">
        <v>1943</v>
      </c>
      <c r="C10" s="4">
        <v>2066932</v>
      </c>
      <c r="D10" s="4">
        <v>2327254</v>
      </c>
      <c r="E10" s="4">
        <v>2613131</v>
      </c>
      <c r="F10" s="4">
        <v>3366571</v>
      </c>
    </row>
  </sheetData>
  <mergeCells count="1">
    <mergeCell ref="A1:G1"/>
  </mergeCells>
  <printOptions horizontalCentered="1"/>
  <pageMargins left="0.7" right="0.7" top="1" bottom="0.75" header="0.3" footer="0.3"/>
  <pageSetup orientation="landscape" horizontalDpi="200" verticalDpi="200" r:id="rId1"/>
  <headerFooter>
    <oddFooter>&amp;LExploring Series&amp;C&amp;A&amp;R&amp;F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minAxisType="group" maxAxisType="group" xr2:uid="{5E6DC05D-AC28-4B37-92A9-C386E7D48D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C00000"/>
          <x14:colorLow rgb="FFD00000"/>
          <x14:sparklines>
            <x14:sparkline>
              <xm:f>DC!C5:F5</xm:f>
              <xm:sqref>G5</xm:sqref>
            </x14:sparkline>
            <x14:sparkline>
              <xm:f>DC!C6:F6</xm:f>
              <xm:sqref>G6</xm:sqref>
            </x14:sparkline>
            <x14:sparkline>
              <xm:f>DC!C7:F7</xm:f>
              <xm:sqref>G7</xm:sqref>
            </x14:sparkline>
            <x14:sparkline>
              <xm:f>DC!C8:F8</xm:f>
              <xm:sqref>G8</xm:sqref>
            </x14:sparkline>
            <x14:sparkline>
              <xm:f>DC!C9:F9</xm:f>
              <xm:sqref>G9</xm:sqref>
            </x14:sparkline>
            <x14:sparkline>
              <xm:f>DC!C10:F10</xm:f>
              <xm:sqref>G10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pane ySplit="1" topLeftCell="A2" activePane="bottomLeft" state="frozen"/>
      <selection activeCell="I5" sqref="I5"/>
      <selection pane="bottomLeft" activeCell="I5" sqref="I5"/>
    </sheetView>
  </sheetViews>
  <sheetFormatPr defaultRowHeight="15" x14ac:dyDescent="0.25"/>
  <cols>
    <col min="1" max="1" width="38" bestFit="1" customWidth="1"/>
    <col min="2" max="2" width="17.7109375" customWidth="1"/>
    <col min="4" max="4" width="15.140625" customWidth="1"/>
  </cols>
  <sheetData>
    <row r="1" spans="1:4" x14ac:dyDescent="0.25">
      <c r="A1" s="25" t="s">
        <v>52</v>
      </c>
      <c r="B1" s="25" t="s">
        <v>42</v>
      </c>
      <c r="C1" s="26" t="s">
        <v>41</v>
      </c>
      <c r="D1" s="25" t="s">
        <v>51</v>
      </c>
    </row>
    <row r="2" spans="1:4" x14ac:dyDescent="0.25">
      <c r="A2" s="24" t="s">
        <v>78</v>
      </c>
      <c r="B2" s="24" t="s">
        <v>8</v>
      </c>
      <c r="C2" s="27">
        <v>0</v>
      </c>
      <c r="D2" s="24">
        <v>30</v>
      </c>
    </row>
    <row r="3" spans="1:4" x14ac:dyDescent="0.25">
      <c r="A3" s="24" t="s">
        <v>21</v>
      </c>
      <c r="B3" s="24" t="s">
        <v>8</v>
      </c>
      <c r="C3" s="27">
        <v>0</v>
      </c>
      <c r="D3" s="24">
        <v>75</v>
      </c>
    </row>
    <row r="4" spans="1:4" x14ac:dyDescent="0.25">
      <c r="A4" s="24" t="s">
        <v>43</v>
      </c>
      <c r="B4" s="24" t="s">
        <v>8</v>
      </c>
      <c r="C4" s="27">
        <v>0</v>
      </c>
      <c r="D4" s="24">
        <v>120</v>
      </c>
    </row>
    <row r="5" spans="1:4" hidden="1" x14ac:dyDescent="0.25">
      <c r="A5" s="24" t="s">
        <v>19</v>
      </c>
      <c r="B5" s="24" t="s">
        <v>8</v>
      </c>
      <c r="C5" s="27">
        <v>25</v>
      </c>
      <c r="D5" s="24">
        <v>60</v>
      </c>
    </row>
    <row r="6" spans="1:4" x14ac:dyDescent="0.25">
      <c r="A6" s="24" t="s">
        <v>44</v>
      </c>
      <c r="B6" s="24" t="s">
        <v>8</v>
      </c>
      <c r="C6" s="27">
        <v>0</v>
      </c>
      <c r="D6" s="24">
        <v>30</v>
      </c>
    </row>
    <row r="7" spans="1:4" x14ac:dyDescent="0.25">
      <c r="A7" s="24" t="s">
        <v>22</v>
      </c>
      <c r="B7" s="24" t="s">
        <v>8</v>
      </c>
      <c r="C7" s="27">
        <v>0</v>
      </c>
      <c r="D7" s="24">
        <v>120</v>
      </c>
    </row>
    <row r="8" spans="1:4" x14ac:dyDescent="0.25">
      <c r="A8" s="24" t="s">
        <v>27</v>
      </c>
      <c r="B8" s="24" t="s">
        <v>8</v>
      </c>
      <c r="C8" s="27">
        <v>3</v>
      </c>
      <c r="D8" s="24">
        <v>30</v>
      </c>
    </row>
    <row r="9" spans="1:4" x14ac:dyDescent="0.25">
      <c r="A9" s="24" t="s">
        <v>24</v>
      </c>
      <c r="B9" s="24" t="s">
        <v>8</v>
      </c>
      <c r="C9" s="27">
        <v>6</v>
      </c>
      <c r="D9" s="24">
        <v>60</v>
      </c>
    </row>
    <row r="10" spans="1:4" x14ac:dyDescent="0.25">
      <c r="A10" s="24" t="s">
        <v>25</v>
      </c>
      <c r="B10" s="24" t="s">
        <v>8</v>
      </c>
      <c r="C10" s="27">
        <v>10</v>
      </c>
      <c r="D10" s="24">
        <v>75</v>
      </c>
    </row>
    <row r="11" spans="1:4" x14ac:dyDescent="0.25">
      <c r="A11" s="24" t="s">
        <v>23</v>
      </c>
      <c r="B11" s="24" t="s">
        <v>8</v>
      </c>
      <c r="C11" s="27">
        <v>0</v>
      </c>
      <c r="D11" s="24">
        <v>30</v>
      </c>
    </row>
    <row r="12" spans="1:4" x14ac:dyDescent="0.25">
      <c r="A12" s="24" t="s">
        <v>26</v>
      </c>
      <c r="B12" s="24" t="s">
        <v>8</v>
      </c>
      <c r="C12" s="27">
        <v>3.5</v>
      </c>
      <c r="D12" s="24">
        <v>60</v>
      </c>
    </row>
    <row r="13" spans="1:4" x14ac:dyDescent="0.25">
      <c r="A13" s="24" t="s">
        <v>20</v>
      </c>
      <c r="B13" s="24" t="s">
        <v>8</v>
      </c>
      <c r="C13" s="27">
        <v>10</v>
      </c>
      <c r="D13" s="24">
        <v>75</v>
      </c>
    </row>
    <row r="14" spans="1:4" x14ac:dyDescent="0.25">
      <c r="A14" s="24" t="s">
        <v>33</v>
      </c>
      <c r="B14" s="24" t="s">
        <v>9</v>
      </c>
      <c r="C14" s="27">
        <v>5</v>
      </c>
      <c r="D14" s="24">
        <v>60</v>
      </c>
    </row>
    <row r="15" spans="1:4" x14ac:dyDescent="0.25">
      <c r="A15" s="24" t="s">
        <v>29</v>
      </c>
      <c r="B15" s="24" t="s">
        <v>9</v>
      </c>
      <c r="C15" s="27">
        <v>0</v>
      </c>
      <c r="D15" s="24">
        <v>60</v>
      </c>
    </row>
    <row r="16" spans="1:4" x14ac:dyDescent="0.25">
      <c r="A16" s="24" t="s">
        <v>30</v>
      </c>
      <c r="B16" s="24" t="s">
        <v>9</v>
      </c>
      <c r="C16" s="27">
        <v>5</v>
      </c>
      <c r="D16" s="24">
        <v>60</v>
      </c>
    </row>
    <row r="17" spans="1:4" hidden="1" x14ac:dyDescent="0.25">
      <c r="A17" s="24" t="s">
        <v>31</v>
      </c>
      <c r="B17" s="24" t="s">
        <v>9</v>
      </c>
      <c r="C17" s="27">
        <v>12</v>
      </c>
      <c r="D17" s="24">
        <v>120</v>
      </c>
    </row>
    <row r="18" spans="1:4" x14ac:dyDescent="0.25">
      <c r="A18" s="24" t="s">
        <v>34</v>
      </c>
      <c r="B18" s="24" t="s">
        <v>9</v>
      </c>
      <c r="C18" s="27">
        <v>0</v>
      </c>
      <c r="D18" s="24">
        <v>30</v>
      </c>
    </row>
    <row r="19" spans="1:4" x14ac:dyDescent="0.25">
      <c r="A19" s="24" t="s">
        <v>36</v>
      </c>
      <c r="B19" s="24" t="s">
        <v>9</v>
      </c>
      <c r="C19" s="27">
        <v>0</v>
      </c>
      <c r="D19" s="24">
        <v>120</v>
      </c>
    </row>
    <row r="20" spans="1:4" x14ac:dyDescent="0.25">
      <c r="A20" s="24" t="s">
        <v>32</v>
      </c>
      <c r="B20" s="24" t="s">
        <v>9</v>
      </c>
      <c r="C20" s="27">
        <v>5</v>
      </c>
      <c r="D20" s="24">
        <v>60</v>
      </c>
    </row>
    <row r="21" spans="1:4" x14ac:dyDescent="0.25">
      <c r="A21" s="24" t="s">
        <v>35</v>
      </c>
      <c r="B21" s="24" t="s">
        <v>9</v>
      </c>
      <c r="C21" s="27">
        <v>0</v>
      </c>
      <c r="D21" s="24">
        <v>60</v>
      </c>
    </row>
    <row r="22" spans="1:4" x14ac:dyDescent="0.25">
      <c r="A22" s="24" t="s">
        <v>28</v>
      </c>
      <c r="B22" s="24" t="s">
        <v>9</v>
      </c>
      <c r="C22" s="27">
        <v>0</v>
      </c>
      <c r="D22" s="24">
        <v>90</v>
      </c>
    </row>
    <row r="23" spans="1:4" x14ac:dyDescent="0.25">
      <c r="A23" s="24" t="s">
        <v>37</v>
      </c>
      <c r="B23" s="24" t="s">
        <v>9</v>
      </c>
      <c r="C23" s="27">
        <v>0</v>
      </c>
      <c r="D23" s="24">
        <v>60</v>
      </c>
    </row>
    <row r="24" spans="1:4" x14ac:dyDescent="0.25">
      <c r="A24" s="24" t="s">
        <v>38</v>
      </c>
      <c r="B24" s="24" t="s">
        <v>9</v>
      </c>
      <c r="C24" s="27">
        <v>5</v>
      </c>
      <c r="D24" s="24">
        <v>60</v>
      </c>
    </row>
    <row r="25" spans="1:4" x14ac:dyDescent="0.25">
      <c r="A25" s="24" t="s">
        <v>40</v>
      </c>
      <c r="B25" s="24" t="s">
        <v>9</v>
      </c>
      <c r="C25" s="27">
        <v>0</v>
      </c>
      <c r="D25" s="24">
        <v>60</v>
      </c>
    </row>
    <row r="26" spans="1:4" x14ac:dyDescent="0.25">
      <c r="A26" s="24" t="s">
        <v>39</v>
      </c>
      <c r="B26" s="24" t="s">
        <v>9</v>
      </c>
      <c r="C26" s="27">
        <v>0</v>
      </c>
      <c r="D26" s="24">
        <v>30</v>
      </c>
    </row>
    <row r="27" spans="1:4" x14ac:dyDescent="0.25">
      <c r="A27" s="24" t="s">
        <v>53</v>
      </c>
      <c r="B27" s="24" t="s">
        <v>0</v>
      </c>
      <c r="C27" s="27">
        <v>0</v>
      </c>
      <c r="D27" s="24">
        <v>180</v>
      </c>
    </row>
    <row r="28" spans="1:4" x14ac:dyDescent="0.25">
      <c r="A28" s="24" t="s">
        <v>14</v>
      </c>
      <c r="B28" s="24" t="s">
        <v>0</v>
      </c>
      <c r="C28" s="27">
        <v>3</v>
      </c>
      <c r="D28" s="24">
        <v>120</v>
      </c>
    </row>
    <row r="29" spans="1:4" x14ac:dyDescent="0.25">
      <c r="A29" s="24" t="s">
        <v>49</v>
      </c>
      <c r="B29" s="24" t="s">
        <v>0</v>
      </c>
      <c r="C29" s="27">
        <v>0</v>
      </c>
      <c r="D29" s="24">
        <v>60</v>
      </c>
    </row>
    <row r="30" spans="1:4" x14ac:dyDescent="0.25">
      <c r="A30" s="24" t="s">
        <v>13</v>
      </c>
      <c r="B30" s="24" t="s">
        <v>0</v>
      </c>
      <c r="C30" s="27">
        <v>0</v>
      </c>
      <c r="D30" s="24">
        <v>30</v>
      </c>
    </row>
    <row r="31" spans="1:4" x14ac:dyDescent="0.25">
      <c r="A31" s="24" t="s">
        <v>47</v>
      </c>
      <c r="B31" s="24" t="s">
        <v>0</v>
      </c>
      <c r="C31" s="27">
        <v>0</v>
      </c>
      <c r="D31" s="24">
        <v>60</v>
      </c>
    </row>
    <row r="32" spans="1:4" x14ac:dyDescent="0.25">
      <c r="A32" s="24" t="s">
        <v>16</v>
      </c>
      <c r="B32" s="24" t="s">
        <v>0</v>
      </c>
      <c r="C32" s="27">
        <v>0</v>
      </c>
      <c r="D32" s="24">
        <v>60</v>
      </c>
    </row>
    <row r="33" spans="1:4" x14ac:dyDescent="0.25">
      <c r="A33" s="24" t="s">
        <v>18</v>
      </c>
      <c r="B33" s="24" t="s">
        <v>0</v>
      </c>
      <c r="C33" s="27">
        <v>0</v>
      </c>
      <c r="D33" s="24">
        <v>45</v>
      </c>
    </row>
    <row r="34" spans="1:4" x14ac:dyDescent="0.25">
      <c r="A34" s="24" t="s">
        <v>50</v>
      </c>
      <c r="B34" s="24" t="s">
        <v>0</v>
      </c>
      <c r="C34" s="27">
        <v>0</v>
      </c>
      <c r="D34" s="24">
        <v>60</v>
      </c>
    </row>
    <row r="35" spans="1:4" x14ac:dyDescent="0.25">
      <c r="A35" s="24" t="s">
        <v>46</v>
      </c>
      <c r="B35" s="24" t="s">
        <v>0</v>
      </c>
      <c r="C35" s="27">
        <v>0</v>
      </c>
      <c r="D35" s="24">
        <v>45</v>
      </c>
    </row>
    <row r="36" spans="1:4" x14ac:dyDescent="0.25">
      <c r="A36" s="24" t="s">
        <v>45</v>
      </c>
      <c r="B36" s="24" t="s">
        <v>0</v>
      </c>
      <c r="C36" s="27">
        <v>0</v>
      </c>
      <c r="D36" s="24">
        <v>90</v>
      </c>
    </row>
    <row r="37" spans="1:4" x14ac:dyDescent="0.25">
      <c r="A37" s="24" t="s">
        <v>17</v>
      </c>
      <c r="B37" s="24" t="s">
        <v>0</v>
      </c>
      <c r="C37" s="27">
        <v>0</v>
      </c>
      <c r="D37" s="24">
        <v>120</v>
      </c>
    </row>
    <row r="38" spans="1:4" x14ac:dyDescent="0.25">
      <c r="A38" s="24" t="s">
        <v>48</v>
      </c>
      <c r="B38" s="24" t="s">
        <v>0</v>
      </c>
      <c r="C38" s="27">
        <v>0</v>
      </c>
      <c r="D38" s="24">
        <v>60</v>
      </c>
    </row>
    <row r="39" spans="1:4" x14ac:dyDescent="0.25">
      <c r="A39" s="24" t="s">
        <v>12</v>
      </c>
      <c r="B39" s="24" t="s">
        <v>0</v>
      </c>
      <c r="C39" s="27">
        <v>0</v>
      </c>
      <c r="D39" s="24">
        <v>60</v>
      </c>
    </row>
    <row r="40" spans="1:4" x14ac:dyDescent="0.25">
      <c r="A40" s="24" t="s">
        <v>15</v>
      </c>
      <c r="B40" s="24" t="s">
        <v>0</v>
      </c>
      <c r="C40" s="27">
        <v>0</v>
      </c>
      <c r="D40" s="24">
        <v>120</v>
      </c>
    </row>
    <row r="41" spans="1:4" hidden="1" x14ac:dyDescent="0.25">
      <c r="A41" s="47" t="s">
        <v>80</v>
      </c>
      <c r="B41" s="47"/>
      <c r="C41" s="48"/>
      <c r="D41" s="47"/>
    </row>
    <row r="42" spans="1:4" x14ac:dyDescent="0.25">
      <c r="A42" s="49" t="s">
        <v>79</v>
      </c>
      <c r="B42" s="49"/>
      <c r="C42" s="49"/>
      <c r="D42" s="50">
        <f>SUBTOTAL(101,Tourist_Attractions[Time Needed])</f>
        <v>69.324324324324323</v>
      </c>
    </row>
  </sheetData>
  <conditionalFormatting sqref="D2:D40">
    <cfRule type="cellIs" dxfId="6" priority="1" operator="greaterThan">
      <formula>60</formula>
    </cfRule>
  </conditionalFormatting>
  <printOptions horizontalCentered="1"/>
  <pageMargins left="0.7" right="0.7" top="1" bottom="0.75" header="0.3" footer="0.3"/>
  <pageSetup orientation="landscape" horizontalDpi="4294967293" verticalDpi="0" r:id="rId1"/>
  <headerFooter>
    <oddFooter>&amp;LExploring Series&amp;C&amp;A&amp;R&amp;F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tabSelected="1" workbookViewId="0">
      <selection activeCell="I12" sqref="I12"/>
    </sheetView>
  </sheetViews>
  <sheetFormatPr defaultRowHeight="15" x14ac:dyDescent="0.25"/>
  <cols>
    <col min="1" max="1" width="17.85546875" customWidth="1"/>
    <col min="2" max="2" width="11.5703125" bestFit="1" customWidth="1"/>
    <col min="4" max="4" width="9.42578125" bestFit="1" customWidth="1"/>
    <col min="5" max="5" width="9.7109375" bestFit="1" customWidth="1"/>
    <col min="6" max="6" width="10.28515625" bestFit="1" customWidth="1"/>
    <col min="7" max="7" width="9.42578125" bestFit="1" customWidth="1"/>
    <col min="8" max="9" width="10.5703125" bestFit="1" customWidth="1"/>
  </cols>
  <sheetData>
    <row r="1" spans="1:9" x14ac:dyDescent="0.25">
      <c r="A1" s="39" t="s">
        <v>60</v>
      </c>
      <c r="B1" s="40">
        <v>44364</v>
      </c>
      <c r="D1" s="30" t="s">
        <v>3</v>
      </c>
      <c r="E1" s="31"/>
      <c r="F1" s="32"/>
      <c r="H1" s="30" t="s">
        <v>66</v>
      </c>
      <c r="I1" s="32"/>
    </row>
    <row r="2" spans="1:9" ht="15.75" thickBot="1" x14ac:dyDescent="0.3">
      <c r="A2" s="36" t="s">
        <v>61</v>
      </c>
      <c r="B2" s="41">
        <f>B1+5</f>
        <v>44369</v>
      </c>
      <c r="C2" s="42"/>
      <c r="D2" s="33" t="s">
        <v>7</v>
      </c>
      <c r="E2" s="34"/>
      <c r="F2" s="35">
        <v>50</v>
      </c>
      <c r="H2" s="33" t="s">
        <v>67</v>
      </c>
      <c r="I2" s="9">
        <f>AVERAGE(H13:H18)</f>
        <v>1546.9166666666667</v>
      </c>
    </row>
    <row r="3" spans="1:9" ht="15.75" thickBot="1" x14ac:dyDescent="0.3">
      <c r="D3" s="33" t="s">
        <v>59</v>
      </c>
      <c r="E3" s="34"/>
      <c r="F3" s="35">
        <v>35</v>
      </c>
      <c r="H3" s="33" t="s">
        <v>68</v>
      </c>
      <c r="I3" s="9">
        <f>MIN(H13:H18)</f>
        <v>1271.75</v>
      </c>
    </row>
    <row r="4" spans="1:9" ht="15.75" thickBot="1" x14ac:dyDescent="0.3">
      <c r="A4" s="39" t="s">
        <v>73</v>
      </c>
      <c r="B4" s="2">
        <v>125</v>
      </c>
      <c r="D4" s="36" t="s">
        <v>64</v>
      </c>
      <c r="E4" s="37"/>
      <c r="F4" s="44">
        <f>(B2-B1)*F3</f>
        <v>175</v>
      </c>
      <c r="H4" s="36" t="s">
        <v>69</v>
      </c>
      <c r="I4" s="10">
        <f>MAX(H13:H18)</f>
        <v>1814</v>
      </c>
    </row>
    <row r="5" spans="1:9" ht="15.75" thickBot="1" x14ac:dyDescent="0.3">
      <c r="A5" s="36" t="s">
        <v>74</v>
      </c>
      <c r="B5" s="38">
        <f>B4*(B2-B1)</f>
        <v>625</v>
      </c>
      <c r="D5" s="34"/>
      <c r="E5" s="34"/>
      <c r="H5" s="34"/>
      <c r="I5" s="8"/>
    </row>
    <row r="6" spans="1:9" x14ac:dyDescent="0.25">
      <c r="A6" s="21" t="s">
        <v>42</v>
      </c>
      <c r="B6" s="7" t="s">
        <v>71</v>
      </c>
    </row>
    <row r="7" spans="1:9" x14ac:dyDescent="0.25">
      <c r="A7" s="22">
        <v>1</v>
      </c>
      <c r="B7" s="5">
        <v>0.95</v>
      </c>
    </row>
    <row r="8" spans="1:9" x14ac:dyDescent="0.25">
      <c r="A8" s="22">
        <v>2</v>
      </c>
      <c r="B8" s="5">
        <v>1.1000000000000001</v>
      </c>
    </row>
    <row r="9" spans="1:9" x14ac:dyDescent="0.25">
      <c r="A9" s="22">
        <v>3</v>
      </c>
      <c r="B9" s="5">
        <v>1.25</v>
      </c>
    </row>
    <row r="10" spans="1:9" ht="15.75" thickBot="1" x14ac:dyDescent="0.3">
      <c r="A10" s="23">
        <v>4</v>
      </c>
      <c r="B10" s="6">
        <v>1.4</v>
      </c>
    </row>
    <row r="11" spans="1:9" ht="15.75" thickBot="1" x14ac:dyDescent="0.3">
      <c r="A11" s="11"/>
      <c r="B11" s="12"/>
    </row>
    <row r="12" spans="1:9" ht="30" x14ac:dyDescent="0.25">
      <c r="A12" s="13" t="s">
        <v>11</v>
      </c>
      <c r="B12" s="14" t="s">
        <v>72</v>
      </c>
      <c r="C12" s="15" t="s">
        <v>4</v>
      </c>
      <c r="D12" s="14" t="s">
        <v>2</v>
      </c>
      <c r="E12" s="14" t="s">
        <v>75</v>
      </c>
      <c r="F12" s="14" t="s">
        <v>10</v>
      </c>
      <c r="G12" s="14" t="s">
        <v>63</v>
      </c>
      <c r="H12" s="16" t="s">
        <v>62</v>
      </c>
    </row>
    <row r="13" spans="1:9" x14ac:dyDescent="0.25">
      <c r="A13" s="33" t="s">
        <v>8</v>
      </c>
      <c r="B13" s="17">
        <v>3</v>
      </c>
      <c r="C13" s="34" t="s">
        <v>6</v>
      </c>
      <c r="D13" s="43">
        <v>367</v>
      </c>
      <c r="E13" s="55">
        <f>IF(C13="No",$F$2,$F$4)</f>
        <v>50</v>
      </c>
      <c r="F13" s="55">
        <f>VLOOKUP(B13,$A$7:$B$10,2,FALSE)*$B$5</f>
        <v>781.25</v>
      </c>
      <c r="G13" s="8">
        <v>375</v>
      </c>
      <c r="H13" s="56">
        <f>D13+E13+F13+G13</f>
        <v>1573.25</v>
      </c>
    </row>
    <row r="14" spans="1:9" x14ac:dyDescent="0.25">
      <c r="A14" s="33" t="s">
        <v>70</v>
      </c>
      <c r="B14" s="17">
        <v>2</v>
      </c>
      <c r="C14" s="34" t="s">
        <v>5</v>
      </c>
      <c r="D14" s="18">
        <v>392</v>
      </c>
      <c r="E14" s="51">
        <f t="shared" ref="E14:E18" si="0">IF(C14="No",$F$2,$F$4)</f>
        <v>175</v>
      </c>
      <c r="F14" s="51">
        <f t="shared" ref="F14:F18" si="1">VLOOKUP(B14,$A$7:$B$10,2,FALSE)*$B$5</f>
        <v>687.5</v>
      </c>
      <c r="G14" s="52">
        <v>330</v>
      </c>
      <c r="H14" s="53">
        <f t="shared" ref="H14:H18" si="2">D14+E14+F14+G14</f>
        <v>1584.5</v>
      </c>
    </row>
    <row r="15" spans="1:9" x14ac:dyDescent="0.25">
      <c r="A15" s="33" t="s">
        <v>1</v>
      </c>
      <c r="B15" s="17">
        <v>1</v>
      </c>
      <c r="C15" s="34" t="s">
        <v>5</v>
      </c>
      <c r="D15" s="18">
        <v>299</v>
      </c>
      <c r="E15" s="51">
        <f t="shared" si="0"/>
        <v>175</v>
      </c>
      <c r="F15" s="51">
        <f t="shared" si="1"/>
        <v>593.75</v>
      </c>
      <c r="G15" s="52">
        <v>285</v>
      </c>
      <c r="H15" s="53">
        <f t="shared" si="2"/>
        <v>1352.75</v>
      </c>
    </row>
    <row r="16" spans="1:9" x14ac:dyDescent="0.25">
      <c r="A16" s="33" t="s">
        <v>9</v>
      </c>
      <c r="B16" s="17">
        <v>3</v>
      </c>
      <c r="C16" s="34" t="s">
        <v>6</v>
      </c>
      <c r="D16" s="18">
        <v>479</v>
      </c>
      <c r="E16" s="51">
        <f t="shared" si="0"/>
        <v>50</v>
      </c>
      <c r="F16" s="51">
        <f t="shared" si="1"/>
        <v>781.25</v>
      </c>
      <c r="G16" s="52">
        <v>375</v>
      </c>
      <c r="H16" s="53">
        <f t="shared" si="2"/>
        <v>1685.25</v>
      </c>
    </row>
    <row r="17" spans="1:8" x14ac:dyDescent="0.25">
      <c r="A17" s="33" t="s">
        <v>65</v>
      </c>
      <c r="B17" s="17">
        <v>1</v>
      </c>
      <c r="C17" s="34" t="s">
        <v>5</v>
      </c>
      <c r="D17" s="18">
        <v>218</v>
      </c>
      <c r="E17" s="51">
        <f t="shared" si="0"/>
        <v>175</v>
      </c>
      <c r="F17" s="51">
        <f t="shared" si="1"/>
        <v>593.75</v>
      </c>
      <c r="G17" s="52">
        <v>285</v>
      </c>
      <c r="H17" s="53">
        <f t="shared" si="2"/>
        <v>1271.75</v>
      </c>
    </row>
    <row r="18" spans="1:8" ht="15.75" thickBot="1" x14ac:dyDescent="0.3">
      <c r="A18" s="36" t="s">
        <v>0</v>
      </c>
      <c r="B18" s="19">
        <v>4</v>
      </c>
      <c r="C18" s="37" t="s">
        <v>6</v>
      </c>
      <c r="D18" s="20">
        <v>469</v>
      </c>
      <c r="E18" s="51">
        <f t="shared" si="0"/>
        <v>50</v>
      </c>
      <c r="F18" s="51">
        <f t="shared" si="1"/>
        <v>875</v>
      </c>
      <c r="G18" s="54">
        <v>420</v>
      </c>
      <c r="H18" s="53">
        <f t="shared" si="2"/>
        <v>1814</v>
      </c>
    </row>
    <row r="20" spans="1:8" x14ac:dyDescent="0.25">
      <c r="D20" s="1"/>
      <c r="E20" s="1"/>
      <c r="F20" s="1"/>
      <c r="H20" s="1"/>
    </row>
  </sheetData>
  <printOptions horizontalCentered="1"/>
  <pageMargins left="0.7" right="0.7" top="1" bottom="0.75" header="0.3" footer="0.3"/>
  <pageSetup orientation="landscape" horizontalDpi="200" verticalDpi="200" r:id="rId1"/>
  <headerFooter>
    <oddFooter>&amp;LExploring Series&amp;C&amp;A&amp;R&amp;F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ZVmGTuXzASdF00cljW7aSSIvX8j9VKbd/uJYF1EQ1h0=-~juYruRFec0Y3nDuzm9n/Mg==</id>
</project>
</file>

<file path=customXml/itemProps1.xml><?xml version="1.0" encoding="utf-8"?>
<ds:datastoreItem xmlns:ds="http://schemas.openxmlformats.org/officeDocument/2006/customXml" ds:itemID="{E6200379-01BA-40EE-9EEE-CEF5A1E9D1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</vt:lpstr>
      <vt:lpstr>Places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Mulbery</dc:creator>
  <cp:lastModifiedBy>Student</cp:lastModifiedBy>
  <cp:lastPrinted>2019-12-09T01:10:01Z</cp:lastPrinted>
  <dcterms:created xsi:type="dcterms:W3CDTF">2016-07-13T16:14:03Z</dcterms:created>
  <dcterms:modified xsi:type="dcterms:W3CDTF">2019-12-09T02:55:06Z</dcterms:modified>
</cp:coreProperties>
</file>