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ist\Documents\Doutorado\TEXTOS\Artigo 1º\Submeter\Nova revista\"/>
    </mc:Choice>
  </mc:AlternateContent>
  <xr:revisionPtr revIDLastSave="0" documentId="8_{AE7D81DC-7B57-44B4-BB8E-6C014E2D16C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bela1 (2)" sheetId="6" r:id="rId1"/>
    <sheet name="Tabela1" sheetId="1" r:id="rId2"/>
    <sheet name="Tabela2" sheetId="2" r:id="rId3"/>
    <sheet name="Tabela Dinâmica" sheetId="3" r:id="rId4"/>
    <sheet name="Dashboard" sheetId="4" r:id="rId5"/>
  </sheets>
  <definedNames>
    <definedName name="SegmentaçãodeDados_Descrição_Categoria">#N/A</definedName>
    <definedName name="SegmentaçãodeDados_Família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3" i="6" l="1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F189" i="1"/>
  <c r="F38" i="1"/>
  <c r="F6" i="1"/>
  <c r="F229" i="1"/>
  <c r="F142" i="1"/>
  <c r="F190" i="1"/>
  <c r="F191" i="1"/>
  <c r="F192" i="1"/>
  <c r="F106" i="1"/>
  <c r="F85" i="1"/>
  <c r="F20" i="1"/>
  <c r="F255" i="1"/>
  <c r="F11" i="1"/>
  <c r="F243" i="1"/>
  <c r="F39" i="1"/>
  <c r="F111" i="1"/>
  <c r="F112" i="1"/>
  <c r="F159" i="1"/>
  <c r="F222" i="1"/>
  <c r="F40" i="1"/>
  <c r="F226" i="1"/>
  <c r="F151" i="1"/>
  <c r="F264" i="1"/>
  <c r="F285" i="1"/>
  <c r="F286" i="1"/>
  <c r="F287" i="1"/>
  <c r="F288" i="1"/>
  <c r="F193" i="1"/>
  <c r="F41" i="1"/>
  <c r="F86" i="1"/>
  <c r="F221" i="1"/>
  <c r="F230" i="1"/>
  <c r="F113" i="1"/>
  <c r="F281" i="1"/>
  <c r="F282" i="1"/>
  <c r="F7" i="1"/>
  <c r="F194" i="1"/>
  <c r="F231" i="1"/>
  <c r="F82" i="1"/>
  <c r="F232" i="1"/>
  <c r="F33" i="1"/>
  <c r="F107" i="1"/>
  <c r="F42" i="1"/>
  <c r="F280" i="1"/>
  <c r="F195" i="1"/>
  <c r="F77" i="1"/>
  <c r="F78" i="1"/>
  <c r="F79" i="1"/>
  <c r="F80" i="1"/>
  <c r="F81" i="1"/>
  <c r="F152" i="1"/>
  <c r="F196" i="1"/>
  <c r="F94" i="1"/>
  <c r="F34" i="1"/>
  <c r="F284" i="1"/>
  <c r="F136" i="1"/>
  <c r="F267" i="1"/>
  <c r="F108" i="1"/>
  <c r="F197" i="1"/>
  <c r="F233" i="1"/>
  <c r="F43" i="1"/>
  <c r="F44" i="1"/>
  <c r="F97" i="1"/>
  <c r="F198" i="1"/>
  <c r="F251" i="1"/>
  <c r="F98" i="1"/>
  <c r="F128" i="1"/>
  <c r="F139" i="1"/>
  <c r="F140" i="1"/>
  <c r="F199" i="1"/>
  <c r="F234" i="1"/>
  <c r="F45" i="1"/>
  <c r="F235" i="1"/>
  <c r="F114" i="1"/>
  <c r="F101" i="1"/>
  <c r="F46" i="1"/>
  <c r="F102" i="1"/>
  <c r="F87" i="1"/>
  <c r="F88" i="1"/>
  <c r="F89" i="1"/>
  <c r="F2" i="1"/>
  <c r="F200" i="1"/>
  <c r="F21" i="1"/>
  <c r="F22" i="1"/>
  <c r="F160" i="1"/>
  <c r="F161" i="1"/>
  <c r="F162" i="1"/>
  <c r="F163" i="1"/>
  <c r="F164" i="1"/>
  <c r="F165" i="1"/>
  <c r="F166" i="1"/>
  <c r="F167" i="1"/>
  <c r="F246" i="1"/>
  <c r="F247" i="1"/>
  <c r="F244" i="1"/>
  <c r="F26" i="1"/>
  <c r="F201" i="1"/>
  <c r="F143" i="1"/>
  <c r="F12" i="1"/>
  <c r="F13" i="1"/>
  <c r="F14" i="1"/>
  <c r="F47" i="1"/>
  <c r="F202" i="1"/>
  <c r="F32" i="1"/>
  <c r="F149" i="1"/>
  <c r="F144" i="1"/>
  <c r="F27" i="1"/>
  <c r="F153" i="1"/>
  <c r="F48" i="1"/>
  <c r="F49" i="1"/>
  <c r="F95" i="1"/>
  <c r="F50" i="1"/>
  <c r="F269" i="1"/>
  <c r="F150" i="1"/>
  <c r="F28" i="1"/>
  <c r="F103" i="1"/>
  <c r="F51" i="1"/>
  <c r="F52" i="1"/>
  <c r="F53" i="1"/>
  <c r="F54" i="1"/>
  <c r="F115" i="1"/>
  <c r="F116" i="1"/>
  <c r="F117" i="1"/>
  <c r="F118" i="1"/>
  <c r="F119" i="1"/>
  <c r="F147" i="1"/>
  <c r="F55" i="1"/>
  <c r="F168" i="1"/>
  <c r="F169" i="1"/>
  <c r="F170" i="1"/>
  <c r="F171" i="1"/>
  <c r="F172" i="1"/>
  <c r="F130" i="1"/>
  <c r="F173" i="1"/>
  <c r="F174" i="1"/>
  <c r="F131" i="1"/>
  <c r="F132" i="1"/>
  <c r="F133" i="1"/>
  <c r="F134" i="1"/>
  <c r="F203" i="1"/>
  <c r="F223" i="1"/>
  <c r="F29" i="1"/>
  <c r="F204" i="1"/>
  <c r="F205" i="1"/>
  <c r="F206" i="1"/>
  <c r="F3" i="1"/>
  <c r="F93" i="1"/>
  <c r="F236" i="1"/>
  <c r="F237" i="1"/>
  <c r="F224" i="1"/>
  <c r="F148" i="1"/>
  <c r="F227" i="1"/>
  <c r="F154" i="1"/>
  <c r="F175" i="1"/>
  <c r="F238" i="1"/>
  <c r="F241" i="1"/>
  <c r="F245" i="1"/>
  <c r="F266" i="1"/>
  <c r="F176" i="1"/>
  <c r="F177" i="1"/>
  <c r="F8" i="1"/>
  <c r="F248" i="1"/>
  <c r="F256" i="1"/>
  <c r="F257" i="1"/>
  <c r="F207" i="1"/>
  <c r="F4" i="1"/>
  <c r="F270" i="1"/>
  <c r="F252" i="1"/>
  <c r="F56" i="1"/>
  <c r="F258" i="1"/>
  <c r="F126" i="1"/>
  <c r="F104" i="1"/>
  <c r="F268" i="1"/>
  <c r="F271" i="1"/>
  <c r="F272" i="1"/>
  <c r="F273" i="1"/>
  <c r="F274" i="1"/>
  <c r="F138" i="1"/>
  <c r="F57" i="1"/>
  <c r="F58" i="1"/>
  <c r="F276" i="1"/>
  <c r="F277" i="1"/>
  <c r="F83" i="1"/>
  <c r="F90" i="1"/>
  <c r="F279" i="1"/>
  <c r="F283" i="1"/>
  <c r="F158" i="1"/>
  <c r="F91" i="1"/>
  <c r="F92" i="1"/>
  <c r="F289" i="1"/>
  <c r="F290" i="1"/>
  <c r="F291" i="1"/>
  <c r="F292" i="1"/>
  <c r="F15" i="1"/>
  <c r="F16" i="1"/>
  <c r="F125" i="1"/>
  <c r="F261" i="1"/>
  <c r="F239" i="1"/>
  <c r="F18" i="1"/>
  <c r="F120" i="1"/>
  <c r="F59" i="1"/>
  <c r="F208" i="1"/>
  <c r="F35" i="1"/>
  <c r="F145" i="1"/>
  <c r="F60" i="1"/>
  <c r="F61" i="1"/>
  <c r="F275" i="1"/>
  <c r="F109" i="1"/>
  <c r="F209" i="1"/>
  <c r="F210" i="1"/>
  <c r="F262" i="1"/>
  <c r="F155" i="1"/>
  <c r="F156" i="1"/>
  <c r="F62" i="1"/>
  <c r="F63" i="1"/>
  <c r="F178" i="1"/>
  <c r="F129" i="1"/>
  <c r="F211" i="1"/>
  <c r="F121" i="1"/>
  <c r="F253" i="1"/>
  <c r="F250" i="1"/>
  <c r="F212" i="1"/>
  <c r="F23" i="1"/>
  <c r="F24" i="1"/>
  <c r="F105" i="1"/>
  <c r="F179" i="1"/>
  <c r="F180" i="1"/>
  <c r="F181" i="1"/>
  <c r="F182" i="1"/>
  <c r="F183" i="1"/>
  <c r="F36" i="1"/>
  <c r="F259" i="1"/>
  <c r="F122" i="1"/>
  <c r="F9" i="1"/>
  <c r="F10" i="1"/>
  <c r="F213" i="1"/>
  <c r="F214" i="1"/>
  <c r="F215" i="1"/>
  <c r="F31" i="1"/>
  <c r="F146" i="1"/>
  <c r="F127" i="1"/>
  <c r="F99" i="1"/>
  <c r="F216" i="1"/>
  <c r="F5" i="1"/>
  <c r="F141" i="1"/>
  <c r="F123" i="1"/>
  <c r="F240" i="1"/>
  <c r="F64" i="1"/>
  <c r="F65" i="1"/>
  <c r="F66" i="1"/>
  <c r="F67" i="1"/>
  <c r="F25" i="1"/>
  <c r="F217" i="1"/>
  <c r="F110" i="1"/>
  <c r="F265" i="1"/>
  <c r="F30" i="1"/>
  <c r="F68" i="1"/>
  <c r="F69" i="1"/>
  <c r="F70" i="1"/>
  <c r="F184" i="1"/>
  <c r="F185" i="1"/>
  <c r="F186" i="1"/>
  <c r="F71" i="1"/>
  <c r="F135" i="1"/>
  <c r="F218" i="1"/>
  <c r="F219" i="1"/>
  <c r="F220" i="1"/>
  <c r="F225" i="1"/>
  <c r="F187" i="1"/>
  <c r="F188" i="1"/>
  <c r="F242" i="1"/>
  <c r="F260" i="1"/>
  <c r="F254" i="1"/>
  <c r="F249" i="1"/>
  <c r="F100" i="1"/>
  <c r="F72" i="1"/>
  <c r="F228" i="1"/>
  <c r="F73" i="1"/>
  <c r="F278" i="1"/>
  <c r="F157" i="1"/>
  <c r="F84" i="1"/>
  <c r="F124" i="1"/>
  <c r="F74" i="1"/>
  <c r="F37" i="1"/>
  <c r="F75" i="1"/>
  <c r="F137" i="1"/>
  <c r="F96" i="1"/>
  <c r="F76" i="1"/>
  <c r="F19" i="1"/>
  <c r="F263" i="1"/>
  <c r="F293" i="1"/>
  <c r="F17" i="1"/>
  <c r="D34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</calcChain>
</file>

<file path=xl/sharedStrings.xml><?xml version="1.0" encoding="utf-8"?>
<sst xmlns="http://schemas.openxmlformats.org/spreadsheetml/2006/main" count="5246" uniqueCount="729">
  <si>
    <t>Acianthera langeana</t>
  </si>
  <si>
    <t>Acmella pusilla</t>
  </si>
  <si>
    <t>Aechmea kertesziae</t>
  </si>
  <si>
    <t>Agalinis ramulifera</t>
  </si>
  <si>
    <t>Agrostis longiberbis</t>
  </si>
  <si>
    <t>Albizia burkartiana</t>
  </si>
  <si>
    <t>Aloysia cordata</t>
  </si>
  <si>
    <t>Aloysia hatschbachii</t>
  </si>
  <si>
    <t>Alstroemeria amabilis</t>
  </si>
  <si>
    <t>Andropogon glaucophyllus</t>
  </si>
  <si>
    <t>Anemopaegma arvense</t>
  </si>
  <si>
    <t>Apoclada simplex</t>
  </si>
  <si>
    <t>Araucaria angustifolia</t>
  </si>
  <si>
    <t>Astraea cincta</t>
  </si>
  <si>
    <t>Barbacenia paranaensis</t>
  </si>
  <si>
    <t>Barbosella trilobata</t>
  </si>
  <si>
    <t>Begonia paranaensis</t>
  </si>
  <si>
    <t>Begonia perdusenii</t>
  </si>
  <si>
    <t>Begonia pluvialis</t>
  </si>
  <si>
    <t>Begonia stenolepis</t>
  </si>
  <si>
    <t>Begonia vicina</t>
  </si>
  <si>
    <t>Bertolonia paranaensis</t>
  </si>
  <si>
    <t>Boopis bupleuroides</t>
  </si>
  <si>
    <t>Butia eriospatha</t>
  </si>
  <si>
    <t>Callisthene kuhlmannii</t>
  </si>
  <si>
    <t>Cariniana legalis</t>
  </si>
  <si>
    <t>Castela tweedii</t>
  </si>
  <si>
    <t>Chloraea membranacea</t>
  </si>
  <si>
    <t>Chromolaena rhinanthacea</t>
  </si>
  <si>
    <t>Citronella engleriana</t>
  </si>
  <si>
    <t>Cleistes aphylla</t>
  </si>
  <si>
    <t>Colletia paradoxa</t>
  </si>
  <si>
    <t>Cunila incana</t>
  </si>
  <si>
    <t>Cuphea glaziovii</t>
  </si>
  <si>
    <t xml:space="preserve">Cuphea lindmaniana </t>
  </si>
  <si>
    <t>Cyclopogon dutrae</t>
  </si>
  <si>
    <t>Danthonia cirrata</t>
  </si>
  <si>
    <t>Dendrophorbium paranense</t>
  </si>
  <si>
    <t>Desmodium craspediferum</t>
  </si>
  <si>
    <t>Dicksonia sellowiana</t>
  </si>
  <si>
    <t>Disynaphia variolata</t>
  </si>
  <si>
    <t>Dyckia fosteriana</t>
  </si>
  <si>
    <t>Epidendrum henschenii</t>
  </si>
  <si>
    <t>Eryngium ombrophilum</t>
  </si>
  <si>
    <t>Eryngium scirpinum</t>
  </si>
  <si>
    <t>Eugenia janeirensis</t>
  </si>
  <si>
    <t>Eugenia joenssonii</t>
  </si>
  <si>
    <t>Eugenia macrobracteolata</t>
  </si>
  <si>
    <t>Eugenia myrciariifolia</t>
  </si>
  <si>
    <t>Eugenia neotristis</t>
  </si>
  <si>
    <t>Eugenia pruinosa</t>
  </si>
  <si>
    <t>Eugenia pseudomalacantha</t>
  </si>
  <si>
    <t>Euplassa cantareirae</t>
  </si>
  <si>
    <t>Euplassa nebularis</t>
  </si>
  <si>
    <t>Grammitis fluminensis</t>
  </si>
  <si>
    <t>Habenaria piraquarensis</t>
  </si>
  <si>
    <t>Heladena multiflora</t>
  </si>
  <si>
    <t>Hippeastrum psittacinum</t>
  </si>
  <si>
    <t>Hippeastrum santacatarina</t>
  </si>
  <si>
    <t>Hippeastrum striatum</t>
  </si>
  <si>
    <t>Holocheilus hieracioides</t>
  </si>
  <si>
    <t>Houlletia brocklehurstiana</t>
  </si>
  <si>
    <t>Hydrocotyle langsdorffii</t>
  </si>
  <si>
    <t>Ischnosiphon ovatus</t>
  </si>
  <si>
    <t>Janusia occhionii</t>
  </si>
  <si>
    <t>Jobinia hatschbachii</t>
  </si>
  <si>
    <t>Leandra hatschbachii</t>
  </si>
  <si>
    <t>Lessingianthus asteriflorus</t>
  </si>
  <si>
    <t>Lessingianthus westermanii</t>
  </si>
  <si>
    <t>Lobelia langeana</t>
  </si>
  <si>
    <t>Lulia nervosa</t>
  </si>
  <si>
    <t>Lycianthes repens</t>
  </si>
  <si>
    <t>Marchantia berteroana</t>
  </si>
  <si>
    <t>Matelea hatschbachii</t>
  </si>
  <si>
    <t>Megalastrum wacketii</t>
  </si>
  <si>
    <t>Mikania additicia</t>
  </si>
  <si>
    <t>Mikania oreophila</t>
  </si>
  <si>
    <t>Mikania pinnatiloba</t>
  </si>
  <si>
    <t>Mikania viminea</t>
  </si>
  <si>
    <t>Mimosa bathyrrhena</t>
  </si>
  <si>
    <t>Mimosa callidryas</t>
  </si>
  <si>
    <t>Mimosa hatschbachii</t>
  </si>
  <si>
    <t>Mimosa kuhnisteroides</t>
  </si>
  <si>
    <t>Mimosa urticaria</t>
  </si>
  <si>
    <t>Monteiroa smithii</t>
  </si>
  <si>
    <t>Myrceugenia bracteosa</t>
  </si>
  <si>
    <t>Myrceugenia gertii</t>
  </si>
  <si>
    <t>Myrceugenia hatschbachii</t>
  </si>
  <si>
    <t>Myrcia hexasticha</t>
  </si>
  <si>
    <t>Myrcia rupicola</t>
  </si>
  <si>
    <t>Nectandra paranaensis</t>
  </si>
  <si>
    <t>Neomitranthes cordifolia</t>
  </si>
  <si>
    <t>Neomitranthes gracilis</t>
  </si>
  <si>
    <t>Ocotea marumbiensis</t>
  </si>
  <si>
    <t>Ocotea odorifera</t>
  </si>
  <si>
    <t>Ocotea paranaensis</t>
  </si>
  <si>
    <t>Ocotea porosa</t>
  </si>
  <si>
    <t>Octomeria lichenicola</t>
  </si>
  <si>
    <t>Oxalis praetexta</t>
  </si>
  <si>
    <t>Oxypetalum dusenii</t>
  </si>
  <si>
    <t>Parodia erinacea</t>
  </si>
  <si>
    <t>Passiflora setulosa</t>
  </si>
  <si>
    <t>Pavonia hatschbachii</t>
  </si>
  <si>
    <t>Piper piritubanum</t>
  </si>
  <si>
    <t>Plinia hatschbachii</t>
  </si>
  <si>
    <t>Poa bradei</t>
  </si>
  <si>
    <t>Podocarpus brasiliensis</t>
  </si>
  <si>
    <t>Portulaca hatschbachii</t>
  </si>
  <si>
    <t>Pouteria bullata</t>
  </si>
  <si>
    <t>Psidium araucanum</t>
  </si>
  <si>
    <t>Psidium reptans</t>
  </si>
  <si>
    <t>Quaternella glabratoides</t>
  </si>
  <si>
    <t>Richardia schumannii</t>
  </si>
  <si>
    <t>Sarcoglottis alexandri</t>
  </si>
  <si>
    <t>Schwenckia curviflora</t>
  </si>
  <si>
    <t>Scutia arenicola</t>
  </si>
  <si>
    <t>Senecio heteroschizus</t>
  </si>
  <si>
    <t>Simira hexandra</t>
  </si>
  <si>
    <t>Sinningia hatschbachii</t>
  </si>
  <si>
    <t>Sloanea hatschbachii</t>
  </si>
  <si>
    <t>Smilax lappacea</t>
  </si>
  <si>
    <t>Solanum gertii</t>
  </si>
  <si>
    <t>Solanum kleinii</t>
  </si>
  <si>
    <t>Solanum pabstii</t>
  </si>
  <si>
    <t>Solanum viscosissimum</t>
  </si>
  <si>
    <t>Spigelia vestita</t>
  </si>
  <si>
    <t>Stevia catharinensis</t>
  </si>
  <si>
    <t>Stevia leptophylla</t>
  </si>
  <si>
    <t>Symplocos corymboclados</t>
  </si>
  <si>
    <t>Symplocos incrassata</t>
  </si>
  <si>
    <t>Tillandsia crocata</t>
  </si>
  <si>
    <t>Tropaeolum warmingianum</t>
  </si>
  <si>
    <t>Viola gracillima</t>
  </si>
  <si>
    <t>Virola bicuhyba</t>
  </si>
  <si>
    <t>Vriesea pinottii</t>
  </si>
  <si>
    <t>Wittrockia superba</t>
  </si>
  <si>
    <t>Xyris lucida</t>
  </si>
  <si>
    <t>Xyris neglecta</t>
  </si>
  <si>
    <t>Xyris vacillans</t>
  </si>
  <si>
    <t>Zephyranthes paranaensis</t>
  </si>
  <si>
    <t>Zygostigma australe</t>
  </si>
  <si>
    <t>CR</t>
  </si>
  <si>
    <t>Acianthera adiri</t>
  </si>
  <si>
    <t>Alstroemeria malmeana</t>
  </si>
  <si>
    <t>Arthropogon xerachne</t>
  </si>
  <si>
    <t>Banisteriopsis pseudojanusia</t>
  </si>
  <si>
    <t>Bipinnula biplumata</t>
  </si>
  <si>
    <t>Cirrhaea loddigesii</t>
  </si>
  <si>
    <t>Cyrtopodium lamellaticallosum</t>
  </si>
  <si>
    <t>Dyckia hatschbachii</t>
  </si>
  <si>
    <t>Eryngium corallinum</t>
  </si>
  <si>
    <t>Galium rubidiflorum</t>
  </si>
  <si>
    <t>Hippeastrum vittatum</t>
  </si>
  <si>
    <t>Lellingeria itatimensis</t>
  </si>
  <si>
    <t>Mikania dusenii</t>
  </si>
  <si>
    <t>Mimosa strobiliflora</t>
  </si>
  <si>
    <t>Muellera graciliflora</t>
  </si>
  <si>
    <t>Myrciaria leucadendron</t>
  </si>
  <si>
    <t>Oxalis paranaensis</t>
  </si>
  <si>
    <t>Picrosia cabreriana</t>
  </si>
  <si>
    <t>Piper hatschbachii</t>
  </si>
  <si>
    <t>Pleroma goldenbergii</t>
  </si>
  <si>
    <t>Serjania hatschbachii</t>
  </si>
  <si>
    <t>Xyris hatschbachii</t>
  </si>
  <si>
    <t>Xyris rigida</t>
  </si>
  <si>
    <t>Xyris uninervis</t>
  </si>
  <si>
    <t>Abatia angeliana</t>
  </si>
  <si>
    <t>Agrostis lenis</t>
  </si>
  <si>
    <t>Anemia trichorhiza</t>
  </si>
  <si>
    <t>Apuleia leiocarpa</t>
  </si>
  <si>
    <t>Austroeupatorium rosmarinaceum</t>
  </si>
  <si>
    <t>Brachystele camporum</t>
  </si>
  <si>
    <t>Butia microspadix</t>
  </si>
  <si>
    <t>Byrsonima brachybotrya</t>
  </si>
  <si>
    <t>Calea acaulis</t>
  </si>
  <si>
    <t>Calibrachoa spathulata</t>
  </si>
  <si>
    <t>Caperonia buettneriacea</t>
  </si>
  <si>
    <t>Cattleya guttata</t>
  </si>
  <si>
    <t>Cattleya intermedia</t>
  </si>
  <si>
    <t>Cedrela fissilis</t>
  </si>
  <si>
    <t>Cedrela odorata</t>
  </si>
  <si>
    <t>Chrysolaena nicolackii</t>
  </si>
  <si>
    <t>Curitiba prismatica</t>
  </si>
  <si>
    <t>Cyrtopodium palmifrons</t>
  </si>
  <si>
    <t>Dalbergia nigra</t>
  </si>
  <si>
    <t>Discaria americana</t>
  </si>
  <si>
    <t>Doryopteris rediviva</t>
  </si>
  <si>
    <t>Dryadella lilliputiana</t>
  </si>
  <si>
    <t>Eryngium fluminense</t>
  </si>
  <si>
    <t>Eryngium koehneanum</t>
  </si>
  <si>
    <t>Escallonia obtusissima</t>
  </si>
  <si>
    <t>Eugenia bunchosiifolia</t>
  </si>
  <si>
    <t>Eugenia malacantha</t>
  </si>
  <si>
    <t>Eugenia sclerocalyx</t>
  </si>
  <si>
    <t>Eugenia tenuipedunculata</t>
  </si>
  <si>
    <t>Euterpe edulis</t>
  </si>
  <si>
    <t>Galianthe elegans</t>
  </si>
  <si>
    <t>Gleditsia amorphoides</t>
  </si>
  <si>
    <t>Gomphrena paranensis</t>
  </si>
  <si>
    <t>Gomphrena regeliana</t>
  </si>
  <si>
    <t>Grandiphyllum divaricatum</t>
  </si>
  <si>
    <t>Grandiphyllum hians</t>
  </si>
  <si>
    <t>Grobya fascifera</t>
  </si>
  <si>
    <t>Heteropsis flexuosa</t>
  </si>
  <si>
    <t>Heteropterys dusenii</t>
  </si>
  <si>
    <t>Hypericum mutilum</t>
  </si>
  <si>
    <t>Ipomoea subrevoluta</t>
  </si>
  <si>
    <t>Isabelia virginalis</t>
  </si>
  <si>
    <t>Justicia ramulosa</t>
  </si>
  <si>
    <t>Lafoensia nummularifolia</t>
  </si>
  <si>
    <t>Lathyrus paraguariensis</t>
  </si>
  <si>
    <t>Leersia ligularis</t>
  </si>
  <si>
    <t>Lessingianthus arachniolepis</t>
  </si>
  <si>
    <t>Lessingianthus exiguus</t>
  </si>
  <si>
    <t>Lessingianthus pumillus</t>
  </si>
  <si>
    <t>Lessingianthus reitzianus</t>
  </si>
  <si>
    <t>Lilaeopsis brasiliensis</t>
  </si>
  <si>
    <t>Malaxis jaraguae</t>
  </si>
  <si>
    <t>Manihot procumbens</t>
  </si>
  <si>
    <t>Matayba cristae</t>
  </si>
  <si>
    <t>Matelea glaziovii</t>
  </si>
  <si>
    <t>Mikania argyreiae</t>
  </si>
  <si>
    <t>Mikania clematidifolia</t>
  </si>
  <si>
    <t>Mikania hastato-cordata</t>
  </si>
  <si>
    <t>Myrceugenia franciscensis</t>
  </si>
  <si>
    <t>Myrceugenia kleinii</t>
  </si>
  <si>
    <t>Neocabreria malachophylla</t>
  </si>
  <si>
    <t>Ocotea catharinensis</t>
  </si>
  <si>
    <t>Octomeria chamaeleptotes</t>
  </si>
  <si>
    <t>Octomeria hatschbachii</t>
  </si>
  <si>
    <t>Picramnia excelsa</t>
  </si>
  <si>
    <t>Plinia cordifolia</t>
  </si>
  <si>
    <t>Plinia edulis</t>
  </si>
  <si>
    <t>Podostemum rutifolium</t>
  </si>
  <si>
    <t>Psychotria fluminensis</t>
  </si>
  <si>
    <t>Rhamnidium glabrum</t>
  </si>
  <si>
    <t>Roupala longepetiolata</t>
  </si>
  <si>
    <t>Scleria balansae</t>
  </si>
  <si>
    <t>Senecio langei</t>
  </si>
  <si>
    <t>Stemodia hyptoides</t>
  </si>
  <si>
    <t>Stevia selloi</t>
  </si>
  <si>
    <t>Symplocos kleinii</t>
  </si>
  <si>
    <t>Tachigali denudata</t>
  </si>
  <si>
    <t>Trichocline linearifolia</t>
  </si>
  <si>
    <t>Trithrinax acanthocoma</t>
  </si>
  <si>
    <t>Trixis glaziovii</t>
  </si>
  <si>
    <t>Utricularia tridentata</t>
  </si>
  <si>
    <t>Valeriana reitziana</t>
  </si>
  <si>
    <t>Xylopia brasiliensis</t>
  </si>
  <si>
    <t>Xylosma glaberrima</t>
  </si>
  <si>
    <t>Xyris stenophylla</t>
  </si>
  <si>
    <t>Zephyranthes capivarina</t>
  </si>
  <si>
    <t>VU</t>
  </si>
  <si>
    <t>EN</t>
  </si>
  <si>
    <t>Hábito</t>
  </si>
  <si>
    <t>Família</t>
  </si>
  <si>
    <t>Begoniaceae</t>
  </si>
  <si>
    <t>Araucariaceae</t>
  </si>
  <si>
    <t>Alstroemeriaceae</t>
  </si>
  <si>
    <t>Amaryllidaceae</t>
  </si>
  <si>
    <t>Apiaceae</t>
  </si>
  <si>
    <t>Myrtaceae</t>
  </si>
  <si>
    <t>Lauraceae</t>
  </si>
  <si>
    <t>Oxalidaceae</t>
  </si>
  <si>
    <t>Fabaceae</t>
  </si>
  <si>
    <t>Asteraceae</t>
  </si>
  <si>
    <t>Melastomataceae</t>
  </si>
  <si>
    <t>Apocynaceae</t>
  </si>
  <si>
    <t>Araliaceae</t>
  </si>
  <si>
    <t>Dyckia reitzii</t>
  </si>
  <si>
    <t>Bignoniaceae</t>
  </si>
  <si>
    <t>Bromeliaceae</t>
  </si>
  <si>
    <t>Calyceraceae</t>
  </si>
  <si>
    <t>Campanulaceae</t>
  </si>
  <si>
    <t>Euphorbiaceae</t>
  </si>
  <si>
    <t>Gentianaceae</t>
  </si>
  <si>
    <t>Gesneriaceae</t>
  </si>
  <si>
    <t>Solanaceae</t>
  </si>
  <si>
    <t>Lecythidaceae</t>
  </si>
  <si>
    <t>Loganiaceae</t>
  </si>
  <si>
    <t>Lythraceae</t>
  </si>
  <si>
    <t>Malpighiaceae</t>
  </si>
  <si>
    <t>Malvaceae</t>
  </si>
  <si>
    <t>Marantaceae</t>
  </si>
  <si>
    <t>Myristicaceae</t>
  </si>
  <si>
    <t>Orchidaceae</t>
  </si>
  <si>
    <t>Pabstiella lingua</t>
  </si>
  <si>
    <t>Pamphalea smithii</t>
  </si>
  <si>
    <t>Orobanchaceae</t>
  </si>
  <si>
    <t>Passifloraceae</t>
  </si>
  <si>
    <t>Piperaceae</t>
  </si>
  <si>
    <t>Poaceae</t>
  </si>
  <si>
    <t>Portulacaceae</t>
  </si>
  <si>
    <t>Proteaceae</t>
  </si>
  <si>
    <t>Rhamnaceae</t>
  </si>
  <si>
    <t>Rudgea parquioides</t>
  </si>
  <si>
    <t>Rubiaceae</t>
  </si>
  <si>
    <t>Sapotaceae</t>
  </si>
  <si>
    <t>Simaroubaceae</t>
  </si>
  <si>
    <t>Smilacaceae</t>
  </si>
  <si>
    <t>Symplocaceae</t>
  </si>
  <si>
    <t>Tropaeolaceae</t>
  </si>
  <si>
    <t>Velloziaceae</t>
  </si>
  <si>
    <t>Violaceae</t>
  </si>
  <si>
    <t>Xyridaceae</t>
  </si>
  <si>
    <t>Verbenaceae</t>
  </si>
  <si>
    <t>Arecaceae</t>
  </si>
  <si>
    <t>Vochysiaceae</t>
  </si>
  <si>
    <t xml:space="preserve">Cardiopteridaceae </t>
  </si>
  <si>
    <t>Lamiaceae</t>
  </si>
  <si>
    <t>Dicksoniaceae</t>
  </si>
  <si>
    <t>Polypodiaceae</t>
  </si>
  <si>
    <t>Marchantiaceae</t>
  </si>
  <si>
    <t>Dryopteridaceae</t>
  </si>
  <si>
    <t>Cactaceae</t>
  </si>
  <si>
    <t>Podocarpaceae</t>
  </si>
  <si>
    <t>Amaranthaceae</t>
  </si>
  <si>
    <t>Elaeocarpaceae</t>
  </si>
  <si>
    <t>Sapindaceae</t>
  </si>
  <si>
    <t>Meliaceae</t>
  </si>
  <si>
    <t>Salicaceae</t>
  </si>
  <si>
    <t>Anemiaceae</t>
  </si>
  <si>
    <t>Pteridaceae</t>
  </si>
  <si>
    <t>Escalloniaceae</t>
  </si>
  <si>
    <t>Moquiniastrum argyreum</t>
  </si>
  <si>
    <t>Vickia rotundifolia</t>
  </si>
  <si>
    <t>Categoria</t>
  </si>
  <si>
    <t>Espécie</t>
  </si>
  <si>
    <t>Baccharis aracatubensis</t>
  </si>
  <si>
    <t>Chrysolaena dusenii</t>
  </si>
  <si>
    <t>Gyrostelma bornmuelleri</t>
  </si>
  <si>
    <t>Dyschoriste lavandulacea</t>
  </si>
  <si>
    <t>Acanthaceae</t>
  </si>
  <si>
    <t>Schaueria paranaensis</t>
  </si>
  <si>
    <t>Crocanthemum brasiliensis</t>
  </si>
  <si>
    <t>Cistaceae</t>
  </si>
  <si>
    <t>Bipinnula penicillata</t>
  </si>
  <si>
    <t>Pabstiella bacillaris</t>
  </si>
  <si>
    <t>Calea gentianoides</t>
  </si>
  <si>
    <t>Deschampsia cespitosa</t>
  </si>
  <si>
    <t>Zephyranthes blumenavia</t>
  </si>
  <si>
    <t>Pleroma riedelianum</t>
  </si>
  <si>
    <t>Tabebuia cassinoides</t>
  </si>
  <si>
    <t>Araceae</t>
  </si>
  <si>
    <t>Hypericaceae</t>
  </si>
  <si>
    <t xml:space="preserve">Convolvulaceae </t>
  </si>
  <si>
    <t>Picramniaceae</t>
  </si>
  <si>
    <t>Podostemaceae</t>
  </si>
  <si>
    <t>Cyperaceae</t>
  </si>
  <si>
    <t>Plantaginaceae</t>
  </si>
  <si>
    <t>Lentibulariaceae</t>
  </si>
  <si>
    <t xml:space="preserve">Caprifoliaceae </t>
  </si>
  <si>
    <t>Annonaceae</t>
  </si>
  <si>
    <r>
      <rPr>
        <i/>
        <sz val="9"/>
        <rFont val="Calibri"/>
        <family val="1"/>
      </rPr>
      <t>Eryngium corallinum</t>
    </r>
  </si>
  <si>
    <r>
      <rPr>
        <sz val="9"/>
        <rFont val="Calibri"/>
        <family val="1"/>
      </rPr>
      <t>Apiaceae</t>
    </r>
  </si>
  <si>
    <r>
      <rPr>
        <sz val="9"/>
        <rFont val="Calibri"/>
        <family val="1"/>
      </rPr>
      <t>CR</t>
    </r>
  </si>
  <si>
    <r>
      <rPr>
        <i/>
        <sz val="9"/>
        <rFont val="Calibri"/>
        <family val="1"/>
      </rPr>
      <t>Picrosia cabreriana</t>
    </r>
  </si>
  <si>
    <r>
      <rPr>
        <sz val="9"/>
        <rFont val="Calibri"/>
        <family val="1"/>
      </rPr>
      <t>Asteraceae</t>
    </r>
  </si>
  <si>
    <r>
      <rPr>
        <sz val="9"/>
        <rFont val="Calibri"/>
        <family val="1"/>
      </rPr>
      <t>VU</t>
    </r>
  </si>
  <si>
    <r>
      <rPr>
        <i/>
        <sz val="9"/>
        <rFont val="Calibri"/>
        <family val="1"/>
      </rPr>
      <t>Galium rubidiflorum</t>
    </r>
  </si>
  <si>
    <r>
      <rPr>
        <sz val="9"/>
        <rFont val="Calibri"/>
        <family val="1"/>
      </rPr>
      <t>Rubiaceae</t>
    </r>
  </si>
  <si>
    <r>
      <rPr>
        <sz val="9"/>
        <rFont val="Calibri"/>
        <family val="1"/>
      </rPr>
      <t>Malpighiaceae</t>
    </r>
  </si>
  <si>
    <r>
      <rPr>
        <sz val="9"/>
        <rFont val="Calibri"/>
        <family val="1"/>
      </rPr>
      <t>EN</t>
    </r>
  </si>
  <si>
    <r>
      <rPr>
        <i/>
        <sz val="9"/>
        <rFont val="Calibri"/>
        <family val="1"/>
      </rPr>
      <t>Serjania hatschbachii</t>
    </r>
  </si>
  <si>
    <r>
      <rPr>
        <sz val="9"/>
        <rFont val="Calibri"/>
        <family val="1"/>
      </rPr>
      <t>Sapindaceae</t>
    </r>
  </si>
  <si>
    <r>
      <rPr>
        <i/>
        <sz val="9"/>
        <rFont val="Calibri"/>
        <family val="1"/>
      </rPr>
      <t>Piper hatschbachii</t>
    </r>
  </si>
  <si>
    <r>
      <rPr>
        <sz val="9"/>
        <rFont val="Calibri"/>
        <family val="1"/>
      </rPr>
      <t>Piperaceae</t>
    </r>
  </si>
  <si>
    <r>
      <rPr>
        <i/>
        <sz val="9"/>
        <rFont val="Calibri"/>
        <family val="1"/>
      </rPr>
      <t>Hippeastrum vittatum</t>
    </r>
  </si>
  <si>
    <r>
      <rPr>
        <sz val="9"/>
        <rFont val="Calibri"/>
        <family val="1"/>
      </rPr>
      <t>Amaryllidaceae</t>
    </r>
  </si>
  <si>
    <r>
      <rPr>
        <i/>
        <sz val="9"/>
        <rFont val="Calibri"/>
        <family val="1"/>
      </rPr>
      <t>Acianthera adiri</t>
    </r>
  </si>
  <si>
    <r>
      <rPr>
        <sz val="9"/>
        <rFont val="Calibri"/>
        <family val="1"/>
      </rPr>
      <t>Orchidaceae</t>
    </r>
  </si>
  <si>
    <r>
      <rPr>
        <i/>
        <sz val="9"/>
        <rFont val="Calibri"/>
        <family val="1"/>
      </rPr>
      <t>Bipinnula biplumata</t>
    </r>
  </si>
  <si>
    <r>
      <rPr>
        <i/>
        <sz val="9"/>
        <rFont val="Calibri"/>
        <family val="1"/>
      </rPr>
      <t>Dyckia hatschbachii</t>
    </r>
  </si>
  <si>
    <r>
      <rPr>
        <sz val="9"/>
        <rFont val="Calibri"/>
        <family val="1"/>
      </rPr>
      <t>Bromeliaceae</t>
    </r>
  </si>
  <si>
    <r>
      <rPr>
        <i/>
        <sz val="9"/>
        <rFont val="Calibri"/>
        <family val="1"/>
      </rPr>
      <t>Xyris hatschbachii</t>
    </r>
  </si>
  <si>
    <r>
      <rPr>
        <sz val="9"/>
        <rFont val="Calibri"/>
        <family val="1"/>
      </rPr>
      <t>Xyridaceae</t>
    </r>
  </si>
  <si>
    <r>
      <rPr>
        <i/>
        <sz val="9"/>
        <rFont val="Calibri"/>
        <family val="1"/>
      </rPr>
      <t>Baccharis aracatubensis</t>
    </r>
  </si>
  <si>
    <r>
      <rPr>
        <i/>
        <sz val="9"/>
        <rFont val="Calibri"/>
        <family val="1"/>
      </rPr>
      <t>Chromolaena rhinanthacea</t>
    </r>
  </si>
  <si>
    <r>
      <rPr>
        <i/>
        <sz val="9"/>
        <rFont val="Calibri"/>
        <family val="1"/>
      </rPr>
      <t>Chrysolaena dusenii</t>
    </r>
  </si>
  <si>
    <r>
      <rPr>
        <i/>
        <sz val="9"/>
        <rFont val="Calibri"/>
        <family val="1"/>
      </rPr>
      <t>Dendrophorbium paranense</t>
    </r>
  </si>
  <si>
    <r>
      <rPr>
        <i/>
        <sz val="9"/>
        <rFont val="Calibri"/>
        <family val="1"/>
      </rPr>
      <t>Disynaphia variolata</t>
    </r>
  </si>
  <si>
    <r>
      <rPr>
        <i/>
        <sz val="9"/>
        <rFont val="Calibri"/>
        <family val="1"/>
      </rPr>
      <t>Lessingianthus asteriflorus</t>
    </r>
  </si>
  <si>
    <r>
      <rPr>
        <i/>
        <sz val="9"/>
        <rFont val="Calibri"/>
        <family val="1"/>
      </rPr>
      <t>Lessingianthus westermanii</t>
    </r>
  </si>
  <si>
    <r>
      <rPr>
        <i/>
        <sz val="9"/>
        <rFont val="Calibri"/>
        <family val="1"/>
      </rPr>
      <t>Lulia nervosa</t>
    </r>
  </si>
  <si>
    <r>
      <rPr>
        <i/>
        <sz val="9"/>
        <rFont val="Calibri"/>
        <family val="1"/>
      </rPr>
      <t>Mikania pinnatiloba</t>
    </r>
  </si>
  <si>
    <r>
      <rPr>
        <i/>
        <sz val="9"/>
        <rFont val="Calibri"/>
        <family val="1"/>
      </rPr>
      <t>Mikania viminea</t>
    </r>
  </si>
  <si>
    <r>
      <rPr>
        <i/>
        <sz val="9"/>
        <rFont val="Calibri"/>
        <family val="1"/>
      </rPr>
      <t>Pamphalea smithii</t>
    </r>
  </si>
  <si>
    <r>
      <rPr>
        <i/>
        <sz val="9"/>
        <rFont val="Calibri"/>
        <family val="1"/>
      </rPr>
      <t>Senecio heteroschizus</t>
    </r>
  </si>
  <si>
    <r>
      <rPr>
        <i/>
        <sz val="9"/>
        <rFont val="Calibri"/>
        <family val="1"/>
      </rPr>
      <t>Stevia catharinensis</t>
    </r>
  </si>
  <si>
    <r>
      <rPr>
        <i/>
        <sz val="9"/>
        <rFont val="Calibri"/>
        <family val="1"/>
      </rPr>
      <t>Lobelia langeana</t>
    </r>
  </si>
  <si>
    <r>
      <rPr>
        <sz val="9"/>
        <rFont val="Calibri"/>
        <family val="1"/>
      </rPr>
      <t>Campanulaceae</t>
    </r>
  </si>
  <si>
    <r>
      <rPr>
        <i/>
        <sz val="9"/>
        <rFont val="Calibri"/>
        <family val="1"/>
      </rPr>
      <t>Portulaca hatschbachii</t>
    </r>
  </si>
  <si>
    <r>
      <rPr>
        <sz val="9"/>
        <rFont val="Calibri"/>
        <family val="1"/>
      </rPr>
      <t>Portulacaceae</t>
    </r>
  </si>
  <si>
    <r>
      <rPr>
        <i/>
        <sz val="9"/>
        <rFont val="Calibri"/>
        <family val="1"/>
      </rPr>
      <t>Begonia pluvialis</t>
    </r>
  </si>
  <si>
    <r>
      <rPr>
        <sz val="9"/>
        <rFont val="Calibri"/>
        <family val="1"/>
      </rPr>
      <t>Begoniaceae</t>
    </r>
  </si>
  <si>
    <r>
      <rPr>
        <i/>
        <sz val="9"/>
        <rFont val="Calibri"/>
        <family val="1"/>
      </rPr>
      <t>Pouteria bullata</t>
    </r>
  </si>
  <si>
    <r>
      <rPr>
        <sz val="9"/>
        <rFont val="Calibri"/>
        <family val="1"/>
      </rPr>
      <t>Sapotaceae</t>
    </r>
  </si>
  <si>
    <r>
      <rPr>
        <i/>
        <sz val="9"/>
        <rFont val="Calibri"/>
        <family val="1"/>
      </rPr>
      <t>Mimosa bathyrrhena</t>
    </r>
  </si>
  <si>
    <r>
      <rPr>
        <sz val="9"/>
        <rFont val="Calibri"/>
        <family val="1"/>
      </rPr>
      <t>Fabaceae</t>
    </r>
  </si>
  <si>
    <r>
      <rPr>
        <i/>
        <sz val="9"/>
        <rFont val="Calibri"/>
        <family val="1"/>
      </rPr>
      <t>Mimosa hatschbachii</t>
    </r>
  </si>
  <si>
    <r>
      <rPr>
        <i/>
        <sz val="9"/>
        <rFont val="Calibri"/>
        <family val="1"/>
      </rPr>
      <t>Mimosa urticaria</t>
    </r>
  </si>
  <si>
    <r>
      <rPr>
        <i/>
        <sz val="9"/>
        <rFont val="Calibri"/>
        <family val="1"/>
      </rPr>
      <t>Gyrostelma bornmuelleri</t>
    </r>
  </si>
  <si>
    <r>
      <rPr>
        <sz val="9"/>
        <rFont val="Calibri"/>
        <family val="1"/>
      </rPr>
      <t>Apocynaceae</t>
    </r>
  </si>
  <si>
    <r>
      <rPr>
        <i/>
        <sz val="9"/>
        <rFont val="Calibri"/>
        <family val="1"/>
      </rPr>
      <t>Jobinia hatschbachii</t>
    </r>
  </si>
  <si>
    <r>
      <rPr>
        <i/>
        <sz val="9"/>
        <rFont val="Calibri"/>
        <family val="1"/>
      </rPr>
      <t>Matelea hatschbachii</t>
    </r>
  </si>
  <si>
    <r>
      <rPr>
        <i/>
        <sz val="9"/>
        <rFont val="Calibri"/>
        <family val="1"/>
      </rPr>
      <t>Oxypetalum dusenii</t>
    </r>
  </si>
  <si>
    <r>
      <rPr>
        <i/>
        <sz val="9"/>
        <rFont val="Calibri"/>
        <family val="1"/>
      </rPr>
      <t>Zygostigma australe</t>
    </r>
  </si>
  <si>
    <r>
      <rPr>
        <sz val="9"/>
        <rFont val="Calibri"/>
        <family val="1"/>
      </rPr>
      <t>Gentianaceae</t>
    </r>
  </si>
  <si>
    <r>
      <rPr>
        <i/>
        <sz val="9"/>
        <rFont val="Calibri"/>
        <family val="1"/>
      </rPr>
      <t>Spigelia vestita</t>
    </r>
  </si>
  <si>
    <r>
      <rPr>
        <sz val="9"/>
        <rFont val="Calibri"/>
        <family val="1"/>
      </rPr>
      <t>Loganiaceae</t>
    </r>
  </si>
  <si>
    <r>
      <rPr>
        <i/>
        <sz val="9"/>
        <rFont val="Calibri"/>
        <family val="1"/>
      </rPr>
      <t>Dyschoriste lavandulacea</t>
    </r>
  </si>
  <si>
    <r>
      <rPr>
        <sz val="9"/>
        <rFont val="Calibri"/>
        <family val="1"/>
      </rPr>
      <t>Acanthaceae</t>
    </r>
  </si>
  <si>
    <r>
      <rPr>
        <i/>
        <sz val="9"/>
        <rFont val="Calibri"/>
        <family val="1"/>
      </rPr>
      <t>Schaueria paranaensis</t>
    </r>
  </si>
  <si>
    <r>
      <rPr>
        <i/>
        <sz val="9"/>
        <rFont val="Calibri"/>
        <family val="1"/>
      </rPr>
      <t>Anemopaegma arvense</t>
    </r>
  </si>
  <si>
    <r>
      <rPr>
        <sz val="9"/>
        <rFont val="Calibri"/>
        <family val="1"/>
      </rPr>
      <t>Bignoniaceae</t>
    </r>
  </si>
  <si>
    <r>
      <rPr>
        <i/>
        <sz val="9"/>
        <rFont val="Calibri"/>
        <family val="1"/>
      </rPr>
      <t>Aloysia hatschbachii</t>
    </r>
  </si>
  <si>
    <r>
      <rPr>
        <sz val="9"/>
        <rFont val="Calibri"/>
        <family val="1"/>
      </rPr>
      <t>Verbenaceae</t>
    </r>
  </si>
  <si>
    <r>
      <rPr>
        <i/>
        <sz val="9"/>
        <rFont val="Calibri"/>
        <family val="1"/>
      </rPr>
      <t>Astraea cincta</t>
    </r>
  </si>
  <si>
    <r>
      <rPr>
        <sz val="9"/>
        <rFont val="Calibri"/>
        <family val="1"/>
      </rPr>
      <t>Euphorbiaceae</t>
    </r>
  </si>
  <si>
    <r>
      <rPr>
        <i/>
        <sz val="9"/>
        <rFont val="Calibri"/>
        <family val="1"/>
      </rPr>
      <t>Passiflora setulosa</t>
    </r>
  </si>
  <si>
    <r>
      <rPr>
        <sz val="9"/>
        <rFont val="Calibri"/>
        <family val="1"/>
      </rPr>
      <t>Passifloraceae</t>
    </r>
  </si>
  <si>
    <r>
      <rPr>
        <i/>
        <sz val="9"/>
        <rFont val="Calibri"/>
        <family val="1"/>
      </rPr>
      <t>Crocanthemum brasiliensis</t>
    </r>
  </si>
  <si>
    <r>
      <rPr>
        <sz val="9"/>
        <rFont val="Calibri"/>
        <family val="1"/>
      </rPr>
      <t>Cistaceae</t>
    </r>
  </si>
  <si>
    <r>
      <rPr>
        <i/>
        <sz val="9"/>
        <rFont val="Calibri"/>
        <family val="1"/>
      </rPr>
      <t>Monteiroa smithii</t>
    </r>
  </si>
  <si>
    <r>
      <rPr>
        <sz val="9"/>
        <rFont val="Calibri"/>
        <family val="1"/>
      </rPr>
      <t>Malvaceae</t>
    </r>
  </si>
  <si>
    <r>
      <rPr>
        <i/>
        <sz val="9"/>
        <rFont val="Calibri"/>
        <family val="1"/>
      </rPr>
      <t>Pavonia hatschbachii</t>
    </r>
  </si>
  <si>
    <r>
      <rPr>
        <i/>
        <sz val="9"/>
        <rFont val="Calibri"/>
        <family val="1"/>
      </rPr>
      <t>Cuphea glaziovii</t>
    </r>
  </si>
  <si>
    <r>
      <rPr>
        <sz val="9"/>
        <rFont val="Calibri"/>
        <family val="1"/>
      </rPr>
      <t>Lythraceae</t>
    </r>
  </si>
  <si>
    <r>
      <rPr>
        <i/>
        <sz val="9"/>
        <rFont val="Calibri"/>
        <family val="1"/>
      </rPr>
      <t>Bertolonia paranaensis</t>
    </r>
  </si>
  <si>
    <r>
      <rPr>
        <sz val="9"/>
        <rFont val="Calibri"/>
        <family val="1"/>
      </rPr>
      <t>Melastomataceae</t>
    </r>
  </si>
  <si>
    <r>
      <rPr>
        <i/>
        <sz val="9"/>
        <rFont val="Calibri"/>
        <family val="1"/>
      </rPr>
      <t>Leandra hatschbachii</t>
    </r>
  </si>
  <si>
    <r>
      <rPr>
        <sz val="9"/>
        <rFont val="Calibri"/>
        <family val="1"/>
      </rPr>
      <t>Myrtaceae</t>
    </r>
  </si>
  <si>
    <r>
      <rPr>
        <i/>
        <sz val="9"/>
        <rFont val="Calibri"/>
        <family val="1"/>
      </rPr>
      <t>Eugenia macrobracteolata</t>
    </r>
  </si>
  <si>
    <r>
      <rPr>
        <i/>
        <sz val="9"/>
        <rFont val="Calibri"/>
        <family val="1"/>
      </rPr>
      <t>Eugenia pruinosa</t>
    </r>
  </si>
  <si>
    <r>
      <rPr>
        <i/>
        <sz val="9"/>
        <rFont val="Calibri"/>
        <family val="1"/>
      </rPr>
      <t>Myrceugenia franciscensis</t>
    </r>
  </si>
  <si>
    <r>
      <rPr>
        <i/>
        <sz val="9"/>
        <rFont val="Calibri"/>
        <family val="1"/>
      </rPr>
      <t>Myrceugenia gertii</t>
    </r>
  </si>
  <si>
    <r>
      <rPr>
        <i/>
        <sz val="9"/>
        <rFont val="Calibri"/>
        <family val="1"/>
      </rPr>
      <t>Myrcia rupicola</t>
    </r>
  </si>
  <si>
    <r>
      <rPr>
        <i/>
        <sz val="9"/>
        <rFont val="Calibri"/>
        <family val="1"/>
      </rPr>
      <t>Plinia hatschbachii</t>
    </r>
  </si>
  <si>
    <r>
      <rPr>
        <i/>
        <sz val="9"/>
        <rFont val="Calibri"/>
        <family val="1"/>
      </rPr>
      <t>Psidium reptans</t>
    </r>
  </si>
  <si>
    <r>
      <rPr>
        <sz val="9"/>
        <rFont val="Calibri"/>
        <family val="1"/>
      </rPr>
      <t>Proteaceae</t>
    </r>
  </si>
  <si>
    <r>
      <rPr>
        <i/>
        <sz val="9"/>
        <rFont val="Calibri"/>
        <family val="1"/>
      </rPr>
      <t>Schwenckia curviflora</t>
    </r>
  </si>
  <si>
    <r>
      <rPr>
        <sz val="9"/>
        <rFont val="Calibri"/>
        <family val="1"/>
      </rPr>
      <t>Solanaceae</t>
    </r>
  </si>
  <si>
    <r>
      <rPr>
        <i/>
        <sz val="9"/>
        <rFont val="Calibri"/>
        <family val="1"/>
      </rPr>
      <t>Ocotea odorifera</t>
    </r>
  </si>
  <si>
    <r>
      <rPr>
        <sz val="9"/>
        <rFont val="Calibri"/>
        <family val="1"/>
      </rPr>
      <t>Lauraceae</t>
    </r>
  </si>
  <si>
    <r>
      <rPr>
        <i/>
        <sz val="9"/>
        <rFont val="Calibri"/>
        <family val="1"/>
      </rPr>
      <t>Ocotea porosa</t>
    </r>
  </si>
  <si>
    <r>
      <rPr>
        <i/>
        <sz val="9"/>
        <rFont val="Calibri"/>
        <family val="1"/>
      </rPr>
      <t>Hippeastrum santacatarina</t>
    </r>
  </si>
  <si>
    <r>
      <rPr>
        <i/>
        <sz val="9"/>
        <rFont val="Calibri"/>
        <family val="1"/>
      </rPr>
      <t>Hippeastrum striatum</t>
    </r>
  </si>
  <si>
    <r>
      <rPr>
        <i/>
        <sz val="9"/>
        <rFont val="Calibri"/>
        <family val="1"/>
      </rPr>
      <t>Zephyranthes paranaensis</t>
    </r>
  </si>
  <si>
    <r>
      <rPr>
        <i/>
        <sz val="9"/>
        <rFont val="Calibri"/>
        <family val="1"/>
      </rPr>
      <t>Acianthera langeana</t>
    </r>
  </si>
  <si>
    <r>
      <rPr>
        <i/>
        <sz val="9"/>
        <rFont val="Calibri"/>
        <family val="1"/>
      </rPr>
      <t>Barbosella trilobata</t>
    </r>
  </si>
  <si>
    <r>
      <rPr>
        <i/>
        <sz val="9"/>
        <rFont val="Calibri"/>
        <family val="1"/>
      </rPr>
      <t>Bipinnula penicillata</t>
    </r>
  </si>
  <si>
    <r>
      <rPr>
        <i/>
        <sz val="9"/>
        <rFont val="Calibri"/>
        <family val="1"/>
      </rPr>
      <t>Cleistes aphylla</t>
    </r>
  </si>
  <si>
    <r>
      <rPr>
        <i/>
        <sz val="9"/>
        <rFont val="Calibri"/>
        <family val="1"/>
      </rPr>
      <t>Cyclopogon dutrae</t>
    </r>
  </si>
  <si>
    <r>
      <rPr>
        <i/>
        <sz val="9"/>
        <rFont val="Calibri"/>
        <family val="1"/>
      </rPr>
      <t>Habenaria piraquarensis</t>
    </r>
  </si>
  <si>
    <r>
      <rPr>
        <i/>
        <sz val="9"/>
        <rFont val="Calibri"/>
        <family val="1"/>
      </rPr>
      <t>Octomeria lichenicola</t>
    </r>
  </si>
  <si>
    <r>
      <rPr>
        <i/>
        <sz val="9"/>
        <rFont val="Calibri"/>
        <family val="1"/>
      </rPr>
      <t>Pabstiella bacillaris</t>
    </r>
  </si>
  <si>
    <r>
      <rPr>
        <i/>
        <sz val="9"/>
        <rFont val="Calibri"/>
        <family val="1"/>
      </rPr>
      <t>Dioscorea sanpaulensis</t>
    </r>
  </si>
  <si>
    <r>
      <rPr>
        <sz val="9"/>
        <rFont val="Calibri"/>
        <family val="1"/>
      </rPr>
      <t>Dioscoreaceae</t>
    </r>
  </si>
  <si>
    <r>
      <rPr>
        <i/>
        <sz val="9"/>
        <rFont val="Calibri"/>
        <family val="1"/>
      </rPr>
      <t>Barbacenia paranaensis</t>
    </r>
  </si>
  <si>
    <r>
      <rPr>
        <sz val="9"/>
        <rFont val="Calibri"/>
        <family val="1"/>
      </rPr>
      <t>Velloziaceae</t>
    </r>
  </si>
  <si>
    <r>
      <rPr>
        <i/>
        <sz val="9"/>
        <rFont val="Calibri"/>
        <family val="1"/>
      </rPr>
      <t>Dyckia fosteriana</t>
    </r>
  </si>
  <si>
    <r>
      <rPr>
        <i/>
        <sz val="9"/>
        <rFont val="Calibri"/>
        <family val="1"/>
      </rPr>
      <t>Vriesea pinottii</t>
    </r>
  </si>
  <si>
    <r>
      <rPr>
        <i/>
        <sz val="9"/>
        <rFont val="Calibri"/>
        <family val="1"/>
      </rPr>
      <t>Araucaria angustifolia</t>
    </r>
  </si>
  <si>
    <r>
      <rPr>
        <sz val="9"/>
        <rFont val="Calibri"/>
        <family val="1"/>
      </rPr>
      <t>Araucariaceae</t>
    </r>
  </si>
  <si>
    <r>
      <rPr>
        <sz val="9"/>
        <rFont val="Calibri"/>
        <family val="1"/>
      </rPr>
      <t>Amaranthaceae</t>
    </r>
  </si>
  <si>
    <r>
      <rPr>
        <sz val="9"/>
        <rFont val="Calibri"/>
        <family val="1"/>
      </rPr>
      <t>Escalloniaceae</t>
    </r>
  </si>
  <si>
    <r>
      <rPr>
        <sz val="9"/>
        <rFont val="Calibri"/>
        <family val="1"/>
      </rPr>
      <t>Lamiaceae</t>
    </r>
  </si>
  <si>
    <r>
      <rPr>
        <sz val="9"/>
        <rFont val="Calibri"/>
        <family val="1"/>
      </rPr>
      <t>Salicaceae</t>
    </r>
  </si>
  <si>
    <r>
      <rPr>
        <sz val="9"/>
        <rFont val="Calibri"/>
        <family val="1"/>
      </rPr>
      <t>Rhamnaceae</t>
    </r>
  </si>
  <si>
    <r>
      <rPr>
        <sz val="9"/>
        <rFont val="Calibri"/>
        <family val="1"/>
      </rPr>
      <t>Arecaceae</t>
    </r>
  </si>
  <si>
    <r>
      <rPr>
        <sz val="9"/>
        <rFont val="Calibri"/>
        <family val="1"/>
      </rPr>
      <t>Cyperaceae</t>
    </r>
  </si>
  <si>
    <r>
      <rPr>
        <i/>
        <sz val="9"/>
        <rFont val="Calibri"/>
        <family val="1"/>
      </rPr>
      <t>Lilaeopsis brasiliensis</t>
    </r>
  </si>
  <si>
    <r>
      <rPr>
        <i/>
        <sz val="9"/>
        <rFont val="Calibri"/>
        <family val="1"/>
      </rPr>
      <t>Calea acaulis</t>
    </r>
  </si>
  <si>
    <r>
      <rPr>
        <i/>
        <sz val="9"/>
        <rFont val="Calibri"/>
        <family val="1"/>
      </rPr>
      <t>Calea gentianoides</t>
    </r>
  </si>
  <si>
    <r>
      <rPr>
        <i/>
        <sz val="9"/>
        <rFont val="Calibri"/>
        <family val="1"/>
      </rPr>
      <t>Chrysolaena nicolackii</t>
    </r>
  </si>
  <si>
    <r>
      <rPr>
        <i/>
        <sz val="9"/>
        <rFont val="Calibri"/>
        <family val="1"/>
      </rPr>
      <t>Lessingianthus exiguus</t>
    </r>
  </si>
  <si>
    <r>
      <rPr>
        <i/>
        <sz val="9"/>
        <rFont val="Calibri"/>
        <family val="1"/>
      </rPr>
      <t>Lessingianthus reitzianus</t>
    </r>
  </si>
  <si>
    <r>
      <rPr>
        <i/>
        <sz val="9"/>
        <rFont val="Calibri"/>
        <family val="1"/>
      </rPr>
      <t>Senecio langei</t>
    </r>
  </si>
  <si>
    <r>
      <rPr>
        <i/>
        <sz val="9"/>
        <rFont val="Calibri"/>
        <family val="1"/>
      </rPr>
      <t>Trichocline linearifolia</t>
    </r>
  </si>
  <si>
    <r>
      <rPr>
        <i/>
        <sz val="9"/>
        <rFont val="Calibri"/>
        <family val="1"/>
      </rPr>
      <t>Trixis glaziovii</t>
    </r>
  </si>
  <si>
    <r>
      <rPr>
        <i/>
        <sz val="9"/>
        <rFont val="Calibri"/>
        <family val="1"/>
      </rPr>
      <t>Gomphrena paranensis</t>
    </r>
  </si>
  <si>
    <r>
      <rPr>
        <i/>
        <sz val="9"/>
        <rFont val="Calibri"/>
        <family val="1"/>
      </rPr>
      <t>Gomphrena regeliana</t>
    </r>
  </si>
  <si>
    <r>
      <rPr>
        <i/>
        <sz val="9"/>
        <rFont val="Calibri"/>
        <family val="1"/>
      </rPr>
      <t>Valeriana reitziana</t>
    </r>
  </si>
  <si>
    <r>
      <rPr>
        <sz val="9"/>
        <rFont val="Calibri"/>
        <family val="1"/>
      </rPr>
      <t>Caprifoliaceae</t>
    </r>
  </si>
  <si>
    <r>
      <rPr>
        <i/>
        <sz val="9"/>
        <rFont val="Calibri"/>
        <family val="1"/>
      </rPr>
      <t>Escallonia obtusissima</t>
    </r>
  </si>
  <si>
    <r>
      <rPr>
        <i/>
        <sz val="9"/>
        <rFont val="Calibri"/>
        <family val="1"/>
      </rPr>
      <t>Gleditsia amorphoides</t>
    </r>
  </si>
  <si>
    <r>
      <rPr>
        <i/>
        <sz val="9"/>
        <rFont val="Calibri"/>
        <family val="1"/>
      </rPr>
      <t>Matelea glaziovii</t>
    </r>
  </si>
  <si>
    <r>
      <rPr>
        <i/>
        <sz val="9"/>
        <rFont val="Calibri"/>
        <family val="1"/>
      </rPr>
      <t>Galianthe elegans</t>
    </r>
  </si>
  <si>
    <r>
      <rPr>
        <i/>
        <sz val="9"/>
        <rFont val="Calibri"/>
        <family val="1"/>
      </rPr>
      <t>Justicia ramulosa</t>
    </r>
  </si>
  <si>
    <r>
      <rPr>
        <i/>
        <sz val="9"/>
        <rFont val="Calibri"/>
        <family val="1"/>
      </rPr>
      <t>Cyanocephalus apertiflorus</t>
    </r>
  </si>
  <si>
    <r>
      <rPr>
        <i/>
        <sz val="9"/>
        <rFont val="Calibri"/>
        <family val="1"/>
      </rPr>
      <t>Caperonia buettneriacea</t>
    </r>
  </si>
  <si>
    <r>
      <rPr>
        <i/>
        <sz val="9"/>
        <rFont val="Calibri"/>
        <family val="1"/>
      </rPr>
      <t>Manihot procumbens</t>
    </r>
  </si>
  <si>
    <r>
      <rPr>
        <i/>
        <sz val="9"/>
        <rFont val="Calibri"/>
        <family val="1"/>
      </rPr>
      <t>Heteropterys dusenii</t>
    </r>
  </si>
  <si>
    <r>
      <rPr>
        <i/>
        <sz val="9"/>
        <rFont val="Calibri"/>
        <family val="1"/>
      </rPr>
      <t>Abatia angeliana</t>
    </r>
  </si>
  <si>
    <r>
      <rPr>
        <i/>
        <sz val="9"/>
        <rFont val="Calibri"/>
        <family val="1"/>
      </rPr>
      <t>Eugenia joenssonii</t>
    </r>
  </si>
  <si>
    <r>
      <rPr>
        <i/>
        <sz val="9"/>
        <rFont val="Calibri"/>
        <family val="1"/>
      </rPr>
      <t>Discaria americana</t>
    </r>
  </si>
  <si>
    <r>
      <rPr>
        <i/>
        <sz val="9"/>
        <rFont val="Calibri"/>
        <family val="1"/>
      </rPr>
      <t>Calibrachoa spathulata</t>
    </r>
  </si>
  <si>
    <r>
      <rPr>
        <i/>
        <sz val="9"/>
        <rFont val="Calibri"/>
        <family val="1"/>
      </rPr>
      <t>Ocotea catharinensis</t>
    </r>
  </si>
  <si>
    <r>
      <rPr>
        <i/>
        <sz val="9"/>
        <rFont val="Calibri"/>
        <family val="1"/>
      </rPr>
      <t>Butia microspadix</t>
    </r>
  </si>
  <si>
    <r>
      <rPr>
        <i/>
        <sz val="9"/>
        <rFont val="Calibri"/>
        <family val="1"/>
      </rPr>
      <t>Zephyranthes capivarina</t>
    </r>
  </si>
  <si>
    <r>
      <rPr>
        <i/>
        <sz val="9"/>
        <rFont val="Calibri"/>
        <family val="1"/>
      </rPr>
      <t>Brachystele camporum</t>
    </r>
  </si>
  <si>
    <r>
      <rPr>
        <i/>
        <sz val="9"/>
        <rFont val="Calibri"/>
        <family val="1"/>
      </rPr>
      <t>Isabelia virginalis</t>
    </r>
  </si>
  <si>
    <r>
      <rPr>
        <i/>
        <sz val="9"/>
        <rFont val="Calibri"/>
        <family val="1"/>
      </rPr>
      <t>Octomeria chamaeleptotes</t>
    </r>
  </si>
  <si>
    <r>
      <rPr>
        <i/>
        <sz val="9"/>
        <rFont val="Calibri"/>
        <family val="1"/>
      </rPr>
      <t>Octomeria hatschbachii</t>
    </r>
  </si>
  <si>
    <r>
      <rPr>
        <i/>
        <sz val="9"/>
        <rFont val="Calibri"/>
        <family val="1"/>
      </rPr>
      <t>Scleria balansae</t>
    </r>
  </si>
  <si>
    <t>Comparação</t>
  </si>
  <si>
    <t>(nao é ameaçada)</t>
  </si>
  <si>
    <t>não ocorre no paraná</t>
  </si>
  <si>
    <t>Motivo</t>
  </si>
  <si>
    <t>LC</t>
  </si>
  <si>
    <t>Anathallis pabstii</t>
  </si>
  <si>
    <t>NT</t>
  </si>
  <si>
    <t>Cyanocephalus apertiflorus</t>
  </si>
  <si>
    <t>NE</t>
  </si>
  <si>
    <t>Myrcia pileata</t>
  </si>
  <si>
    <t>Pabstiella carinifera</t>
  </si>
  <si>
    <t>Aldama paranensis</t>
  </si>
  <si>
    <t>Herbácea</t>
  </si>
  <si>
    <t>Herbácea/Subarbusto</t>
  </si>
  <si>
    <t>Árvore</t>
  </si>
  <si>
    <t>Arbusto</t>
  </si>
  <si>
    <t>Arbusto, Subarbusto</t>
  </si>
  <si>
    <t>Subarbusto</t>
  </si>
  <si>
    <t>Arbusto, Árborea</t>
  </si>
  <si>
    <t>Liana</t>
  </si>
  <si>
    <t>Talosa?</t>
  </si>
  <si>
    <t>Herbácea, subarbusto</t>
  </si>
  <si>
    <t>Foto no Flora</t>
  </si>
  <si>
    <t>sim</t>
  </si>
  <si>
    <t>Palmeira</t>
  </si>
  <si>
    <t>Arbusto/Árvore</t>
  </si>
  <si>
    <t>Arbusto/Subarbusto</t>
  </si>
  <si>
    <t>Herbácea/Liana</t>
  </si>
  <si>
    <t>Paspalum rawitscheri</t>
  </si>
  <si>
    <t>Paspalum repandum</t>
  </si>
  <si>
    <t>modelagem</t>
  </si>
  <si>
    <t>não</t>
  </si>
  <si>
    <t>Arbusto, Liana</t>
  </si>
  <si>
    <t>1946/2018</t>
  </si>
  <si>
    <t>1971/1996/1999</t>
  </si>
  <si>
    <t>1986/1962</t>
  </si>
  <si>
    <t>1983/2009</t>
  </si>
  <si>
    <t>últimas coletas</t>
  </si>
  <si>
    <t>2003/2012</t>
  </si>
  <si>
    <t>1958/2011/2017</t>
  </si>
  <si>
    <t>2006/2023</t>
  </si>
  <si>
    <t>1962/1966/2010</t>
  </si>
  <si>
    <t>1977/2013</t>
  </si>
  <si>
    <t>1951/1957/1972</t>
  </si>
  <si>
    <t>1996/2015</t>
  </si>
  <si>
    <t>&gt;10</t>
  </si>
  <si>
    <t>2018/2020</t>
  </si>
  <si>
    <t>2018/2019</t>
  </si>
  <si>
    <t>1990/2000</t>
  </si>
  <si>
    <t>2019/2020</t>
  </si>
  <si>
    <t>2019/2022</t>
  </si>
  <si>
    <t>2018/2022</t>
  </si>
  <si>
    <t>2016/2018</t>
  </si>
  <si>
    <t>1998/2012</t>
  </si>
  <si>
    <t>2020/2023</t>
  </si>
  <si>
    <t>2005/2016</t>
  </si>
  <si>
    <t>2015/2018</t>
  </si>
  <si>
    <t>2015/2021</t>
  </si>
  <si>
    <t>2015/2023</t>
  </si>
  <si>
    <t>2014/2015</t>
  </si>
  <si>
    <t>2021/2022</t>
  </si>
  <si>
    <t>2002/2004</t>
  </si>
  <si>
    <t>2018/2021</t>
  </si>
  <si>
    <t>2006/2013</t>
  </si>
  <si>
    <t>2019/2021</t>
  </si>
  <si>
    <t>2015/2016</t>
  </si>
  <si>
    <t>2022/2023</t>
  </si>
  <si>
    <t>2009/2012</t>
  </si>
  <si>
    <t>2016/2017</t>
  </si>
  <si>
    <t>2017/2019</t>
  </si>
  <si>
    <t>2020/2021</t>
  </si>
  <si>
    <t>2016/2020</t>
  </si>
  <si>
    <t>1973/1992</t>
  </si>
  <si>
    <t>2008/2011</t>
  </si>
  <si>
    <t>2013/2016</t>
  </si>
  <si>
    <t>2005/2013</t>
  </si>
  <si>
    <t>2008/2010</t>
  </si>
  <si>
    <t>2021/2023</t>
  </si>
  <si>
    <t>2008/2018</t>
  </si>
  <si>
    <t>2017/2021</t>
  </si>
  <si>
    <t>1966/2013</t>
  </si>
  <si>
    <t>2021/2018</t>
  </si>
  <si>
    <t>2014/2019</t>
  </si>
  <si>
    <t>2007/2009</t>
  </si>
  <si>
    <t>1976/1990</t>
  </si>
  <si>
    <t>2000/2005</t>
  </si>
  <si>
    <t>1994/2013</t>
  </si>
  <si>
    <t>2017/2020</t>
  </si>
  <si>
    <t>2017/2022</t>
  </si>
  <si>
    <t>1999/2004</t>
  </si>
  <si>
    <t>2018/2023</t>
  </si>
  <si>
    <t>2014/2016</t>
  </si>
  <si>
    <t>2014/2017</t>
  </si>
  <si>
    <t>2013/2015</t>
  </si>
  <si>
    <t>2013/2018</t>
  </si>
  <si>
    <t>2020/2022</t>
  </si>
  <si>
    <t>2014/2021</t>
  </si>
  <si>
    <t>1970/1991</t>
  </si>
  <si>
    <t>2006/2007</t>
  </si>
  <si>
    <t>2016/2019</t>
  </si>
  <si>
    <t>2013/2017</t>
  </si>
  <si>
    <t>2011/2017</t>
  </si>
  <si>
    <t>2013/2014</t>
  </si>
  <si>
    <t>2003/2006</t>
  </si>
  <si>
    <t>2010/2013</t>
  </si>
  <si>
    <t>2013/2020</t>
  </si>
  <si>
    <t>2013/2021</t>
  </si>
  <si>
    <t>2004/2014</t>
  </si>
  <si>
    <t>1999/2016</t>
  </si>
  <si>
    <t>2007/2010</t>
  </si>
  <si>
    <t>2019/2023</t>
  </si>
  <si>
    <t>2009/2022</t>
  </si>
  <si>
    <t>2008/2009</t>
  </si>
  <si>
    <t>2006/2020</t>
  </si>
  <si>
    <t>1967/2013</t>
  </si>
  <si>
    <t>2005/2018</t>
  </si>
  <si>
    <t>2010/2018</t>
  </si>
  <si>
    <t>1999/2000</t>
  </si>
  <si>
    <t>2010/2015</t>
  </si>
  <si>
    <t>2010/2011</t>
  </si>
  <si>
    <t>2007/2014</t>
  </si>
  <si>
    <t>2012/2022</t>
  </si>
  <si>
    <t>1981/2010</t>
  </si>
  <si>
    <t>2015/2019</t>
  </si>
  <si>
    <t>2017/2018</t>
  </si>
  <si>
    <t>1965/1968</t>
  </si>
  <si>
    <t>2015/2020</t>
  </si>
  <si>
    <t>2016/2021</t>
  </si>
  <si>
    <t>2012/2017</t>
  </si>
  <si>
    <t>2012/2018</t>
  </si>
  <si>
    <t>2008/2013</t>
  </si>
  <si>
    <t>2011/2012</t>
  </si>
  <si>
    <t>1994/1995</t>
  </si>
  <si>
    <t>2008/2004</t>
  </si>
  <si>
    <t>2011/2013</t>
  </si>
  <si>
    <t>1999/2003</t>
  </si>
  <si>
    <t>2012/2020</t>
  </si>
  <si>
    <t>2017/2023</t>
  </si>
  <si>
    <t>2012/2014</t>
  </si>
  <si>
    <t>2012/2019</t>
  </si>
  <si>
    <t>2015/2022</t>
  </si>
  <si>
    <t>1950/1965</t>
  </si>
  <si>
    <t>1969/2008</t>
  </si>
  <si>
    <t>DESCONHECIDO</t>
  </si>
  <si>
    <t>ENDEMISMO</t>
  </si>
  <si>
    <t>Paraná</t>
  </si>
  <si>
    <t>Brasil</t>
  </si>
  <si>
    <t>Não é endemica</t>
  </si>
  <si>
    <t>não é endemica</t>
  </si>
  <si>
    <t>x</t>
  </si>
  <si>
    <t>Pachystachys dubiosa</t>
  </si>
  <si>
    <t>Eugenia pachyclada</t>
  </si>
  <si>
    <t>2004/2015</t>
  </si>
  <si>
    <t>Roupala asplenioides</t>
  </si>
  <si>
    <t>Dioscorea sanpaulensis</t>
  </si>
  <si>
    <t>Dioscoreaceae</t>
  </si>
  <si>
    <t>Chaptalia cordifolia</t>
  </si>
  <si>
    <t>Swietenia macrophylla</t>
  </si>
  <si>
    <t>Stigmatosema hatschbachii</t>
  </si>
  <si>
    <t>Aspilia silphioides</t>
  </si>
  <si>
    <t>Baccharis elliptica</t>
  </si>
  <si>
    <t>Chresta souzae</t>
  </si>
  <si>
    <t>Lessingianthus adenophyllus</t>
  </si>
  <si>
    <t>Pamphalea araucariophila</t>
  </si>
  <si>
    <t>Schlechtendalia luzulifolia</t>
  </si>
  <si>
    <t>Justicia polita</t>
  </si>
  <si>
    <t>Lippia campestris</t>
  </si>
  <si>
    <t>Bernardia pulchella</t>
  </si>
  <si>
    <t>Hiraea macrophylla</t>
  </si>
  <si>
    <t>Calyptranthes obovata</t>
  </si>
  <si>
    <t>Zeyheria tuberculosa</t>
  </si>
  <si>
    <t>Chiropetalum anisotrichum</t>
  </si>
  <si>
    <t>Casearia paranaensis</t>
  </si>
  <si>
    <t>Euplassa incana</t>
  </si>
  <si>
    <t>Dalechampia riparia</t>
  </si>
  <si>
    <t>Eugenia vattimoana</t>
  </si>
  <si>
    <t>Xyris sororia</t>
  </si>
  <si>
    <t>Chiropetalum foliosum</t>
  </si>
  <si>
    <t>Chusquea attenuata</t>
  </si>
  <si>
    <t>Dyckia remotiflora</t>
  </si>
  <si>
    <t>Xyris reitzii</t>
  </si>
  <si>
    <t>Bambu</t>
  </si>
  <si>
    <t>1968/2017</t>
  </si>
  <si>
    <t>1984/2017</t>
  </si>
  <si>
    <t>2012/2013</t>
  </si>
  <si>
    <t>Rótulos de Linha</t>
  </si>
  <si>
    <t>Total Geral</t>
  </si>
  <si>
    <t>Contagem de Espécie</t>
  </si>
  <si>
    <t>Contagem de Família</t>
  </si>
  <si>
    <t>Descrição Categoria</t>
  </si>
  <si>
    <t>Em Perigo</t>
  </si>
  <si>
    <t>DASHBOARD | ANÁLISE DE DADOS</t>
  </si>
  <si>
    <t>Contagem de Descrição Categoria</t>
  </si>
  <si>
    <t>Número de Coletas</t>
  </si>
  <si>
    <t>1951</t>
  </si>
  <si>
    <t>1962</t>
  </si>
  <si>
    <t>1966</t>
  </si>
  <si>
    <t>1969</t>
  </si>
  <si>
    <t>1970</t>
  </si>
  <si>
    <t>1972</t>
  </si>
  <si>
    <t>1990</t>
  </si>
  <si>
    <t>1991</t>
  </si>
  <si>
    <t>1992</t>
  </si>
  <si>
    <t>1996</t>
  </si>
  <si>
    <t>2000</t>
  </si>
  <si>
    <t>2004</t>
  </si>
  <si>
    <t>2006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</si>
  <si>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</si>
  <si>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</si>
  <si>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</si>
  <si>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</si>
  <si>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</si>
  <si>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</si>
  <si>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</si>
  <si>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</si>
  <si>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</si>
  <si>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</si>
  <si>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2020</t>
  </si>
  <si>
    <t>2021</t>
  </si>
  <si>
    <t>2022</t>
  </si>
  <si>
    <t>2023</t>
  </si>
  <si>
    <t>(Vários itens)</t>
  </si>
  <si>
    <t>Criticamente em Perigo</t>
  </si>
  <si>
    <t>Vulnerável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</si>
</sst>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9"/>
      <name val="Calibri"/>
      <family val="2"/>
    </font>
    <font>
      <i/>
      <sz val="9"/>
      <name val="Calibri"/>
      <family val="1"/>
    </font>
    <font>
      <sz val="9"/>
      <name val="Calibri"/>
      <family val="2"/>
    </font>
    <font>
      <sz val="9"/>
      <name val="Calibri"/>
      <family val="1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</font>
    <font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top" wrapText="1" indent="3"/>
    </xf>
    <xf numFmtId="0" fontId="7" fillId="0" borderId="1" xfId="0" applyFont="1" applyBorder="1" applyAlignment="1">
      <alignment horizontal="right" vertical="center" wrapText="1" indent="3"/>
    </xf>
    <xf numFmtId="0" fontId="6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6" fillId="0" borderId="1" xfId="0" applyFont="1" applyBorder="1" applyAlignment="1">
      <alignment horizontal="left" vertical="center" wrapText="1"/>
    </xf>
    <xf numFmtId="0" fontId="13" fillId="2" borderId="0" xfId="0" applyFont="1" applyFill="1"/>
    <xf numFmtId="0" fontId="13" fillId="0" borderId="0" xfId="0" applyFont="1"/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1" applyFont="1" applyAlignment="1">
      <alignment horizontal="center"/>
    </xf>
    <xf numFmtId="0" fontId="10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12" fillId="0" borderId="0" xfId="1" applyFont="1" applyAlignment="1">
      <alignment horizontal="center"/>
    </xf>
    <xf numFmtId="0" fontId="17" fillId="3" borderId="0" xfId="0" applyFont="1" applyFill="1"/>
    <xf numFmtId="0" fontId="16" fillId="3" borderId="0" xfId="0" applyFont="1" applyFill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3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i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i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 espécies comparada - Com dashboard.xlsx]Tabela Dinâmica!Tabela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Dinâmica'!$M$4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Dinâmica'!$L$5:$L$32</c:f>
              <c:strCache>
                <c:ptCount val="27"/>
                <c:pt idx="0">
                  <c:v>1951</c:v>
                </c:pt>
                <c:pt idx="1">
                  <c:v>1962</c:v>
                </c:pt>
                <c:pt idx="2">
                  <c:v>1966</c:v>
                </c:pt>
                <c:pt idx="3">
                  <c:v>1969</c:v>
                </c:pt>
                <c:pt idx="4">
                  <c:v>1970</c:v>
                </c:pt>
                <c:pt idx="5">
                  <c:v>1972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1996</c:v>
                </c:pt>
                <c:pt idx="10">
                  <c:v>2000</c:v>
                </c:pt>
                <c:pt idx="11">
                  <c:v>2004</c:v>
                </c:pt>
                <c:pt idx="12">
                  <c:v>2006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strCache>
            </c:strRef>
          </c:cat>
          <c:val>
            <c:numRef>
              <c:f>'Tabela Dinâmica'!$M$5:$M$32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FDE-8E29-6D192CCF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35440"/>
        <c:axId val="660032528"/>
      </c:lineChart>
      <c:catAx>
        <c:axId val="6600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660032528"/>
        <c:crosses val="autoZero"/>
        <c:auto val="1"/>
        <c:lblAlgn val="ctr"/>
        <c:lblOffset val="100"/>
        <c:noMultiLvlLbl val="0"/>
      </c:catAx>
      <c:valAx>
        <c:axId val="6600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6600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 espécies comparada - Com dashboard.xlsx]Tabela Dinâmica!Tabela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 por família (Geral)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Dinâmica'!$A$2:$A$79</c:f>
              <c:strCache>
                <c:ptCount val="77"/>
                <c:pt idx="0">
                  <c:v>Loganiaceae</c:v>
                </c:pt>
                <c:pt idx="1">
                  <c:v>Gesneriaceae</c:v>
                </c:pt>
                <c:pt idx="2">
                  <c:v>Violaceae</c:v>
                </c:pt>
                <c:pt idx="3">
                  <c:v>Hypericaceae</c:v>
                </c:pt>
                <c:pt idx="4">
                  <c:v>Annonaceae</c:v>
                </c:pt>
                <c:pt idx="5">
                  <c:v>Lecythidaceae</c:v>
                </c:pt>
                <c:pt idx="6">
                  <c:v>Araliaceae</c:v>
                </c:pt>
                <c:pt idx="7">
                  <c:v>Lentibulariaceae</c:v>
                </c:pt>
                <c:pt idx="8">
                  <c:v>Cactaceae</c:v>
                </c:pt>
                <c:pt idx="9">
                  <c:v>Vochysiaceae</c:v>
                </c:pt>
                <c:pt idx="10">
                  <c:v>Campanulaceae</c:v>
                </c:pt>
                <c:pt idx="11">
                  <c:v>Marantaceae</c:v>
                </c:pt>
                <c:pt idx="12">
                  <c:v>Cardiopteridaceae </c:v>
                </c:pt>
                <c:pt idx="13">
                  <c:v>Marchantiaceae</c:v>
                </c:pt>
                <c:pt idx="14">
                  <c:v>Convolvulaceae </c:v>
                </c:pt>
                <c:pt idx="15">
                  <c:v>Myristicaceae</c:v>
                </c:pt>
                <c:pt idx="16">
                  <c:v>Dicksoniaceae</c:v>
                </c:pt>
                <c:pt idx="17">
                  <c:v>Orobanchaceae</c:v>
                </c:pt>
                <c:pt idx="18">
                  <c:v>Dryopteridaceae</c:v>
                </c:pt>
                <c:pt idx="19">
                  <c:v>Passifloraceae</c:v>
                </c:pt>
                <c:pt idx="20">
                  <c:v>Escalloniaceae</c:v>
                </c:pt>
                <c:pt idx="21">
                  <c:v>Picramniaceae</c:v>
                </c:pt>
                <c:pt idx="22">
                  <c:v>Anemiaceae</c:v>
                </c:pt>
                <c:pt idx="23">
                  <c:v>Plantaginaceae</c:v>
                </c:pt>
                <c:pt idx="24">
                  <c:v>Araucariaceae</c:v>
                </c:pt>
                <c:pt idx="25">
                  <c:v>Podocarpaceae</c:v>
                </c:pt>
                <c:pt idx="26">
                  <c:v>Caprifoliaceae </c:v>
                </c:pt>
                <c:pt idx="27">
                  <c:v>Podostemaceae</c:v>
                </c:pt>
                <c:pt idx="28">
                  <c:v>Cyperaceae</c:v>
                </c:pt>
                <c:pt idx="29">
                  <c:v>Portulacaceae</c:v>
                </c:pt>
                <c:pt idx="30">
                  <c:v>Elaeocarpaceae</c:v>
                </c:pt>
                <c:pt idx="31">
                  <c:v>Pteridaceae</c:v>
                </c:pt>
                <c:pt idx="32">
                  <c:v>Araceae</c:v>
                </c:pt>
                <c:pt idx="33">
                  <c:v>Sapotaceae</c:v>
                </c:pt>
                <c:pt idx="34">
                  <c:v>Cistaceae</c:v>
                </c:pt>
                <c:pt idx="35">
                  <c:v>Simaroubaceae</c:v>
                </c:pt>
                <c:pt idx="36">
                  <c:v>Gentianaceae</c:v>
                </c:pt>
                <c:pt idx="37">
                  <c:v>Smilacaceae</c:v>
                </c:pt>
                <c:pt idx="38">
                  <c:v>Dioscoreaceae</c:v>
                </c:pt>
                <c:pt idx="39">
                  <c:v>Tropaeolaceae</c:v>
                </c:pt>
                <c:pt idx="40">
                  <c:v>Calyceraceae</c:v>
                </c:pt>
                <c:pt idx="41">
                  <c:v>Velloziaceae</c:v>
                </c:pt>
                <c:pt idx="42">
                  <c:v>Alstroemeriaceae</c:v>
                </c:pt>
                <c:pt idx="43">
                  <c:v>Malvaceae</c:v>
                </c:pt>
                <c:pt idx="44">
                  <c:v>Lamiaceae</c:v>
                </c:pt>
                <c:pt idx="45">
                  <c:v>Polypodiaceae</c:v>
                </c:pt>
                <c:pt idx="46">
                  <c:v>Sapindaceae</c:v>
                </c:pt>
                <c:pt idx="47">
                  <c:v>Piperaceae</c:v>
                </c:pt>
                <c:pt idx="48">
                  <c:v>Oxalidaceae</c:v>
                </c:pt>
                <c:pt idx="49">
                  <c:v>Verbenaceae</c:v>
                </c:pt>
                <c:pt idx="50">
                  <c:v>Amaranthaceae</c:v>
                </c:pt>
                <c:pt idx="51">
                  <c:v>Meliaceae</c:v>
                </c:pt>
                <c:pt idx="52">
                  <c:v>Symplocaceae</c:v>
                </c:pt>
                <c:pt idx="53">
                  <c:v>Lythraceae</c:v>
                </c:pt>
                <c:pt idx="54">
                  <c:v>Bignoniaceae</c:v>
                </c:pt>
                <c:pt idx="55">
                  <c:v>Salicaceae</c:v>
                </c:pt>
                <c:pt idx="56">
                  <c:v>Acanthaceae</c:v>
                </c:pt>
                <c:pt idx="57">
                  <c:v>Melastomataceae</c:v>
                </c:pt>
                <c:pt idx="58">
                  <c:v>Proteaceae</c:v>
                </c:pt>
                <c:pt idx="59">
                  <c:v>Arecaceae</c:v>
                </c:pt>
                <c:pt idx="60">
                  <c:v>Rhamnaceae</c:v>
                </c:pt>
                <c:pt idx="61">
                  <c:v>Apocynaceae</c:v>
                </c:pt>
                <c:pt idx="62">
                  <c:v>Euphorbiaceae</c:v>
                </c:pt>
                <c:pt idx="63">
                  <c:v>Malpighiaceae</c:v>
                </c:pt>
                <c:pt idx="64">
                  <c:v>Begoniaceae</c:v>
                </c:pt>
                <c:pt idx="65">
                  <c:v>Rubiaceae</c:v>
                </c:pt>
                <c:pt idx="66">
                  <c:v>Apiaceae</c:v>
                </c:pt>
                <c:pt idx="67">
                  <c:v>Lauraceae</c:v>
                </c:pt>
                <c:pt idx="68">
                  <c:v>Amaryllidaceae</c:v>
                </c:pt>
                <c:pt idx="69">
                  <c:v>Solanaceae</c:v>
                </c:pt>
                <c:pt idx="70">
                  <c:v>Bromeliaceae</c:v>
                </c:pt>
                <c:pt idx="71">
                  <c:v>Xyridaceae</c:v>
                </c:pt>
                <c:pt idx="72">
                  <c:v>Poaceae</c:v>
                </c:pt>
                <c:pt idx="73">
                  <c:v>Fabaceae</c:v>
                </c:pt>
                <c:pt idx="74">
                  <c:v>Myrtaceae</c:v>
                </c:pt>
                <c:pt idx="75">
                  <c:v>Orchidaceae</c:v>
                </c:pt>
                <c:pt idx="76">
                  <c:v>Asteraceae</c:v>
                </c:pt>
              </c:strCache>
            </c:strRef>
          </c:cat>
          <c:val>
            <c:numRef>
              <c:f>'Tabela Dinâmica'!$B$2:$B$79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12</c:v>
                </c:pt>
                <c:pt idx="73">
                  <c:v>14</c:v>
                </c:pt>
                <c:pt idx="74">
                  <c:v>30</c:v>
                </c:pt>
                <c:pt idx="75">
                  <c:v>32</c:v>
                </c:pt>
                <c:pt idx="7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2-4F96-9926-2C98F422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7605344"/>
        <c:axId val="527604928"/>
      </c:barChart>
      <c:catAx>
        <c:axId val="52760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27604928"/>
        <c:crosses val="autoZero"/>
        <c:auto val="1"/>
        <c:lblAlgn val="ctr"/>
        <c:lblOffset val="100"/>
        <c:noMultiLvlLbl val="0"/>
      </c:catAx>
      <c:valAx>
        <c:axId val="5276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27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[Lista espécies comparada - Com dashboard.xlsx]Tabela Dinâmica!Tabela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FAMÍLIA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4-4C3D-9CF2-8E140855447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4-4C3D-9CF2-8E140855447C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4-4C3D-9CF2-8E14085544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Dinâmica'!$D$2:$D$5</c:f>
              <c:strCache>
                <c:ptCount val="3"/>
                <c:pt idx="0">
                  <c:v>Criticamente em Perigo</c:v>
                </c:pt>
                <c:pt idx="1">
                  <c:v>Em Perigo</c:v>
                </c:pt>
                <c:pt idx="2">
                  <c:v>Vulnerável</c:v>
                </c:pt>
              </c:strCache>
            </c:strRef>
          </c:cat>
          <c:val>
            <c:numRef>
              <c:f>'Tabela Dinâmica'!$E$2:$E$5</c:f>
              <c:numCache>
                <c:formatCode>General</c:formatCode>
                <c:ptCount val="3"/>
                <c:pt idx="0">
                  <c:v>27</c:v>
                </c:pt>
                <c:pt idx="1">
                  <c:v>169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4-4C3D-9CF2-8E1408554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[Lista espécies comparada - Com dashboard.xlsx]Tabela Dinâmica!Tabela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Dinâmica'!$G$2:$G$14</c:f>
              <c:strCache>
                <c:ptCount val="12"/>
                <c:pt idx="0">
                  <c:v>Asteraceae</c:v>
                </c:pt>
                <c:pt idx="1">
                  <c:v>Orchidaceae</c:v>
                </c:pt>
                <c:pt idx="2">
                  <c:v>Myrtaceae</c:v>
                </c:pt>
                <c:pt idx="3">
                  <c:v>Fabaceae</c:v>
                </c:pt>
                <c:pt idx="4">
                  <c:v>Poaceae</c:v>
                </c:pt>
                <c:pt idx="5">
                  <c:v>Xyridaceae</c:v>
                </c:pt>
                <c:pt idx="6">
                  <c:v>Bromeliaceae</c:v>
                </c:pt>
                <c:pt idx="7">
                  <c:v>Solanaceae</c:v>
                </c:pt>
                <c:pt idx="8">
                  <c:v>Amaryllidaceae</c:v>
                </c:pt>
                <c:pt idx="9">
                  <c:v>Apiaceae</c:v>
                </c:pt>
                <c:pt idx="10">
                  <c:v>Rubiaceae</c:v>
                </c:pt>
                <c:pt idx="11">
                  <c:v>Lauraceae</c:v>
                </c:pt>
              </c:strCache>
            </c:strRef>
          </c:cat>
          <c:val>
            <c:numRef>
              <c:f>'Tabela Dinâmica'!$H$2:$H$14</c:f>
              <c:numCache>
                <c:formatCode>General</c:formatCode>
                <c:ptCount val="12"/>
                <c:pt idx="0">
                  <c:v>39</c:v>
                </c:pt>
                <c:pt idx="1">
                  <c:v>32</c:v>
                </c:pt>
                <c:pt idx="2">
                  <c:v>30</c:v>
                </c:pt>
                <c:pt idx="3">
                  <c:v>14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1-42CD-97D5-DB5C95748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2574016"/>
        <c:axId val="572578176"/>
      </c:barChart>
      <c:catAx>
        <c:axId val="5725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72578176"/>
        <c:crosses val="autoZero"/>
        <c:auto val="1"/>
        <c:lblAlgn val="ctr"/>
        <c:lblOffset val="100"/>
        <c:noMultiLvlLbl val="0"/>
      </c:catAx>
      <c:valAx>
        <c:axId val="57257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725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752475</xdr:colOff>
      <xdr:row>5</xdr:row>
      <xdr:rowOff>37147</xdr:rowOff>
    </xdr:from>
    <xdr:to>
      <xdr:col>26</xdr:col>
      <xdr:colOff>596265</xdr:colOff>
      <xdr:row>19</xdr:row>
      <xdr:rowOff>113347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EE6AD6-8B51-DA84-AB3E-F796C7AA3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75294-0D56-45C1-AB91-C0B452400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0</xdr:colOff>
      <xdr:row>8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scrição Categoria">
              <a:extLst>
                <a:ext uri="{FF2B5EF4-FFF2-40B4-BE49-F238E27FC236}">
                  <a16:creationId xmlns:a16="http://schemas.microsoft.com/office/drawing/2014/main" id="{E5FAA970-0EF3-4C3C-8A77-B51484361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 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" y="647700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541020</xdr:colOff>
      <xdr:row>16</xdr:row>
      <xdr:rowOff>76200</xdr:rowOff>
    </xdr:from>
    <xdr:to>
      <xdr:col>16</xdr:col>
      <xdr:colOff>220980</xdr:colOff>
      <xdr:row>30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39ACBB-59C2-41FB-815C-EFC5B47E9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180974</xdr:colOff>
      <xdr:row>2</xdr:row>
      <xdr:rowOff>9525</xdr:rowOff>
    </xdr:from>
    <xdr:to>
      <xdr:col>24</xdr:col>
      <xdr:colOff>9525</xdr:colOff>
      <xdr:row>15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Família">
              <a:extLst>
                <a:ext uri="{FF2B5EF4-FFF2-40B4-BE49-F238E27FC236}">
                  <a16:creationId xmlns:a16="http://schemas.microsoft.com/office/drawing/2014/main" id="{03A68524-4DEB-8703-4646-940C6F9CB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míl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3624" y="657225"/>
              <a:ext cx="12020551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31</xdr:row>
      <xdr:rowOff>0</xdr:rowOff>
    </xdr:from>
    <xdr:to>
      <xdr:col>24</xdr:col>
      <xdr:colOff>0</xdr:colOff>
      <xdr:row>45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53B4AC-FABC-4B3D-A446-817ACD1A7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co" refreshedDate="45267.72276423611" createdVersion="7" refreshedVersion="7" minRefreshableVersion="3" recordCount="292" xr:uid="{AEC44E64-1BDC-4C63-B9A2-D13A50676251}">
  <cacheSource type="worksheet">
    <worksheetSource name="tabela15"/>
  </cacheSource>
  <cacheFields count="13">
    <cacheField name="Espécie" numFmtId="0">
      <sharedItems/>
    </cacheField>
    <cacheField name="Família" numFmtId="0">
      <sharedItems/>
    </cacheField>
    <cacheField name="Categoria" numFmtId="0">
      <sharedItems/>
    </cacheField>
    <cacheField name="Descrição Categoria" numFmtId="0">
      <sharedItems/>
    </cacheField>
    <cacheField name="Comparação" numFmtId="0">
      <sharedItems/>
    </cacheField>
    <cacheField name="Hábito" numFmtId="0">
      <sharedItems/>
    </cacheField>
    <cacheField name="Foto no Flora" numFmtId="0">
      <sharedItems containsBlank="1"/>
    </cacheField>
    <cacheField name="modelagem" numFmtId="0">
      <sharedItems/>
    </cacheField>
    <cacheField name="últimas coletas" numFmtId="14">
      <sharedItems containsSemiMixedTypes="0" containsNonDate="0" containsDate="1" containsString="0" minDate="1951-01-01T00:00:00" maxDate="2023-01-02T00:00:00" count="35">
        <d v="2012-01-01T00:00:00"/>
        <d v="2020-01-01T00:00:00"/>
        <d v="2019-01-01T00:00:00"/>
        <d v="2018-01-01T00:00:00"/>
        <d v="1996-01-01T00:00:00"/>
        <d v="2021-01-01T00:00:00"/>
        <d v="1995-01-01T00:00:00"/>
        <d v="2022-01-01T00:00:00"/>
        <d v="2017-01-01T00:00:00"/>
        <d v="2008-01-01T00:00:00"/>
        <d v="2023-01-01T00:00:00"/>
        <d v="2005-01-01T00:00:00"/>
        <d v="2013-01-01T00:00:00"/>
        <d v="1970-01-01T00:00:00"/>
        <d v="1991-01-01T00:00:00"/>
        <d v="1990-01-01T00:00:00"/>
        <d v="2015-01-01T00:00:00"/>
        <d v="1968-01-01T00:00:00"/>
        <d v="2016-01-01T00:00:00"/>
        <d v="1965-01-01T00:00:00"/>
        <d v="1992-01-01T00:00:00"/>
        <d v="2011-01-01T00:00:00"/>
        <d v="1951-01-01T00:00:00"/>
        <d v="2010-01-01T00:00:00"/>
        <d v="2007-01-01T00:00:00"/>
        <d v="2003-01-01T00:00:00"/>
        <d v="2009-01-01T00:00:00"/>
        <d v="2014-01-01T00:00:00"/>
        <d v="2006-01-01T00:00:00"/>
        <d v="2004-01-01T00:00:00"/>
        <d v="1962-01-01T00:00:00"/>
        <d v="1969-01-01T00:00:00"/>
        <d v="2000-01-01T00:00:00"/>
        <d v="1972-01-01T00:00:00"/>
        <d v="1966-01-01T00:00:00"/>
      </sharedItems>
      <fieldGroup par="12" base="8">
        <rangePr groupBy="months" startDate="1951-01-01T00:00:00" endDate="2023-01-02T00:00:00"/>
        <groupItems count="14">
          <s v="&lt;01/01/195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1/2023"/>
        </groupItems>
      </fieldGroup>
    </cacheField>
    <cacheField name="Número de Coletas" numFmtId="0">
      <sharedItems containsMixedTypes="1" containsNumber="1" containsInteger="1" minValue="1" maxValue="9" count="10">
        <s v="&gt;10"/>
        <n v="3"/>
        <n v="8"/>
        <n v="1"/>
        <n v="5"/>
        <n v="2"/>
        <n v="6"/>
        <n v="9"/>
        <n v="7"/>
        <n v="4"/>
      </sharedItems>
    </cacheField>
    <cacheField name="ENDEMISMO" numFmtId="0">
      <sharedItems/>
    </cacheField>
    <cacheField name="Trimestres" numFmtId="0" databaseField="0">
      <fieldGroup base="8">
        <rangePr groupBy="quarters" startDate="1951-01-01T00:00:00" endDate="2023-01-02T00:00:00"/>
        <groupItems count="6">
          <s v="&lt;01/01/1951"/>
          <s v="Trim1"/>
          <s v="Trim2"/>
          <s v="Trim3"/>
          <s v="Trim4"/>
          <s v="&gt;02/01/2023"/>
        </groupItems>
      </fieldGroup>
    </cacheField>
    <cacheField name="Anos" numFmtId="0" databaseField="0">
      <fieldGroup base="8">
        <rangePr groupBy="years" startDate="1951-01-01T00:00:00" endDate="2023-01-02T00:00:00"/>
        <groupItems count="75">
          <s v="&lt;01/01/1951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co" refreshedDate="45267.722764814818" createdVersion="7" refreshedVersion="7" minRefreshableVersion="3" recordCount="292" xr:uid="{03DD4C46-ACB6-49F4-999D-B3E552A357BE}">
  <cacheSource type="worksheet">
    <worksheetSource name="Tabela1"/>
  </cacheSource>
  <cacheFields count="11">
    <cacheField name="Espécie" numFmtId="0">
      <sharedItems count="291">
        <s v="Dyschoriste lavandulacea"/>
        <s v="Pachystachys dubiosa"/>
        <s v="Schaueria paranaensis"/>
        <s v="Justicia ramulosa"/>
        <s v="Alstroemeria malmeana"/>
        <s v="Alstroemeria amabilis"/>
        <s v="Quaternella glabratoides"/>
        <s v="Gomphrena paranensis"/>
        <s v="Gomphrena regeliana"/>
        <s v="Hippeastrum vittatum"/>
        <s v="Hippeastrum psittacinum"/>
        <s v="Hippeastrum santacatarina"/>
        <s v="Hippeastrum striatum"/>
        <s v="Zephyranthes blumenavia"/>
        <s v="Zephyranthes paranaensis"/>
        <s v="Zephyranthes capivarina"/>
        <s v="Anemia trichorhiza"/>
        <s v="Xylopia brasiliensis"/>
        <s v="Eryngium corallinum"/>
        <s v="Eryngium ombrophilum"/>
        <s v="Eryngium scirpinum"/>
        <s v="Eryngium fluminense"/>
        <s v="Eryngium koehneanum"/>
        <s v="Lilaeopsis brasiliensis"/>
        <s v="Gyrostelma bornmuelleri"/>
        <s v="Jobinia hatschbachii"/>
        <s v="Matelea hatschbachii"/>
        <s v="Oxypetalum dusenii"/>
        <s v="Matelea glaziovii"/>
        <s v="Heteropsis flexuosa"/>
        <s v="Hydrocotyle langsdorffii"/>
        <s v="Araucaria angustifolia"/>
        <s v="Butia eriospatha"/>
        <s v="Butia microspadix"/>
        <s v="Euterpe edulis"/>
        <s v="Trithrinax acanthocoma"/>
        <s v="Aldama paranensis"/>
        <s v="Mikania dusenii"/>
        <s v="Picrosia cabreriana"/>
        <s v="Acmella pusilla"/>
        <s v="Baccharis aracatubensis"/>
        <s v="Chromolaena rhinanthacea"/>
        <s v="Chrysolaena dusenii"/>
        <s v="Dendrophorbium paranense"/>
        <s v="Disynaphia variolata"/>
        <s v="Holocheilus hieracioides"/>
        <s v="Lessingianthus asteriflorus"/>
        <s v="Lessingianthus westermanii"/>
        <s v="Lulia nervosa"/>
        <s v="Mikania additicia"/>
        <s v="Mikania oreophila"/>
        <s v="Mikania pinnatiloba"/>
        <s v="Mikania viminea"/>
        <s v="Moquiniastrum argyreum"/>
        <s v="Senecio heteroschizus"/>
        <s v="Stevia catharinensis"/>
        <s v="Stevia leptophylla"/>
        <s v="Austroeupatorium rosmarinaceum"/>
        <s v="Calea acaulis"/>
        <s v="Calea gentianoides"/>
        <s v="Chaptalia cordifolia"/>
        <s v="Chrysolaena nicolackii"/>
        <s v="Lessingianthus arachniolepis"/>
        <s v="Lessingianthus exiguus"/>
        <s v="Lessingianthus pumillus"/>
        <s v="Lessingianthus reitzianus"/>
        <s v="Mikania argyreiae"/>
        <s v="Mikania clematidifolia"/>
        <s v="Mikania hastato-cordata"/>
        <s v="Neocabreria malachophylla"/>
        <s v="Senecio langei"/>
        <s v="Stevia selloi"/>
        <s v="Trichocline linearifolia"/>
        <s v="Trixis glaziovii"/>
        <s v="Vickia rotundifolia"/>
        <s v="Begonia paranaensis"/>
        <s v="Begonia perdusenii"/>
        <s v="Begonia pluvialis"/>
        <s v="Begonia stenolepis"/>
        <s v="Begonia vicina"/>
        <s v="Anemopaegma arvense"/>
        <s v="Tabebuia cassinoides"/>
        <s v="Dyckia hatschbachii"/>
        <s v="Aechmea kertesziae"/>
        <s v="Dyckia fosteriana"/>
        <s v="Dyckia reitzii"/>
        <s v="Dyckia remotiflora"/>
        <s v="Tillandsia crocata"/>
        <s v="Vriesea pinottii"/>
        <s v="Wittrockia superba"/>
        <s v="Parodia erinacea"/>
        <s v="Boopis bupleuroides"/>
        <s v="Lobelia langeana"/>
        <s v="Valeriana reitziana"/>
        <s v="Citronella engleriana"/>
        <s v="Crocanthemum brasiliensis"/>
        <s v="Ipomoea subrevoluta"/>
        <s v="Scleria balansae"/>
        <s v="Dicksonia sellowiana"/>
        <s v="Dioscorea sanpaulensis"/>
        <s v="Megalastrum wacketii"/>
        <s v="Sloanea hatschbachii"/>
        <s v="Escallonia obtusissima"/>
        <s v="Dalechampia riparia"/>
        <s v="Astraea cincta"/>
        <s v="Chiropetalum foliosum"/>
        <s v="Caperonia buettneriacea"/>
        <s v="Manihot procumbens"/>
        <s v="Mimosa strobiliflora"/>
        <s v="Muellera graciliflora"/>
        <s v="Albizia burkartiana"/>
        <s v="Desmodium craspediferum"/>
        <s v="Mimosa bathyrrhena"/>
        <s v="Mimosa callidryas"/>
        <s v="Mimosa hatschbachii"/>
        <s v="Mimosa kuhnisteroides"/>
        <s v="Mimosa urticaria"/>
        <s v="Apuleia leiocarpa"/>
        <s v="Dalbergia nigra"/>
        <s v="Gleditsia amorphoides"/>
        <s v="Lathyrus paraguariensis"/>
        <s v="Tachigali denudata"/>
        <s v="Zygostigma australe"/>
        <s v="Sinningia hatschbachii"/>
        <s v="Hypericum mutilum"/>
        <s v="Cunila incana"/>
        <s v="Cyanocephalus apertiflorus"/>
        <s v="Nectandra paranaensis"/>
        <s v="Ocotea marumbiensis"/>
        <s v="Ocotea odorifera"/>
        <s v="Ocotea paranaensis"/>
        <s v="Ocotea porosa"/>
        <s v="Ocotea catharinensis"/>
        <s v="Cariniana legalis"/>
        <s v="Utricularia tridentata"/>
        <s v="Spigelia vestita"/>
        <s v="Cuphea glaziovii"/>
        <s v="Cuphea lindmaniana "/>
        <s v="Lafoensia nummularifolia"/>
        <s v="Banisteriopsis pseudojanusia"/>
        <s v="Heladena multiflora"/>
        <s v="Janusia occhionii"/>
        <s v="Byrsonima brachybotrya"/>
        <s v="Heteropterys dusenii"/>
        <s v="Monteiroa smithii"/>
        <s v="Pavonia hatschbachii"/>
        <s v="Ischnosiphon ovatus"/>
        <s v="Marchantia berteroana"/>
        <s v="Pleroma goldenbergii"/>
        <s v="Bertolonia paranaensis"/>
        <s v="Leandra hatschbachii"/>
        <s v="Pleroma riedelianum"/>
        <s v="Cedrela fissilis"/>
        <s v="Cedrela odorata"/>
        <s v="Swietenia macrophylla"/>
        <s v="Virola bicuhyba"/>
        <s v="Myrciaria leucadendron"/>
        <s v="Eugenia janeirensis"/>
        <s v="Eugenia joenssonii"/>
        <s v="Eugenia macrobracteolata"/>
        <s v="Eugenia myrciariifolia"/>
        <s v="Eugenia neotristis"/>
        <s v="Eugenia pachyclada"/>
        <s v="Eugenia pruinosa"/>
        <s v="Eugenia pseudomalacantha"/>
        <s v="Myrceugenia bracteosa"/>
        <s v="Myrceugenia gertii"/>
        <s v="Myrceugenia hatschbachii"/>
        <s v="Myrcia hexasticha"/>
        <s v="Myrcia rupicola"/>
        <s v="Neomitranthes cordifolia"/>
        <s v="Neomitranthes gracilis"/>
        <s v="Plinia hatschbachii"/>
        <s v="Psidium araucanum"/>
        <s v="Psidium reptans"/>
        <s v="Curitiba prismatica"/>
        <s v="Eugenia bunchosiifolia"/>
        <s v="Eugenia malacantha"/>
        <s v="Eugenia sclerocalyx"/>
        <s v="Eugenia tenuipedunculata"/>
        <s v="Eugenia vattimoana"/>
        <s v="Myrcia pileata"/>
        <s v="Myrceugenia franciscensis"/>
        <s v="Myrceugenia kleinii"/>
        <s v="Plinia cordifolia"/>
        <s v="Plinia edulis"/>
        <s v="Acianthera adiri"/>
        <s v="Bipinnula biplumata"/>
        <s v="Cirrhaea loddigesii"/>
        <s v="Cyrtopodium lamellaticallosum"/>
        <s v="Acianthera langeana"/>
        <s v="Anathallis pabstii"/>
        <s v="Barbosella trilobata"/>
        <s v="Bipinnula penicillata"/>
        <s v="Chloraea membranacea"/>
        <s v="Cleistes aphylla"/>
        <s v="Cyclopogon dutrae"/>
        <s v="Epidendrum henschenii"/>
        <s v="Habenaria piraquarensis"/>
        <s v="Houlletia brocklehurstiana"/>
        <s v="Octomeria lichenicola"/>
        <s v="Pabstiella bacillaris"/>
        <s v="Pabstiella lingua"/>
        <s v="Pamphalea smithii"/>
        <s v="Sarcoglottis alexandri"/>
        <s v="Brachystele camporum"/>
        <s v="Cattleya guttata"/>
        <s v="Cattleya intermedia"/>
        <s v="Cyrtopodium palmifrons"/>
        <s v="Dryadella lilliputiana"/>
        <s v="Grandiphyllum divaricatum"/>
        <s v="Grandiphyllum hians"/>
        <s v="Grobya fascifera"/>
        <s v="Isabelia virginalis"/>
        <s v="Malaxis jaraguae"/>
        <s v="Octomeria chamaeleptotes"/>
        <s v="Octomeria hatschbachii"/>
        <s v="Pabstiella carinifera"/>
        <s v="Agalinis ramulifera"/>
        <s v="Oxalis paranaensis"/>
        <s v="Oxalis praetexta"/>
        <s v="Passiflora setulosa"/>
        <s v="Picramnia excelsa"/>
        <s v="Piper hatschbachii"/>
        <s v="Piper piritubanum"/>
        <s v="Stemodia hyptoides"/>
        <s v="Arthropogon xerachne"/>
        <s v="Agrostis longiberbis"/>
        <s v="Andropogon glaucophyllus"/>
        <s v="Apoclada simplex"/>
        <s v="Chusquea attenuata"/>
        <s v="Danthonia cirrata"/>
        <s v="Deschampsia cespitosa"/>
        <s v="Paspalum rawitscheri"/>
        <s v="Paspalum repandum"/>
        <s v="Poa bradei"/>
        <s v="Agrostis lenis"/>
        <s v="Leersia ligularis"/>
        <s v="Podocarpus brasiliensis"/>
        <s v="Podostemum rutifolium"/>
        <s v="Lellingeria itatimensis"/>
        <s v="Grammitis fluminensis"/>
        <s v="Portulaca hatschbachii"/>
        <s v="Euplassa cantareirae"/>
        <s v="Euplassa nebularis"/>
        <s v="Roupala asplenioides"/>
        <s v="Roupala longepetiolata"/>
        <s v="Doryopteris rediviva"/>
        <s v="Colletia paradoxa"/>
        <s v="Scutia arenicola"/>
        <s v="Discaria americana"/>
        <s v="Rhamnidium glabrum"/>
        <s v="Galium rubidiflorum"/>
        <s v="Richardia schumannii"/>
        <s v="Rudgea parquioides"/>
        <s v="Simira hexandra"/>
        <s v="Galianthe elegans"/>
        <s v="Psychotria fluminensis"/>
        <s v="Abatia angeliana"/>
        <s v="Casearia paranaensis"/>
        <s v="Xylosma glaberrima"/>
        <s v="Serjania hatschbachii"/>
        <s v="Matayba cristae"/>
        <s v="Pouteria bullata"/>
        <s v="Castela tweedii"/>
        <s v="Smilax lappacea"/>
        <s v="Lycianthes repens"/>
        <s v="Schwenckia curviflora"/>
        <s v="Solanum gertii"/>
        <s v="Solanum kleinii"/>
        <s v="Solanum pabstii"/>
        <s v="Solanum viscosissimum"/>
        <s v="Calibrachoa spathulata"/>
        <s v="Symplocos corymboclados"/>
        <s v="Symplocos incrassata"/>
        <s v="Symplocos kleinii"/>
        <s v="Tropaeolum warmingianum"/>
        <s v="Barbacenia paranaensis"/>
        <s v="Aloysia cordata"/>
        <s v="Aloysia hatschbachii"/>
        <s v="Viola gracillima"/>
        <s v="Callisthene kuhlmannii"/>
        <s v="Xyris hatschbachii"/>
        <s v="Xyris rigida"/>
        <s v="Xyris sororia"/>
        <s v="Xyris uninervis"/>
        <s v="Xyris reitzii"/>
        <s v="Xyris lucida"/>
        <s v="Xyris neglecta"/>
        <s v="Xyris vacillans"/>
        <s v="Xyris stenophylla"/>
      </sharedItems>
    </cacheField>
    <cacheField name="Família" numFmtId="0">
      <sharedItems count="77">
        <s v="Acanthaceae"/>
        <s v="Alstroemeriaceae"/>
        <s v="Amaranthaceae"/>
        <s v="Amaryllidaceae"/>
        <s v="Anemiaceae"/>
        <s v="Annonaceae"/>
        <s v="Apiaceae"/>
        <s v="Apocynaceae"/>
        <s v="Araceae"/>
        <s v="Araliaceae"/>
        <s v="Araucariaceae"/>
        <s v="Arecaceae"/>
        <s v="Asteraceae"/>
        <s v="Begoniaceae"/>
        <s v="Bignoniaceae"/>
        <s v="Bromeliaceae"/>
        <s v="Cactaceae"/>
        <s v="Calyceraceae"/>
        <s v="Campanulaceae"/>
        <s v="Caprifoliaceae "/>
        <s v="Cardiopteridaceae "/>
        <s v="Cistaceae"/>
        <s v="Convolvulaceae "/>
        <s v="Cyperaceae"/>
        <s v="Dicksoniaceae"/>
        <s v="Dioscoreaceae"/>
        <s v="Dryopteridaceae"/>
        <s v="Elaeocarpaceae"/>
        <s v="Escalloniaceae"/>
        <s v="Euphorbiaceae"/>
        <s v="Fabaceae"/>
        <s v="Gentianaceae"/>
        <s v="Gesneriaceae"/>
        <s v="Hypericaceae"/>
        <s v="Lamiaceae"/>
        <s v="Lauraceae"/>
        <s v="Lecythidaceae"/>
        <s v="Lentibulariaceae"/>
        <s v="Loganiaceae"/>
        <s v="Lythraceae"/>
        <s v="Malpighiaceae"/>
        <s v="Malvaceae"/>
        <s v="Marantaceae"/>
        <s v="Marchantiaceae"/>
        <s v="Melastomataceae"/>
        <s v="Meliaceae"/>
        <s v="Myristicaceae"/>
        <s v="Myrtaceae"/>
        <s v="Orchidaceae"/>
        <s v="Orobanchaceae"/>
        <s v="Oxalidaceae"/>
        <s v="Passifloraceae"/>
        <s v="Picramniaceae"/>
        <s v="Piperaceae"/>
        <s v="Plantaginaceae"/>
        <s v="Poaceae"/>
        <s v="Podocarpaceae"/>
        <s v="Podostemaceae"/>
        <s v="Polypodiaceae"/>
        <s v="Portulacaceae"/>
        <s v="Proteaceae"/>
        <s v="Pteridaceae"/>
        <s v="Rhamnaceae"/>
        <s v="Rubiaceae"/>
        <s v="Salicaceae"/>
        <s v="Sapindaceae"/>
        <s v="Sapotaceae"/>
        <s v="Simaroubaceae"/>
        <s v="Smilacaceae"/>
        <s v="Solanaceae"/>
        <s v="Symplocaceae"/>
        <s v="Tropaeolaceae"/>
        <s v="Velloziaceae"/>
        <s v="Verbenaceae"/>
        <s v="Violaceae"/>
        <s v="Vochysiaceae"/>
        <s v="Xyridaceae"/>
      </sharedItems>
    </cacheField>
    <cacheField name="Categoria" numFmtId="0">
      <sharedItems/>
    </cacheField>
    <cacheField name="Descrição Categoria" numFmtId="0">
      <sharedItems count="3">
        <s v="Em Perigo"/>
        <s v="Vulnerável"/>
        <s v="Criticamente em Perigo"/>
      </sharedItems>
    </cacheField>
    <cacheField name="Comparação" numFmtId="0">
      <sharedItems/>
    </cacheField>
    <cacheField name="Hábito" numFmtId="0">
      <sharedItems/>
    </cacheField>
    <cacheField name="Foto no Flora" numFmtId="0">
      <sharedItems containsBlank="1"/>
    </cacheField>
    <cacheField name="modelagem" numFmtId="0">
      <sharedItems/>
    </cacheField>
    <cacheField name="últimas coletas" numFmtId="0">
      <sharedItems containsMixedTypes="1" containsNumber="1" containsInteger="1" minValue="1951" maxValue="1970"/>
    </cacheField>
    <cacheField name="Número de Coletas" numFmtId="0">
      <sharedItems containsMixedTypes="1" containsNumber="1" containsInteger="1" minValue="1" maxValue="9"/>
    </cacheField>
    <cacheField name="ENDEMISMO" numFmtId="0">
      <sharedItems/>
    </cacheField>
  </cacheFields>
  <extLst>
    <ext xmlns:x14="http://schemas.microsoft.com/office/spreadsheetml/2009/9/main" uri="{725AE2AE-9491-48be-B2B4-4EB974FC3084}">
      <x14:pivotCacheDefinition pivotCacheId="6950655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Dyschoriste lavandulacea"/>
    <s v="Acanthaceae"/>
    <s v="EN"/>
    <s v="Em Perigo"/>
    <s v="Dyschoriste lavandulacea"/>
    <s v="Herbácea"/>
    <m/>
    <s v="não"/>
    <x v="0"/>
    <x v="0"/>
    <s v="Não é endemica"/>
  </r>
  <r>
    <s v="Pachystachys dubiosa"/>
    <s v="Acanthaceae"/>
    <s v="EN"/>
    <s v="Em Perigo"/>
    <s v="Pachystachys dubiosa"/>
    <s v="Arbusto"/>
    <m/>
    <s v="não"/>
    <x v="1"/>
    <x v="0"/>
    <s v="Brasil"/>
  </r>
  <r>
    <s v="Schaueria paranaensis"/>
    <s v="Acanthaceae"/>
    <s v="EN"/>
    <s v="Em Perigo"/>
    <s v="Schaueria paranaensis"/>
    <s v="Arbusto"/>
    <m/>
    <s v="sim"/>
    <x v="2"/>
    <x v="0"/>
    <s v="Brasil"/>
  </r>
  <r>
    <s v="Justicia ramulosa"/>
    <s v="Acanthaceae"/>
    <s v="VU"/>
    <s v="Vulnerável"/>
    <s v="Justicia ramulosa"/>
    <s v="Subarbusto"/>
    <m/>
    <s v="x"/>
    <x v="3"/>
    <x v="0"/>
    <s v="Não é endemica"/>
  </r>
  <r>
    <s v="Alstroemeria malmeana"/>
    <s v="Alstroemeriaceae"/>
    <s v="CR"/>
    <s v="Criticamente em Perigo"/>
    <s v="Não Encontrado"/>
    <s v="Herbácea"/>
    <m/>
    <s v="não"/>
    <x v="4"/>
    <x v="1"/>
    <s v="Brasil"/>
  </r>
  <r>
    <s v="Alstroemeria amabilis"/>
    <s v="Alstroemeriaceae"/>
    <s v="EN"/>
    <s v="Em Perigo"/>
    <s v="Não Encontrado"/>
    <s v="Herbácea"/>
    <m/>
    <s v="sim"/>
    <x v="5"/>
    <x v="0"/>
    <s v="Brasil"/>
  </r>
  <r>
    <s v="Quaternella glabratoides"/>
    <s v="Amaranthaceae"/>
    <s v="EN"/>
    <s v="Em Perigo"/>
    <s v="Não Encontrado"/>
    <s v="Subarbusto"/>
    <m/>
    <s v="não"/>
    <x v="2"/>
    <x v="0"/>
    <s v="Brasil"/>
  </r>
  <r>
    <s v="Gomphrena paranensis"/>
    <s v="Amaranthaceae"/>
    <s v="VU"/>
    <s v="Vulnerável"/>
    <s v="Gomphrena paranensis"/>
    <s v="Subarbusto"/>
    <m/>
    <s v="x"/>
    <x v="0"/>
    <x v="0"/>
    <s v="Brasil"/>
  </r>
  <r>
    <s v="Gomphrena regeliana"/>
    <s v="Amaranthaceae"/>
    <s v="VU"/>
    <s v="Vulnerável"/>
    <s v="Gomphrena regeliana"/>
    <s v="Subarbusto"/>
    <m/>
    <s v="x"/>
    <x v="6"/>
    <x v="0"/>
    <s v="Brasil"/>
  </r>
  <r>
    <s v="Hippeastrum vittatum"/>
    <s v="Amaryllidaceae"/>
    <s v="CR"/>
    <s v="Criticamente em Perigo"/>
    <s v="Hippeastrum vittatum"/>
    <s v="Herbácea"/>
    <m/>
    <s v="sim"/>
    <x v="7"/>
    <x v="0"/>
    <s v="Não é endemica"/>
  </r>
  <r>
    <s v="Hippeastrum psittacinum"/>
    <s v="Amaryllidaceae"/>
    <s v="EN"/>
    <s v="Em Perigo"/>
    <s v="Não Encontrado"/>
    <s v="Herbácea"/>
    <s v="sim"/>
    <s v="sim"/>
    <x v="8"/>
    <x v="0"/>
    <s v="Brasil"/>
  </r>
  <r>
    <s v="Hippeastrum santacatarina"/>
    <s v="Amaryllidaceae"/>
    <s v="EN"/>
    <s v="Em Perigo"/>
    <s v="Hippeastrum santacatarina"/>
    <s v="Herbácea"/>
    <m/>
    <s v="sim"/>
    <x v="1"/>
    <x v="0"/>
    <s v="Brasil"/>
  </r>
  <r>
    <s v="Hippeastrum striatum"/>
    <s v="Amaryllidaceae"/>
    <s v="EN"/>
    <s v="Em Perigo"/>
    <s v="Hippeastrum striatum"/>
    <s v="Herbácea"/>
    <m/>
    <s v="sim"/>
    <x v="7"/>
    <x v="0"/>
    <s v="Não é endemica"/>
  </r>
  <r>
    <s v="Zephyranthes blumenavia"/>
    <s v="Amaryllidaceae"/>
    <s v="EN"/>
    <s v="Em Perigo"/>
    <s v="Zephyranthes blumenavia"/>
    <s v="Herbácea"/>
    <m/>
    <s v="sim"/>
    <x v="7"/>
    <x v="0"/>
    <s v="Brasil"/>
  </r>
  <r>
    <s v="Zephyranthes paranaensis"/>
    <s v="Amaryllidaceae"/>
    <s v="EN"/>
    <s v="Em Perigo"/>
    <s v="Zephyranthes paranaensis"/>
    <s v="Herbácea"/>
    <m/>
    <s v="sim"/>
    <x v="5"/>
    <x v="0"/>
    <s v="DESCONHECIDO"/>
  </r>
  <r>
    <s v="Zephyranthes capivarina"/>
    <s v="Amaryllidaceae"/>
    <s v="VU"/>
    <s v="Vulnerável"/>
    <s v="Zephyranthes capivarina"/>
    <s v="Herbácea"/>
    <m/>
    <s v="x"/>
    <x v="9"/>
    <x v="1"/>
    <s v="DESCONHECIDO"/>
  </r>
  <r>
    <s v="Anemia trichorhiza"/>
    <s v="Anemiaceae"/>
    <s v="VU"/>
    <s v="Vulnerável"/>
    <s v="Não Encontrado"/>
    <s v="Herbácea"/>
    <m/>
    <s v="x"/>
    <x v="7"/>
    <x v="0"/>
    <s v="Não é endemica"/>
  </r>
  <r>
    <s v="Xylopia brasiliensis"/>
    <s v="Annonaceae"/>
    <s v="VU"/>
    <s v="Vulnerável"/>
    <s v="Não Encontrado"/>
    <s v="Árvore"/>
    <m/>
    <s v="x"/>
    <x v="10"/>
    <x v="0"/>
    <s v="Brasil"/>
  </r>
  <r>
    <s v="Eryngium corallinum"/>
    <s v="Apiaceae"/>
    <s v="CR"/>
    <s v="Criticamente em Perigo"/>
    <s v="Eryngium corallinum"/>
    <s v="Herbácea"/>
    <m/>
    <s v="sim"/>
    <x v="7"/>
    <x v="0"/>
    <s v="Brasil"/>
  </r>
  <r>
    <s v="Eryngium ombrophilum"/>
    <s v="Apiaceae"/>
    <s v="EN"/>
    <s v="Em Perigo"/>
    <s v="Não Encontrado"/>
    <s v="Herbácea"/>
    <m/>
    <s v="sim"/>
    <x v="11"/>
    <x v="0"/>
    <s v="Brasil"/>
  </r>
  <r>
    <s v="Eryngium scirpinum"/>
    <s v="Apiaceae"/>
    <s v="EN"/>
    <s v="Em Perigo"/>
    <s v="Não Encontrado"/>
    <s v="Herbácea"/>
    <m/>
    <s v="sim"/>
    <x v="5"/>
    <x v="0"/>
    <s v="Brasil"/>
  </r>
  <r>
    <s v="Eryngium fluminense"/>
    <s v="Apiaceae"/>
    <s v="VU"/>
    <s v="Vulnerável"/>
    <s v="Não Encontrado"/>
    <s v="Herbácea"/>
    <m/>
    <s v="x"/>
    <x v="1"/>
    <x v="0"/>
    <s v="Brasil"/>
  </r>
  <r>
    <s v="Eryngium koehneanum"/>
    <s v="Apiaceae"/>
    <s v="VU"/>
    <s v="Vulnerável"/>
    <s v="Não Encontrado"/>
    <s v="Herbácea"/>
    <s v="sim"/>
    <s v="x"/>
    <x v="5"/>
    <x v="0"/>
    <s v="Brasil"/>
  </r>
  <r>
    <s v="Lilaeopsis brasiliensis"/>
    <s v="Apiaceae"/>
    <s v="VU"/>
    <s v="Vulnerável"/>
    <s v="Lilaeopsis brasiliensis"/>
    <s v="Herbácea"/>
    <m/>
    <s v="x"/>
    <x v="7"/>
    <x v="0"/>
    <s v="Não é endemica"/>
  </r>
  <r>
    <s v="Gyrostelma bornmuelleri"/>
    <s v="Apocynaceae"/>
    <s v="EN"/>
    <s v="Em Perigo"/>
    <s v="Gyrostelma bornmuelleri"/>
    <s v="Subarbusto"/>
    <m/>
    <s v="não"/>
    <x v="12"/>
    <x v="2"/>
    <s v="Não é endemica"/>
  </r>
  <r>
    <s v="Jobinia hatschbachii"/>
    <s v="Apocynaceae"/>
    <s v="EN"/>
    <s v="Em Perigo"/>
    <s v="Jobinia hatschbachii"/>
    <s v="Liana"/>
    <m/>
    <s v="não"/>
    <x v="13"/>
    <x v="3"/>
    <s v="Paraná"/>
  </r>
  <r>
    <s v="Matelea hatschbachii"/>
    <s v="Apocynaceae"/>
    <s v="EN"/>
    <s v="Em Perigo"/>
    <s v="Matelea hatschbachii"/>
    <s v="Liana"/>
    <m/>
    <s v="não"/>
    <x v="14"/>
    <x v="4"/>
    <s v="Paraná"/>
  </r>
  <r>
    <s v="Oxypetalum dusenii"/>
    <s v="Apocynaceae"/>
    <s v="EN"/>
    <s v="Em Perigo"/>
    <s v="Oxypetalum dusenii"/>
    <s v="Herbácea, subarbusto"/>
    <m/>
    <s v="sim"/>
    <x v="5"/>
    <x v="0"/>
    <s v="Paraná"/>
  </r>
  <r>
    <s v="Matelea glaziovii"/>
    <s v="Apocynaceae"/>
    <s v="VU"/>
    <s v="Vulnerável"/>
    <s v="Matelea glaziovii"/>
    <s v="Liana"/>
    <m/>
    <s v="x"/>
    <x v="0"/>
    <x v="0"/>
    <s v="Brasil"/>
  </r>
  <r>
    <s v="Heteropsis flexuosa"/>
    <s v="Araceae"/>
    <s v="VU"/>
    <s v="Vulnerável"/>
    <s v="Não Encontrado"/>
    <s v="Liana"/>
    <m/>
    <s v="x"/>
    <x v="1"/>
    <x v="0"/>
    <s v="Não é endemica"/>
  </r>
  <r>
    <s v="Hydrocotyle langsdorffii"/>
    <s v="Araliaceae"/>
    <s v="EN"/>
    <s v="Em Perigo"/>
    <s v="Não Encontrado"/>
    <s v="Herbácea"/>
    <m/>
    <s v="sim"/>
    <x v="7"/>
    <x v="0"/>
    <s v="Brasil"/>
  </r>
  <r>
    <s v="Araucaria angustifolia"/>
    <s v="Araucariaceae"/>
    <s v="EN"/>
    <s v="Em Perigo"/>
    <s v="Araucaria angustifolia"/>
    <s v="Árvore"/>
    <s v="sim"/>
    <s v="sim"/>
    <x v="10"/>
    <x v="0"/>
    <s v="Não é endemica"/>
  </r>
  <r>
    <s v="Butia eriospatha"/>
    <s v="Arecaceae"/>
    <s v="EN"/>
    <s v="Em Perigo"/>
    <s v="Não Encontrado"/>
    <s v="Árvore"/>
    <m/>
    <s v="sim"/>
    <x v="7"/>
    <x v="0"/>
    <s v="Brasil"/>
  </r>
  <r>
    <s v="Butia microspadix"/>
    <s v="Arecaceae"/>
    <s v="VU"/>
    <s v="Vulnerável"/>
    <s v="Butia microspadix"/>
    <s v="Palmeira"/>
    <s v="sim"/>
    <s v="x"/>
    <x v="3"/>
    <x v="0"/>
    <s v="Brasil"/>
  </r>
  <r>
    <s v="Euterpe edulis"/>
    <s v="Arecaceae"/>
    <s v="VU"/>
    <s v="Vulnerável"/>
    <s v="Não Encontrado"/>
    <s v="Palmeira"/>
    <m/>
    <s v="x"/>
    <x v="10"/>
    <x v="0"/>
    <s v="Não é endemica"/>
  </r>
  <r>
    <s v="Trithrinax acanthocoma"/>
    <s v="Arecaceae"/>
    <s v="VU"/>
    <s v="Vulnerável"/>
    <s v="Não Encontrado"/>
    <s v="Palmeira"/>
    <m/>
    <s v="x"/>
    <x v="2"/>
    <x v="0"/>
    <s v="Não é endemica"/>
  </r>
  <r>
    <s v="Aldama paranensis"/>
    <s v="Asteraceae"/>
    <s v="CR"/>
    <s v="Criticamente em Perigo"/>
    <s v="Não Encontrado"/>
    <s v="Herbácea/Subarbusto"/>
    <m/>
    <s v="não"/>
    <x v="3"/>
    <x v="5"/>
    <s v="Paraná"/>
  </r>
  <r>
    <s v="Mikania dusenii"/>
    <s v="Asteraceae"/>
    <s v="CR"/>
    <s v="Criticamente em Perigo"/>
    <s v="Não Encontrado"/>
    <s v="Liana"/>
    <m/>
    <s v="sim"/>
    <x v="0"/>
    <x v="0"/>
    <s v="Não é endemica"/>
  </r>
  <r>
    <s v="Picrosia cabreriana"/>
    <s v="Asteraceae"/>
    <s v="CR"/>
    <s v="Criticamente em Perigo"/>
    <s v="Picrosia cabreriana"/>
    <s v="Herbácea"/>
    <s v="sim"/>
    <s v="sim"/>
    <x v="5"/>
    <x v="0"/>
    <s v="Não é endemica"/>
  </r>
  <r>
    <s v="Acmella pusilla"/>
    <s v="Asteraceae"/>
    <s v="EN"/>
    <s v="Em Perigo"/>
    <s v="Não Encontrado"/>
    <s v="Herbácea"/>
    <m/>
    <s v="sim"/>
    <x v="7"/>
    <x v="0"/>
    <s v="Não é endemica"/>
  </r>
  <r>
    <s v="Baccharis aracatubensis"/>
    <s v="Asteraceae"/>
    <s v="EN"/>
    <s v="Em Perigo"/>
    <s v="Baccharis aracatubensis"/>
    <s v="Arbusto"/>
    <s v="sim"/>
    <s v="sim"/>
    <x v="2"/>
    <x v="0"/>
    <s v="Brasil"/>
  </r>
  <r>
    <s v="Chromolaena rhinanthacea"/>
    <s v="Asteraceae"/>
    <s v="EN"/>
    <s v="Em Perigo"/>
    <s v="Chromolaena rhinanthacea"/>
    <s v="Subarbusto"/>
    <m/>
    <s v="não"/>
    <x v="7"/>
    <x v="0"/>
    <s v="DESCONHECIDO"/>
  </r>
  <r>
    <s v="Chrysolaena dusenii"/>
    <s v="Asteraceae"/>
    <s v="EN"/>
    <s v="Em Perigo"/>
    <s v="Chrysolaena dusenii"/>
    <s v="Subarbusto"/>
    <m/>
    <s v="não"/>
    <x v="1"/>
    <x v="2"/>
    <s v="Brasil"/>
  </r>
  <r>
    <s v="Dendrophorbium paranense"/>
    <s v="Asteraceae"/>
    <s v="EN"/>
    <s v="Em Perigo"/>
    <s v="Dendrophorbium paranense"/>
    <s v="Arbusto, Subarbusto"/>
    <m/>
    <s v="sim"/>
    <x v="2"/>
    <x v="0"/>
    <s v="Brasil"/>
  </r>
  <r>
    <s v="Disynaphia variolata"/>
    <s v="Asteraceae"/>
    <s v="EN"/>
    <s v="Em Perigo"/>
    <s v="Disynaphia variolata"/>
    <s v="Subarbusto"/>
    <m/>
    <s v="não"/>
    <x v="15"/>
    <x v="6"/>
    <s v="Brasil"/>
  </r>
  <r>
    <s v="Holocheilus hieracioides"/>
    <s v="Asteraceae"/>
    <s v="EN"/>
    <s v="Em Perigo"/>
    <s v="Não Encontrado"/>
    <s v="Herbácea"/>
    <m/>
    <s v="sim"/>
    <x v="7"/>
    <x v="0"/>
    <s v="Não é endemica"/>
  </r>
  <r>
    <s v="Lessingianthus asteriflorus"/>
    <s v="Asteraceae"/>
    <s v="EN"/>
    <s v="Em Perigo"/>
    <s v="Lessingianthus asteriflorus"/>
    <s v="Arbusto"/>
    <m/>
    <s v="sim"/>
    <x v="16"/>
    <x v="0"/>
    <s v="Não é endemica"/>
  </r>
  <r>
    <s v="Lessingianthus westermanii"/>
    <s v="Asteraceae"/>
    <s v="EN"/>
    <s v="Em Perigo"/>
    <s v="Lessingianthus westermanii"/>
    <s v="Arbusto"/>
    <m/>
    <s v="não"/>
    <x v="16"/>
    <x v="4"/>
    <s v="Paraná"/>
  </r>
  <r>
    <s v="Lulia nervosa"/>
    <s v="Asteraceae"/>
    <s v="EN"/>
    <s v="Em Perigo"/>
    <s v="Lulia nervosa"/>
    <s v="Arbusto"/>
    <m/>
    <s v="sim"/>
    <x v="1"/>
    <x v="0"/>
    <s v="Brasil"/>
  </r>
  <r>
    <s v="Mikania additicia"/>
    <s v="Asteraceae"/>
    <s v="EN"/>
    <s v="Em Perigo"/>
    <s v="Não Encontrado"/>
    <s v="Liana"/>
    <m/>
    <s v="sim"/>
    <x v="5"/>
    <x v="0"/>
    <s v="Brasil"/>
  </r>
  <r>
    <s v="Mikania oreophila"/>
    <s v="Asteraceae"/>
    <s v="EN"/>
    <s v="Em Perigo"/>
    <s v="Não Encontrado"/>
    <s v="Liana"/>
    <m/>
    <s v="sim"/>
    <x v="2"/>
    <x v="0"/>
    <s v="Brasil"/>
  </r>
  <r>
    <s v="Mikania pinnatiloba"/>
    <s v="Asteraceae"/>
    <s v="EN"/>
    <s v="Em Perigo"/>
    <s v="Mikania pinnatiloba"/>
    <s v="Subarbusto"/>
    <m/>
    <s v="sim"/>
    <x v="8"/>
    <x v="0"/>
    <s v="Não é endemica"/>
  </r>
  <r>
    <s v="Mikania viminea"/>
    <s v="Asteraceae"/>
    <s v="EN"/>
    <s v="Em Perigo"/>
    <s v="Mikania viminea"/>
    <s v="Subarbusto"/>
    <m/>
    <s v="sim"/>
    <x v="8"/>
    <x v="0"/>
    <s v="Brasil"/>
  </r>
  <r>
    <s v="Moquiniastrum argyreum"/>
    <s v="Asteraceae"/>
    <s v="EN"/>
    <s v="Em Perigo"/>
    <s v="Moquiniastrum argyreum"/>
    <s v="Arbusto"/>
    <m/>
    <s v="sim"/>
    <x v="16"/>
    <x v="7"/>
    <s v="Paraná"/>
  </r>
  <r>
    <s v="Senecio heteroschizus"/>
    <s v="Asteraceae"/>
    <s v="EN"/>
    <s v="Em Perigo"/>
    <s v="Senecio heteroschizus"/>
    <s v="Herbácea"/>
    <m/>
    <s v="não"/>
    <x v="3"/>
    <x v="2"/>
    <s v="Não é endemica"/>
  </r>
  <r>
    <s v="Stevia catharinensis"/>
    <s v="Asteraceae"/>
    <s v="EN"/>
    <s v="Em Perigo"/>
    <s v="Stevia catharinensis"/>
    <s v="Herbácea"/>
    <m/>
    <s v="não"/>
    <x v="2"/>
    <x v="0"/>
    <s v="Brasil"/>
  </r>
  <r>
    <s v="Stevia leptophylla"/>
    <s v="Asteraceae"/>
    <s v="EN"/>
    <s v="Em Perigo"/>
    <s v="Não Encontrado"/>
    <s v="Herbácea"/>
    <m/>
    <s v="sim"/>
    <x v="5"/>
    <x v="0"/>
    <s v="Não é endemica"/>
  </r>
  <r>
    <s v="Austroeupatorium rosmarinaceum"/>
    <s v="Asteraceae"/>
    <s v="VU"/>
    <s v="Vulnerável"/>
    <s v="Não Encontrado"/>
    <s v="Subarbusto"/>
    <m/>
    <s v="x"/>
    <x v="7"/>
    <x v="0"/>
    <s v="Brasil"/>
  </r>
  <r>
    <s v="Calea acaulis"/>
    <s v="Asteraceae"/>
    <s v="VU"/>
    <s v="Vulnerável"/>
    <s v="Calea acaulis"/>
    <s v="Herbácea"/>
    <m/>
    <s v="x"/>
    <x v="5"/>
    <x v="0"/>
    <s v="Não é endemica"/>
  </r>
  <r>
    <s v="Calea gentianoides"/>
    <s v="Asteraceae"/>
    <s v="VU"/>
    <s v="Vulnerável"/>
    <s v="Calea gentianoides"/>
    <s v="Herbácea"/>
    <m/>
    <s v="x"/>
    <x v="17"/>
    <x v="0"/>
    <s v="Brasil"/>
  </r>
  <r>
    <s v="Chaptalia cordifolia"/>
    <s v="Asteraceae"/>
    <s v="VU"/>
    <s v="Vulnerável"/>
    <s v="Não Encontrado"/>
    <s v="Herbácea"/>
    <m/>
    <s v="não"/>
    <x v="5"/>
    <x v="0"/>
    <s v="Brasil"/>
  </r>
  <r>
    <s v="Chrysolaena nicolackii"/>
    <s v="Asteraceae"/>
    <s v="VU"/>
    <s v="Vulnerável"/>
    <s v="Chrysolaena nicolackii"/>
    <s v="Subarbusto"/>
    <m/>
    <s v="x"/>
    <x v="5"/>
    <x v="0"/>
    <s v="Paraná"/>
  </r>
  <r>
    <s v="Lessingianthus arachniolepis"/>
    <s v="Asteraceae"/>
    <s v="VU"/>
    <s v="Vulnerável"/>
    <s v="Não Encontrado"/>
    <s v="Subarbusto"/>
    <m/>
    <s v="x"/>
    <x v="5"/>
    <x v="0"/>
    <s v="Brasil"/>
  </r>
  <r>
    <s v="Lessingianthus exiguus"/>
    <s v="Asteraceae"/>
    <s v="VU"/>
    <s v="Vulnerável"/>
    <s v="Lessingianthus exiguus"/>
    <s v="Herbácea"/>
    <m/>
    <s v="x"/>
    <x v="1"/>
    <x v="0"/>
    <s v="Brasil"/>
  </r>
  <r>
    <s v="Lessingianthus pumillus"/>
    <s v="Asteraceae"/>
    <s v="VU"/>
    <s v="Vulnerável"/>
    <s v="Não Encontrado"/>
    <s v="Subarbusto"/>
    <m/>
    <s v="x"/>
    <x v="18"/>
    <x v="0"/>
    <s v="Não é endemica"/>
  </r>
  <r>
    <s v="Lessingianthus reitzianus"/>
    <s v="Asteraceae"/>
    <s v="VU"/>
    <s v="Vulnerável"/>
    <s v="Lessingianthus reitzianus"/>
    <s v="Herbácea/Subarbusto"/>
    <m/>
    <s v="x"/>
    <x v="18"/>
    <x v="0"/>
    <s v="Brasil"/>
  </r>
  <r>
    <s v="Mikania argyreiae"/>
    <s v="Asteraceae"/>
    <s v="VU"/>
    <s v="Vulnerável"/>
    <s v="Não Encontrado"/>
    <s v="Liana"/>
    <m/>
    <s v="x"/>
    <x v="10"/>
    <x v="0"/>
    <s v="Brasil"/>
  </r>
  <r>
    <s v="Mikania clematidifolia"/>
    <s v="Asteraceae"/>
    <s v="VU"/>
    <s v="Vulnerável"/>
    <s v="Não Encontrado"/>
    <s v="Liana"/>
    <m/>
    <s v="x"/>
    <x v="10"/>
    <x v="0"/>
    <s v="Brasil"/>
  </r>
  <r>
    <s v="Mikania hastato-cordata"/>
    <s v="Asteraceae"/>
    <s v="VU"/>
    <s v="Vulnerável"/>
    <s v="Não Encontrado"/>
    <s v="Liana"/>
    <m/>
    <s v="x"/>
    <x v="7"/>
    <x v="0"/>
    <s v="Brasil"/>
  </r>
  <r>
    <s v="Neocabreria malachophylla"/>
    <s v="Asteraceae"/>
    <s v="VU"/>
    <s v="Vulnerável"/>
    <s v="Não Encontrado"/>
    <s v="Arbusto"/>
    <m/>
    <s v="x"/>
    <x v="10"/>
    <x v="0"/>
    <s v="Não é endemica"/>
  </r>
  <r>
    <s v="Senecio langei"/>
    <s v="Asteraceae"/>
    <s v="VU"/>
    <s v="Vulnerável"/>
    <s v="Senecio langei"/>
    <s v="Subarbusto"/>
    <m/>
    <s v="x"/>
    <x v="1"/>
    <x v="0"/>
    <s v="Brasil"/>
  </r>
  <r>
    <s v="Stevia selloi"/>
    <s v="Asteraceae"/>
    <s v="VU"/>
    <s v="Vulnerável"/>
    <s v="Não Encontrado"/>
    <s v="Herbácea/Subarbusto"/>
    <m/>
    <s v="x"/>
    <x v="2"/>
    <x v="0"/>
    <s v="Não é endemica"/>
  </r>
  <r>
    <s v="Trichocline linearifolia"/>
    <s v="Asteraceae"/>
    <s v="VU"/>
    <s v="Vulnerável"/>
    <s v="Trichocline linearifolia"/>
    <s v="Herbácea"/>
    <m/>
    <s v="x"/>
    <x v="7"/>
    <x v="0"/>
    <s v="Brasil"/>
  </r>
  <r>
    <s v="Trixis glaziovii"/>
    <s v="Asteraceae"/>
    <s v="VU"/>
    <s v="Vulnerável"/>
    <s v="Trixis glaziovii"/>
    <s v="Herbácea/Subarbusto"/>
    <m/>
    <s v="x"/>
    <x v="10"/>
    <x v="0"/>
    <s v="Brasil"/>
  </r>
  <r>
    <s v="Vickia rotundifolia"/>
    <s v="Asteraceae"/>
    <s v="VU"/>
    <s v="Vulnerável"/>
    <s v="Vickia rotundifolia"/>
    <s v="Arbusto"/>
    <m/>
    <s v="x"/>
    <x v="19"/>
    <x v="0"/>
    <s v="Brasil"/>
  </r>
  <r>
    <s v="Begonia paranaensis"/>
    <s v="Begoniaceae"/>
    <s v="EN"/>
    <s v="Em Perigo"/>
    <s v="Não Encontrado"/>
    <s v="Herbácea"/>
    <m/>
    <s v="sim"/>
    <x v="18"/>
    <x v="0"/>
    <s v="Brasil"/>
  </r>
  <r>
    <s v="Begonia perdusenii"/>
    <s v="Begoniaceae"/>
    <s v="EN"/>
    <s v="Em Perigo"/>
    <s v="Não Encontrado"/>
    <s v="Herbácea"/>
    <m/>
    <s v="sim"/>
    <x v="1"/>
    <x v="0"/>
    <s v="Não é endemica"/>
  </r>
  <r>
    <s v="Begonia pluvialis"/>
    <s v="Begoniaceae"/>
    <s v="EN"/>
    <s v="Em Perigo"/>
    <s v="Begonia pluvialis"/>
    <s v="Herbácea"/>
    <m/>
    <s v="não"/>
    <x v="20"/>
    <x v="4"/>
    <s v="Não é endemica"/>
  </r>
  <r>
    <s v="Begonia stenolepis"/>
    <s v="Begoniaceae"/>
    <s v="EN"/>
    <s v="Em Perigo"/>
    <s v="Não Encontrado"/>
    <s v="Herbácea"/>
    <m/>
    <s v="sim"/>
    <x v="7"/>
    <x v="0"/>
    <s v="Brasil"/>
  </r>
  <r>
    <s v="Begonia vicina"/>
    <s v="Begoniaceae"/>
    <s v="EN"/>
    <s v="Em Perigo"/>
    <s v="Não Encontrado"/>
    <s v="Herbácea"/>
    <m/>
    <s v="sim"/>
    <x v="21"/>
    <x v="0"/>
    <s v="Brasil"/>
  </r>
  <r>
    <s v="Anemopaegma arvense"/>
    <s v="Bignoniaceae"/>
    <s v="EN"/>
    <s v="Em Perigo"/>
    <s v="Anemopaegma arvense"/>
    <s v="Arbusto"/>
    <m/>
    <s v="sim"/>
    <x v="10"/>
    <x v="0"/>
    <s v="Não é endemica"/>
  </r>
  <r>
    <s v="Tabebuia cassinoides"/>
    <s v="Bignoniaceae"/>
    <s v="EN"/>
    <s v="Em Perigo"/>
    <s v="Não Encontrado"/>
    <s v="Árvore"/>
    <m/>
    <s v="não"/>
    <x v="10"/>
    <x v="0"/>
    <s v="Brasil"/>
  </r>
  <r>
    <s v="Tabebuia cassinoides"/>
    <s v="Bignoniaceae"/>
    <s v="VU"/>
    <s v="Vulnerável"/>
    <s v="Não Encontrado"/>
    <s v="Árvore"/>
    <m/>
    <s v="x"/>
    <x v="10"/>
    <x v="0"/>
    <s v="Brasil"/>
  </r>
  <r>
    <s v="Dyckia hatschbachii"/>
    <s v="Bromeliaceae"/>
    <s v="CR"/>
    <s v="Criticamente em Perigo"/>
    <s v="Dyckia hatschbachii"/>
    <s v="Herbácea"/>
    <m/>
    <s v="não"/>
    <x v="22"/>
    <x v="3"/>
    <s v="Paraná"/>
  </r>
  <r>
    <s v="Aechmea kertesziae"/>
    <s v="Bromeliaceae"/>
    <s v="EN"/>
    <s v="Em Perigo"/>
    <s v="Não Encontrado"/>
    <s v="Herbácea"/>
    <s v="sim"/>
    <s v="sim"/>
    <x v="1"/>
    <x v="0"/>
    <s v="Brasil"/>
  </r>
  <r>
    <s v="Dyckia fosteriana"/>
    <s v="Bromeliaceae"/>
    <s v="EN"/>
    <s v="Em Perigo"/>
    <s v="Dyckia fosteriana"/>
    <s v="Herbácea"/>
    <m/>
    <s v="não"/>
    <x v="5"/>
    <x v="0"/>
    <s v="Paraná"/>
  </r>
  <r>
    <s v="Dyckia reitzii"/>
    <s v="Bromeliaceae"/>
    <s v="EN"/>
    <s v="Em Perigo"/>
    <s v="Não Encontrado"/>
    <s v="Herbácea"/>
    <s v="sim"/>
    <s v="sim"/>
    <x v="10"/>
    <x v="0"/>
    <s v="Brasil"/>
  </r>
  <r>
    <s v="Dyckia remotiflora"/>
    <s v="Bromeliaceae"/>
    <s v="EN"/>
    <s v="Em Perigo"/>
    <s v="Não Encontrado"/>
    <s v="Herbácea"/>
    <m/>
    <s v="não"/>
    <x v="7"/>
    <x v="0"/>
    <s v="Não é endemica"/>
  </r>
  <r>
    <s v="Tillandsia crocata"/>
    <s v="Bromeliaceae"/>
    <s v="EN"/>
    <s v="Em Perigo"/>
    <s v="Não Encontrado"/>
    <s v="Herbácea"/>
    <m/>
    <s v="sim"/>
    <x v="10"/>
    <x v="0"/>
    <s v="Não é endemica"/>
  </r>
  <r>
    <s v="Vriesea pinottii"/>
    <s v="Bromeliaceae"/>
    <s v="EN"/>
    <s v="Em Perigo"/>
    <s v="Vriesea pinottii"/>
    <s v="Herbácea"/>
    <m/>
    <s v="não"/>
    <x v="23"/>
    <x v="8"/>
    <s v="Brasil"/>
  </r>
  <r>
    <s v="Wittrockia superba"/>
    <s v="Bromeliaceae"/>
    <s v="EN"/>
    <s v="Em Perigo"/>
    <s v="Não Encontrado"/>
    <s v="Herbácea"/>
    <m/>
    <s v="sim"/>
    <x v="8"/>
    <x v="0"/>
    <s v="Brasil"/>
  </r>
  <r>
    <s v="Parodia erinacea"/>
    <s v="Cactaceae"/>
    <s v="EN"/>
    <s v="Em Perigo"/>
    <s v="Não Encontrado"/>
    <s v="Subarbusto"/>
    <m/>
    <s v="não"/>
    <x v="5"/>
    <x v="0"/>
    <s v="Não é endemica"/>
  </r>
  <r>
    <s v="Boopis bupleuroides"/>
    <s v="Calyceraceae"/>
    <s v="EN"/>
    <s v="Em Perigo"/>
    <s v="Não Encontrado"/>
    <s v="Herbácea"/>
    <m/>
    <s v="sim"/>
    <x v="12"/>
    <x v="0"/>
    <s v="Não é endemica"/>
  </r>
  <r>
    <s v="Lobelia langeana"/>
    <s v="Campanulaceae"/>
    <s v="EN"/>
    <s v="Em Perigo"/>
    <s v="Lobelia langeana"/>
    <s v="Herbácea"/>
    <m/>
    <s v="sim"/>
    <x v="7"/>
    <x v="0"/>
    <s v="Brasil"/>
  </r>
  <r>
    <s v="Valeriana reitziana"/>
    <s v="Caprifoliaceae "/>
    <s v="VU"/>
    <s v="Vulnerável"/>
    <s v="Valeriana reitziana"/>
    <s v="Herbácea"/>
    <m/>
    <s v="x"/>
    <x v="1"/>
    <x v="0"/>
    <s v="Brasil"/>
  </r>
  <r>
    <s v="Citronella engleriana"/>
    <s v="Cardiopteridaceae "/>
    <s v="EN"/>
    <s v="Em Perigo"/>
    <s v="Não Encontrado"/>
    <s v="Arbusto, Árborea"/>
    <m/>
    <s v="sim"/>
    <x v="7"/>
    <x v="0"/>
    <s v="Brasil"/>
  </r>
  <r>
    <s v="Crocanthemum brasiliensis"/>
    <s v="Cistaceae"/>
    <s v="EN"/>
    <s v="Em Perigo"/>
    <s v="Crocanthemum brasiliensis"/>
    <s v="Subarbusto"/>
    <m/>
    <s v="sim"/>
    <x v="10"/>
    <x v="0"/>
    <s v="Não é endemica"/>
  </r>
  <r>
    <s v="Ipomoea subrevoluta"/>
    <s v="Convolvulaceae "/>
    <s v="VU"/>
    <s v="Vulnerável"/>
    <s v="Não Encontrado"/>
    <s v="Liana"/>
    <m/>
    <s v="x"/>
    <x v="5"/>
    <x v="0"/>
    <s v="Não é endemica"/>
  </r>
  <r>
    <s v="Scleria balansae"/>
    <s v="Cyperaceae"/>
    <s v="VU"/>
    <s v="Vulnerável"/>
    <s v="Scleria balansae"/>
    <s v="Herbácea"/>
    <m/>
    <s v="x"/>
    <x v="7"/>
    <x v="0"/>
    <s v="Não é endemica"/>
  </r>
  <r>
    <s v="Dicksonia sellowiana"/>
    <s v="Dicksoniaceae"/>
    <s v="EN"/>
    <s v="Em Perigo"/>
    <s v="Não Encontrado"/>
    <s v="Árvore"/>
    <m/>
    <s v="não"/>
    <x v="10"/>
    <x v="0"/>
    <s v="Não é endemica"/>
  </r>
  <r>
    <s v="Dioscorea sanpaulensis"/>
    <s v="Dioscoreaceae"/>
    <s v="EN"/>
    <s v="Em Perigo"/>
    <s v="Dioscorea sanpaulensis"/>
    <s v="Liana"/>
    <m/>
    <s v="não"/>
    <x v="24"/>
    <x v="0"/>
    <s v="Brasil"/>
  </r>
  <r>
    <s v="Megalastrum wacketii"/>
    <s v="Dryopteridaceae"/>
    <s v="EN"/>
    <s v="Em Perigo"/>
    <s v="Não Encontrado"/>
    <s v="Herbácea"/>
    <m/>
    <s v="não"/>
    <x v="24"/>
    <x v="0"/>
    <s v="Brasil"/>
  </r>
  <r>
    <s v="Sloanea hatschbachii"/>
    <s v="Elaeocarpaceae"/>
    <s v="EN"/>
    <s v="Em Perigo"/>
    <s v="Não Encontrado"/>
    <s v="Árvore"/>
    <m/>
    <s v="não"/>
    <x v="10"/>
    <x v="0"/>
    <s v="Brasil"/>
  </r>
  <r>
    <s v="Escallonia obtusissima"/>
    <s v="Escalloniaceae"/>
    <s v="VU"/>
    <s v="Vulnerável"/>
    <s v="Escallonia obtusissima"/>
    <s v="Arbusto"/>
    <m/>
    <s v="x"/>
    <x v="12"/>
    <x v="0"/>
    <s v="Brasil"/>
  </r>
  <r>
    <s v="Dalechampia riparia"/>
    <s v="Euphorbiaceae"/>
    <s v="CR"/>
    <s v="Criticamente em Perigo"/>
    <s v="Não Encontrado"/>
    <s v="Liana"/>
    <m/>
    <s v="não"/>
    <x v="8"/>
    <x v="9"/>
    <s v="Brasil"/>
  </r>
  <r>
    <s v="Astraea cincta"/>
    <s v="Euphorbiaceae"/>
    <s v="EN"/>
    <s v="Em Perigo"/>
    <s v="Astraea cincta"/>
    <s v="Arbusto, Subarbusto"/>
    <s v="sim"/>
    <s v="sim"/>
    <x v="8"/>
    <x v="0"/>
    <s v="Não é endemica"/>
  </r>
  <r>
    <s v="Chiropetalum foliosum"/>
    <s v="Euphorbiaceae"/>
    <s v="EN"/>
    <s v="Em Perigo"/>
    <s v="Não Encontrado"/>
    <s v="Herbácea"/>
    <m/>
    <s v="não"/>
    <x v="8"/>
    <x v="6"/>
    <s v="Não é endemica"/>
  </r>
  <r>
    <s v="Caperonia buettneriacea"/>
    <s v="Euphorbiaceae"/>
    <s v="VU"/>
    <s v="Vulnerável"/>
    <s v="Caperonia buettneriacea"/>
    <s v="Herbácea, subarbusto"/>
    <m/>
    <s v="x"/>
    <x v="10"/>
    <x v="0"/>
    <s v="Brasil"/>
  </r>
  <r>
    <s v="Manihot procumbens"/>
    <s v="Euphorbiaceae"/>
    <s v="VU"/>
    <s v="Vulnerável"/>
    <s v="Manihot procumbens"/>
    <s v="Liana"/>
    <m/>
    <s v="x"/>
    <x v="25"/>
    <x v="0"/>
    <s v="Não é endemica"/>
  </r>
  <r>
    <s v="Mimosa strobiliflora"/>
    <s v="Fabaceae"/>
    <s v="CR"/>
    <s v="Criticamente em Perigo"/>
    <s v="Não Encontrado"/>
    <s v="Subarbusto"/>
    <m/>
    <s v="não"/>
    <x v="10"/>
    <x v="0"/>
    <s v="Paraná"/>
  </r>
  <r>
    <s v="Muellera graciliflora"/>
    <s v="Fabaceae"/>
    <s v="CR"/>
    <s v="Criticamente em Perigo"/>
    <s v="Não Encontrado"/>
    <s v="Árvore"/>
    <m/>
    <s v="não"/>
    <x v="18"/>
    <x v="4"/>
    <s v="Paraná"/>
  </r>
  <r>
    <s v="Albizia burkartiana"/>
    <s v="Fabaceae"/>
    <s v="EN"/>
    <s v="Em Perigo"/>
    <s v="Não Encontrado"/>
    <s v="Árvore"/>
    <m/>
    <s v="não"/>
    <x v="23"/>
    <x v="1"/>
    <s v="Brasil"/>
  </r>
  <r>
    <s v="Desmodium craspediferum"/>
    <s v="Fabaceae"/>
    <s v="EN"/>
    <s v="Em Perigo"/>
    <s v="Não Encontrado"/>
    <s v="Subarbusto"/>
    <m/>
    <s v="não"/>
    <x v="26"/>
    <x v="6"/>
    <s v="Brasil"/>
  </r>
  <r>
    <s v="Mimosa bathyrrhena"/>
    <s v="Fabaceae"/>
    <s v="EN"/>
    <s v="Em Perigo"/>
    <s v="Mimosa bathyrrhena"/>
    <s v="Arbusto"/>
    <m/>
    <s v="não"/>
    <x v="27"/>
    <x v="4"/>
    <s v="Paraná"/>
  </r>
  <r>
    <s v="Mimosa callidryas"/>
    <s v="Fabaceae"/>
    <s v="EN"/>
    <s v="Em Perigo"/>
    <s v="Não Encontrado"/>
    <s v="Subarbusto"/>
    <m/>
    <s v="não"/>
    <x v="2"/>
    <x v="0"/>
    <s v="Paraná"/>
  </r>
  <r>
    <s v="Mimosa hatschbachii"/>
    <s v="Fabaceae"/>
    <s v="EN"/>
    <s v="Em Perigo"/>
    <s v="Mimosa hatschbachii"/>
    <s v="Arbusto"/>
    <m/>
    <s v="sim"/>
    <x v="7"/>
    <x v="0"/>
    <s v="Paraná"/>
  </r>
  <r>
    <s v="Mimosa kuhnisteroides"/>
    <s v="Fabaceae"/>
    <s v="EN"/>
    <s v="Em Perigo"/>
    <s v="Não Encontrado"/>
    <s v="Herbácea/Subarbusto"/>
    <m/>
    <s v="não"/>
    <x v="28"/>
    <x v="8"/>
    <s v="Paraná"/>
  </r>
  <r>
    <s v="Mimosa urticaria"/>
    <s v="Fabaceae"/>
    <s v="EN"/>
    <s v="Em Perigo"/>
    <s v="Mimosa urticaria"/>
    <s v="Arbusto"/>
    <m/>
    <s v="não"/>
    <x v="12"/>
    <x v="2"/>
    <s v="Paraná"/>
  </r>
  <r>
    <s v="Apuleia leiocarpa"/>
    <s v="Fabaceae"/>
    <s v="VU"/>
    <s v="Vulnerável"/>
    <s v="Não Encontrado"/>
    <s v="Árvore"/>
    <s v="sim"/>
    <s v="x"/>
    <x v="10"/>
    <x v="0"/>
    <s v="Não é endemica"/>
  </r>
  <r>
    <s v="Dalbergia nigra"/>
    <s v="Fabaceae"/>
    <s v="VU"/>
    <s v="Vulnerável"/>
    <s v="Não Encontrado"/>
    <s v="Árvore"/>
    <s v="sim"/>
    <s v="x"/>
    <x v="10"/>
    <x v="0"/>
    <s v="Brasil"/>
  </r>
  <r>
    <s v="Gleditsia amorphoides"/>
    <s v="Fabaceae"/>
    <s v="VU"/>
    <s v="Vulnerável"/>
    <s v="Gleditsia amorphoides"/>
    <s v="Árvore"/>
    <m/>
    <s v="x"/>
    <x v="10"/>
    <x v="0"/>
    <s v="Não é endemica"/>
  </r>
  <r>
    <s v="Lathyrus paraguariensis"/>
    <s v="Fabaceae"/>
    <s v="VU"/>
    <s v="Vulnerável"/>
    <s v="Não Encontrado"/>
    <s v="Herbácea/Liana"/>
    <m/>
    <s v="x"/>
    <x v="29"/>
    <x v="2"/>
    <s v="Não é endemica"/>
  </r>
  <r>
    <s v="Tachigali denudata"/>
    <s v="Fabaceae"/>
    <s v="VU"/>
    <s v="Vulnerável"/>
    <s v="Não Encontrado"/>
    <s v="Árvore"/>
    <m/>
    <s v="x"/>
    <x v="5"/>
    <x v="0"/>
    <s v="Brasil"/>
  </r>
  <r>
    <s v="Zygostigma australe"/>
    <s v="Gentianaceae"/>
    <s v="EN"/>
    <s v="Em Perigo"/>
    <s v="Zygostigma australe"/>
    <s v="Herbácea"/>
    <m/>
    <s v="sim"/>
    <x v="7"/>
    <x v="0"/>
    <s v="Não é endemica"/>
  </r>
  <r>
    <s v="Sinningia hatschbachii"/>
    <s v="Gesneriaceae"/>
    <s v="EN"/>
    <s v="Em Perigo"/>
    <s v="Não Encontrado"/>
    <s v="Herbácea"/>
    <m/>
    <s v="sim"/>
    <x v="2"/>
    <x v="0"/>
    <s v="Brasil"/>
  </r>
  <r>
    <s v="Hypericum mutilum"/>
    <s v="Hypericaceae"/>
    <s v="VU"/>
    <s v="Vulnerável"/>
    <s v="Não Encontrado"/>
    <s v="Herbácea"/>
    <s v="sim"/>
    <s v="x"/>
    <x v="5"/>
    <x v="0"/>
    <s v="Não é endemica"/>
  </r>
  <r>
    <s v="Cunila incana"/>
    <s v="Lamiaceae"/>
    <s v="EN"/>
    <s v="Em Perigo"/>
    <s v="Não Encontrado"/>
    <s v="Herbácea/Subarbusto"/>
    <m/>
    <s v="não"/>
    <x v="3"/>
    <x v="0"/>
    <s v="Não é endemica"/>
  </r>
  <r>
    <s v="Cyanocephalus apertiflorus"/>
    <s v="Lamiaceae"/>
    <s v="VU"/>
    <s v="Vulnerável"/>
    <s v="Cyanocephalus apertiflorus"/>
    <s v="Subarbusto"/>
    <m/>
    <s v="x"/>
    <x v="8"/>
    <x v="0"/>
    <s v="Paraná"/>
  </r>
  <r>
    <s v="Nectandra paranaensis"/>
    <s v="Lauraceae"/>
    <s v="EN"/>
    <s v="Em Perigo"/>
    <s v="Não Encontrado"/>
    <s v="Árvore"/>
    <m/>
    <s v="sim"/>
    <x v="1"/>
    <x v="0"/>
    <s v="Brasil"/>
  </r>
  <r>
    <s v="Ocotea marumbiensis"/>
    <s v="Lauraceae"/>
    <s v="EN"/>
    <s v="Em Perigo"/>
    <s v="Não Encontrado"/>
    <s v="Árvore"/>
    <m/>
    <s v="sim"/>
    <x v="10"/>
    <x v="0"/>
    <s v="Brasil"/>
  </r>
  <r>
    <s v="Ocotea odorifera"/>
    <s v="Lauraceae"/>
    <s v="EN"/>
    <s v="Em Perigo"/>
    <s v="Ocotea odorifera"/>
    <s v="Árvore"/>
    <m/>
    <s v="sim"/>
    <x v="10"/>
    <x v="0"/>
    <s v="Brasil"/>
  </r>
  <r>
    <s v="Ocotea paranaensis"/>
    <s v="Lauraceae"/>
    <s v="EN"/>
    <s v="Em Perigo"/>
    <s v="Não Encontrado"/>
    <s v="Árvore"/>
    <m/>
    <s v="sim"/>
    <x v="2"/>
    <x v="0"/>
    <s v="Paraná"/>
  </r>
  <r>
    <s v="Ocotea porosa"/>
    <s v="Lauraceae"/>
    <s v="EN"/>
    <s v="Em Perigo"/>
    <s v="Ocotea porosa"/>
    <s v="Árvore"/>
    <m/>
    <s v="sim"/>
    <x v="10"/>
    <x v="0"/>
    <s v="Não é endemica"/>
  </r>
  <r>
    <s v="Ocotea catharinensis"/>
    <s v="Lauraceae"/>
    <s v="VU"/>
    <s v="Vulnerável"/>
    <s v="Ocotea catharinensis"/>
    <s v="Árvore"/>
    <m/>
    <s v="x"/>
    <x v="10"/>
    <x v="0"/>
    <s v="Não é endemica"/>
  </r>
  <r>
    <s v="Cariniana legalis"/>
    <s v="Lecythidaceae"/>
    <s v="EN"/>
    <s v="Em Perigo"/>
    <s v="Não Encontrado"/>
    <s v="Árvore"/>
    <s v="sim"/>
    <s v="sim"/>
    <x v="10"/>
    <x v="0"/>
    <s v="Brasil"/>
  </r>
  <r>
    <s v="Utricularia tridentata"/>
    <s v="Lentibulariaceae"/>
    <s v="VU"/>
    <s v="Vulnerável"/>
    <s v="Não Encontrado"/>
    <s v="Herbácea"/>
    <s v="sim"/>
    <s v="x"/>
    <x v="7"/>
    <x v="0"/>
    <s v="Não é endemica"/>
  </r>
  <r>
    <s v="Spigelia vestita"/>
    <s v="Loganiaceae"/>
    <s v="EN"/>
    <s v="Em Perigo"/>
    <s v="Spigelia vestita"/>
    <s v="Herbácea, subarbusto"/>
    <m/>
    <s v="sim"/>
    <x v="27"/>
    <x v="0"/>
    <s v="Brasil"/>
  </r>
  <r>
    <s v="Cuphea glaziovii"/>
    <s v="Lythraceae"/>
    <s v="EN"/>
    <s v="Em Perigo"/>
    <s v="Cuphea glaziovii"/>
    <s v="Subarbusto"/>
    <m/>
    <s v="sim"/>
    <x v="5"/>
    <x v="0"/>
    <s v="Não é endemica"/>
  </r>
  <r>
    <s v="Cuphea lindmaniana "/>
    <s v="Lythraceae"/>
    <s v="EN"/>
    <s v="Em Perigo"/>
    <s v="Não Encontrado"/>
    <s v="Herbácea"/>
    <m/>
    <s v="sim"/>
    <x v="5"/>
    <x v="0"/>
    <s v="Não é endemica"/>
  </r>
  <r>
    <s v="Lafoensia nummularifolia"/>
    <s v="Lythraceae"/>
    <s v="VU"/>
    <s v="Vulnerável"/>
    <s v="Não Encontrado"/>
    <s v="Subarbusto"/>
    <m/>
    <s v="x"/>
    <x v="1"/>
    <x v="0"/>
    <s v="Brasil"/>
  </r>
  <r>
    <s v="Banisteriopsis pseudojanusia"/>
    <s v="Malpighiaceae"/>
    <s v="CR"/>
    <s v="Criticamente em Perigo"/>
    <s v="Banisteriopsis pseudojanusia"/>
    <s v="Liana"/>
    <m/>
    <s v="não"/>
    <x v="30"/>
    <x v="5"/>
    <s v="Brasil"/>
  </r>
  <r>
    <s v="Heladena multiflora"/>
    <s v="Malpighiaceae"/>
    <s v="EN"/>
    <s v="Em Perigo"/>
    <s v="Não Encontrado"/>
    <s v="Arbusto"/>
    <m/>
    <s v="sim"/>
    <x v="18"/>
    <x v="0"/>
    <s v="Não é endemica"/>
  </r>
  <r>
    <s v="Janusia occhionii"/>
    <s v="Malpighiaceae"/>
    <s v="EN"/>
    <s v="Em Perigo"/>
    <s v="Não Encontrado"/>
    <s v="Arbusto, Liana"/>
    <s v="sim"/>
    <s v="sim"/>
    <x v="3"/>
    <x v="0"/>
    <s v="Não é endemica"/>
  </r>
  <r>
    <s v="Byrsonima brachybotrya"/>
    <s v="Malpighiaceae"/>
    <s v="VU"/>
    <s v="Vulnerável"/>
    <s v="Não Encontrado"/>
    <s v="Arbusto"/>
    <s v="sim"/>
    <s v="x"/>
    <x v="10"/>
    <x v="0"/>
    <s v="Brasil"/>
  </r>
  <r>
    <s v="Heteropterys dusenii"/>
    <s v="Malpighiaceae"/>
    <s v="VU"/>
    <s v="Vulnerável"/>
    <s v="Heteropterys dusenii"/>
    <s v="Subarbusto"/>
    <m/>
    <s v="x"/>
    <x v="5"/>
    <x v="0"/>
    <s v="Brasil"/>
  </r>
  <r>
    <s v="Monteiroa smithii"/>
    <s v="Malvaceae"/>
    <s v="EN"/>
    <s v="Em Perigo"/>
    <s v="Monteiroa smithii"/>
    <s v="Arbusto, Subarbusto"/>
    <m/>
    <s v="sim"/>
    <x v="5"/>
    <x v="0"/>
    <s v="Brasil"/>
  </r>
  <r>
    <s v="Pavonia hatschbachii"/>
    <s v="Malvaceae"/>
    <s v="EN"/>
    <s v="Em Perigo"/>
    <s v="Pavonia hatschbachii"/>
    <s v="Arbusto"/>
    <m/>
    <s v="não"/>
    <x v="16"/>
    <x v="4"/>
    <s v="Não é endemica"/>
  </r>
  <r>
    <s v="Ischnosiphon ovatus"/>
    <s v="Marantaceae"/>
    <s v="EN"/>
    <s v="Em Perigo"/>
    <s v="Não Encontrado"/>
    <s v="Herbácea"/>
    <m/>
    <s v="sim"/>
    <x v="1"/>
    <x v="0"/>
    <s v="Brasil"/>
  </r>
  <r>
    <s v="Marchantia berteroana"/>
    <s v="Marchantiaceae"/>
    <s v="EN"/>
    <s v="Em Perigo"/>
    <s v="Não Encontrado"/>
    <s v="Talosa?"/>
    <m/>
    <s v="não"/>
    <x v="5"/>
    <x v="0"/>
    <s v="Não é endemica"/>
  </r>
  <r>
    <s v="Pleroma goldenbergii"/>
    <s v="Melastomataceae"/>
    <s v="CR"/>
    <s v="Criticamente em Perigo"/>
    <s v="Não Encontrado"/>
    <s v="Arbusto"/>
    <m/>
    <s v="não"/>
    <x v="10"/>
    <x v="5"/>
    <s v="Paraná"/>
  </r>
  <r>
    <s v="Bertolonia paranaensis"/>
    <s v="Melastomataceae"/>
    <s v="EN"/>
    <s v="Em Perigo"/>
    <s v="Bertolonia paranaensis"/>
    <s v="Herbácea"/>
    <s v="sim"/>
    <s v="sim"/>
    <x v="5"/>
    <x v="8"/>
    <s v="Brasil"/>
  </r>
  <r>
    <s v="Leandra hatschbachii"/>
    <s v="Melastomataceae"/>
    <s v="EN"/>
    <s v="Em Perigo"/>
    <s v="Leandra hatschbachii"/>
    <s v="Subarbusto"/>
    <m/>
    <s v="sim"/>
    <x v="1"/>
    <x v="0"/>
    <s v="Paraná"/>
  </r>
  <r>
    <s v="Pleroma riedelianum"/>
    <s v="Melastomataceae"/>
    <s v="EN"/>
    <s v="Em Perigo"/>
    <s v="Não Encontrado"/>
    <s v="Arbusto"/>
    <m/>
    <s v="não"/>
    <x v="26"/>
    <x v="0"/>
    <s v="Brasil"/>
  </r>
  <r>
    <s v="Cedrela fissilis"/>
    <s v="Meliaceae"/>
    <s v="VU"/>
    <s v="Vulnerável"/>
    <s v="Não Encontrado"/>
    <s v="Árvore"/>
    <s v="sim"/>
    <s v="x"/>
    <x v="10"/>
    <x v="0"/>
    <s v="Não é endemica"/>
  </r>
  <r>
    <s v="Cedrela odorata"/>
    <s v="Meliaceae"/>
    <s v="VU"/>
    <s v="Vulnerável"/>
    <s v="Não Encontrado"/>
    <s v="Árvore"/>
    <m/>
    <s v="x"/>
    <x v="10"/>
    <x v="0"/>
    <s v="Não é endemica"/>
  </r>
  <r>
    <s v="Swietenia macrophylla"/>
    <s v="Meliaceae"/>
    <s v="VU"/>
    <s v="Vulnerável"/>
    <s v="Não Encontrado"/>
    <s v="Árvore"/>
    <m/>
    <s v="x"/>
    <x v="10"/>
    <x v="0"/>
    <s v="Não é endemica"/>
  </r>
  <r>
    <s v="Virola bicuhyba"/>
    <s v="Myristicaceae"/>
    <s v="EN"/>
    <s v="Em Perigo"/>
    <s v="Não Encontrado"/>
    <s v="Árvore"/>
    <m/>
    <s v="sim"/>
    <x v="10"/>
    <x v="0"/>
    <s v="Brasil"/>
  </r>
  <r>
    <s v="Myrciaria leucadendron"/>
    <s v="Myrtaceae"/>
    <s v="CR"/>
    <s v="Criticamente em Perigo"/>
    <s v="Não Encontrado"/>
    <s v="Árvore"/>
    <m/>
    <s v="não"/>
    <x v="0"/>
    <x v="1"/>
    <s v="Brasil"/>
  </r>
  <r>
    <s v="Eugenia janeirensis"/>
    <s v="Myrtaceae"/>
    <s v="EN"/>
    <s v="Em Perigo"/>
    <s v="Não Encontrado"/>
    <s v="Árvore"/>
    <m/>
    <s v="não"/>
    <x v="12"/>
    <x v="6"/>
    <s v="Brasil"/>
  </r>
  <r>
    <s v="Eugenia joenssonii"/>
    <s v="Myrtaceae"/>
    <s v="EN"/>
    <s v="Em Perigo"/>
    <s v="Eugenia joenssonii"/>
    <s v="Árvore"/>
    <m/>
    <s v="sim"/>
    <x v="1"/>
    <x v="0"/>
    <s v="Brasil"/>
  </r>
  <r>
    <s v="Eugenia macrobracteolata"/>
    <s v="Myrtaceae"/>
    <s v="EN"/>
    <s v="Em Perigo"/>
    <s v="Eugenia macrobracteolata"/>
    <s v="Árvore"/>
    <m/>
    <s v="sim"/>
    <x v="7"/>
    <x v="0"/>
    <s v="Brasil"/>
  </r>
  <r>
    <s v="Eugenia myrciariifolia"/>
    <s v="Myrtaceae"/>
    <s v="EN"/>
    <s v="Em Perigo"/>
    <s v="Não Encontrado"/>
    <s v="Árvore"/>
    <m/>
    <s v="sim"/>
    <x v="29"/>
    <x v="0"/>
    <s v="Paraná"/>
  </r>
  <r>
    <s v="Eugenia neotristis"/>
    <s v="Myrtaceae"/>
    <s v="EN"/>
    <s v="Em Perigo"/>
    <s v="Não Encontrado"/>
    <s v="Árvore"/>
    <m/>
    <s v="não"/>
    <x v="7"/>
    <x v="0"/>
    <s v="Brasil"/>
  </r>
  <r>
    <s v="Eugenia pachyclada"/>
    <s v="Myrtaceae"/>
    <s v="EN"/>
    <s v="Em Perigo"/>
    <s v="Eugenia pachyclada"/>
    <s v="Árvore"/>
    <m/>
    <s v="não"/>
    <x v="16"/>
    <x v="0"/>
    <s v="Brasil"/>
  </r>
  <r>
    <s v="Eugenia pruinosa"/>
    <s v="Myrtaceae"/>
    <s v="EN"/>
    <s v="Em Perigo"/>
    <s v="Eugenia pruinosa"/>
    <s v="Árvore"/>
    <m/>
    <s v="sim"/>
    <x v="7"/>
    <x v="0"/>
    <s v="Brasil"/>
  </r>
  <r>
    <s v="Eugenia pseudomalacantha"/>
    <s v="Myrtaceae"/>
    <s v="EN"/>
    <s v="Em Perigo"/>
    <s v="Não Encontrado"/>
    <s v="Árvore"/>
    <m/>
    <s v="não"/>
    <x v="10"/>
    <x v="0"/>
    <s v="Brasil"/>
  </r>
  <r>
    <s v="Myrceugenia bracteosa"/>
    <s v="Myrtaceae"/>
    <s v="EN"/>
    <s v="Em Perigo"/>
    <s v="Não Encontrado"/>
    <s v="Árvore"/>
    <m/>
    <s v="sim"/>
    <x v="7"/>
    <x v="0"/>
    <s v="Brasil"/>
  </r>
  <r>
    <s v="Myrceugenia gertii"/>
    <s v="Myrtaceae"/>
    <s v="EN"/>
    <s v="Em Perigo"/>
    <s v="Myrceugenia gertii"/>
    <s v="Árvore"/>
    <m/>
    <s v="sim"/>
    <x v="5"/>
    <x v="0"/>
    <s v="Brasil"/>
  </r>
  <r>
    <s v="Myrceugenia hatschbachii"/>
    <s v="Myrtaceae"/>
    <s v="EN"/>
    <s v="Em Perigo"/>
    <s v="Não Encontrado"/>
    <s v="Árvore"/>
    <m/>
    <s v="não"/>
    <x v="1"/>
    <x v="0"/>
    <s v="Paraná"/>
  </r>
  <r>
    <s v="Myrcia hexasticha"/>
    <s v="Myrtaceae"/>
    <s v="EN"/>
    <s v="Em Perigo"/>
    <s v="Não Encontrado"/>
    <s v="Árvore"/>
    <m/>
    <s v="sim"/>
    <x v="5"/>
    <x v="0"/>
    <s v="Brasil"/>
  </r>
  <r>
    <s v="Myrcia rupicola"/>
    <s v="Myrtaceae"/>
    <s v="EN"/>
    <s v="Em Perigo"/>
    <s v="Myrcia rupicola"/>
    <s v="Árvore"/>
    <m/>
    <s v="sim"/>
    <x v="1"/>
    <x v="0"/>
    <s v="Brasil"/>
  </r>
  <r>
    <s v="Neomitranthes cordifolia"/>
    <s v="Myrtaceae"/>
    <s v="EN"/>
    <s v="Em Perigo"/>
    <s v="Não Encontrado"/>
    <s v="Árvore"/>
    <m/>
    <s v="sim"/>
    <x v="7"/>
    <x v="0"/>
    <s v="Brasil"/>
  </r>
  <r>
    <s v="Neomitranthes gracilis"/>
    <s v="Myrtaceae"/>
    <s v="EN"/>
    <s v="Em Perigo"/>
    <s v="Não Encontrado"/>
    <s v="Árvore"/>
    <m/>
    <s v="sim"/>
    <x v="27"/>
    <x v="0"/>
    <s v="Brasil"/>
  </r>
  <r>
    <s v="Plinia hatschbachii"/>
    <s v="Myrtaceae"/>
    <s v="EN"/>
    <s v="Em Perigo"/>
    <s v="Plinia hatschbachii"/>
    <s v="Árvore"/>
    <m/>
    <s v="sim"/>
    <x v="18"/>
    <x v="0"/>
    <s v="Paraná"/>
  </r>
  <r>
    <s v="Psidium araucanum"/>
    <s v="Myrtaceae"/>
    <s v="EN"/>
    <s v="Em Perigo"/>
    <s v="Não Encontrado"/>
    <s v="Arbusto"/>
    <m/>
    <s v="sim"/>
    <x v="2"/>
    <x v="0"/>
    <s v="Brasil"/>
  </r>
  <r>
    <s v="Psidium reptans"/>
    <s v="Myrtaceae"/>
    <s v="EN"/>
    <s v="Em Perigo"/>
    <s v="Psidium reptans"/>
    <s v="Arbusto"/>
    <m/>
    <s v="não"/>
    <x v="1"/>
    <x v="0"/>
    <s v="Paraná"/>
  </r>
  <r>
    <s v="Curitiba prismatica"/>
    <s v="Myrtaceae"/>
    <s v="VU"/>
    <s v="Vulnerável"/>
    <s v="Não Encontrado"/>
    <s v="Arbusto/Árvore"/>
    <m/>
    <s v="x"/>
    <x v="7"/>
    <x v="0"/>
    <s v="Brasil"/>
  </r>
  <r>
    <s v="Eugenia bunchosiifolia"/>
    <s v="Myrtaceae"/>
    <s v="VU"/>
    <s v="Vulnerável"/>
    <s v="Não Encontrado"/>
    <s v="Árvore"/>
    <m/>
    <s v="x"/>
    <x v="5"/>
    <x v="0"/>
    <s v="Brasil"/>
  </r>
  <r>
    <s v="Eugenia malacantha"/>
    <s v="Myrtaceae"/>
    <s v="VU"/>
    <s v="Vulnerável"/>
    <s v="Não Encontrado"/>
    <s v="Árvore"/>
    <m/>
    <s v="x"/>
    <x v="5"/>
    <x v="0"/>
    <s v="Brasil"/>
  </r>
  <r>
    <s v="Eugenia sclerocalyx"/>
    <s v="Myrtaceae"/>
    <s v="VU"/>
    <s v="Vulnerável"/>
    <s v="Não Encontrado"/>
    <s v="Arbusto/Árvore"/>
    <m/>
    <s v="x"/>
    <x v="7"/>
    <x v="0"/>
    <s v="Brasil"/>
  </r>
  <r>
    <s v="Eugenia tenuipedunculata"/>
    <s v="Myrtaceae"/>
    <s v="VU"/>
    <s v="Vulnerável"/>
    <s v="Não Encontrado"/>
    <s v="Árvore"/>
    <m/>
    <s v="x"/>
    <x v="7"/>
    <x v="0"/>
    <s v="Brasil"/>
  </r>
  <r>
    <s v="Eugenia vattimoana"/>
    <s v="Myrtaceae"/>
    <s v="VU"/>
    <s v="Vulnerável"/>
    <s v="Não Encontrado"/>
    <s v="Árvore"/>
    <m/>
    <s v="não"/>
    <x v="8"/>
    <x v="0"/>
    <s v="Brasil"/>
  </r>
  <r>
    <s v="Myrcia pileata"/>
    <s v="Myrtaceae"/>
    <s v="VU"/>
    <s v="Vulnerável"/>
    <s v="Myrcia pileata"/>
    <s v="Árvore"/>
    <m/>
    <s v="x"/>
    <x v="5"/>
    <x v="0"/>
    <s v="Brasil"/>
  </r>
  <r>
    <s v="Myrceugenia franciscensis"/>
    <s v="Myrtaceae"/>
    <s v="VU"/>
    <s v="Vulnerável"/>
    <s v="Myrceugenia franciscensis"/>
    <s v="Árvore"/>
    <m/>
    <s v="x"/>
    <x v="16"/>
    <x v="0"/>
    <s v="Brasil"/>
  </r>
  <r>
    <s v="Myrceugenia kleinii"/>
    <s v="Myrtaceae"/>
    <s v="VU"/>
    <s v="Vulnerável"/>
    <s v="Não Encontrado"/>
    <s v="Árvore"/>
    <m/>
    <s v="x"/>
    <x v="1"/>
    <x v="0"/>
    <s v="Brasil"/>
  </r>
  <r>
    <s v="Plinia cordifolia"/>
    <s v="Myrtaceae"/>
    <s v="VU"/>
    <s v="Vulnerável"/>
    <s v="Não Encontrado"/>
    <s v="Árvore"/>
    <m/>
    <s v="x"/>
    <x v="2"/>
    <x v="0"/>
    <s v="Brasil"/>
  </r>
  <r>
    <s v="Plinia edulis"/>
    <s v="Myrtaceae"/>
    <s v="VU"/>
    <s v="Vulnerável"/>
    <s v="Não Encontrado"/>
    <s v="Árvore"/>
    <m/>
    <s v="x"/>
    <x v="10"/>
    <x v="0"/>
    <s v="Brasil"/>
  </r>
  <r>
    <s v="Acianthera adiri"/>
    <s v="Orchidaceae"/>
    <s v="CR"/>
    <s v="Criticamente em Perigo"/>
    <s v="Acianthera adiri"/>
    <s v="Herbácea"/>
    <m/>
    <s v="não"/>
    <x v="31"/>
    <x v="3"/>
    <s v="Paraná"/>
  </r>
  <r>
    <s v="Bipinnula biplumata"/>
    <s v="Orchidaceae"/>
    <s v="CR"/>
    <s v="Criticamente em Perigo"/>
    <s v="Bipinnula biplumata"/>
    <s v="Herbácea"/>
    <m/>
    <s v="não"/>
    <x v="26"/>
    <x v="2"/>
    <s v="Não é endemica"/>
  </r>
  <r>
    <s v="Cirrhaea loddigesii"/>
    <s v="Orchidaceae"/>
    <s v="CR"/>
    <s v="Criticamente em Perigo"/>
    <s v="Não Encontrado"/>
    <s v="Herbácea"/>
    <s v="sim"/>
    <s v="não"/>
    <x v="32"/>
    <x v="8"/>
    <s v="Brasil"/>
  </r>
  <r>
    <s v="Cyrtopodium lamellaticallosum"/>
    <s v="Orchidaceae"/>
    <s v="CR"/>
    <s v="Criticamente em Perigo"/>
    <s v="Não Encontrado"/>
    <s v="Herbácea"/>
    <s v="sim"/>
    <s v="sim"/>
    <x v="1"/>
    <x v="0"/>
    <s v="Brasil"/>
  </r>
  <r>
    <s v="Acianthera langeana"/>
    <s v="Orchidaceae"/>
    <s v="EN"/>
    <s v="Em Perigo"/>
    <s v="Acianthera langeana"/>
    <s v="Herbácea"/>
    <m/>
    <s v="sim"/>
    <x v="1"/>
    <x v="0"/>
    <s v="Paraná"/>
  </r>
  <r>
    <s v="Anathallis pabstii"/>
    <s v="Orchidaceae"/>
    <s v="EN"/>
    <s v="Em Perigo"/>
    <s v="Anathallis pabstii"/>
    <s v="Herbácea"/>
    <m/>
    <s v="não"/>
    <x v="18"/>
    <x v="6"/>
    <s v="Brasil"/>
  </r>
  <r>
    <s v="Barbosella trilobata"/>
    <s v="Orchidaceae"/>
    <s v="EN"/>
    <s v="Em Perigo"/>
    <s v="Barbosella trilobata"/>
    <s v="Herbácea"/>
    <s v="sim"/>
    <s v="sim"/>
    <x v="1"/>
    <x v="2"/>
    <s v="Brasil"/>
  </r>
  <r>
    <s v="Bipinnula penicillata"/>
    <s v="Orchidaceae"/>
    <s v="EN"/>
    <s v="Em Perigo"/>
    <s v="Bipinnula penicillata"/>
    <s v="Herbácea"/>
    <m/>
    <s v="não"/>
    <x v="18"/>
    <x v="0"/>
    <s v="Não é endemica"/>
  </r>
  <r>
    <s v="Chloraea membranacea"/>
    <s v="Orchidaceae"/>
    <s v="EN"/>
    <s v="Em Perigo"/>
    <s v="Não Encontrado"/>
    <s v="Herbácea"/>
    <s v="sim"/>
    <s v="sim"/>
    <x v="5"/>
    <x v="0"/>
    <s v="Não é endemica"/>
  </r>
  <r>
    <s v="Cleistes aphylla"/>
    <s v="Orchidaceae"/>
    <s v="EN"/>
    <s v="Em Perigo"/>
    <s v="Cleistes aphylla"/>
    <s v="Herbácea"/>
    <m/>
    <s v="sim"/>
    <x v="23"/>
    <x v="0"/>
    <s v="Brasil"/>
  </r>
  <r>
    <s v="Cyclopogon dutrae"/>
    <s v="Orchidaceae"/>
    <s v="EN"/>
    <s v="Em Perigo"/>
    <s v="Cyclopogon dutrae"/>
    <s v="Herbácea"/>
    <m/>
    <s v="não"/>
    <x v="12"/>
    <x v="4"/>
    <s v="Não é endemica"/>
  </r>
  <r>
    <s v="Epidendrum henschenii"/>
    <s v="Orchidaceae"/>
    <s v="EN"/>
    <s v="Em Perigo"/>
    <s v="Não Encontrado"/>
    <s v="Herbácea"/>
    <m/>
    <s v="sim"/>
    <x v="1"/>
    <x v="0"/>
    <s v="Brasil"/>
  </r>
  <r>
    <s v="Habenaria piraquarensis"/>
    <s v="Orchidaceae"/>
    <s v="EN"/>
    <s v="Em Perigo"/>
    <s v="Habenaria piraquarensis"/>
    <s v="Herbácea"/>
    <m/>
    <s v="não"/>
    <x v="33"/>
    <x v="1"/>
    <s v="Paraná"/>
  </r>
  <r>
    <s v="Houlletia brocklehurstiana"/>
    <s v="Orchidaceae"/>
    <s v="EN"/>
    <s v="Em Perigo"/>
    <s v="Não Encontrado"/>
    <s v="Herbácea"/>
    <s v="sim"/>
    <s v="sim"/>
    <x v="16"/>
    <x v="0"/>
    <s v="Brasil"/>
  </r>
  <r>
    <s v="Octomeria lichenicola"/>
    <s v="Orchidaceae"/>
    <s v="EN"/>
    <s v="Em Perigo"/>
    <s v="Octomeria lichenicola"/>
    <s v="Herbácea"/>
    <m/>
    <s v="não"/>
    <x v="18"/>
    <x v="7"/>
    <s v="Brasil"/>
  </r>
  <r>
    <s v="Pabstiella bacillaris"/>
    <s v="Orchidaceae"/>
    <s v="EN"/>
    <s v="Em Perigo"/>
    <s v="Pabstiella bacillaris"/>
    <s v="Herbácea"/>
    <m/>
    <s v="sim"/>
    <x v="7"/>
    <x v="0"/>
    <s v="Paraná"/>
  </r>
  <r>
    <s v="Pabstiella lingua"/>
    <s v="Orchidaceae"/>
    <s v="EN"/>
    <s v="Em Perigo"/>
    <s v="Não Encontrado"/>
    <s v="Herbácea"/>
    <m/>
    <s v="sim"/>
    <x v="10"/>
    <x v="0"/>
    <s v="Brasil"/>
  </r>
  <r>
    <s v="Pamphalea smithii"/>
    <s v="Orchidaceae"/>
    <s v="EN"/>
    <s v="Em Perigo"/>
    <s v="Pamphalea smithii"/>
    <s v="Herbácea"/>
    <m/>
    <s v="sim"/>
    <x v="7"/>
    <x v="0"/>
    <s v="Brasil"/>
  </r>
  <r>
    <s v="Sarcoglottis alexandri"/>
    <s v="Orchidaceae"/>
    <s v="EN"/>
    <s v="Em Perigo"/>
    <s v="Não Encontrado"/>
    <s v="Herbácea"/>
    <m/>
    <s v="não"/>
    <x v="12"/>
    <x v="9"/>
    <s v="Brasil"/>
  </r>
  <r>
    <s v="Brachystele camporum"/>
    <s v="Orchidaceae"/>
    <s v="VU"/>
    <s v="Vulnerável"/>
    <s v="Brachystele camporum"/>
    <s v="Herbácea"/>
    <m/>
    <s v="x"/>
    <x v="5"/>
    <x v="0"/>
    <s v="Não é endemica"/>
  </r>
  <r>
    <s v="Cattleya guttata"/>
    <s v="Orchidaceae"/>
    <s v="VU"/>
    <s v="Vulnerável"/>
    <s v="Não Encontrado"/>
    <s v="Herbácea"/>
    <s v="sim"/>
    <s v="x"/>
    <x v="7"/>
    <x v="0"/>
    <s v="Brasil"/>
  </r>
  <r>
    <s v="Cattleya intermedia"/>
    <s v="Orchidaceae"/>
    <s v="VU"/>
    <s v="Vulnerável"/>
    <s v="Não Encontrado"/>
    <s v="Herbácea"/>
    <s v="sim"/>
    <s v="x"/>
    <x v="7"/>
    <x v="0"/>
    <s v="Brasil"/>
  </r>
  <r>
    <s v="Cyrtopodium palmifrons"/>
    <s v="Orchidaceae"/>
    <s v="VU"/>
    <s v="Vulnerável"/>
    <s v="Não Encontrado"/>
    <s v="Herbácea"/>
    <s v="sim"/>
    <s v="x"/>
    <x v="3"/>
    <x v="0"/>
    <s v="Não é endemica"/>
  </r>
  <r>
    <s v="Dryadella lilliputiana"/>
    <s v="Orchidaceae"/>
    <s v="VU"/>
    <s v="Vulnerável"/>
    <s v="Não Encontrado"/>
    <s v="Herbácea"/>
    <s v="sim"/>
    <s v="x"/>
    <x v="2"/>
    <x v="0"/>
    <s v="Brasil"/>
  </r>
  <r>
    <s v="Grandiphyllum divaricatum"/>
    <s v="Orchidaceae"/>
    <s v="VU"/>
    <s v="Vulnerável"/>
    <s v="Não Encontrado"/>
    <s v="Herbácea"/>
    <m/>
    <s v="x"/>
    <x v="5"/>
    <x v="0"/>
    <s v="Não é endemica"/>
  </r>
  <r>
    <s v="Grandiphyllum hians"/>
    <s v="Orchidaceae"/>
    <s v="VU"/>
    <s v="Vulnerável"/>
    <s v="Não Encontrado"/>
    <s v="Herbácea"/>
    <s v="sim"/>
    <s v="x"/>
    <x v="3"/>
    <x v="0"/>
    <s v="Brasil"/>
  </r>
  <r>
    <s v="Grobya fascifera"/>
    <s v="Orchidaceae"/>
    <s v="VU"/>
    <s v="Vulnerável"/>
    <s v="Não Encontrado"/>
    <s v="Herbácea"/>
    <s v="sim"/>
    <s v="x"/>
    <x v="1"/>
    <x v="0"/>
    <s v="Brasil"/>
  </r>
  <r>
    <s v="Isabelia virginalis"/>
    <s v="Orchidaceae"/>
    <s v="VU"/>
    <s v="Vulnerável"/>
    <s v="Isabelia virginalis"/>
    <s v="Herbácea"/>
    <s v="sim"/>
    <s v="x"/>
    <x v="5"/>
    <x v="0"/>
    <s v="Não é endemica"/>
  </r>
  <r>
    <s v="Malaxis jaraguae"/>
    <s v="Orchidaceae"/>
    <s v="VU"/>
    <s v="Vulnerável"/>
    <s v="Não Encontrado"/>
    <s v="Herbácea"/>
    <m/>
    <s v="x"/>
    <x v="12"/>
    <x v="0"/>
    <s v="Brasil"/>
  </r>
  <r>
    <s v="Octomeria chamaeleptotes"/>
    <s v="Orchidaceae"/>
    <s v="VU"/>
    <s v="Vulnerável"/>
    <s v="Octomeria chamaeleptotes"/>
    <s v="Herbácea"/>
    <m/>
    <s v="x"/>
    <x v="18"/>
    <x v="0"/>
    <s v="Não é endemica"/>
  </r>
  <r>
    <s v="Octomeria hatschbachii"/>
    <s v="Orchidaceae"/>
    <s v="VU"/>
    <s v="Vulnerável"/>
    <s v="Octomeria hatschbachii"/>
    <s v="Herbácea"/>
    <m/>
    <s v="x"/>
    <x v="8"/>
    <x v="0"/>
    <s v="Brasil"/>
  </r>
  <r>
    <s v="Pabstiella carinifera"/>
    <s v="Orchidaceae"/>
    <s v="VU"/>
    <s v="Vulnerável"/>
    <s v="Pabstiella carinifera"/>
    <s v="Herbácea"/>
    <m/>
    <s v="x"/>
    <x v="5"/>
    <x v="7"/>
    <s v="Brasil"/>
  </r>
  <r>
    <s v="Agalinis ramulifera"/>
    <s v="Orobanchaceae"/>
    <s v="EN"/>
    <s v="Em Perigo"/>
    <s v="Não Encontrado"/>
    <s v="Herbácea/Subarbusto"/>
    <m/>
    <s v="sim"/>
    <x v="29"/>
    <x v="0"/>
    <s v="Brasil"/>
  </r>
  <r>
    <s v="Oxalis paranaensis"/>
    <s v="Oxalidaceae"/>
    <s v="CR"/>
    <s v="Criticamente em Perigo"/>
    <s v="Não Encontrado"/>
    <s v="Herbácea/Subarbusto"/>
    <s v="sim"/>
    <s v="não"/>
    <x v="3"/>
    <x v="0"/>
    <s v="Paraná"/>
  </r>
  <r>
    <s v="Oxalis praetexta"/>
    <s v="Oxalidaceae"/>
    <s v="EN"/>
    <s v="Em Perigo"/>
    <s v="Não Encontrado"/>
    <s v="Herbácea"/>
    <m/>
    <s v="sim"/>
    <x v="18"/>
    <x v="7"/>
    <s v="Paraná"/>
  </r>
  <r>
    <s v="Passiflora setulosa"/>
    <s v="Passifloraceae"/>
    <s v="EN"/>
    <s v="Em Perigo"/>
    <s v="Passiflora setulosa"/>
    <s v="Liana"/>
    <m/>
    <s v="sim"/>
    <x v="10"/>
    <x v="0"/>
    <s v="Brasil"/>
  </r>
  <r>
    <s v="Picramnia excelsa"/>
    <s v="Picramniaceae"/>
    <s v="VU"/>
    <s v="Vulnerável"/>
    <s v="Não Encontrado"/>
    <s v="Árvore"/>
    <s v="sim"/>
    <s v="x"/>
    <x v="2"/>
    <x v="0"/>
    <s v="Brasil"/>
  </r>
  <r>
    <s v="Piper hatschbachii"/>
    <s v="Piperaceae"/>
    <s v="CR"/>
    <s v="Criticamente em Perigo"/>
    <s v="Piper hatschbachii"/>
    <s v="Arbusto"/>
    <m/>
    <s v="não"/>
    <x v="8"/>
    <x v="1"/>
    <s v="Paraná"/>
  </r>
  <r>
    <s v="Piper piritubanum"/>
    <s v="Piperaceae"/>
    <s v="EN"/>
    <s v="Em Perigo"/>
    <s v="Não Encontrado"/>
    <s v="Arbusto"/>
    <m/>
    <s v="não"/>
    <x v="7"/>
    <x v="2"/>
    <s v="Brasil"/>
  </r>
  <r>
    <s v="Stemodia hyptoides"/>
    <s v="Plantaginaceae"/>
    <s v="VU"/>
    <s v="Vulnerável"/>
    <s v="Não Encontrado"/>
    <s v="Herbácea"/>
    <m/>
    <s v="x"/>
    <x v="1"/>
    <x v="0"/>
    <s v="Não é endemica"/>
  </r>
  <r>
    <s v="Arthropogon xerachne"/>
    <s v="Poaceae"/>
    <s v="CR"/>
    <s v="Criticamente em Perigo"/>
    <s v="Não Encontrado"/>
    <s v="Herbácea"/>
    <m/>
    <s v="sim"/>
    <x v="2"/>
    <x v="0"/>
    <s v="Brasil"/>
  </r>
  <r>
    <s v="Agrostis longiberbis"/>
    <s v="Poaceae"/>
    <s v="EN"/>
    <s v="Em Perigo"/>
    <s v="Não Encontrado"/>
    <s v="Herbácea"/>
    <m/>
    <s v="sim"/>
    <x v="10"/>
    <x v="0"/>
    <s v="Brasil"/>
  </r>
  <r>
    <s v="Andropogon glaucophyllus"/>
    <s v="Poaceae"/>
    <s v="EN"/>
    <s v="Em Perigo"/>
    <s v="Não Encontrado"/>
    <s v="Herbácea/Subarbusto"/>
    <m/>
    <s v="sim"/>
    <x v="2"/>
    <x v="0"/>
    <s v="Não é endemica"/>
  </r>
  <r>
    <s v="Apoclada simplex"/>
    <s v="Poaceae"/>
    <s v="EN"/>
    <s v="Em Perigo"/>
    <s v="Não Encontrado"/>
    <s v="Herbácea"/>
    <m/>
    <s v="sim"/>
    <x v="0"/>
    <x v="0"/>
    <s v="Brasil"/>
  </r>
  <r>
    <s v="Chusquea attenuata"/>
    <s v="Poaceae"/>
    <s v="EN"/>
    <s v="Em Perigo"/>
    <s v="Não Encontrado"/>
    <s v="Bambu"/>
    <m/>
    <s v="não"/>
    <x v="2"/>
    <x v="0"/>
    <s v="Brasil"/>
  </r>
  <r>
    <s v="Danthonia cirrata"/>
    <s v="Poaceae"/>
    <s v="EN"/>
    <s v="Em Perigo"/>
    <s v="Não Encontrado"/>
    <s v="Herbácea"/>
    <m/>
    <s v="sim"/>
    <x v="3"/>
    <x v="0"/>
    <s v="Não é endemica"/>
  </r>
  <r>
    <s v="Deschampsia cespitosa"/>
    <s v="Poaceae"/>
    <s v="EN"/>
    <s v="Em Perigo"/>
    <s v="Não Encontrado"/>
    <s v="Herbácea"/>
    <m/>
    <s v="sim"/>
    <x v="18"/>
    <x v="0"/>
    <s v="Não é endemica"/>
  </r>
  <r>
    <s v="Paspalum rawitscheri"/>
    <s v="Poaceae"/>
    <s v="EN"/>
    <s v="Em Perigo"/>
    <s v="Não Encontrado"/>
    <s v="Herbácea"/>
    <m/>
    <s v="sim"/>
    <x v="5"/>
    <x v="0"/>
    <s v="Brasil"/>
  </r>
  <r>
    <s v="Paspalum repandum"/>
    <s v="Poaceae"/>
    <s v="EN"/>
    <s v="Em Perigo"/>
    <s v="Não Encontrado"/>
    <s v="Herbácea"/>
    <m/>
    <s v="sim"/>
    <x v="23"/>
    <x v="0"/>
    <s v="Brasil"/>
  </r>
  <r>
    <s v="Poa bradei"/>
    <s v="Poaceae"/>
    <s v="EN"/>
    <s v="Em Perigo"/>
    <s v="Não Encontrado"/>
    <s v="Herbácea"/>
    <m/>
    <s v="sim"/>
    <x v="1"/>
    <x v="0"/>
    <s v="Brasil"/>
  </r>
  <r>
    <s v="Agrostis lenis"/>
    <s v="Poaceae"/>
    <s v="VU"/>
    <s v="Vulnerável"/>
    <s v="Não Encontrado"/>
    <s v="Herbácea"/>
    <s v="sim"/>
    <s v="x"/>
    <x v="1"/>
    <x v="0"/>
    <s v="Não é endemica"/>
  </r>
  <r>
    <s v="Leersia ligularis"/>
    <s v="Poaceae"/>
    <s v="VU"/>
    <s v="Vulnerável"/>
    <s v="Não Encontrado"/>
    <s v="Herbácea"/>
    <m/>
    <s v="x"/>
    <x v="3"/>
    <x v="0"/>
    <s v="Não é endemica"/>
  </r>
  <r>
    <s v="Podocarpus brasiliensis"/>
    <s v="Podocarpaceae"/>
    <s v="EN"/>
    <s v="Em Perigo"/>
    <s v="Não Encontrado"/>
    <s v="Árvore"/>
    <m/>
    <s v="sim"/>
    <x v="7"/>
    <x v="0"/>
    <s v="Não é endemica"/>
  </r>
  <r>
    <s v="Podostemum rutifolium"/>
    <s v="Podostemaceae"/>
    <s v="VU"/>
    <s v="Vulnerável"/>
    <s v="Não Encontrado"/>
    <s v="Herbácea"/>
    <m/>
    <s v="x"/>
    <x v="1"/>
    <x v="0"/>
    <s v="Não é endemica"/>
  </r>
  <r>
    <s v="Lellingeria itatimensis"/>
    <s v="Polypodiaceae"/>
    <s v="CR"/>
    <s v="Criticamente em Perigo"/>
    <s v="Não Encontrado"/>
    <s v="Herbácea"/>
    <m/>
    <s v="não"/>
    <x v="3"/>
    <x v="8"/>
    <s v="Brasil"/>
  </r>
  <r>
    <s v="Grammitis fluminensis"/>
    <s v="Polypodiaceae"/>
    <s v="EN"/>
    <s v="Em Perigo"/>
    <s v="Não Encontrado"/>
    <s v="Herbácea"/>
    <m/>
    <s v="sim"/>
    <x v="7"/>
    <x v="0"/>
    <s v="Brasil"/>
  </r>
  <r>
    <s v="Portulaca hatschbachii"/>
    <s v="Portulacaceae"/>
    <s v="EN"/>
    <s v="Em Perigo"/>
    <s v="Portulaca hatschbachii"/>
    <s v="Herbácea"/>
    <m/>
    <s v="sim"/>
    <x v="7"/>
    <x v="0"/>
    <s v="Paraná"/>
  </r>
  <r>
    <s v="Euplassa cantareirae"/>
    <s v="Proteaceae"/>
    <s v="EN"/>
    <s v="Em Perigo"/>
    <s v="Não Encontrado"/>
    <s v="Árvore"/>
    <m/>
    <s v="sim"/>
    <x v="2"/>
    <x v="0"/>
    <s v="Brasil"/>
  </r>
  <r>
    <s v="Euplassa nebularis"/>
    <s v="Proteaceae"/>
    <s v="EN"/>
    <s v="Em Perigo"/>
    <s v="Não Encontrado"/>
    <s v="Árvore"/>
    <m/>
    <s v="sim"/>
    <x v="5"/>
    <x v="0"/>
    <s v="Brasil"/>
  </r>
  <r>
    <s v="Roupala asplenioides"/>
    <s v="Proteaceae"/>
    <s v="EN"/>
    <s v="Em Perigo"/>
    <s v="Roupala asplenioides"/>
    <s v="Arbusto/Árvore"/>
    <m/>
    <s v="não"/>
    <x v="3"/>
    <x v="0"/>
    <s v="Brasil"/>
  </r>
  <r>
    <s v="Roupala longepetiolata"/>
    <s v="Proteaceae"/>
    <s v="VU"/>
    <s v="Vulnerável"/>
    <s v="Não Encontrado"/>
    <s v="Árvore"/>
    <m/>
    <s v="x"/>
    <x v="27"/>
    <x v="0"/>
    <s v="Brasil"/>
  </r>
  <r>
    <s v="Doryopteris rediviva"/>
    <s v="Pteridaceae"/>
    <s v="VU"/>
    <s v="Vulnerável"/>
    <s v="Não Encontrado"/>
    <s v="Herbácea"/>
    <m/>
    <s v="x"/>
    <x v="2"/>
    <x v="0"/>
    <s v="Não é endemica"/>
  </r>
  <r>
    <s v="Colletia paradoxa"/>
    <s v="Rhamnaceae"/>
    <s v="EN"/>
    <s v="Em Perigo"/>
    <s v="Não Encontrado"/>
    <s v="Arbusto"/>
    <m/>
    <s v="sim"/>
    <x v="7"/>
    <x v="0"/>
    <s v="Não é endemica"/>
  </r>
  <r>
    <s v="Scutia arenicola"/>
    <s v="Rhamnaceae"/>
    <s v="EN"/>
    <s v="Em Perigo"/>
    <s v="Não Encontrado"/>
    <s v="Arbusto"/>
    <m/>
    <s v="não"/>
    <x v="7"/>
    <x v="0"/>
    <s v="Brasil"/>
  </r>
  <r>
    <s v="Discaria americana"/>
    <s v="Rhamnaceae"/>
    <s v="VU"/>
    <s v="Vulnerável"/>
    <s v="Discaria americana"/>
    <s v="Arbusto/Subarbusto"/>
    <m/>
    <s v="x"/>
    <x v="5"/>
    <x v="0"/>
    <s v="Não é endemica"/>
  </r>
  <r>
    <s v="Rhamnidium glabrum"/>
    <s v="Rhamnaceae"/>
    <s v="VU"/>
    <s v="Vulnerável"/>
    <s v="Não Encontrado"/>
    <s v="Árvore"/>
    <m/>
    <s v="x"/>
    <x v="7"/>
    <x v="0"/>
    <s v="Não é endemica"/>
  </r>
  <r>
    <s v="Galium rubidiflorum"/>
    <s v="Rubiaceae"/>
    <s v="CR"/>
    <s v="Criticamente em Perigo"/>
    <s v="Galium rubidiflorum"/>
    <s v="Herbácea"/>
    <m/>
    <s v="não"/>
    <x v="34"/>
    <x v="3"/>
    <s v="Paraná"/>
  </r>
  <r>
    <s v="Richardia schumannii"/>
    <s v="Rubiaceae"/>
    <s v="EN"/>
    <s v="Em Perigo"/>
    <s v="Não Encontrado"/>
    <s v="Herbácea"/>
    <m/>
    <s v="não"/>
    <x v="7"/>
    <x v="0"/>
    <s v="Brasil"/>
  </r>
  <r>
    <s v="Rudgea parquioides"/>
    <s v="Rubiaceae"/>
    <s v="EN"/>
    <s v="Em Perigo"/>
    <s v="Não Encontrado"/>
    <s v="Arbusto"/>
    <s v="sim"/>
    <s v="sim"/>
    <x v="10"/>
    <x v="0"/>
    <s v="Não é endemica"/>
  </r>
  <r>
    <s v="Simira hexandra"/>
    <s v="Rubiaceae"/>
    <s v="EN"/>
    <s v="Em Perigo"/>
    <s v="Não Encontrado"/>
    <s v="Arbusto, Árborea"/>
    <m/>
    <s v="sim"/>
    <x v="3"/>
    <x v="0"/>
    <s v="Não é endemica"/>
  </r>
  <r>
    <s v="Galianthe elegans"/>
    <s v="Rubiaceae"/>
    <s v="VU"/>
    <s v="Vulnerável"/>
    <s v="Galianthe elegans"/>
    <s v="Subarbusto"/>
    <s v="sim"/>
    <s v="x"/>
    <x v="8"/>
    <x v="0"/>
    <s v="Paraná"/>
  </r>
  <r>
    <s v="Psychotria fluminensis"/>
    <s v="Rubiaceae"/>
    <s v="VU"/>
    <s v="Vulnerável"/>
    <s v="Não Encontrado"/>
    <s v="Arbusto/Árvore"/>
    <m/>
    <s v="x"/>
    <x v="7"/>
    <x v="0"/>
    <s v="Brasil"/>
  </r>
  <r>
    <s v="Abatia angeliana"/>
    <s v="Salicaceae"/>
    <s v="VU"/>
    <s v="Vulnerável"/>
    <s v="Abatia angeliana"/>
    <s v="Arbusto"/>
    <m/>
    <s v="x"/>
    <x v="10"/>
    <x v="0"/>
    <s v="Paraná"/>
  </r>
  <r>
    <s v="Casearia paranaensis"/>
    <s v="Salicaceae"/>
    <s v="VU"/>
    <s v="Vulnerável"/>
    <s v="Casearia paranaensis"/>
    <s v="Árvore"/>
    <m/>
    <s v="não"/>
    <x v="1"/>
    <x v="0"/>
    <s v="Brasil"/>
  </r>
  <r>
    <s v="Xylosma glaberrima"/>
    <s v="Salicaceae"/>
    <s v="VU"/>
    <s v="Vulnerável"/>
    <s v="Não Encontrado"/>
    <s v="Árvore"/>
    <m/>
    <s v="x"/>
    <x v="10"/>
    <x v="0"/>
    <s v="Brasil"/>
  </r>
  <r>
    <s v="Serjania hatschbachii"/>
    <s v="Sapindaceae"/>
    <s v="CR"/>
    <s v="Criticamente em Perigo"/>
    <s v="Serjania hatschbachii"/>
    <s v="Liana"/>
    <m/>
    <s v="não"/>
    <x v="10"/>
    <x v="8"/>
    <s v="Brasil"/>
  </r>
  <r>
    <s v="Matayba cristae"/>
    <s v="Sapindaceae"/>
    <s v="VU"/>
    <s v="Vulnerável"/>
    <s v="Não Encontrado"/>
    <s v="Árvore"/>
    <m/>
    <s v="x"/>
    <x v="3"/>
    <x v="0"/>
    <s v="Brasil"/>
  </r>
  <r>
    <s v="Pouteria bullata"/>
    <s v="Sapotaceae"/>
    <s v="EN"/>
    <s v="Em Perigo"/>
    <s v="Pouteria bullata"/>
    <s v="Árvore"/>
    <m/>
    <s v="sim"/>
    <x v="7"/>
    <x v="0"/>
    <s v="Brasil"/>
  </r>
  <r>
    <s v="Castela tweedii"/>
    <s v="Simaroubaceae"/>
    <s v="EN"/>
    <s v="Em Perigo"/>
    <s v="Não Encontrado"/>
    <s v="Arbusto"/>
    <s v="sim"/>
    <s v="sim"/>
    <x v="10"/>
    <x v="0"/>
    <s v="Não é endemica"/>
  </r>
  <r>
    <s v="Smilax lappacea"/>
    <s v="Smilacaceae"/>
    <s v="EN"/>
    <s v="Em Perigo"/>
    <s v="Não Encontrado"/>
    <s v="Liana"/>
    <m/>
    <s v="sim"/>
    <x v="32"/>
    <x v="0"/>
    <s v="Brasil"/>
  </r>
  <r>
    <s v="Lycianthes repens"/>
    <s v="Solanaceae"/>
    <s v="EN"/>
    <s v="Em Perigo"/>
    <s v="Não Encontrado"/>
    <s v="Herbácea"/>
    <m/>
    <s v="sim"/>
    <x v="2"/>
    <x v="0"/>
    <s v="Brasil"/>
  </r>
  <r>
    <s v="Schwenckia curviflora"/>
    <s v="Solanaceae"/>
    <s v="EN"/>
    <s v="Em Perigo"/>
    <s v="Schwenckia curviflora"/>
    <s v="Herbácea"/>
    <m/>
    <s v="sim"/>
    <x v="7"/>
    <x v="0"/>
    <s v="Não é endemica"/>
  </r>
  <r>
    <s v="Solanum gertii"/>
    <s v="Solanaceae"/>
    <s v="EN"/>
    <s v="Em Perigo"/>
    <s v="Não Encontrado"/>
    <s v="Arbusto, Árborea"/>
    <m/>
    <s v="sim"/>
    <x v="16"/>
    <x v="0"/>
    <s v="Brasil"/>
  </r>
  <r>
    <s v="Solanum kleinii"/>
    <s v="Solanaceae"/>
    <s v="EN"/>
    <s v="Em Perigo"/>
    <s v="Não Encontrado"/>
    <s v="Arbusto, Árborea"/>
    <m/>
    <s v="sim"/>
    <x v="21"/>
    <x v="0"/>
    <s v="Brasil"/>
  </r>
  <r>
    <s v="Solanum pabstii"/>
    <s v="Solanaceae"/>
    <s v="EN"/>
    <s v="Em Perigo"/>
    <s v="Não Encontrado"/>
    <s v="Árvore"/>
    <m/>
    <s v="sim"/>
    <x v="5"/>
    <x v="0"/>
    <s v="Brasil"/>
  </r>
  <r>
    <s v="Solanum viscosissimum"/>
    <s v="Solanaceae"/>
    <s v="EN"/>
    <s v="Em Perigo"/>
    <s v="Não Encontrado"/>
    <s v="Liana"/>
    <m/>
    <s v="sim"/>
    <x v="7"/>
    <x v="0"/>
    <s v="Brasil"/>
  </r>
  <r>
    <s v="Calibrachoa spathulata"/>
    <s v="Solanaceae"/>
    <s v="VU"/>
    <s v="Vulnerável"/>
    <s v="Calibrachoa spathulata"/>
    <s v="Herbácea"/>
    <s v="sim"/>
    <s v="x"/>
    <x v="1"/>
    <x v="0"/>
    <s v="Brasil"/>
  </r>
  <r>
    <s v="Symplocos corymboclados"/>
    <s v="Symplocaceae"/>
    <s v="EN"/>
    <s v="Em Perigo"/>
    <s v="Não Encontrado"/>
    <s v="Arbusto, Árborea"/>
    <m/>
    <s v="sim"/>
    <x v="7"/>
    <x v="0"/>
    <s v="Brasil"/>
  </r>
  <r>
    <s v="Symplocos incrassata"/>
    <s v="Symplocaceae"/>
    <s v="EN"/>
    <s v="Em Perigo"/>
    <s v="Não Encontrado"/>
    <s v="Arbusto, Árborea"/>
    <m/>
    <s v="sim"/>
    <x v="18"/>
    <x v="0"/>
    <s v="Paraná"/>
  </r>
  <r>
    <s v="Symplocos kleinii"/>
    <s v="Symplocaceae"/>
    <s v="VU"/>
    <s v="Vulnerável"/>
    <s v="Não Encontrado"/>
    <s v="Arbusto/Árvore"/>
    <m/>
    <s v="x"/>
    <x v="5"/>
    <x v="0"/>
    <s v="Paraná"/>
  </r>
  <r>
    <s v="Tropaeolum warmingianum"/>
    <s v="Tropaeolaceae"/>
    <s v="EN"/>
    <s v="Em Perigo"/>
    <s v="Não Encontrado"/>
    <s v="Herbácea"/>
    <m/>
    <s v="sim"/>
    <x v="1"/>
    <x v="0"/>
    <s v="Não é endemica"/>
  </r>
  <r>
    <s v="Barbacenia paranaensis"/>
    <s v="Velloziaceae"/>
    <s v="EN"/>
    <s v="Em Perigo"/>
    <s v="Barbacenia paranaensis"/>
    <s v="Herbácea"/>
    <m/>
    <s v="sim"/>
    <x v="5"/>
    <x v="0"/>
    <s v="Brasil"/>
  </r>
  <r>
    <s v="Aloysia cordata"/>
    <s v="Verbenaceae"/>
    <s v="EN"/>
    <s v="Em Perigo"/>
    <s v="Não Encontrado"/>
    <s v="Arbusto"/>
    <m/>
    <s v="não"/>
    <x v="5"/>
    <x v="0"/>
    <s v="Paraná"/>
  </r>
  <r>
    <s v="Aloysia hatschbachii"/>
    <s v="Verbenaceae"/>
    <s v="EN"/>
    <s v="Em Perigo"/>
    <s v="Aloysia hatschbachii"/>
    <s v="Arbusto"/>
    <m/>
    <s v="não"/>
    <x v="12"/>
    <x v="0"/>
    <s v="Paraná"/>
  </r>
  <r>
    <s v="Viola gracillima"/>
    <s v="Violaceae"/>
    <s v="EN"/>
    <s v="Em Perigo"/>
    <s v="Não Encontrado"/>
    <s v="Herbácea"/>
    <m/>
    <s v="sim"/>
    <x v="7"/>
    <x v="0"/>
    <s v="Brasil"/>
  </r>
  <r>
    <s v="Callisthene kuhlmannii"/>
    <s v="Vochysiaceae"/>
    <s v="EN"/>
    <s v="Em Perigo"/>
    <s v="Não Encontrado"/>
    <s v="Árvore"/>
    <s v="sim"/>
    <s v="sim"/>
    <x v="10"/>
    <x v="0"/>
    <s v="Brasil"/>
  </r>
  <r>
    <s v="Xyris hatschbachii"/>
    <s v="Xyridaceae"/>
    <s v="CR"/>
    <s v="Criticamente em Perigo"/>
    <s v="Xyris hatschbachii"/>
    <s v="Herbácea"/>
    <s v="sim"/>
    <s v="sim"/>
    <x v="10"/>
    <x v="0"/>
    <s v="Brasil"/>
  </r>
  <r>
    <s v="Xyris rigida"/>
    <s v="Xyridaceae"/>
    <s v="CR"/>
    <s v="Criticamente em Perigo"/>
    <s v="Não Encontrado"/>
    <s v="Herbácea"/>
    <m/>
    <s v="sim"/>
    <x v="3"/>
    <x v="0"/>
    <s v="Brasil"/>
  </r>
  <r>
    <s v="Xyris sororia"/>
    <s v="Xyridaceae"/>
    <s v="CR"/>
    <s v="Criticamente em Perigo"/>
    <s v="Não Encontrado"/>
    <s v="Herbácea"/>
    <m/>
    <s v="não"/>
    <x v="18"/>
    <x v="0"/>
    <s v="Brasil"/>
  </r>
  <r>
    <s v="Xyris uninervis"/>
    <s v="Xyridaceae"/>
    <s v="CR"/>
    <s v="Criticamente em Perigo"/>
    <s v="Não Encontrado"/>
    <s v="Herbácea"/>
    <s v="sim"/>
    <s v="não"/>
    <x v="16"/>
    <x v="7"/>
    <s v="Brasil"/>
  </r>
  <r>
    <s v="Xyris reitzii"/>
    <s v="Xyridaceae"/>
    <s v="EN"/>
    <s v="Em Perigo"/>
    <s v="Não Encontrado"/>
    <s v="Herbácea"/>
    <m/>
    <s v="não"/>
    <x v="12"/>
    <x v="0"/>
    <s v="Brasil"/>
  </r>
  <r>
    <s v="Xyris lucida"/>
    <s v="Xyridaceae"/>
    <s v="EN"/>
    <s v="Em Perigo"/>
    <s v="Não Encontrado"/>
    <s v="Herbácea"/>
    <m/>
    <s v="sim"/>
    <x v="10"/>
    <x v="0"/>
    <s v="Brasil"/>
  </r>
  <r>
    <s v="Xyris neglecta"/>
    <s v="Xyridaceae"/>
    <s v="EN"/>
    <s v="Em Perigo"/>
    <s v="Não Encontrado"/>
    <s v="Herbácea"/>
    <m/>
    <s v="sim"/>
    <x v="7"/>
    <x v="0"/>
    <s v="Brasil"/>
  </r>
  <r>
    <s v="Xyris vacillans"/>
    <s v="Xyridaceae"/>
    <s v="EN"/>
    <s v="Em Perigo"/>
    <s v="Não Encontrado"/>
    <s v="Herbácea"/>
    <m/>
    <s v="sim"/>
    <x v="2"/>
    <x v="0"/>
    <s v="Brasil"/>
  </r>
  <r>
    <s v="Xyris stenophylla"/>
    <s v="Xyridaceae"/>
    <s v="VU"/>
    <s v="Vulnerável"/>
    <s v="Não Encontrado"/>
    <s v="Herbácea"/>
    <m/>
    <s v="x"/>
    <x v="5"/>
    <x v="0"/>
    <s v="Brasi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x v="0"/>
    <x v="0"/>
    <s v="EN"/>
    <x v="0"/>
    <s v="Dyschoriste lavandulacea"/>
    <s v="Herbácea"/>
    <m/>
    <s v="não"/>
    <s v="2003/2012"/>
    <s v="&gt;10"/>
    <s v="Não é endemica"/>
  </r>
  <r>
    <x v="1"/>
    <x v="0"/>
    <s v="EN"/>
    <x v="0"/>
    <s v="Pachystachys dubiosa"/>
    <s v="Arbusto"/>
    <m/>
    <s v="não"/>
    <s v="2019/2020"/>
    <s v="&gt;10"/>
    <s v="Brasil"/>
  </r>
  <r>
    <x v="2"/>
    <x v="0"/>
    <s v="EN"/>
    <x v="0"/>
    <s v="Schaueria paranaensis"/>
    <s v="Arbusto"/>
    <m/>
    <s v="sim"/>
    <s v="2016/2019"/>
    <s v="&gt;10"/>
    <s v="Brasil"/>
  </r>
  <r>
    <x v="3"/>
    <x v="0"/>
    <s v="VU"/>
    <x v="1"/>
    <s v="Justicia ramulosa"/>
    <s v="Subarbusto"/>
    <m/>
    <s v="x"/>
    <s v="2017/2018"/>
    <s v="&gt;10"/>
    <s v="Não é endemica"/>
  </r>
  <r>
    <x v="4"/>
    <x v="1"/>
    <s v="CR"/>
    <x v="2"/>
    <s v="Não Encontrado"/>
    <s v="Herbácea"/>
    <m/>
    <s v="não"/>
    <s v="1971/1996/1999"/>
    <n v="3"/>
    <s v="Brasil"/>
  </r>
  <r>
    <x v="5"/>
    <x v="1"/>
    <s v="EN"/>
    <x v="0"/>
    <s v="Não Encontrado"/>
    <s v="Herbácea"/>
    <m/>
    <s v="sim"/>
    <s v="2019/2021"/>
    <s v="&gt;10"/>
    <s v="Brasil"/>
  </r>
  <r>
    <x v="6"/>
    <x v="2"/>
    <s v="EN"/>
    <x v="0"/>
    <s v="Não Encontrado"/>
    <s v="Subarbusto"/>
    <m/>
    <s v="não"/>
    <s v="2017/2019"/>
    <s v="&gt;10"/>
    <s v="Brasil"/>
  </r>
  <r>
    <x v="7"/>
    <x v="2"/>
    <s v="VU"/>
    <x v="1"/>
    <s v="Gomphrena paranensis"/>
    <s v="Subarbusto"/>
    <m/>
    <s v="x"/>
    <s v="2011/2012"/>
    <s v="&gt;10"/>
    <s v="Brasil"/>
  </r>
  <r>
    <x v="8"/>
    <x v="2"/>
    <s v="VU"/>
    <x v="1"/>
    <s v="Gomphrena regeliana"/>
    <s v="Subarbusto"/>
    <m/>
    <s v="x"/>
    <s v="1994/1995"/>
    <s v="&gt;10"/>
    <s v="Brasil"/>
  </r>
  <r>
    <x v="9"/>
    <x v="3"/>
    <s v="CR"/>
    <x v="2"/>
    <s v="Hippeastrum vittatum"/>
    <s v="Herbácea"/>
    <m/>
    <s v="sim"/>
    <s v="2018/2022"/>
    <s v="&gt;10"/>
    <s v="Não é endemica"/>
  </r>
  <r>
    <x v="10"/>
    <x v="3"/>
    <s v="EN"/>
    <x v="0"/>
    <s v="Não Encontrado"/>
    <s v="Herbácea"/>
    <s v="sim"/>
    <s v="sim"/>
    <s v="2014/2017"/>
    <s v="&gt;10"/>
    <s v="Brasil"/>
  </r>
  <r>
    <x v="11"/>
    <x v="3"/>
    <s v="EN"/>
    <x v="0"/>
    <s v="Hippeastrum santacatarina"/>
    <s v="Herbácea"/>
    <m/>
    <s v="sim"/>
    <s v="2018/2020"/>
    <s v="&gt;10"/>
    <s v="Brasil"/>
  </r>
  <r>
    <x v="12"/>
    <x v="3"/>
    <s v="EN"/>
    <x v="0"/>
    <s v="Hippeastrum striatum"/>
    <s v="Herbácea"/>
    <m/>
    <s v="sim"/>
    <s v="2021/2022"/>
    <s v="&gt;10"/>
    <s v="Não é endemica"/>
  </r>
  <r>
    <x v="13"/>
    <x v="3"/>
    <s v="EN"/>
    <x v="0"/>
    <s v="Zephyranthes blumenavia"/>
    <s v="Herbácea"/>
    <m/>
    <s v="sim"/>
    <s v="2017/2022"/>
    <s v="&gt;10"/>
    <s v="Brasil"/>
  </r>
  <r>
    <x v="14"/>
    <x v="3"/>
    <s v="EN"/>
    <x v="0"/>
    <s v="Zephyranthes paranaensis"/>
    <s v="Herbácea"/>
    <m/>
    <s v="sim"/>
    <s v="2019/2021"/>
    <s v="&gt;10"/>
    <s v="DESCONHECIDO"/>
  </r>
  <r>
    <x v="15"/>
    <x v="3"/>
    <s v="VU"/>
    <x v="1"/>
    <s v="Zephyranthes capivarina"/>
    <s v="Herbácea"/>
    <m/>
    <s v="x"/>
    <s v="1969/2008"/>
    <n v="3"/>
    <s v="DESCONHECIDO"/>
  </r>
  <r>
    <x v="16"/>
    <x v="4"/>
    <s v="VU"/>
    <x v="1"/>
    <s v="Não Encontrado"/>
    <s v="Herbácea"/>
    <m/>
    <s v="x"/>
    <s v="2021/2022"/>
    <s v="&gt;10"/>
    <s v="Não é endemica"/>
  </r>
  <r>
    <x v="17"/>
    <x v="5"/>
    <s v="VU"/>
    <x v="1"/>
    <s v="Não Encontrado"/>
    <s v="Árvore"/>
    <m/>
    <s v="x"/>
    <s v="2022/2023"/>
    <s v="&gt;10"/>
    <s v="Brasil"/>
  </r>
  <r>
    <x v="18"/>
    <x v="6"/>
    <s v="CR"/>
    <x v="2"/>
    <s v="Eryngium corallinum"/>
    <s v="Herbácea"/>
    <m/>
    <s v="sim"/>
    <s v="2019/2022"/>
    <s v="&gt;10"/>
    <s v="Brasil"/>
  </r>
  <r>
    <x v="19"/>
    <x v="6"/>
    <s v="EN"/>
    <x v="0"/>
    <s v="Não Encontrado"/>
    <s v="Herbácea"/>
    <m/>
    <s v="sim"/>
    <s v="2000/2005"/>
    <s v="&gt;10"/>
    <s v="Brasil"/>
  </r>
  <r>
    <x v="20"/>
    <x v="6"/>
    <s v="EN"/>
    <x v="0"/>
    <s v="Não Encontrado"/>
    <s v="Herbácea"/>
    <m/>
    <s v="sim"/>
    <s v="2018/2021"/>
    <s v="&gt;10"/>
    <s v="Brasil"/>
  </r>
  <r>
    <x v="21"/>
    <x v="6"/>
    <s v="VU"/>
    <x v="1"/>
    <s v="Não Encontrado"/>
    <s v="Herbácea"/>
    <m/>
    <s v="x"/>
    <s v="2019/2020"/>
    <s v="&gt;10"/>
    <s v="Brasil"/>
  </r>
  <r>
    <x v="22"/>
    <x v="6"/>
    <s v="VU"/>
    <x v="1"/>
    <s v="Não Encontrado"/>
    <s v="Herbácea"/>
    <s v="sim"/>
    <s v="x"/>
    <s v="2018/2021"/>
    <s v="&gt;10"/>
    <s v="Brasil"/>
  </r>
  <r>
    <x v="23"/>
    <x v="6"/>
    <s v="VU"/>
    <x v="1"/>
    <s v="Lilaeopsis brasiliensis"/>
    <s v="Herbácea"/>
    <m/>
    <s v="x"/>
    <s v="2019/2022"/>
    <s v="&gt;10"/>
    <s v="Não é endemica"/>
  </r>
  <r>
    <x v="24"/>
    <x v="7"/>
    <s v="EN"/>
    <x v="0"/>
    <s v="Gyrostelma bornmuelleri"/>
    <s v="Subarbusto"/>
    <m/>
    <s v="não"/>
    <s v="1977/2013"/>
    <n v="8"/>
    <s v="Não é endemica"/>
  </r>
  <r>
    <x v="25"/>
    <x v="7"/>
    <s v="EN"/>
    <x v="0"/>
    <s v="Jobinia hatschbachii"/>
    <s v="Liana"/>
    <m/>
    <s v="não"/>
    <n v="1970"/>
    <n v="1"/>
    <s v="Paraná"/>
  </r>
  <r>
    <x v="26"/>
    <x v="7"/>
    <s v="EN"/>
    <x v="0"/>
    <s v="Matelea hatschbachii"/>
    <s v="Liana"/>
    <m/>
    <s v="não"/>
    <s v="1970/1991"/>
    <n v="5"/>
    <s v="Paraná"/>
  </r>
  <r>
    <x v="27"/>
    <x v="7"/>
    <s v="EN"/>
    <x v="0"/>
    <s v="Oxypetalum dusenii"/>
    <s v="Herbácea, subarbusto"/>
    <m/>
    <s v="sim"/>
    <s v="2020/2021"/>
    <s v="&gt;10"/>
    <s v="Paraná"/>
  </r>
  <r>
    <x v="28"/>
    <x v="7"/>
    <s v="VU"/>
    <x v="1"/>
    <s v="Matelea glaziovii"/>
    <s v="Liana"/>
    <m/>
    <s v="x"/>
    <s v="2011/2012"/>
    <s v="&gt;10"/>
    <s v="Brasil"/>
  </r>
  <r>
    <x v="29"/>
    <x v="8"/>
    <s v="VU"/>
    <x v="1"/>
    <s v="Não Encontrado"/>
    <s v="Liana"/>
    <m/>
    <s v="x"/>
    <s v="2019/2020"/>
    <s v="&gt;10"/>
    <s v="Não é endemica"/>
  </r>
  <r>
    <x v="30"/>
    <x v="9"/>
    <s v="EN"/>
    <x v="0"/>
    <s v="Não Encontrado"/>
    <s v="Herbácea"/>
    <m/>
    <s v="sim"/>
    <s v="2019/2022"/>
    <s v="&gt;10"/>
    <s v="Brasil"/>
  </r>
  <r>
    <x v="31"/>
    <x v="10"/>
    <s v="EN"/>
    <x v="0"/>
    <s v="Araucaria angustifolia"/>
    <s v="Árvore"/>
    <s v="sim"/>
    <s v="sim"/>
    <s v="2022/2023"/>
    <s v="&gt;10"/>
    <s v="Não é endemica"/>
  </r>
  <r>
    <x v="32"/>
    <x v="11"/>
    <s v="EN"/>
    <x v="0"/>
    <s v="Não Encontrado"/>
    <s v="Árvore"/>
    <m/>
    <s v="sim"/>
    <s v="2021/2022"/>
    <s v="&gt;10"/>
    <s v="Brasil"/>
  </r>
  <r>
    <x v="33"/>
    <x v="11"/>
    <s v="VU"/>
    <x v="1"/>
    <s v="Butia microspadix"/>
    <s v="Palmeira"/>
    <s v="sim"/>
    <s v="x"/>
    <s v="2017/2018"/>
    <s v="&gt;10"/>
    <s v="Brasil"/>
  </r>
  <r>
    <x v="34"/>
    <x v="11"/>
    <s v="VU"/>
    <x v="1"/>
    <s v="Não Encontrado"/>
    <s v="Palmeira"/>
    <m/>
    <s v="x"/>
    <s v="2022/2023"/>
    <s v="&gt;10"/>
    <s v="Não é endemica"/>
  </r>
  <r>
    <x v="35"/>
    <x v="11"/>
    <s v="VU"/>
    <x v="1"/>
    <s v="Não Encontrado"/>
    <s v="Palmeira"/>
    <m/>
    <s v="x"/>
    <s v="2016/2019"/>
    <s v="&gt;10"/>
    <s v="Não é endemica"/>
  </r>
  <r>
    <x v="36"/>
    <x v="12"/>
    <s v="CR"/>
    <x v="2"/>
    <s v="Não Encontrado"/>
    <s v="Herbácea/Subarbusto"/>
    <m/>
    <s v="não"/>
    <s v="1946/2018"/>
    <n v="2"/>
    <s v="Paraná"/>
  </r>
  <r>
    <x v="37"/>
    <x v="12"/>
    <s v="CR"/>
    <x v="2"/>
    <s v="Não Encontrado"/>
    <s v="Liana"/>
    <m/>
    <s v="sim"/>
    <s v="1998/2012"/>
    <s v="&gt;10"/>
    <s v="Não é endemica"/>
  </r>
  <r>
    <x v="38"/>
    <x v="12"/>
    <s v="CR"/>
    <x v="2"/>
    <s v="Picrosia cabreriana"/>
    <s v="Herbácea"/>
    <s v="sim"/>
    <s v="sim"/>
    <s v="2015/2021"/>
    <s v="&gt;10"/>
    <s v="Não é endemica"/>
  </r>
  <r>
    <x v="39"/>
    <x v="12"/>
    <s v="EN"/>
    <x v="0"/>
    <s v="Não Encontrado"/>
    <s v="Herbácea"/>
    <m/>
    <s v="sim"/>
    <s v="2021/2022"/>
    <s v="&gt;10"/>
    <s v="Não é endemica"/>
  </r>
  <r>
    <x v="40"/>
    <x v="12"/>
    <s v="EN"/>
    <x v="0"/>
    <s v="Baccharis aracatubensis"/>
    <s v="Arbusto"/>
    <s v="sim"/>
    <s v="sim"/>
    <s v="2017/2019"/>
    <s v="&gt;10"/>
    <s v="Brasil"/>
  </r>
  <r>
    <x v="41"/>
    <x v="12"/>
    <s v="EN"/>
    <x v="0"/>
    <s v="Chromolaena rhinanthacea"/>
    <s v="Subarbusto"/>
    <m/>
    <s v="não"/>
    <s v="2019/2022"/>
    <s v="&gt;10"/>
    <s v="DESCONHECIDO"/>
  </r>
  <r>
    <x v="42"/>
    <x v="12"/>
    <s v="EN"/>
    <x v="0"/>
    <s v="Chrysolaena dusenii"/>
    <s v="Subarbusto"/>
    <m/>
    <s v="não"/>
    <s v="2016/2020"/>
    <n v="8"/>
    <s v="Brasil"/>
  </r>
  <r>
    <x v="43"/>
    <x v="12"/>
    <s v="EN"/>
    <x v="0"/>
    <s v="Dendrophorbium paranense"/>
    <s v="Arbusto, Subarbusto"/>
    <m/>
    <s v="sim"/>
    <s v="2014/2019"/>
    <s v="&gt;10"/>
    <s v="Brasil"/>
  </r>
  <r>
    <x v="44"/>
    <x v="12"/>
    <s v="EN"/>
    <x v="0"/>
    <s v="Disynaphia variolata"/>
    <s v="Subarbusto"/>
    <m/>
    <s v="não"/>
    <s v="1976/1990"/>
    <n v="6"/>
    <s v="Brasil"/>
  </r>
  <r>
    <x v="45"/>
    <x v="12"/>
    <s v="EN"/>
    <x v="0"/>
    <s v="Não Encontrado"/>
    <s v="Herbácea"/>
    <m/>
    <s v="sim"/>
    <s v="2021/2022"/>
    <s v="&gt;10"/>
    <s v="Não é endemica"/>
  </r>
  <r>
    <x v="46"/>
    <x v="12"/>
    <s v="EN"/>
    <x v="0"/>
    <s v="Lessingianthus asteriflorus"/>
    <s v="Arbusto"/>
    <m/>
    <s v="sim"/>
    <s v="2014/2015"/>
    <s v="&gt;10"/>
    <s v="Não é endemica"/>
  </r>
  <r>
    <x v="47"/>
    <x v="12"/>
    <s v="EN"/>
    <x v="0"/>
    <s v="Lessingianthus westermanii"/>
    <s v="Arbusto"/>
    <m/>
    <s v="não"/>
    <s v="2013/2015"/>
    <n v="5"/>
    <s v="Paraná"/>
  </r>
  <r>
    <x v="48"/>
    <x v="12"/>
    <s v="EN"/>
    <x v="0"/>
    <s v="Lulia nervosa"/>
    <s v="Arbusto"/>
    <m/>
    <s v="sim"/>
    <s v="2019/2020"/>
    <s v="&gt;10"/>
    <s v="Brasil"/>
  </r>
  <r>
    <x v="49"/>
    <x v="12"/>
    <s v="EN"/>
    <x v="0"/>
    <s v="Não Encontrado"/>
    <s v="Liana"/>
    <m/>
    <s v="sim"/>
    <s v="2015/2021"/>
    <s v="&gt;10"/>
    <s v="Brasil"/>
  </r>
  <r>
    <x v="50"/>
    <x v="12"/>
    <s v="EN"/>
    <x v="0"/>
    <s v="Não Encontrado"/>
    <s v="Liana"/>
    <m/>
    <s v="sim"/>
    <s v="2016/2019"/>
    <s v="&gt;10"/>
    <s v="Brasil"/>
  </r>
  <r>
    <x v="51"/>
    <x v="12"/>
    <s v="EN"/>
    <x v="0"/>
    <s v="Mikania pinnatiloba"/>
    <s v="Subarbusto"/>
    <m/>
    <s v="sim"/>
    <s v="2013/2017"/>
    <s v="&gt;10"/>
    <s v="Não é endemica"/>
  </r>
  <r>
    <x v="52"/>
    <x v="12"/>
    <s v="EN"/>
    <x v="0"/>
    <s v="Mikania viminea"/>
    <s v="Subarbusto"/>
    <m/>
    <s v="sim"/>
    <s v="2011/2017"/>
    <s v="&gt;10"/>
    <s v="Brasil"/>
  </r>
  <r>
    <x v="53"/>
    <x v="12"/>
    <s v="EN"/>
    <x v="0"/>
    <s v="Moquiniastrum argyreum"/>
    <s v="Arbusto"/>
    <m/>
    <s v="sim"/>
    <s v="2014/2015"/>
    <n v="9"/>
    <s v="Paraná"/>
  </r>
  <r>
    <x v="54"/>
    <x v="12"/>
    <s v="EN"/>
    <x v="0"/>
    <s v="Senecio heteroschizus"/>
    <s v="Herbácea"/>
    <m/>
    <s v="não"/>
    <s v="2005/2018"/>
    <n v="8"/>
    <s v="Não é endemica"/>
  </r>
  <r>
    <x v="55"/>
    <x v="12"/>
    <s v="EN"/>
    <x v="0"/>
    <s v="Stevia catharinensis"/>
    <s v="Herbácea"/>
    <m/>
    <s v="não"/>
    <s v="2018/2019"/>
    <s v="&gt;10"/>
    <s v="Brasil"/>
  </r>
  <r>
    <x v="56"/>
    <x v="12"/>
    <s v="EN"/>
    <x v="0"/>
    <s v="Não Encontrado"/>
    <s v="Herbácea"/>
    <m/>
    <s v="sim"/>
    <s v="2019/2021"/>
    <s v="&gt;10"/>
    <s v="Não é endemica"/>
  </r>
  <r>
    <x v="57"/>
    <x v="12"/>
    <s v="VU"/>
    <x v="1"/>
    <s v="Não Encontrado"/>
    <s v="Subarbusto"/>
    <m/>
    <s v="x"/>
    <s v="2019/2022"/>
    <s v="&gt;10"/>
    <s v="Brasil"/>
  </r>
  <r>
    <x v="58"/>
    <x v="12"/>
    <s v="VU"/>
    <x v="1"/>
    <s v="Calea acaulis"/>
    <s v="Herbácea"/>
    <m/>
    <s v="x"/>
    <s v="2013/2021"/>
    <s v="&gt;10"/>
    <s v="Não é endemica"/>
  </r>
  <r>
    <x v="59"/>
    <x v="12"/>
    <s v="VU"/>
    <x v="1"/>
    <s v="Calea gentianoides"/>
    <s v="Herbácea"/>
    <m/>
    <s v="x"/>
    <s v="1965/1968"/>
    <s v="&gt;10"/>
    <s v="Brasil"/>
  </r>
  <r>
    <x v="60"/>
    <x v="12"/>
    <s v="VU"/>
    <x v="1"/>
    <s v="Não Encontrado"/>
    <s v="Herbácea"/>
    <m/>
    <s v="não"/>
    <s v="2020/2021"/>
    <s v="&gt;10"/>
    <s v="Brasil"/>
  </r>
  <r>
    <x v="61"/>
    <x v="12"/>
    <s v="VU"/>
    <x v="1"/>
    <s v="Chrysolaena nicolackii"/>
    <s v="Subarbusto"/>
    <m/>
    <s v="x"/>
    <s v="2016/2021"/>
    <s v="&gt;10"/>
    <s v="Paraná"/>
  </r>
  <r>
    <x v="62"/>
    <x v="12"/>
    <s v="VU"/>
    <x v="1"/>
    <s v="Não Encontrado"/>
    <s v="Subarbusto"/>
    <m/>
    <s v="x"/>
    <s v="2020/2021"/>
    <s v="&gt;10"/>
    <s v="Brasil"/>
  </r>
  <r>
    <x v="63"/>
    <x v="12"/>
    <s v="VU"/>
    <x v="1"/>
    <s v="Lessingianthus exiguus"/>
    <s v="Herbácea"/>
    <m/>
    <s v="x"/>
    <s v="2019/2020"/>
    <s v="&gt;10"/>
    <s v="Brasil"/>
  </r>
  <r>
    <x v="64"/>
    <x v="12"/>
    <s v="VU"/>
    <x v="1"/>
    <s v="Não Encontrado"/>
    <s v="Subarbusto"/>
    <m/>
    <s v="x"/>
    <s v="2015/2016"/>
    <s v="&gt;10"/>
    <s v="Não é endemica"/>
  </r>
  <r>
    <x v="65"/>
    <x v="12"/>
    <s v="VU"/>
    <x v="1"/>
    <s v="Lessingianthus reitzianus"/>
    <s v="Herbácea/Subarbusto"/>
    <m/>
    <s v="x"/>
    <s v="2015/2016"/>
    <s v="&gt;10"/>
    <s v="Brasil"/>
  </r>
  <r>
    <x v="66"/>
    <x v="12"/>
    <s v="VU"/>
    <x v="1"/>
    <s v="Não Encontrado"/>
    <s v="Liana"/>
    <m/>
    <s v="x"/>
    <s v="2021/2023"/>
    <s v="&gt;10"/>
    <s v="Brasil"/>
  </r>
  <r>
    <x v="67"/>
    <x v="12"/>
    <s v="VU"/>
    <x v="1"/>
    <s v="Não Encontrado"/>
    <s v="Liana"/>
    <m/>
    <s v="x"/>
    <s v="2019/2023"/>
    <s v="&gt;10"/>
    <s v="Brasil"/>
  </r>
  <r>
    <x v="68"/>
    <x v="12"/>
    <s v="VU"/>
    <x v="1"/>
    <s v="Não Encontrado"/>
    <s v="Liana"/>
    <m/>
    <s v="x"/>
    <s v="2019/2022"/>
    <s v="&gt;10"/>
    <s v="Brasil"/>
  </r>
  <r>
    <x v="69"/>
    <x v="12"/>
    <s v="VU"/>
    <x v="1"/>
    <s v="Não Encontrado"/>
    <s v="Arbusto"/>
    <m/>
    <s v="x"/>
    <s v="2017/2023"/>
    <s v="&gt;10"/>
    <s v="Não é endemica"/>
  </r>
  <r>
    <x v="70"/>
    <x v="12"/>
    <s v="VU"/>
    <x v="1"/>
    <s v="Senecio langei"/>
    <s v="Subarbusto"/>
    <m/>
    <s v="x"/>
    <s v="2017/2020"/>
    <s v="&gt;10"/>
    <s v="Brasil"/>
  </r>
  <r>
    <x v="71"/>
    <x v="12"/>
    <s v="VU"/>
    <x v="1"/>
    <s v="Não Encontrado"/>
    <s v="Herbácea/Subarbusto"/>
    <m/>
    <s v="x"/>
    <s v="2012/2019"/>
    <s v="&gt;10"/>
    <s v="Não é endemica"/>
  </r>
  <r>
    <x v="72"/>
    <x v="12"/>
    <s v="VU"/>
    <x v="1"/>
    <s v="Trichocline linearifolia"/>
    <s v="Herbácea"/>
    <m/>
    <s v="x"/>
    <s v="2015/2022"/>
    <s v="&gt;10"/>
    <s v="Brasil"/>
  </r>
  <r>
    <x v="73"/>
    <x v="12"/>
    <s v="VU"/>
    <x v="1"/>
    <s v="Trixis glaziovii"/>
    <s v="Herbácea/Subarbusto"/>
    <m/>
    <s v="x"/>
    <s v="2022/2023"/>
    <s v="&gt;10"/>
    <s v="Brasil"/>
  </r>
  <r>
    <x v="74"/>
    <x v="12"/>
    <s v="VU"/>
    <x v="1"/>
    <s v="Vickia rotundifolia"/>
    <s v="Arbusto"/>
    <m/>
    <s v="x"/>
    <s v="1950/1965"/>
    <s v="&gt;10"/>
    <s v="Brasil"/>
  </r>
  <r>
    <x v="75"/>
    <x v="13"/>
    <s v="EN"/>
    <x v="0"/>
    <s v="Não Encontrado"/>
    <s v="Herbácea"/>
    <m/>
    <s v="sim"/>
    <s v="2015/2016"/>
    <s v="&gt;10"/>
    <s v="Brasil"/>
  </r>
  <r>
    <x v="76"/>
    <x v="13"/>
    <s v="EN"/>
    <x v="0"/>
    <s v="Não Encontrado"/>
    <s v="Herbácea"/>
    <m/>
    <s v="sim"/>
    <s v="2018/2020"/>
    <s v="&gt;10"/>
    <s v="Não é endemica"/>
  </r>
  <r>
    <x v="77"/>
    <x v="13"/>
    <s v="EN"/>
    <x v="0"/>
    <s v="Begonia pluvialis"/>
    <s v="Herbácea"/>
    <m/>
    <s v="não"/>
    <s v="1973/1992"/>
    <n v="5"/>
    <s v="Não é endemica"/>
  </r>
  <r>
    <x v="78"/>
    <x v="13"/>
    <s v="EN"/>
    <x v="0"/>
    <s v="Não Encontrado"/>
    <s v="Herbácea"/>
    <m/>
    <s v="sim"/>
    <s v="2021/2022"/>
    <s v="&gt;10"/>
    <s v="Brasil"/>
  </r>
  <r>
    <x v="79"/>
    <x v="13"/>
    <s v="EN"/>
    <x v="0"/>
    <s v="Não Encontrado"/>
    <s v="Herbácea"/>
    <m/>
    <s v="sim"/>
    <s v="2008/2011"/>
    <s v="&gt;10"/>
    <s v="Brasil"/>
  </r>
  <r>
    <x v="80"/>
    <x v="14"/>
    <s v="EN"/>
    <x v="0"/>
    <s v="Anemopaegma arvense"/>
    <s v="Arbusto"/>
    <m/>
    <s v="sim"/>
    <s v="2022/2023"/>
    <s v="&gt;10"/>
    <s v="Não é endemica"/>
  </r>
  <r>
    <x v="81"/>
    <x v="14"/>
    <s v="EN"/>
    <x v="0"/>
    <s v="Não Encontrado"/>
    <s v="Árvore"/>
    <m/>
    <s v="não"/>
    <s v="2022/2023"/>
    <s v="&gt;10"/>
    <s v="Brasil"/>
  </r>
  <r>
    <x v="81"/>
    <x v="14"/>
    <s v="VU"/>
    <x v="1"/>
    <s v="Não Encontrado"/>
    <s v="Árvore"/>
    <m/>
    <s v="x"/>
    <s v="2022/2023"/>
    <s v="&gt;10"/>
    <s v="Brasil"/>
  </r>
  <r>
    <x v="82"/>
    <x v="15"/>
    <s v="CR"/>
    <x v="2"/>
    <s v="Dyckia hatschbachii"/>
    <s v="Herbácea"/>
    <m/>
    <s v="não"/>
    <n v="1951"/>
    <n v="1"/>
    <s v="Paraná"/>
  </r>
  <r>
    <x v="83"/>
    <x v="15"/>
    <s v="EN"/>
    <x v="0"/>
    <s v="Não Encontrado"/>
    <s v="Herbácea"/>
    <s v="sim"/>
    <s v="sim"/>
    <s v="2019/2020"/>
    <s v="&gt;10"/>
    <s v="Brasil"/>
  </r>
  <r>
    <x v="84"/>
    <x v="15"/>
    <s v="EN"/>
    <x v="0"/>
    <s v="Dyckia fosteriana"/>
    <s v="Herbácea"/>
    <m/>
    <s v="não"/>
    <s v="2020/2021"/>
    <s v="&gt;10"/>
    <s v="Paraná"/>
  </r>
  <r>
    <x v="85"/>
    <x v="15"/>
    <s v="EN"/>
    <x v="0"/>
    <s v="Não Encontrado"/>
    <s v="Herbácea"/>
    <s v="sim"/>
    <s v="sim"/>
    <s v="2022/2023"/>
    <s v="&gt;10"/>
    <s v="Brasil"/>
  </r>
  <r>
    <x v="86"/>
    <x v="15"/>
    <s v="EN"/>
    <x v="0"/>
    <s v="Não Encontrado"/>
    <s v="Herbácea"/>
    <m/>
    <s v="não"/>
    <s v="2021/2022"/>
    <s v="&gt;10"/>
    <s v="Não é endemica"/>
  </r>
  <r>
    <x v="87"/>
    <x v="15"/>
    <s v="EN"/>
    <x v="0"/>
    <s v="Não Encontrado"/>
    <s v="Herbácea"/>
    <m/>
    <s v="sim"/>
    <s v="2022/2023"/>
    <s v="&gt;10"/>
    <s v="Não é endemica"/>
  </r>
  <r>
    <x v="88"/>
    <x v="15"/>
    <s v="EN"/>
    <x v="0"/>
    <s v="Vriesea pinottii"/>
    <s v="Herbácea"/>
    <m/>
    <s v="não"/>
    <s v="1981/2010"/>
    <n v="7"/>
    <s v="Brasil"/>
  </r>
  <r>
    <x v="89"/>
    <x v="15"/>
    <s v="EN"/>
    <x v="0"/>
    <s v="Não Encontrado"/>
    <s v="Herbácea"/>
    <m/>
    <s v="sim"/>
    <s v="2016/2017"/>
    <s v="&gt;10"/>
    <s v="Brasil"/>
  </r>
  <r>
    <x v="90"/>
    <x v="16"/>
    <s v="EN"/>
    <x v="0"/>
    <s v="Não Encontrado"/>
    <s v="Subarbusto"/>
    <m/>
    <s v="não"/>
    <s v="2019/2021"/>
    <s v="&gt;10"/>
    <s v="Não é endemica"/>
  </r>
  <r>
    <x v="91"/>
    <x v="17"/>
    <s v="EN"/>
    <x v="0"/>
    <s v="Não Encontrado"/>
    <s v="Herbácea"/>
    <m/>
    <s v="sim"/>
    <s v="2005/2013"/>
    <s v="&gt;10"/>
    <s v="Não é endemica"/>
  </r>
  <r>
    <x v="92"/>
    <x v="18"/>
    <s v="EN"/>
    <x v="0"/>
    <s v="Lobelia langeana"/>
    <s v="Herbácea"/>
    <m/>
    <s v="sim"/>
    <s v="2020/2022"/>
    <s v="&gt;10"/>
    <s v="Brasil"/>
  </r>
  <r>
    <x v="93"/>
    <x v="19"/>
    <s v="VU"/>
    <x v="1"/>
    <s v="Valeriana reitziana"/>
    <s v="Herbácea"/>
    <m/>
    <s v="x"/>
    <s v="2019/2020"/>
    <s v="&gt;10"/>
    <s v="Brasil"/>
  </r>
  <r>
    <x v="94"/>
    <x v="20"/>
    <s v="EN"/>
    <x v="0"/>
    <s v="Não Encontrado"/>
    <s v="Arbusto, Árborea"/>
    <m/>
    <s v="sim"/>
    <s v="2021/2022"/>
    <s v="&gt;10"/>
    <s v="Brasil"/>
  </r>
  <r>
    <x v="95"/>
    <x v="21"/>
    <s v="EN"/>
    <x v="0"/>
    <s v="Crocanthemum brasiliensis"/>
    <s v="Subarbusto"/>
    <m/>
    <s v="sim"/>
    <s v="2021/2023"/>
    <s v="&gt;10"/>
    <s v="Não é endemica"/>
  </r>
  <r>
    <x v="96"/>
    <x v="22"/>
    <s v="VU"/>
    <x v="1"/>
    <s v="Não Encontrado"/>
    <s v="Liana"/>
    <m/>
    <s v="x"/>
    <s v="2020/2021"/>
    <s v="&gt;10"/>
    <s v="Não é endemica"/>
  </r>
  <r>
    <x v="97"/>
    <x v="23"/>
    <s v="VU"/>
    <x v="1"/>
    <s v="Scleria balansae"/>
    <s v="Herbácea"/>
    <m/>
    <s v="x"/>
    <s v="2021/2022"/>
    <s v="&gt;10"/>
    <s v="Não é endemica"/>
  </r>
  <r>
    <x v="98"/>
    <x v="24"/>
    <s v="EN"/>
    <x v="0"/>
    <s v="Não Encontrado"/>
    <s v="Árvore"/>
    <m/>
    <s v="não"/>
    <s v="2022/2023"/>
    <s v="&gt;10"/>
    <s v="Não é endemica"/>
  </r>
  <r>
    <x v="99"/>
    <x v="25"/>
    <s v="EN"/>
    <x v="0"/>
    <s v="Dioscorea sanpaulensis"/>
    <s v="Liana"/>
    <m/>
    <s v="não"/>
    <s v="2006/2007"/>
    <s v="&gt;10"/>
    <s v="Brasil"/>
  </r>
  <r>
    <x v="100"/>
    <x v="26"/>
    <s v="EN"/>
    <x v="0"/>
    <s v="Não Encontrado"/>
    <s v="Herbácea"/>
    <m/>
    <s v="não"/>
    <s v="2006/2007"/>
    <s v="&gt;10"/>
    <s v="Brasil"/>
  </r>
  <r>
    <x v="101"/>
    <x v="27"/>
    <s v="EN"/>
    <x v="0"/>
    <s v="Não Encontrado"/>
    <s v="Árvore"/>
    <m/>
    <s v="não"/>
    <s v="2021/2023"/>
    <s v="&gt;10"/>
    <s v="Brasil"/>
  </r>
  <r>
    <x v="102"/>
    <x v="28"/>
    <s v="VU"/>
    <x v="1"/>
    <s v="Escallonia obtusissima"/>
    <s v="Arbusto"/>
    <m/>
    <s v="x"/>
    <s v="2008/2013"/>
    <s v="&gt;10"/>
    <s v="Brasil"/>
  </r>
  <r>
    <x v="103"/>
    <x v="29"/>
    <s v="CR"/>
    <x v="2"/>
    <s v="Não Encontrado"/>
    <s v="Liana"/>
    <m/>
    <s v="não"/>
    <s v="1968/2017"/>
    <n v="4"/>
    <s v="Brasil"/>
  </r>
  <r>
    <x v="104"/>
    <x v="29"/>
    <s v="EN"/>
    <x v="0"/>
    <s v="Astraea cincta"/>
    <s v="Arbusto, Subarbusto"/>
    <s v="sim"/>
    <s v="sim"/>
    <s v="2016/2017"/>
    <s v="&gt;10"/>
    <s v="Não é endemica"/>
  </r>
  <r>
    <x v="105"/>
    <x v="29"/>
    <s v="EN"/>
    <x v="0"/>
    <s v="Não Encontrado"/>
    <s v="Herbácea"/>
    <m/>
    <s v="não"/>
    <s v="1984/2017"/>
    <n v="6"/>
    <s v="Não é endemica"/>
  </r>
  <r>
    <x v="106"/>
    <x v="29"/>
    <s v="VU"/>
    <x v="1"/>
    <s v="Caperonia buettneriacea"/>
    <s v="Herbácea, subarbusto"/>
    <m/>
    <s v="x"/>
    <s v="2022/2023"/>
    <s v="&gt;10"/>
    <s v="Brasil"/>
  </r>
  <r>
    <x v="107"/>
    <x v="29"/>
    <s v="VU"/>
    <x v="1"/>
    <s v="Manihot procumbens"/>
    <s v="Liana"/>
    <m/>
    <s v="x"/>
    <s v="1999/2003"/>
    <s v="&gt;10"/>
    <s v="Não é endemica"/>
  </r>
  <r>
    <x v="108"/>
    <x v="30"/>
    <s v="CR"/>
    <x v="2"/>
    <s v="Não Encontrado"/>
    <s v="Subarbusto"/>
    <m/>
    <s v="não"/>
    <s v="2020/2023"/>
    <s v="&gt;10"/>
    <s v="Paraná"/>
  </r>
  <r>
    <x v="109"/>
    <x v="30"/>
    <s v="CR"/>
    <x v="2"/>
    <s v="Não Encontrado"/>
    <s v="Árvore"/>
    <m/>
    <s v="não"/>
    <s v="2005/2016"/>
    <n v="5"/>
    <s v="Paraná"/>
  </r>
  <r>
    <x v="110"/>
    <x v="30"/>
    <s v="EN"/>
    <x v="0"/>
    <s v="Não Encontrado"/>
    <s v="Árvore"/>
    <m/>
    <s v="não"/>
    <s v="1962/1966/2010"/>
    <n v="3"/>
    <s v="Brasil"/>
  </r>
  <r>
    <x v="111"/>
    <x v="30"/>
    <s v="EN"/>
    <x v="0"/>
    <s v="Não Encontrado"/>
    <s v="Subarbusto"/>
    <m/>
    <s v="não"/>
    <s v="2007/2009"/>
    <n v="6"/>
    <s v="Brasil"/>
  </r>
  <r>
    <x v="112"/>
    <x v="30"/>
    <s v="EN"/>
    <x v="0"/>
    <s v="Mimosa bathyrrhena"/>
    <s v="Arbusto"/>
    <m/>
    <s v="não"/>
    <s v="2013/2014"/>
    <n v="5"/>
    <s v="Paraná"/>
  </r>
  <r>
    <x v="113"/>
    <x v="30"/>
    <s v="EN"/>
    <x v="0"/>
    <s v="Não Encontrado"/>
    <s v="Subarbusto"/>
    <m/>
    <s v="não"/>
    <s v="2016/2019"/>
    <s v="&gt;10"/>
    <s v="Paraná"/>
  </r>
  <r>
    <x v="114"/>
    <x v="30"/>
    <s v="EN"/>
    <x v="0"/>
    <s v="Mimosa hatschbachii"/>
    <s v="Arbusto"/>
    <m/>
    <s v="sim"/>
    <s v="2019/2022"/>
    <s v="&gt;10"/>
    <s v="Paraná"/>
  </r>
  <r>
    <x v="115"/>
    <x v="30"/>
    <s v="EN"/>
    <x v="0"/>
    <s v="Não Encontrado"/>
    <s v="Herbácea/Subarbusto"/>
    <m/>
    <s v="não"/>
    <s v="2003/2006"/>
    <n v="7"/>
    <s v="Paraná"/>
  </r>
  <r>
    <x v="116"/>
    <x v="30"/>
    <s v="EN"/>
    <x v="0"/>
    <s v="Mimosa urticaria"/>
    <s v="Arbusto"/>
    <m/>
    <s v="não"/>
    <s v="2010/2013"/>
    <n v="8"/>
    <s v="Paraná"/>
  </r>
  <r>
    <x v="117"/>
    <x v="30"/>
    <s v="VU"/>
    <x v="1"/>
    <s v="Não Encontrado"/>
    <s v="Árvore"/>
    <s v="sim"/>
    <s v="x"/>
    <s v="2022/2023"/>
    <s v="&gt;10"/>
    <s v="Não é endemica"/>
  </r>
  <r>
    <x v="118"/>
    <x v="30"/>
    <s v="VU"/>
    <x v="1"/>
    <s v="Não Encontrado"/>
    <s v="Árvore"/>
    <s v="sim"/>
    <s v="x"/>
    <s v="2022/2023"/>
    <s v="&gt;10"/>
    <s v="Brasil"/>
  </r>
  <r>
    <x v="119"/>
    <x v="30"/>
    <s v="VU"/>
    <x v="1"/>
    <s v="Gleditsia amorphoides"/>
    <s v="Árvore"/>
    <m/>
    <s v="x"/>
    <s v="2022/2023"/>
    <s v="&gt;10"/>
    <s v="Não é endemica"/>
  </r>
  <r>
    <x v="120"/>
    <x v="30"/>
    <s v="VU"/>
    <x v="1"/>
    <s v="Não Encontrado"/>
    <s v="Herbácea/Liana"/>
    <m/>
    <s v="x"/>
    <s v="2008/2004"/>
    <n v="8"/>
    <s v="Não é endemica"/>
  </r>
  <r>
    <x v="121"/>
    <x v="30"/>
    <s v="VU"/>
    <x v="1"/>
    <s v="Não Encontrado"/>
    <s v="Árvore"/>
    <m/>
    <s v="x"/>
    <s v="2016/2021"/>
    <s v="&gt;10"/>
    <s v="Brasil"/>
  </r>
  <r>
    <x v="122"/>
    <x v="31"/>
    <s v="EN"/>
    <x v="0"/>
    <s v="Zygostigma australe"/>
    <s v="Herbácea"/>
    <m/>
    <s v="sim"/>
    <s v="2021/2022"/>
    <s v="&gt;10"/>
    <s v="Não é endemica"/>
  </r>
  <r>
    <x v="123"/>
    <x v="32"/>
    <s v="EN"/>
    <x v="0"/>
    <s v="Não Encontrado"/>
    <s v="Herbácea"/>
    <m/>
    <s v="sim"/>
    <s v="2016/2019"/>
    <s v="&gt;10"/>
    <s v="Brasil"/>
  </r>
  <r>
    <x v="124"/>
    <x v="33"/>
    <s v="VU"/>
    <x v="1"/>
    <s v="Não Encontrado"/>
    <s v="Herbácea"/>
    <s v="sim"/>
    <s v="x"/>
    <s v="2020/2021"/>
    <s v="&gt;10"/>
    <s v="Não é endemica"/>
  </r>
  <r>
    <x v="125"/>
    <x v="34"/>
    <s v="EN"/>
    <x v="0"/>
    <s v="Não Encontrado"/>
    <s v="Herbácea/Subarbusto"/>
    <m/>
    <s v="não"/>
    <s v="2008/2018"/>
    <s v="&gt;10"/>
    <s v="Não é endemica"/>
  </r>
  <r>
    <x v="126"/>
    <x v="34"/>
    <s v="VU"/>
    <x v="1"/>
    <s v="Cyanocephalus apertiflorus"/>
    <s v="Subarbusto"/>
    <m/>
    <s v="x"/>
    <s v="2012/2017"/>
    <s v="&gt;10"/>
    <s v="Paraná"/>
  </r>
  <r>
    <x v="127"/>
    <x v="35"/>
    <s v="EN"/>
    <x v="0"/>
    <s v="Não Encontrado"/>
    <s v="Árvore"/>
    <m/>
    <s v="sim"/>
    <s v="2018/2020"/>
    <s v="&gt;10"/>
    <s v="Brasil"/>
  </r>
  <r>
    <x v="128"/>
    <x v="35"/>
    <s v="EN"/>
    <x v="0"/>
    <s v="Não Encontrado"/>
    <s v="Árvore"/>
    <m/>
    <s v="sim"/>
    <s v="2022/2023"/>
    <s v="&gt;10"/>
    <s v="Brasil"/>
  </r>
  <r>
    <x v="129"/>
    <x v="35"/>
    <s v="EN"/>
    <x v="0"/>
    <s v="Ocotea odorifera"/>
    <s v="Árvore"/>
    <m/>
    <s v="sim"/>
    <s v="2022/2023"/>
    <s v="&gt;10"/>
    <s v="Brasil"/>
  </r>
  <r>
    <x v="130"/>
    <x v="35"/>
    <s v="EN"/>
    <x v="0"/>
    <s v="Não Encontrado"/>
    <s v="Árvore"/>
    <m/>
    <s v="sim"/>
    <s v="2017/2019"/>
    <s v="&gt;10"/>
    <s v="Paraná"/>
  </r>
  <r>
    <x v="131"/>
    <x v="35"/>
    <s v="EN"/>
    <x v="0"/>
    <s v="Ocotea porosa"/>
    <s v="Árvore"/>
    <m/>
    <s v="sim"/>
    <s v="2022/2023"/>
    <s v="&gt;10"/>
    <s v="Não é endemica"/>
  </r>
  <r>
    <x v="132"/>
    <x v="35"/>
    <s v="VU"/>
    <x v="1"/>
    <s v="Ocotea catharinensis"/>
    <s v="Árvore"/>
    <m/>
    <s v="x"/>
    <s v="2022/2023"/>
    <s v="&gt;10"/>
    <s v="Não é endemica"/>
  </r>
  <r>
    <x v="133"/>
    <x v="36"/>
    <s v="EN"/>
    <x v="0"/>
    <s v="Não Encontrado"/>
    <s v="Árvore"/>
    <s v="sim"/>
    <s v="sim"/>
    <s v="2022/2023"/>
    <s v="&gt;10"/>
    <s v="Brasil"/>
  </r>
  <r>
    <x v="134"/>
    <x v="37"/>
    <s v="VU"/>
    <x v="1"/>
    <s v="Não Encontrado"/>
    <s v="Herbácea"/>
    <s v="sim"/>
    <s v="x"/>
    <s v="2021/2022"/>
    <s v="&gt;10"/>
    <s v="Não é endemica"/>
  </r>
  <r>
    <x v="135"/>
    <x v="38"/>
    <s v="EN"/>
    <x v="0"/>
    <s v="Spigelia vestita"/>
    <s v="Herbácea, subarbusto"/>
    <m/>
    <s v="sim"/>
    <s v="2007/2014"/>
    <s v="&gt;10"/>
    <s v="Brasil"/>
  </r>
  <r>
    <x v="136"/>
    <x v="39"/>
    <s v="EN"/>
    <x v="0"/>
    <s v="Cuphea glaziovii"/>
    <s v="Subarbusto"/>
    <m/>
    <s v="sim"/>
    <s v="2017/2021"/>
    <s v="&gt;10"/>
    <s v="Não é endemica"/>
  </r>
  <r>
    <x v="137"/>
    <x v="39"/>
    <s v="EN"/>
    <x v="0"/>
    <s v="Não Encontrado"/>
    <s v="Herbácea"/>
    <m/>
    <s v="sim"/>
    <s v="2019/2021"/>
    <s v="&gt;10"/>
    <s v="Não é endemica"/>
  </r>
  <r>
    <x v="138"/>
    <x v="39"/>
    <s v="VU"/>
    <x v="1"/>
    <s v="Não Encontrado"/>
    <s v="Subarbusto"/>
    <m/>
    <s v="x"/>
    <s v="2018/2020"/>
    <s v="&gt;10"/>
    <s v="Brasil"/>
  </r>
  <r>
    <x v="139"/>
    <x v="40"/>
    <s v="CR"/>
    <x v="2"/>
    <s v="Banisteriopsis pseudojanusia"/>
    <s v="Liana"/>
    <m/>
    <s v="não"/>
    <s v="1986/1962"/>
    <n v="2"/>
    <s v="Brasil"/>
  </r>
  <r>
    <x v="140"/>
    <x v="40"/>
    <s v="EN"/>
    <x v="0"/>
    <s v="Não Encontrado"/>
    <s v="Arbusto"/>
    <m/>
    <s v="sim"/>
    <s v="2014/2016"/>
    <s v="&gt;10"/>
    <s v="Não é endemica"/>
  </r>
  <r>
    <x v="141"/>
    <x v="40"/>
    <s v="EN"/>
    <x v="0"/>
    <s v="Não Encontrado"/>
    <s v="Arbusto, Liana"/>
    <s v="sim"/>
    <s v="sim"/>
    <s v="2013/2018"/>
    <s v="&gt;10"/>
    <s v="Não é endemica"/>
  </r>
  <r>
    <x v="142"/>
    <x v="40"/>
    <s v="VU"/>
    <x v="1"/>
    <s v="Não Encontrado"/>
    <s v="Arbusto"/>
    <s v="sim"/>
    <s v="x"/>
    <s v="2022/2023"/>
    <s v="&gt;10"/>
    <s v="Brasil"/>
  </r>
  <r>
    <x v="143"/>
    <x v="40"/>
    <s v="VU"/>
    <x v="1"/>
    <s v="Heteropterys dusenii"/>
    <s v="Subarbusto"/>
    <m/>
    <s v="x"/>
    <s v="2020/2021"/>
    <s v="&gt;10"/>
    <s v="Brasil"/>
  </r>
  <r>
    <x v="144"/>
    <x v="41"/>
    <s v="EN"/>
    <x v="0"/>
    <s v="Monteiroa smithii"/>
    <s v="Arbusto, Subarbusto"/>
    <m/>
    <s v="sim"/>
    <s v="2018/2021"/>
    <s v="&gt;10"/>
    <s v="Brasil"/>
  </r>
  <r>
    <x v="145"/>
    <x v="41"/>
    <s v="EN"/>
    <x v="0"/>
    <s v="Pavonia hatschbachii"/>
    <s v="Arbusto"/>
    <m/>
    <s v="não"/>
    <s v="1996/2015"/>
    <n v="5"/>
    <s v="Não é endemica"/>
  </r>
  <r>
    <x v="146"/>
    <x v="42"/>
    <s v="EN"/>
    <x v="0"/>
    <s v="Não Encontrado"/>
    <s v="Herbácea"/>
    <m/>
    <s v="sim"/>
    <s v="2019/2020"/>
    <s v="&gt;10"/>
    <s v="Brasil"/>
  </r>
  <r>
    <x v="147"/>
    <x v="43"/>
    <s v="EN"/>
    <x v="0"/>
    <s v="Não Encontrado"/>
    <s v="Talosa?"/>
    <m/>
    <s v="não"/>
    <s v="2014/2021"/>
    <s v="&gt;10"/>
    <s v="Não é endemica"/>
  </r>
  <r>
    <x v="148"/>
    <x v="44"/>
    <s v="CR"/>
    <x v="2"/>
    <s v="Não Encontrado"/>
    <s v="Arbusto"/>
    <m/>
    <s v="não"/>
    <s v="2006/2023"/>
    <n v="2"/>
    <s v="Paraná"/>
  </r>
  <r>
    <x v="149"/>
    <x v="44"/>
    <s v="EN"/>
    <x v="0"/>
    <s v="Bertolonia paranaensis"/>
    <s v="Herbácea"/>
    <s v="sim"/>
    <s v="sim"/>
    <s v="2018/2021"/>
    <n v="7"/>
    <s v="Brasil"/>
  </r>
  <r>
    <x v="150"/>
    <x v="44"/>
    <s v="EN"/>
    <x v="0"/>
    <s v="Leandra hatschbachii"/>
    <s v="Subarbusto"/>
    <m/>
    <s v="sim"/>
    <s v="2018/2020"/>
    <s v="&gt;10"/>
    <s v="Paraná"/>
  </r>
  <r>
    <x v="151"/>
    <x v="44"/>
    <s v="EN"/>
    <x v="0"/>
    <s v="Não Encontrado"/>
    <s v="Arbusto"/>
    <m/>
    <s v="não"/>
    <s v="2008/2009"/>
    <s v="&gt;10"/>
    <s v="Brasil"/>
  </r>
  <r>
    <x v="152"/>
    <x v="45"/>
    <s v="VU"/>
    <x v="1"/>
    <s v="Não Encontrado"/>
    <s v="Árvore"/>
    <s v="sim"/>
    <s v="x"/>
    <s v="2022/2023"/>
    <s v="&gt;10"/>
    <s v="Não é endemica"/>
  </r>
  <r>
    <x v="153"/>
    <x v="45"/>
    <s v="VU"/>
    <x v="1"/>
    <s v="Não Encontrado"/>
    <s v="Árvore"/>
    <m/>
    <s v="x"/>
    <s v="2022/2023"/>
    <s v="&gt;10"/>
    <s v="Não é endemica"/>
  </r>
  <r>
    <x v="154"/>
    <x v="45"/>
    <s v="VU"/>
    <x v="1"/>
    <s v="Não Encontrado"/>
    <s v="Árvore"/>
    <m/>
    <s v="x"/>
    <s v="2021/2023"/>
    <s v="&gt;10"/>
    <s v="Não é endemica"/>
  </r>
  <r>
    <x v="155"/>
    <x v="46"/>
    <s v="EN"/>
    <x v="0"/>
    <s v="Não Encontrado"/>
    <s v="Árvore"/>
    <m/>
    <s v="sim"/>
    <s v="2022/2023"/>
    <s v="&gt;10"/>
    <s v="Brasil"/>
  </r>
  <r>
    <x v="156"/>
    <x v="47"/>
    <s v="CR"/>
    <x v="2"/>
    <s v="Não Encontrado"/>
    <s v="Árvore"/>
    <m/>
    <s v="não"/>
    <s v="2003/2012"/>
    <n v="3"/>
    <s v="Brasil"/>
  </r>
  <r>
    <x v="157"/>
    <x v="47"/>
    <s v="EN"/>
    <x v="0"/>
    <s v="Não Encontrado"/>
    <s v="Árvore"/>
    <m/>
    <s v="não"/>
    <s v="1994/2013"/>
    <n v="6"/>
    <s v="Brasil"/>
  </r>
  <r>
    <x v="158"/>
    <x v="47"/>
    <s v="EN"/>
    <x v="0"/>
    <s v="Eugenia joenssonii"/>
    <s v="Árvore"/>
    <m/>
    <s v="sim"/>
    <s v="2017/2020"/>
    <s v="&gt;10"/>
    <s v="Brasil"/>
  </r>
  <r>
    <x v="159"/>
    <x v="47"/>
    <s v="EN"/>
    <x v="0"/>
    <s v="Eugenia macrobracteolata"/>
    <s v="Árvore"/>
    <m/>
    <s v="sim"/>
    <s v="2017/2022"/>
    <s v="&gt;10"/>
    <s v="Brasil"/>
  </r>
  <r>
    <x v="160"/>
    <x v="47"/>
    <s v="EN"/>
    <x v="0"/>
    <s v="Não Encontrado"/>
    <s v="Árvore"/>
    <m/>
    <s v="sim"/>
    <s v="1999/2004"/>
    <s v="&gt;10"/>
    <s v="Paraná"/>
  </r>
  <r>
    <x v="161"/>
    <x v="47"/>
    <s v="EN"/>
    <x v="0"/>
    <s v="Não Encontrado"/>
    <s v="Árvore"/>
    <m/>
    <s v="não"/>
    <s v="2019/2022"/>
    <s v="&gt;10"/>
    <s v="Brasil"/>
  </r>
  <r>
    <x v="162"/>
    <x v="47"/>
    <s v="EN"/>
    <x v="0"/>
    <s v="Eugenia pachyclada"/>
    <s v="Árvore"/>
    <m/>
    <s v="não"/>
    <s v="2004/2015"/>
    <s v="&gt;10"/>
    <s v="Brasil"/>
  </r>
  <r>
    <x v="163"/>
    <x v="47"/>
    <s v="EN"/>
    <x v="0"/>
    <s v="Eugenia pruinosa"/>
    <s v="Árvore"/>
    <m/>
    <s v="sim"/>
    <s v="2021/2022"/>
    <s v="&gt;10"/>
    <s v="Brasil"/>
  </r>
  <r>
    <x v="164"/>
    <x v="47"/>
    <s v="EN"/>
    <x v="0"/>
    <s v="Não Encontrado"/>
    <s v="Árvore"/>
    <m/>
    <s v="não"/>
    <s v="2018/2023"/>
    <s v="&gt;10"/>
    <s v="Brasil"/>
  </r>
  <r>
    <x v="165"/>
    <x v="47"/>
    <s v="EN"/>
    <x v="0"/>
    <s v="Não Encontrado"/>
    <s v="Árvore"/>
    <m/>
    <s v="sim"/>
    <s v="2021/2022"/>
    <s v="&gt;10"/>
    <s v="Brasil"/>
  </r>
  <r>
    <x v="166"/>
    <x v="47"/>
    <s v="EN"/>
    <x v="0"/>
    <s v="Myrceugenia gertii"/>
    <s v="Árvore"/>
    <m/>
    <s v="sim"/>
    <s v="2020/2021"/>
    <s v="&gt;10"/>
    <s v="Brasil"/>
  </r>
  <r>
    <x v="167"/>
    <x v="47"/>
    <s v="EN"/>
    <x v="0"/>
    <s v="Não Encontrado"/>
    <s v="Árvore"/>
    <m/>
    <s v="não"/>
    <s v="2013/2020"/>
    <s v="&gt;10"/>
    <s v="Paraná"/>
  </r>
  <r>
    <x v="168"/>
    <x v="47"/>
    <s v="EN"/>
    <x v="0"/>
    <s v="Não Encontrado"/>
    <s v="Árvore"/>
    <m/>
    <s v="sim"/>
    <s v="2013/2021"/>
    <s v="&gt;10"/>
    <s v="Brasil"/>
  </r>
  <r>
    <x v="169"/>
    <x v="47"/>
    <s v="EN"/>
    <x v="0"/>
    <s v="Myrcia rupicola"/>
    <s v="Árvore"/>
    <m/>
    <s v="sim"/>
    <s v="2019/2020"/>
    <s v="&gt;10"/>
    <s v="Brasil"/>
  </r>
  <r>
    <x v="170"/>
    <x v="47"/>
    <s v="EN"/>
    <x v="0"/>
    <s v="Não Encontrado"/>
    <s v="Árvore"/>
    <m/>
    <s v="sim"/>
    <s v="2021/2022"/>
    <s v="&gt;10"/>
    <s v="Brasil"/>
  </r>
  <r>
    <x v="171"/>
    <x v="47"/>
    <s v="EN"/>
    <x v="0"/>
    <s v="Não Encontrado"/>
    <s v="Árvore"/>
    <m/>
    <s v="sim"/>
    <s v="2004/2014"/>
    <s v="&gt;10"/>
    <s v="Brasil"/>
  </r>
  <r>
    <x v="172"/>
    <x v="47"/>
    <s v="EN"/>
    <x v="0"/>
    <s v="Plinia hatschbachii"/>
    <s v="Árvore"/>
    <m/>
    <s v="sim"/>
    <s v="2014/2016"/>
    <s v="&gt;10"/>
    <s v="Paraná"/>
  </r>
  <r>
    <x v="173"/>
    <x v="47"/>
    <s v="EN"/>
    <x v="0"/>
    <s v="Não Encontrado"/>
    <s v="Arbusto"/>
    <m/>
    <s v="sim"/>
    <s v="2018/2019"/>
    <s v="&gt;10"/>
    <s v="Brasil"/>
  </r>
  <r>
    <x v="174"/>
    <x v="47"/>
    <s v="EN"/>
    <x v="0"/>
    <s v="Psidium reptans"/>
    <s v="Arbusto"/>
    <m/>
    <s v="não"/>
    <s v="2017/2020"/>
    <s v="&gt;10"/>
    <s v="Paraná"/>
  </r>
  <r>
    <x v="175"/>
    <x v="47"/>
    <s v="VU"/>
    <x v="1"/>
    <s v="Não Encontrado"/>
    <s v="Arbusto/Árvore"/>
    <m/>
    <s v="x"/>
    <s v="2020/2022"/>
    <s v="&gt;10"/>
    <s v="Brasil"/>
  </r>
  <r>
    <x v="176"/>
    <x v="47"/>
    <s v="VU"/>
    <x v="1"/>
    <s v="Não Encontrado"/>
    <s v="Árvore"/>
    <m/>
    <s v="x"/>
    <s v="2016/2021"/>
    <s v="&gt;10"/>
    <s v="Brasil"/>
  </r>
  <r>
    <x v="177"/>
    <x v="47"/>
    <s v="VU"/>
    <x v="1"/>
    <s v="Não Encontrado"/>
    <s v="Árvore"/>
    <m/>
    <s v="x"/>
    <s v="2020/2021"/>
    <s v="&gt;10"/>
    <s v="Brasil"/>
  </r>
  <r>
    <x v="178"/>
    <x v="47"/>
    <s v="VU"/>
    <x v="1"/>
    <s v="Não Encontrado"/>
    <s v="Arbusto/Árvore"/>
    <m/>
    <s v="x"/>
    <s v="2021/2022"/>
    <s v="&gt;10"/>
    <s v="Brasil"/>
  </r>
  <r>
    <x v="179"/>
    <x v="47"/>
    <s v="VU"/>
    <x v="1"/>
    <s v="Não Encontrado"/>
    <s v="Árvore"/>
    <m/>
    <s v="x"/>
    <s v="2021/2022"/>
    <s v="&gt;10"/>
    <s v="Brasil"/>
  </r>
  <r>
    <x v="180"/>
    <x v="47"/>
    <s v="VU"/>
    <x v="1"/>
    <s v="Não Encontrado"/>
    <s v="Árvore"/>
    <m/>
    <s v="não"/>
    <s v="2016/2017"/>
    <s v="&gt;10"/>
    <s v="Brasil"/>
  </r>
  <r>
    <x v="181"/>
    <x v="47"/>
    <s v="VU"/>
    <x v="1"/>
    <s v="Myrcia pileata"/>
    <s v="Árvore"/>
    <m/>
    <s v="x"/>
    <s v="2017/2021"/>
    <s v="&gt;10"/>
    <s v="Brasil"/>
  </r>
  <r>
    <x v="182"/>
    <x v="47"/>
    <s v="VU"/>
    <x v="1"/>
    <s v="Myrceugenia franciscensis"/>
    <s v="Árvore"/>
    <m/>
    <s v="x"/>
    <s v="2014/2015"/>
    <s v="&gt;10"/>
    <s v="Brasil"/>
  </r>
  <r>
    <x v="183"/>
    <x v="47"/>
    <s v="VU"/>
    <x v="1"/>
    <s v="Não Encontrado"/>
    <s v="Árvore"/>
    <m/>
    <s v="x"/>
    <s v="2012/2020"/>
    <s v="&gt;10"/>
    <s v="Brasil"/>
  </r>
  <r>
    <x v="184"/>
    <x v="47"/>
    <s v="VU"/>
    <x v="1"/>
    <s v="Não Encontrado"/>
    <s v="Árvore"/>
    <m/>
    <s v="x"/>
    <s v="2018/2019"/>
    <s v="&gt;10"/>
    <s v="Brasil"/>
  </r>
  <r>
    <x v="185"/>
    <x v="47"/>
    <s v="VU"/>
    <x v="1"/>
    <s v="Não Encontrado"/>
    <s v="Árvore"/>
    <m/>
    <s v="x"/>
    <s v="2022/2023"/>
    <s v="&gt;10"/>
    <s v="Brasil"/>
  </r>
  <r>
    <x v="186"/>
    <x v="48"/>
    <s v="CR"/>
    <x v="2"/>
    <s v="Acianthera adiri"/>
    <s v="Herbácea"/>
    <m/>
    <s v="não"/>
    <n v="1969"/>
    <n v="1"/>
    <s v="Paraná"/>
  </r>
  <r>
    <x v="187"/>
    <x v="48"/>
    <s v="CR"/>
    <x v="2"/>
    <s v="Bipinnula biplumata"/>
    <s v="Herbácea"/>
    <m/>
    <s v="não"/>
    <s v="1983/2009"/>
    <n v="8"/>
    <s v="Não é endemica"/>
  </r>
  <r>
    <x v="188"/>
    <x v="48"/>
    <s v="CR"/>
    <x v="2"/>
    <s v="Não Encontrado"/>
    <s v="Herbácea"/>
    <s v="sim"/>
    <s v="não"/>
    <s v="1990/2000"/>
    <n v="7"/>
    <s v="Brasil"/>
  </r>
  <r>
    <x v="189"/>
    <x v="48"/>
    <s v="CR"/>
    <x v="2"/>
    <s v="Não Encontrado"/>
    <s v="Herbácea"/>
    <s v="sim"/>
    <s v="sim"/>
    <s v="2019/2020"/>
    <s v="&gt;10"/>
    <s v="Brasil"/>
  </r>
  <r>
    <x v="190"/>
    <x v="48"/>
    <s v="EN"/>
    <x v="0"/>
    <s v="Acianthera langeana"/>
    <s v="Herbácea"/>
    <m/>
    <s v="sim"/>
    <s v="2019/2020"/>
    <s v="&gt;10"/>
    <s v="Paraná"/>
  </r>
  <r>
    <x v="191"/>
    <x v="48"/>
    <s v="EN"/>
    <x v="0"/>
    <s v="Anathallis pabstii"/>
    <s v="Herbácea"/>
    <m/>
    <s v="não"/>
    <s v="2015/2016"/>
    <n v="6"/>
    <s v="Brasil"/>
  </r>
  <r>
    <x v="192"/>
    <x v="48"/>
    <s v="EN"/>
    <x v="0"/>
    <s v="Barbosella trilobata"/>
    <s v="Herbácea"/>
    <s v="sim"/>
    <s v="sim"/>
    <s v="2016/2020"/>
    <n v="8"/>
    <s v="Brasil"/>
  </r>
  <r>
    <x v="193"/>
    <x v="48"/>
    <s v="EN"/>
    <x v="0"/>
    <s v="Bipinnula penicillata"/>
    <s v="Herbácea"/>
    <m/>
    <s v="não"/>
    <s v="2013/2016"/>
    <s v="&gt;10"/>
    <s v="Não é endemica"/>
  </r>
  <r>
    <x v="194"/>
    <x v="48"/>
    <s v="EN"/>
    <x v="0"/>
    <s v="Não Encontrado"/>
    <s v="Herbácea"/>
    <s v="sim"/>
    <s v="sim"/>
    <s v="2018/2021"/>
    <s v="&gt;10"/>
    <s v="Não é endemica"/>
  </r>
  <r>
    <x v="195"/>
    <x v="48"/>
    <s v="EN"/>
    <x v="0"/>
    <s v="Cleistes aphylla"/>
    <s v="Herbácea"/>
    <m/>
    <s v="sim"/>
    <s v="2008/2010"/>
    <s v="&gt;10"/>
    <s v="Brasil"/>
  </r>
  <r>
    <x v="196"/>
    <x v="48"/>
    <s v="EN"/>
    <x v="0"/>
    <s v="Cyclopogon dutrae"/>
    <s v="Herbácea"/>
    <m/>
    <s v="não"/>
    <s v="1966/2013"/>
    <n v="5"/>
    <s v="Não é endemica"/>
  </r>
  <r>
    <x v="197"/>
    <x v="48"/>
    <s v="EN"/>
    <x v="0"/>
    <s v="Não Encontrado"/>
    <s v="Herbácea"/>
    <m/>
    <s v="sim"/>
    <s v="2018/2020"/>
    <s v="&gt;10"/>
    <s v="Brasil"/>
  </r>
  <r>
    <x v="198"/>
    <x v="48"/>
    <s v="EN"/>
    <x v="0"/>
    <s v="Habenaria piraquarensis"/>
    <s v="Herbácea"/>
    <m/>
    <s v="não"/>
    <s v="1951/1957/1972"/>
    <n v="3"/>
    <s v="Paraná"/>
  </r>
  <r>
    <x v="199"/>
    <x v="48"/>
    <s v="EN"/>
    <x v="0"/>
    <s v="Não Encontrado"/>
    <s v="Herbácea"/>
    <s v="sim"/>
    <s v="sim"/>
    <s v="2013/2015"/>
    <s v="&gt;10"/>
    <s v="Brasil"/>
  </r>
  <r>
    <x v="200"/>
    <x v="48"/>
    <s v="EN"/>
    <x v="0"/>
    <s v="Octomeria lichenicola"/>
    <s v="Herbácea"/>
    <m/>
    <s v="não"/>
    <s v="2015/2016"/>
    <n v="9"/>
    <s v="Brasil"/>
  </r>
  <r>
    <x v="201"/>
    <x v="48"/>
    <s v="EN"/>
    <x v="0"/>
    <s v="Pabstiella bacillaris"/>
    <s v="Herbácea"/>
    <m/>
    <s v="sim"/>
    <s v="2019/2022"/>
    <s v="&gt;10"/>
    <s v="Paraná"/>
  </r>
  <r>
    <x v="202"/>
    <x v="48"/>
    <s v="EN"/>
    <x v="0"/>
    <s v="Não Encontrado"/>
    <s v="Herbácea"/>
    <m/>
    <s v="sim"/>
    <s v="2018/2023"/>
    <s v="&gt;10"/>
    <s v="Brasil"/>
  </r>
  <r>
    <x v="203"/>
    <x v="48"/>
    <s v="EN"/>
    <x v="0"/>
    <s v="Pamphalea smithii"/>
    <s v="Herbácea"/>
    <m/>
    <s v="sim"/>
    <s v="2021/2022"/>
    <s v="&gt;10"/>
    <s v="Brasil"/>
  </r>
  <r>
    <x v="204"/>
    <x v="48"/>
    <s v="EN"/>
    <x v="0"/>
    <s v="Não Encontrado"/>
    <s v="Herbácea"/>
    <m/>
    <s v="não"/>
    <s v="1967/2013"/>
    <n v="4"/>
    <s v="Brasil"/>
  </r>
  <r>
    <x v="205"/>
    <x v="48"/>
    <s v="VU"/>
    <x v="1"/>
    <s v="Brachystele camporum"/>
    <s v="Herbácea"/>
    <m/>
    <s v="x"/>
    <s v="2017/2021"/>
    <s v="&gt;10"/>
    <s v="Não é endemica"/>
  </r>
  <r>
    <x v="206"/>
    <x v="48"/>
    <s v="VU"/>
    <x v="1"/>
    <s v="Não Encontrado"/>
    <s v="Herbácea"/>
    <s v="sim"/>
    <s v="x"/>
    <s v="2021/2022"/>
    <s v="&gt;10"/>
    <s v="Brasil"/>
  </r>
  <r>
    <x v="207"/>
    <x v="48"/>
    <s v="VU"/>
    <x v="1"/>
    <s v="Não Encontrado"/>
    <s v="Herbácea"/>
    <s v="sim"/>
    <s v="x"/>
    <s v="2021/2022"/>
    <s v="&gt;10"/>
    <s v="Brasil"/>
  </r>
  <r>
    <x v="208"/>
    <x v="48"/>
    <s v="VU"/>
    <x v="1"/>
    <s v="Não Encontrado"/>
    <s v="Herbácea"/>
    <s v="sim"/>
    <s v="x"/>
    <s v="2012/2018"/>
    <s v="&gt;10"/>
    <s v="Não é endemica"/>
  </r>
  <r>
    <x v="209"/>
    <x v="48"/>
    <s v="VU"/>
    <x v="1"/>
    <s v="Não Encontrado"/>
    <s v="Herbácea"/>
    <s v="sim"/>
    <s v="x"/>
    <s v="2017/2019"/>
    <s v="&gt;10"/>
    <s v="Brasil"/>
  </r>
  <r>
    <x v="210"/>
    <x v="48"/>
    <s v="VU"/>
    <x v="1"/>
    <s v="Não Encontrado"/>
    <s v="Herbácea"/>
    <m/>
    <s v="x"/>
    <s v="2020/2021"/>
    <s v="&gt;10"/>
    <s v="Não é endemica"/>
  </r>
  <r>
    <x v="211"/>
    <x v="48"/>
    <s v="VU"/>
    <x v="1"/>
    <s v="Não Encontrado"/>
    <s v="Herbácea"/>
    <s v="sim"/>
    <s v="x"/>
    <s v="2016/2018"/>
    <s v="&gt;10"/>
    <s v="Brasil"/>
  </r>
  <r>
    <x v="212"/>
    <x v="48"/>
    <s v="VU"/>
    <x v="1"/>
    <s v="Não Encontrado"/>
    <s v="Herbácea"/>
    <s v="sim"/>
    <s v="x"/>
    <s v="2017/2020"/>
    <s v="&gt;10"/>
    <s v="Brasil"/>
  </r>
  <r>
    <x v="213"/>
    <x v="48"/>
    <s v="VU"/>
    <x v="1"/>
    <s v="Isabelia virginalis"/>
    <s v="Herbácea"/>
    <s v="sim"/>
    <s v="x"/>
    <s v="2020/2021"/>
    <s v="&gt;10"/>
    <s v="Não é endemica"/>
  </r>
  <r>
    <x v="214"/>
    <x v="48"/>
    <s v="VU"/>
    <x v="1"/>
    <s v="Não Encontrado"/>
    <s v="Herbácea"/>
    <m/>
    <s v="x"/>
    <s v="2011/2013"/>
    <s v="&gt;10"/>
    <s v="Brasil"/>
  </r>
  <r>
    <x v="215"/>
    <x v="48"/>
    <s v="VU"/>
    <x v="1"/>
    <s v="Octomeria chamaeleptotes"/>
    <s v="Herbácea"/>
    <m/>
    <s v="x"/>
    <s v="2014/2016"/>
    <s v="&gt;10"/>
    <s v="Não é endemica"/>
  </r>
  <r>
    <x v="216"/>
    <x v="48"/>
    <s v="VU"/>
    <x v="1"/>
    <s v="Octomeria hatschbachii"/>
    <s v="Herbácea"/>
    <m/>
    <s v="x"/>
    <s v="2016/2017"/>
    <s v="&gt;10"/>
    <s v="Brasil"/>
  </r>
  <r>
    <x v="217"/>
    <x v="48"/>
    <s v="VU"/>
    <x v="1"/>
    <s v="Pabstiella carinifera"/>
    <s v="Herbácea"/>
    <m/>
    <s v="x"/>
    <s v="2016/2021"/>
    <n v="9"/>
    <s v="Brasil"/>
  </r>
  <r>
    <x v="218"/>
    <x v="49"/>
    <s v="EN"/>
    <x v="0"/>
    <s v="Não Encontrado"/>
    <s v="Herbácea/Subarbusto"/>
    <m/>
    <s v="sim"/>
    <s v="2002/2004"/>
    <s v="&gt;10"/>
    <s v="Brasil"/>
  </r>
  <r>
    <x v="219"/>
    <x v="50"/>
    <s v="CR"/>
    <x v="2"/>
    <s v="Não Encontrado"/>
    <s v="Herbácea/Subarbusto"/>
    <s v="sim"/>
    <s v="não"/>
    <s v="2015/2018"/>
    <s v="&gt;10"/>
    <s v="Paraná"/>
  </r>
  <r>
    <x v="220"/>
    <x v="50"/>
    <s v="EN"/>
    <x v="0"/>
    <s v="Não Encontrado"/>
    <s v="Herbácea"/>
    <m/>
    <s v="sim"/>
    <s v="1999/2016"/>
    <n v="9"/>
    <s v="Paraná"/>
  </r>
  <r>
    <x v="221"/>
    <x v="51"/>
    <s v="EN"/>
    <x v="0"/>
    <s v="Passiflora setulosa"/>
    <s v="Liana"/>
    <m/>
    <s v="sim"/>
    <s v="2019/2023"/>
    <s v="&gt;10"/>
    <s v="Brasil"/>
  </r>
  <r>
    <x v="222"/>
    <x v="52"/>
    <s v="VU"/>
    <x v="1"/>
    <s v="Não Encontrado"/>
    <s v="Árvore"/>
    <s v="sim"/>
    <s v="x"/>
    <s v="2015/2019"/>
    <s v="&gt;10"/>
    <s v="Brasil"/>
  </r>
  <r>
    <x v="223"/>
    <x v="53"/>
    <s v="CR"/>
    <x v="2"/>
    <s v="Piper hatschbachii"/>
    <s v="Arbusto"/>
    <m/>
    <s v="não"/>
    <s v="1958/2011/2017"/>
    <n v="3"/>
    <s v="Paraná"/>
  </r>
  <r>
    <x v="224"/>
    <x v="53"/>
    <s v="EN"/>
    <x v="0"/>
    <s v="Não Encontrado"/>
    <s v="Arbusto"/>
    <m/>
    <s v="não"/>
    <s v="2009/2022"/>
    <n v="8"/>
    <s v="Brasil"/>
  </r>
  <r>
    <x v="225"/>
    <x v="54"/>
    <s v="VU"/>
    <x v="1"/>
    <s v="Não Encontrado"/>
    <s v="Herbácea"/>
    <m/>
    <s v="x"/>
    <s v="2017/2020"/>
    <s v="&gt;10"/>
    <s v="Não é endemica"/>
  </r>
  <r>
    <x v="226"/>
    <x v="55"/>
    <s v="CR"/>
    <x v="2"/>
    <s v="Não Encontrado"/>
    <s v="Herbácea"/>
    <m/>
    <s v="sim"/>
    <s v="2018/2019"/>
    <s v="&gt;10"/>
    <s v="Brasil"/>
  </r>
  <r>
    <x v="227"/>
    <x v="55"/>
    <s v="EN"/>
    <x v="0"/>
    <s v="Não Encontrado"/>
    <s v="Herbácea"/>
    <m/>
    <s v="sim"/>
    <s v="2020/2023"/>
    <s v="&gt;10"/>
    <s v="Brasil"/>
  </r>
  <r>
    <x v="228"/>
    <x v="55"/>
    <s v="EN"/>
    <x v="0"/>
    <s v="Não Encontrado"/>
    <s v="Herbácea/Subarbusto"/>
    <m/>
    <s v="sim"/>
    <s v="2018/2019"/>
    <s v="&gt;10"/>
    <s v="Não é endemica"/>
  </r>
  <r>
    <x v="229"/>
    <x v="55"/>
    <s v="EN"/>
    <x v="0"/>
    <s v="Não Encontrado"/>
    <s v="Herbácea"/>
    <m/>
    <s v="sim"/>
    <s v="2009/2012"/>
    <s v="&gt;10"/>
    <s v="Brasil"/>
  </r>
  <r>
    <x v="230"/>
    <x v="55"/>
    <s v="EN"/>
    <x v="0"/>
    <s v="Não Encontrado"/>
    <s v="Bambu"/>
    <m/>
    <s v="não"/>
    <s v="2018/2019"/>
    <s v="&gt;10"/>
    <s v="Brasil"/>
  </r>
  <r>
    <x v="231"/>
    <x v="55"/>
    <s v="EN"/>
    <x v="0"/>
    <s v="Não Encontrado"/>
    <s v="Herbácea"/>
    <m/>
    <s v="sim"/>
    <s v="2021/2018"/>
    <s v="&gt;10"/>
    <s v="Não é endemica"/>
  </r>
  <r>
    <x v="232"/>
    <x v="55"/>
    <s v="EN"/>
    <x v="0"/>
    <s v="Não Encontrado"/>
    <s v="Herbácea"/>
    <m/>
    <s v="sim"/>
    <s v="2015/2016"/>
    <s v="&gt;10"/>
    <s v="Não é endemica"/>
  </r>
  <r>
    <x v="233"/>
    <x v="55"/>
    <s v="EN"/>
    <x v="0"/>
    <s v="Não Encontrado"/>
    <s v="Herbácea"/>
    <m/>
    <s v="sim"/>
    <s v="2019/2021"/>
    <s v="&gt;10"/>
    <s v="Brasil"/>
  </r>
  <r>
    <x v="234"/>
    <x v="55"/>
    <s v="EN"/>
    <x v="0"/>
    <s v="Não Encontrado"/>
    <s v="Herbácea"/>
    <m/>
    <s v="sim"/>
    <s v="2007/2010"/>
    <s v="&gt;10"/>
    <s v="Brasil"/>
  </r>
  <r>
    <x v="235"/>
    <x v="55"/>
    <s v="EN"/>
    <x v="0"/>
    <s v="Não Encontrado"/>
    <s v="Herbácea"/>
    <m/>
    <s v="sim"/>
    <s v="2006/2020"/>
    <s v="&gt;10"/>
    <s v="Brasil"/>
  </r>
  <r>
    <x v="236"/>
    <x v="55"/>
    <s v="VU"/>
    <x v="1"/>
    <s v="Não Encontrado"/>
    <s v="Herbácea"/>
    <s v="sim"/>
    <s v="x"/>
    <s v="2018/2020"/>
    <s v="&gt;10"/>
    <s v="Não é endemica"/>
  </r>
  <r>
    <x v="237"/>
    <x v="55"/>
    <s v="VU"/>
    <x v="1"/>
    <s v="Não Encontrado"/>
    <s v="Herbácea"/>
    <m/>
    <s v="x"/>
    <s v="2017/2018"/>
    <s v="&gt;10"/>
    <s v="Não é endemica"/>
  </r>
  <r>
    <x v="238"/>
    <x v="56"/>
    <s v="EN"/>
    <x v="0"/>
    <s v="Não Encontrado"/>
    <s v="Árvore"/>
    <m/>
    <s v="sim"/>
    <s v="2021/2022"/>
    <s v="&gt;10"/>
    <s v="Não é endemica"/>
  </r>
  <r>
    <x v="239"/>
    <x v="57"/>
    <s v="VU"/>
    <x v="1"/>
    <s v="Não Encontrado"/>
    <s v="Herbácea"/>
    <m/>
    <s v="x"/>
    <s v="2019/2020"/>
    <s v="&gt;10"/>
    <s v="Não é endemica"/>
  </r>
  <r>
    <x v="240"/>
    <x v="58"/>
    <s v="CR"/>
    <x v="2"/>
    <s v="Não Encontrado"/>
    <s v="Herbácea"/>
    <m/>
    <s v="não"/>
    <s v="2016/2018"/>
    <n v="7"/>
    <s v="Brasil"/>
  </r>
  <r>
    <x v="241"/>
    <x v="58"/>
    <s v="EN"/>
    <x v="0"/>
    <s v="Não Encontrado"/>
    <s v="Herbácea"/>
    <m/>
    <s v="sim"/>
    <s v="2019/2022"/>
    <s v="&gt;10"/>
    <s v="Brasil"/>
  </r>
  <r>
    <x v="242"/>
    <x v="59"/>
    <s v="EN"/>
    <x v="0"/>
    <s v="Portulaca hatschbachii"/>
    <s v="Herbácea"/>
    <m/>
    <s v="sim"/>
    <s v="2021/2022"/>
    <s v="&gt;10"/>
    <s v="Paraná"/>
  </r>
  <r>
    <x v="243"/>
    <x v="60"/>
    <s v="EN"/>
    <x v="0"/>
    <s v="Não Encontrado"/>
    <s v="Árvore"/>
    <m/>
    <s v="sim"/>
    <s v="2018/2019"/>
    <s v="&gt;10"/>
    <s v="Brasil"/>
  </r>
  <r>
    <x v="244"/>
    <x v="60"/>
    <s v="EN"/>
    <x v="0"/>
    <s v="Não Encontrado"/>
    <s v="Árvore"/>
    <m/>
    <s v="sim"/>
    <s v="2019/2021"/>
    <s v="&gt;10"/>
    <s v="Brasil"/>
  </r>
  <r>
    <x v="245"/>
    <x v="60"/>
    <s v="EN"/>
    <x v="0"/>
    <s v="Roupala asplenioides"/>
    <s v="Arbusto/Árvore"/>
    <m/>
    <s v="não"/>
    <s v="2015/2018"/>
    <s v="&gt;10"/>
    <s v="Brasil"/>
  </r>
  <r>
    <x v="246"/>
    <x v="60"/>
    <s v="VU"/>
    <x v="1"/>
    <s v="Não Encontrado"/>
    <s v="Árvore"/>
    <m/>
    <s v="x"/>
    <s v="2012/2014"/>
    <s v="&gt;10"/>
    <s v="Brasil"/>
  </r>
  <r>
    <x v="247"/>
    <x v="61"/>
    <s v="VU"/>
    <x v="1"/>
    <s v="Não Encontrado"/>
    <s v="Herbácea"/>
    <m/>
    <s v="x"/>
    <s v="2018/2019"/>
    <s v="&gt;10"/>
    <s v="Não é endemica"/>
  </r>
  <r>
    <x v="248"/>
    <x v="62"/>
    <s v="EN"/>
    <x v="0"/>
    <s v="Não Encontrado"/>
    <s v="Arbusto"/>
    <m/>
    <s v="sim"/>
    <s v="2021/2022"/>
    <s v="&gt;10"/>
    <s v="Não é endemica"/>
  </r>
  <r>
    <x v="249"/>
    <x v="62"/>
    <s v="EN"/>
    <x v="0"/>
    <s v="Não Encontrado"/>
    <s v="Arbusto"/>
    <m/>
    <s v="não"/>
    <s v="2021/2022"/>
    <s v="&gt;10"/>
    <s v="Brasil"/>
  </r>
  <r>
    <x v="250"/>
    <x v="62"/>
    <s v="VU"/>
    <x v="1"/>
    <s v="Discaria americana"/>
    <s v="Arbusto/Subarbusto"/>
    <m/>
    <s v="x"/>
    <s v="2018/2021"/>
    <s v="&gt;10"/>
    <s v="Não é endemica"/>
  </r>
  <r>
    <x v="251"/>
    <x v="62"/>
    <s v="VU"/>
    <x v="1"/>
    <s v="Não Encontrado"/>
    <s v="Árvore"/>
    <m/>
    <s v="x"/>
    <s v="2020/2022"/>
    <s v="&gt;10"/>
    <s v="Não é endemica"/>
  </r>
  <r>
    <x v="252"/>
    <x v="63"/>
    <s v="CR"/>
    <x v="2"/>
    <s v="Galium rubidiflorum"/>
    <s v="Herbácea"/>
    <m/>
    <s v="não"/>
    <n v="1966"/>
    <n v="1"/>
    <s v="Paraná"/>
  </r>
  <r>
    <x v="253"/>
    <x v="63"/>
    <s v="EN"/>
    <x v="0"/>
    <s v="Não Encontrado"/>
    <s v="Herbácea"/>
    <m/>
    <s v="não"/>
    <s v="2017/2022"/>
    <s v="&gt;10"/>
    <s v="Brasil"/>
  </r>
  <r>
    <x v="254"/>
    <x v="63"/>
    <s v="EN"/>
    <x v="0"/>
    <s v="Não Encontrado"/>
    <s v="Arbusto"/>
    <s v="sim"/>
    <s v="sim"/>
    <s v="2022/2023"/>
    <s v="&gt;10"/>
    <s v="Não é endemica"/>
  </r>
  <r>
    <x v="255"/>
    <x v="63"/>
    <s v="EN"/>
    <x v="0"/>
    <s v="Não Encontrado"/>
    <s v="Arbusto, Árborea"/>
    <m/>
    <s v="sim"/>
    <s v="2010/2018"/>
    <s v="&gt;10"/>
    <s v="Não é endemica"/>
  </r>
  <r>
    <x v="256"/>
    <x v="63"/>
    <s v="VU"/>
    <x v="1"/>
    <s v="Galianthe elegans"/>
    <s v="Subarbusto"/>
    <s v="sim"/>
    <s v="x"/>
    <s v="2016/2017"/>
    <s v="&gt;10"/>
    <s v="Paraná"/>
  </r>
  <r>
    <x v="257"/>
    <x v="63"/>
    <s v="VU"/>
    <x v="1"/>
    <s v="Não Encontrado"/>
    <s v="Arbusto/Árvore"/>
    <m/>
    <s v="x"/>
    <s v="2019/2022"/>
    <s v="&gt;10"/>
    <s v="Brasil"/>
  </r>
  <r>
    <x v="258"/>
    <x v="64"/>
    <s v="VU"/>
    <x v="1"/>
    <s v="Abatia angeliana"/>
    <s v="Arbusto"/>
    <m/>
    <s v="x"/>
    <s v="2022/2023"/>
    <s v="&gt;10"/>
    <s v="Paraná"/>
  </r>
  <r>
    <x v="259"/>
    <x v="64"/>
    <s v="VU"/>
    <x v="1"/>
    <s v="Casearia paranaensis"/>
    <s v="Árvore"/>
    <m/>
    <s v="não"/>
    <s v="2018/2020"/>
    <s v="&gt;10"/>
    <s v="Brasil"/>
  </r>
  <r>
    <x v="260"/>
    <x v="64"/>
    <s v="VU"/>
    <x v="1"/>
    <s v="Não Encontrado"/>
    <s v="Árvore"/>
    <m/>
    <s v="x"/>
    <s v="2022/2023"/>
    <s v="&gt;10"/>
    <s v="Brasil"/>
  </r>
  <r>
    <x v="261"/>
    <x v="65"/>
    <s v="CR"/>
    <x v="2"/>
    <s v="Serjania hatschbachii"/>
    <s v="Liana"/>
    <m/>
    <s v="não"/>
    <s v="2015/2023"/>
    <n v="7"/>
    <s v="Brasil"/>
  </r>
  <r>
    <x v="262"/>
    <x v="65"/>
    <s v="VU"/>
    <x v="1"/>
    <s v="Não Encontrado"/>
    <s v="Árvore"/>
    <m/>
    <s v="x"/>
    <s v="2015/2018"/>
    <s v="&gt;10"/>
    <s v="Brasil"/>
  </r>
  <r>
    <x v="263"/>
    <x v="66"/>
    <s v="EN"/>
    <x v="0"/>
    <s v="Pouteria bullata"/>
    <s v="Árvore"/>
    <m/>
    <s v="sim"/>
    <s v="2021/2022"/>
    <s v="&gt;10"/>
    <s v="Brasil"/>
  </r>
  <r>
    <x v="264"/>
    <x v="67"/>
    <s v="EN"/>
    <x v="0"/>
    <s v="Não Encontrado"/>
    <s v="Arbusto"/>
    <s v="sim"/>
    <s v="sim"/>
    <s v="2022/2023"/>
    <s v="&gt;10"/>
    <s v="Não é endemica"/>
  </r>
  <r>
    <x v="265"/>
    <x v="68"/>
    <s v="EN"/>
    <x v="0"/>
    <s v="Não Encontrado"/>
    <s v="Liana"/>
    <m/>
    <s v="sim"/>
    <s v="1999/2000"/>
    <s v="&gt;10"/>
    <s v="Brasil"/>
  </r>
  <r>
    <x v="266"/>
    <x v="69"/>
    <s v="EN"/>
    <x v="0"/>
    <s v="Não Encontrado"/>
    <s v="Herbácea"/>
    <m/>
    <s v="sim"/>
    <s v="2017/2019"/>
    <s v="&gt;10"/>
    <s v="Brasil"/>
  </r>
  <r>
    <x v="267"/>
    <x v="69"/>
    <s v="EN"/>
    <x v="0"/>
    <s v="Schwenckia curviflora"/>
    <s v="Herbácea"/>
    <m/>
    <s v="sim"/>
    <s v="2019/2022"/>
    <s v="&gt;10"/>
    <s v="Não é endemica"/>
  </r>
  <r>
    <x v="268"/>
    <x v="69"/>
    <s v="EN"/>
    <x v="0"/>
    <s v="Não Encontrado"/>
    <s v="Arbusto, Árborea"/>
    <m/>
    <s v="sim"/>
    <s v="2010/2015"/>
    <s v="&gt;10"/>
    <s v="Brasil"/>
  </r>
  <r>
    <x v="269"/>
    <x v="69"/>
    <s v="EN"/>
    <x v="0"/>
    <s v="Não Encontrado"/>
    <s v="Arbusto, Árborea"/>
    <m/>
    <s v="sim"/>
    <s v="2010/2011"/>
    <s v="&gt;10"/>
    <s v="Brasil"/>
  </r>
  <r>
    <x v="270"/>
    <x v="69"/>
    <s v="EN"/>
    <x v="0"/>
    <s v="Não Encontrado"/>
    <s v="Árvore"/>
    <m/>
    <s v="sim"/>
    <s v="2020/2021"/>
    <s v="&gt;10"/>
    <s v="Brasil"/>
  </r>
  <r>
    <x v="271"/>
    <x v="69"/>
    <s v="EN"/>
    <x v="0"/>
    <s v="Não Encontrado"/>
    <s v="Liana"/>
    <m/>
    <s v="sim"/>
    <s v="2020/2022"/>
    <s v="&gt;10"/>
    <s v="Brasil"/>
  </r>
  <r>
    <x v="272"/>
    <x v="69"/>
    <s v="VU"/>
    <x v="1"/>
    <s v="Calibrachoa spathulata"/>
    <s v="Herbácea"/>
    <s v="sim"/>
    <s v="x"/>
    <s v="2015/2020"/>
    <s v="&gt;10"/>
    <s v="Brasil"/>
  </r>
  <r>
    <x v="273"/>
    <x v="70"/>
    <s v="EN"/>
    <x v="0"/>
    <s v="Não Encontrado"/>
    <s v="Arbusto, Árborea"/>
    <m/>
    <s v="sim"/>
    <s v="2021/2022"/>
    <s v="&gt;10"/>
    <s v="Brasil"/>
  </r>
  <r>
    <x v="274"/>
    <x v="70"/>
    <s v="EN"/>
    <x v="0"/>
    <s v="Não Encontrado"/>
    <s v="Arbusto, Árborea"/>
    <m/>
    <s v="sim"/>
    <s v="2015/2016"/>
    <s v="&gt;10"/>
    <s v="Paraná"/>
  </r>
  <r>
    <x v="275"/>
    <x v="70"/>
    <s v="VU"/>
    <x v="1"/>
    <s v="Não Encontrado"/>
    <s v="Arbusto/Árvore"/>
    <m/>
    <s v="x"/>
    <s v="2018/2021"/>
    <s v="&gt;10"/>
    <s v="Paraná"/>
  </r>
  <r>
    <x v="276"/>
    <x v="71"/>
    <s v="EN"/>
    <x v="0"/>
    <s v="Não Encontrado"/>
    <s v="Herbácea"/>
    <m/>
    <s v="sim"/>
    <s v="2019/2020"/>
    <s v="&gt;10"/>
    <s v="Não é endemica"/>
  </r>
  <r>
    <x v="277"/>
    <x v="72"/>
    <s v="EN"/>
    <x v="0"/>
    <s v="Barbacenia paranaensis"/>
    <s v="Herbácea"/>
    <m/>
    <s v="sim"/>
    <s v="2020/2021"/>
    <s v="&gt;10"/>
    <s v="Brasil"/>
  </r>
  <r>
    <x v="278"/>
    <x v="73"/>
    <s v="EN"/>
    <x v="0"/>
    <s v="Não Encontrado"/>
    <s v="Arbusto"/>
    <m/>
    <s v="não"/>
    <s v="2018/2021"/>
    <s v="&gt;10"/>
    <s v="Paraná"/>
  </r>
  <r>
    <x v="279"/>
    <x v="73"/>
    <s v="EN"/>
    <x v="0"/>
    <s v="Aloysia hatschbachii"/>
    <s v="Arbusto"/>
    <m/>
    <s v="não"/>
    <s v="2006/2013"/>
    <s v="&gt;10"/>
    <s v="Paraná"/>
  </r>
  <r>
    <x v="280"/>
    <x v="74"/>
    <s v="EN"/>
    <x v="0"/>
    <s v="Não Encontrado"/>
    <s v="Herbácea"/>
    <m/>
    <s v="sim"/>
    <s v="2012/2022"/>
    <s v="&gt;10"/>
    <s v="Brasil"/>
  </r>
  <r>
    <x v="281"/>
    <x v="75"/>
    <s v="EN"/>
    <x v="0"/>
    <s v="Não Encontrado"/>
    <s v="Árvore"/>
    <s v="sim"/>
    <s v="sim"/>
    <s v="2022/2023"/>
    <s v="&gt;10"/>
    <s v="Brasil"/>
  </r>
  <r>
    <x v="282"/>
    <x v="76"/>
    <s v="CR"/>
    <x v="2"/>
    <s v="Xyris hatschbachii"/>
    <s v="Herbácea"/>
    <s v="sim"/>
    <s v="sim"/>
    <s v="2020/2023"/>
    <s v="&gt;10"/>
    <s v="Brasil"/>
  </r>
  <r>
    <x v="283"/>
    <x v="76"/>
    <s v="CR"/>
    <x v="2"/>
    <s v="Não Encontrado"/>
    <s v="Herbácea"/>
    <m/>
    <s v="sim"/>
    <s v="2016/2018"/>
    <s v="&gt;10"/>
    <s v="Brasil"/>
  </r>
  <r>
    <x v="284"/>
    <x v="76"/>
    <s v="CR"/>
    <x v="2"/>
    <s v="Não Encontrado"/>
    <s v="Herbácea"/>
    <m/>
    <s v="não"/>
    <s v="2014/2016"/>
    <s v="&gt;10"/>
    <s v="Brasil"/>
  </r>
  <r>
    <x v="285"/>
    <x v="76"/>
    <s v="CR"/>
    <x v="2"/>
    <s v="Não Encontrado"/>
    <s v="Herbácea"/>
    <s v="sim"/>
    <s v="não"/>
    <s v="2014/2015"/>
    <n v="9"/>
    <s v="Brasil"/>
  </r>
  <r>
    <x v="286"/>
    <x v="76"/>
    <s v="EN"/>
    <x v="0"/>
    <s v="Não Encontrado"/>
    <s v="Herbácea"/>
    <m/>
    <s v="não"/>
    <s v="2012/2013"/>
    <s v="&gt;10"/>
    <s v="Brasil"/>
  </r>
  <r>
    <x v="287"/>
    <x v="76"/>
    <s v="EN"/>
    <x v="0"/>
    <s v="Não Encontrado"/>
    <s v="Herbácea"/>
    <m/>
    <s v="sim"/>
    <s v="2020/2023"/>
    <s v="&gt;10"/>
    <s v="Brasil"/>
  </r>
  <r>
    <x v="288"/>
    <x v="76"/>
    <s v="EN"/>
    <x v="0"/>
    <s v="Não Encontrado"/>
    <s v="Herbácea"/>
    <m/>
    <s v="sim"/>
    <s v="2021/2022"/>
    <s v="&gt;10"/>
    <s v="Brasil"/>
  </r>
  <r>
    <x v="289"/>
    <x v="76"/>
    <s v="EN"/>
    <x v="0"/>
    <s v="Não Encontrado"/>
    <s v="Herbácea"/>
    <m/>
    <s v="sim"/>
    <s v="2015/2019"/>
    <s v="&gt;10"/>
    <s v="Brasil"/>
  </r>
  <r>
    <x v="290"/>
    <x v="76"/>
    <s v="VU"/>
    <x v="1"/>
    <s v="Não Encontrado"/>
    <s v="Herbácea"/>
    <m/>
    <s v="x"/>
    <s v="2020/2021"/>
    <s v="&gt;10"/>
    <s v="Bras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92E0D-DEAB-4A0F-8120-7045B65FBF28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>
  <location ref="G1:H14" firstHeaderRow="1" firstDataRow="1" firstDataCol="1"/>
  <pivotFields count="11">
    <pivotField showAll="0"/>
    <pivotField axis="axisRow" showAll="0" measureFilter="1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 v="12"/>
    </i>
    <i>
      <x v="48"/>
    </i>
    <i>
      <x v="47"/>
    </i>
    <i>
      <x v="30"/>
    </i>
    <i>
      <x v="55"/>
    </i>
    <i>
      <x v="76"/>
    </i>
    <i>
      <x v="15"/>
    </i>
    <i>
      <x v="69"/>
    </i>
    <i>
      <x v="3"/>
    </i>
    <i>
      <x v="6"/>
    </i>
    <i>
      <x v="63"/>
    </i>
    <i>
      <x v="35"/>
    </i>
    <i t="grand">
      <x/>
    </i>
  </rowItems>
  <colItems count="1">
    <i/>
  </colItems>
  <dataFields count="1">
    <dataField name="Contagem de Descrição Categoria" fld="3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A322A-6DE3-4951-B6A0-55C452D2A8D2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D1:E5" firstHeaderRow="1" firstDataRow="1" firstDataCol="1"/>
  <pivotFields count="11">
    <pivotField showAll="0"/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Família" fld="1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23DF7-6321-4581-B729-F4DFE125783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1:B79" firstHeaderRow="1" firstDataRow="1" firstDataCol="1"/>
  <pivotFields count="11">
    <pivotField dataField="1" showAll="0"/>
    <pivotField axis="axisRow" showAll="0" sortType="a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8">
    <i>
      <x v="38"/>
    </i>
    <i>
      <x v="32"/>
    </i>
    <i>
      <x v="74"/>
    </i>
    <i>
      <x v="33"/>
    </i>
    <i>
      <x v="5"/>
    </i>
    <i>
      <x v="36"/>
    </i>
    <i>
      <x v="9"/>
    </i>
    <i>
      <x v="37"/>
    </i>
    <i>
      <x v="16"/>
    </i>
    <i>
      <x v="75"/>
    </i>
    <i>
      <x v="18"/>
    </i>
    <i>
      <x v="42"/>
    </i>
    <i>
      <x v="20"/>
    </i>
    <i>
      <x v="43"/>
    </i>
    <i>
      <x v="22"/>
    </i>
    <i>
      <x v="46"/>
    </i>
    <i>
      <x v="24"/>
    </i>
    <i>
      <x v="49"/>
    </i>
    <i>
      <x v="26"/>
    </i>
    <i>
      <x v="51"/>
    </i>
    <i>
      <x v="28"/>
    </i>
    <i>
      <x v="52"/>
    </i>
    <i>
      <x v="4"/>
    </i>
    <i>
      <x v="54"/>
    </i>
    <i>
      <x v="10"/>
    </i>
    <i>
      <x v="56"/>
    </i>
    <i>
      <x v="19"/>
    </i>
    <i>
      <x v="57"/>
    </i>
    <i>
      <x v="23"/>
    </i>
    <i>
      <x v="59"/>
    </i>
    <i>
      <x v="27"/>
    </i>
    <i>
      <x v="61"/>
    </i>
    <i>
      <x v="8"/>
    </i>
    <i>
      <x v="66"/>
    </i>
    <i>
      <x v="21"/>
    </i>
    <i>
      <x v="67"/>
    </i>
    <i>
      <x v="31"/>
    </i>
    <i>
      <x v="68"/>
    </i>
    <i>
      <x v="25"/>
    </i>
    <i>
      <x v="71"/>
    </i>
    <i>
      <x v="17"/>
    </i>
    <i>
      <x v="72"/>
    </i>
    <i>
      <x v="1"/>
    </i>
    <i>
      <x v="41"/>
    </i>
    <i>
      <x v="34"/>
    </i>
    <i>
      <x v="58"/>
    </i>
    <i>
      <x v="65"/>
    </i>
    <i>
      <x v="53"/>
    </i>
    <i>
      <x v="50"/>
    </i>
    <i>
      <x v="73"/>
    </i>
    <i>
      <x v="2"/>
    </i>
    <i>
      <x v="45"/>
    </i>
    <i>
      <x v="70"/>
    </i>
    <i>
      <x v="39"/>
    </i>
    <i>
      <x v="14"/>
    </i>
    <i>
      <x v="64"/>
    </i>
    <i>
      <x/>
    </i>
    <i>
      <x v="44"/>
    </i>
    <i>
      <x v="60"/>
    </i>
    <i>
      <x v="11"/>
    </i>
    <i>
      <x v="62"/>
    </i>
    <i>
      <x v="7"/>
    </i>
    <i>
      <x v="29"/>
    </i>
    <i>
      <x v="40"/>
    </i>
    <i>
      <x v="13"/>
    </i>
    <i>
      <x v="63"/>
    </i>
    <i>
      <x v="6"/>
    </i>
    <i>
      <x v="35"/>
    </i>
    <i>
      <x v="3"/>
    </i>
    <i>
      <x v="69"/>
    </i>
    <i>
      <x v="15"/>
    </i>
    <i>
      <x v="76"/>
    </i>
    <i>
      <x v="55"/>
    </i>
    <i>
      <x v="30"/>
    </i>
    <i>
      <x v="47"/>
    </i>
    <i>
      <x v="48"/>
    </i>
    <i>
      <x v="12"/>
    </i>
    <i t="grand">
      <x/>
    </i>
  </rowItems>
  <colItems count="1">
    <i/>
  </colItems>
  <dataFields count="1">
    <dataField name="Contagem de Espécie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B85AA-FC28-4A95-B72B-DC63C673D9EA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L4:M32" firstHeaderRow="1" firstDataRow="1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3"/>
        <item x="5"/>
        <item x="1"/>
        <item x="9"/>
        <item x="4"/>
        <item x="6"/>
        <item x="8"/>
        <item x="2"/>
        <item x="7"/>
        <item h="1" x="0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t="default"/>
      </items>
    </pivotField>
  </pivotFields>
  <rowFields count="3">
    <field x="12"/>
    <field x="11"/>
    <field x="8"/>
  </rowFields>
  <rowItems count="28">
    <i>
      <x v="1"/>
    </i>
    <i>
      <x v="12"/>
    </i>
    <i>
      <x v="16"/>
    </i>
    <i>
      <x v="19"/>
    </i>
    <i>
      <x v="20"/>
    </i>
    <i>
      <x v="22"/>
    </i>
    <i>
      <x v="40"/>
    </i>
    <i>
      <x v="41"/>
    </i>
    <i>
      <x v="42"/>
    </i>
    <i>
      <x v="46"/>
    </i>
    <i>
      <x v="50"/>
    </i>
    <i>
      <x v="54"/>
    </i>
    <i>
      <x v="56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9" hier="-1"/>
  </pageFields>
  <dataFields count="1">
    <dataField name="Contagem de Espéci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668B8-BBB1-4ED4-8546-DB6FDBE583A2}" name="Tabela dinâ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J1:J293" firstHeaderRow="1" firstDataRow="1" firstDataCol="1"/>
  <pivotFields count="11">
    <pivotField axis="axisRow" showAll="0">
      <items count="292">
        <item x="258"/>
        <item x="186"/>
        <item x="190"/>
        <item x="39"/>
        <item x="83"/>
        <item x="218"/>
        <item x="236"/>
        <item x="227"/>
        <item x="110"/>
        <item x="36"/>
        <item x="278"/>
        <item x="279"/>
        <item x="5"/>
        <item x="4"/>
        <item x="191"/>
        <item x="228"/>
        <item x="16"/>
        <item x="80"/>
        <item x="229"/>
        <item x="117"/>
        <item x="31"/>
        <item x="226"/>
        <item x="104"/>
        <item x="57"/>
        <item x="40"/>
        <item x="139"/>
        <item x="277"/>
        <item x="192"/>
        <item x="75"/>
        <item x="76"/>
        <item x="77"/>
        <item x="78"/>
        <item x="79"/>
        <item x="149"/>
        <item x="187"/>
        <item x="193"/>
        <item x="91"/>
        <item x="205"/>
        <item x="32"/>
        <item x="33"/>
        <item x="142"/>
        <item x="58"/>
        <item x="59"/>
        <item x="272"/>
        <item x="281"/>
        <item x="106"/>
        <item x="133"/>
        <item x="259"/>
        <item x="264"/>
        <item x="206"/>
        <item x="207"/>
        <item x="152"/>
        <item x="153"/>
        <item x="60"/>
        <item x="105"/>
        <item x="194"/>
        <item x="41"/>
        <item x="42"/>
        <item x="61"/>
        <item x="230"/>
        <item x="188"/>
        <item x="94"/>
        <item x="195"/>
        <item x="248"/>
        <item x="95"/>
        <item x="125"/>
        <item x="136"/>
        <item x="137"/>
        <item x="175"/>
        <item x="126"/>
        <item x="196"/>
        <item x="189"/>
        <item x="208"/>
        <item x="118"/>
        <item x="103"/>
        <item x="231"/>
        <item x="43"/>
        <item x="232"/>
        <item x="111"/>
        <item x="98"/>
        <item x="99"/>
        <item x="250"/>
        <item x="44"/>
        <item x="247"/>
        <item x="209"/>
        <item x="84"/>
        <item x="82"/>
        <item x="85"/>
        <item x="86"/>
        <item x="0"/>
        <item x="197"/>
        <item x="18"/>
        <item x="21"/>
        <item x="22"/>
        <item x="19"/>
        <item x="20"/>
        <item x="102"/>
        <item x="176"/>
        <item x="157"/>
        <item x="158"/>
        <item x="159"/>
        <item x="177"/>
        <item x="160"/>
        <item x="161"/>
        <item x="162"/>
        <item x="163"/>
        <item x="164"/>
        <item x="178"/>
        <item x="179"/>
        <item x="180"/>
        <item x="243"/>
        <item x="244"/>
        <item x="34"/>
        <item x="256"/>
        <item x="252"/>
        <item x="119"/>
        <item x="7"/>
        <item x="8"/>
        <item x="241"/>
        <item x="210"/>
        <item x="211"/>
        <item x="212"/>
        <item x="24"/>
        <item x="198"/>
        <item x="140"/>
        <item x="29"/>
        <item x="143"/>
        <item x="10"/>
        <item x="11"/>
        <item x="12"/>
        <item x="9"/>
        <item x="45"/>
        <item x="199"/>
        <item x="30"/>
        <item x="124"/>
        <item x="96"/>
        <item x="213"/>
        <item x="146"/>
        <item x="141"/>
        <item x="25"/>
        <item x="3"/>
        <item x="138"/>
        <item x="120"/>
        <item x="150"/>
        <item x="237"/>
        <item x="240"/>
        <item x="62"/>
        <item x="46"/>
        <item x="63"/>
        <item x="64"/>
        <item x="65"/>
        <item x="47"/>
        <item x="23"/>
        <item x="92"/>
        <item x="48"/>
        <item x="266"/>
        <item x="214"/>
        <item x="107"/>
        <item x="147"/>
        <item x="262"/>
        <item x="28"/>
        <item x="26"/>
        <item x="100"/>
        <item x="49"/>
        <item x="66"/>
        <item x="67"/>
        <item x="37"/>
        <item x="68"/>
        <item x="50"/>
        <item x="51"/>
        <item x="52"/>
        <item x="112"/>
        <item x="113"/>
        <item x="114"/>
        <item x="115"/>
        <item x="108"/>
        <item x="116"/>
        <item x="144"/>
        <item x="53"/>
        <item x="109"/>
        <item x="165"/>
        <item x="182"/>
        <item x="166"/>
        <item x="167"/>
        <item x="183"/>
        <item x="168"/>
        <item x="181"/>
        <item x="169"/>
        <item x="156"/>
        <item x="127"/>
        <item x="69"/>
        <item x="170"/>
        <item x="171"/>
        <item x="132"/>
        <item x="128"/>
        <item x="129"/>
        <item x="130"/>
        <item x="131"/>
        <item x="215"/>
        <item x="216"/>
        <item x="200"/>
        <item x="219"/>
        <item x="220"/>
        <item x="27"/>
        <item x="201"/>
        <item x="217"/>
        <item x="202"/>
        <item x="1"/>
        <item x="203"/>
        <item x="90"/>
        <item x="233"/>
        <item x="234"/>
        <item x="221"/>
        <item x="145"/>
        <item x="222"/>
        <item x="38"/>
        <item x="223"/>
        <item x="224"/>
        <item x="148"/>
        <item x="151"/>
        <item x="184"/>
        <item x="185"/>
        <item x="172"/>
        <item x="235"/>
        <item x="238"/>
        <item x="239"/>
        <item x="242"/>
        <item x="263"/>
        <item x="173"/>
        <item x="174"/>
        <item x="257"/>
        <item x="6"/>
        <item x="251"/>
        <item x="253"/>
        <item x="245"/>
        <item x="246"/>
        <item x="254"/>
        <item x="204"/>
        <item x="2"/>
        <item x="267"/>
        <item x="97"/>
        <item x="249"/>
        <item x="54"/>
        <item x="70"/>
        <item x="261"/>
        <item x="255"/>
        <item x="123"/>
        <item x="101"/>
        <item x="265"/>
        <item x="268"/>
        <item x="269"/>
        <item x="270"/>
        <item x="271"/>
        <item x="135"/>
        <item x="225"/>
        <item x="55"/>
        <item x="56"/>
        <item x="71"/>
        <item x="154"/>
        <item x="273"/>
        <item x="274"/>
        <item x="275"/>
        <item x="81"/>
        <item x="121"/>
        <item x="87"/>
        <item x="72"/>
        <item x="35"/>
        <item x="73"/>
        <item x="276"/>
        <item x="134"/>
        <item x="93"/>
        <item x="74"/>
        <item x="280"/>
        <item x="155"/>
        <item x="88"/>
        <item x="89"/>
        <item x="17"/>
        <item x="260"/>
        <item x="282"/>
        <item x="287"/>
        <item x="288"/>
        <item x="286"/>
        <item x="283"/>
        <item x="284"/>
        <item x="290"/>
        <item x="285"/>
        <item x="289"/>
        <item x="13"/>
        <item x="15"/>
        <item x="14"/>
        <item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_Categoria" xr10:uid="{BDC4A4D4-F522-4D67-839C-0A913FD9E5EA}" sourceName="Descrição Categoria">
  <pivotTables>
    <pivotTable tabId="3" name="Tabela dinâmica1"/>
    <pivotTable tabId="3" name="Tabela dinâmica2"/>
    <pivotTable tabId="3" name="Tabela dinâmica3"/>
  </pivotTables>
  <data>
    <tabular pivotCacheId="695065538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mília" xr10:uid="{0E35BD89-1952-4AB3-9105-276C8EE52616}" sourceName="Família">
  <pivotTables>
    <pivotTable tabId="3" name="Tabela dinâmica1"/>
    <pivotTable tabId="3" name="Tabela dinâmica2"/>
    <pivotTable tabId="3" name="Tabela dinâmica3"/>
  </pivotTables>
  <data>
    <tabular pivotCacheId="695065538">
      <items count="7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ção Categoria" xr10:uid="{6BE4E2E8-6CE6-47A0-905D-00192C5497C0}" cache="SegmentaçãodeDados_Descrição_Categoria" caption="Descrição Categoria" rowHeight="241300"/>
  <slicer name="Família" xr10:uid="{7F4D17A2-41FD-461F-ABFC-004F66BC5E5F}" cache="SegmentaçãodeDados_Família" caption="Família" columnCount="1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5DB56B-EF96-4D27-8042-0CB88890676A}" name="Tabela15" displayName="Tabela15" ref="B1:L293" totalsRowShown="0" headerRowDxfId="29" dataDxfId="28">
  <autoFilter ref="B1:L293" xr:uid="{00000000-0009-0000-0100-000001000000}"/>
  <sortState xmlns:xlrd2="http://schemas.microsoft.com/office/spreadsheetml/2017/richdata2" ref="B2:L293">
    <sortCondition ref="C1:C293"/>
  </sortState>
  <tableColumns count="11">
    <tableColumn id="1" xr3:uid="{CA99715F-24C8-46FE-9CCA-3CE1CEFAFBFC}" name="Espécie" dataDxfId="27"/>
    <tableColumn id="2" xr3:uid="{F1407892-6486-4632-9F3A-29C9C237FB9A}" name="Família" dataDxfId="26"/>
    <tableColumn id="3" xr3:uid="{B510E8F9-9CE8-4C0D-B5EB-A671E6CDBE5D}" name="Categoria" dataDxfId="25" dataCellStyle="Normal 2"/>
    <tableColumn id="11" xr3:uid="{CB3E55CF-06B2-4DC1-8064-3854B3BC30CB}" name="Descrição Categoria" dataDxfId="24" dataCellStyle="Normal 2">
      <calculatedColumnFormula>IF(D2="EN","Em Perigo",IF(D2="VU","Vulnerável","Criticamente em Perigo"))</calculatedColumnFormula>
    </tableColumn>
    <tableColumn id="4" xr3:uid="{8C95E135-FCBC-4169-8FD5-F92B542C4E57}" name="Comparação" dataDxfId="23">
      <calculatedColumnFormula>IFERROR(VLOOKUP(B2,Tabela2[],1,0),"Não Encontrado")</calculatedColumnFormula>
    </tableColumn>
    <tableColumn id="5" xr3:uid="{AFA3BD7E-1D65-4E78-B6A6-9A77311F419A}" name="Hábito" dataDxfId="22"/>
    <tableColumn id="6" xr3:uid="{8FC2EFA6-D455-4DDB-9E2E-02FD8FE7DBE5}" name="Foto no Flora" dataDxfId="21"/>
    <tableColumn id="7" xr3:uid="{FF48E7E2-D8F0-451A-930A-DEF20647A7EA}" name="modelagem" dataDxfId="20"/>
    <tableColumn id="8" xr3:uid="{AE79F690-516B-438B-9CA7-AF8D752D4CB1}" name="últimas coletas" dataDxfId="19"/>
    <tableColumn id="9" xr3:uid="{A80E5347-0C29-4D51-8226-668D0F3F81FE}" name="Número de Coletas" dataDxfId="18"/>
    <tableColumn id="10" xr3:uid="{BA1A960B-7D7E-491E-B24C-B1CF5FDC77A0}" name="ENDEMISMO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1:L293" totalsRowShown="0" headerRowDxfId="16" dataDxfId="15">
  <autoFilter ref="B1:L293" xr:uid="{00000000-0009-0000-0100-000001000000}"/>
  <sortState xmlns:xlrd2="http://schemas.microsoft.com/office/spreadsheetml/2017/richdata2" ref="B2:L293">
    <sortCondition ref="C1:C293"/>
  </sortState>
  <tableColumns count="11">
    <tableColumn id="1" xr3:uid="{00000000-0010-0000-0000-000001000000}" name="Espécie" dataDxfId="14"/>
    <tableColumn id="2" xr3:uid="{00000000-0010-0000-0000-000002000000}" name="Família" dataDxfId="13"/>
    <tableColumn id="3" xr3:uid="{00000000-0010-0000-0000-000003000000}" name="Categoria" dataDxfId="12" dataCellStyle="Normal 2"/>
    <tableColumn id="11" xr3:uid="{B863DEBB-40BE-4558-B8F6-5C52F06AA573}" name="Descrição Categoria" dataDxfId="11" dataCellStyle="Normal 2">
      <calculatedColumnFormula>IF(D2="EN","Em Perigo",IF(D2="VU","Vulnerável","Criticamente em Perigo"))</calculatedColumnFormula>
    </tableColumn>
    <tableColumn id="4" xr3:uid="{00000000-0010-0000-0000-000004000000}" name="Comparação" dataDxfId="10">
      <calculatedColumnFormula>IFERROR(VLOOKUP(B2,Tabela2[],1,0),"Não Encontrado")</calculatedColumnFormula>
    </tableColumn>
    <tableColumn id="5" xr3:uid="{00000000-0010-0000-0000-000005000000}" name="Hábito" dataDxfId="9"/>
    <tableColumn id="6" xr3:uid="{00000000-0010-0000-0000-000006000000}" name="Foto no Flora" dataDxfId="8"/>
    <tableColumn id="7" xr3:uid="{00000000-0010-0000-0000-000007000000}" name="modelagem" dataDxfId="7"/>
    <tableColumn id="8" xr3:uid="{00000000-0010-0000-0000-000008000000}" name="últimas coletas" dataDxfId="6"/>
    <tableColumn id="9" xr3:uid="{00000000-0010-0000-0000-000009000000}" name="Número de Coletas" dataDxfId="5"/>
    <tableColumn id="10" xr3:uid="{00000000-0010-0000-0000-00000A000000}" name="ENDEMISMO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134" totalsRowShown="0" headerRowDxfId="3">
  <autoFilter ref="A1:E134" xr:uid="{00000000-0009-0000-0100-000002000000}">
    <filterColumn colId="3">
      <filters>
        <filter val="#N/D"/>
      </filters>
    </filterColumn>
  </autoFilter>
  <tableColumns count="5">
    <tableColumn id="1" xr3:uid="{00000000-0010-0000-0100-000001000000}" name="Espécie" dataDxfId="2"/>
    <tableColumn id="2" xr3:uid="{00000000-0010-0000-0100-000002000000}" name="Família"/>
    <tableColumn id="3" xr3:uid="{00000000-0010-0000-0100-000003000000}" name="Categoria" dataDxfId="1"/>
    <tableColumn id="4" xr3:uid="{00000000-0010-0000-0100-000004000000}" name="Comparação" dataDxfId="0">
      <calculatedColumnFormula>VLOOKUP(A2,Tabela1[],1,0)</calculatedColumnFormula>
    </tableColumn>
    <tableColumn id="5" xr3:uid="{00000000-0010-0000-0100-000005000000}" name="Motiv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7388-9794-4B68-B8E0-35F5D2095422}">
  <dimension ref="A1:M293"/>
  <sheetViews>
    <sheetView workbookViewId="0">
      <pane ySplit="1" topLeftCell="A115" activePane="bottomLeft" state="frozen"/>
      <selection pane="bottomLeft" activeCell="E125" sqref="E125"/>
    </sheetView>
  </sheetViews>
  <sheetFormatPr defaultColWidth="0" defaultRowHeight="14.4" x14ac:dyDescent="0.3"/>
  <cols>
    <col min="1" max="1" width="3.6640625" customWidth="1"/>
    <col min="2" max="2" width="32.5546875" bestFit="1" customWidth="1"/>
    <col min="3" max="3" width="18" style="12" bestFit="1" customWidth="1"/>
    <col min="4" max="4" width="14" bestFit="1" customWidth="1"/>
    <col min="5" max="5" width="22.33203125" bestFit="1" customWidth="1"/>
    <col min="6" max="6" width="27.33203125" style="30" hidden="1" customWidth="1"/>
    <col min="7" max="7" width="20.44140625" bestFit="1" customWidth="1"/>
    <col min="8" max="8" width="17.109375" style="12" bestFit="1" customWidth="1"/>
    <col min="9" max="9" width="16.109375" style="12" bestFit="1" customWidth="1"/>
    <col min="10" max="10" width="19" style="42" bestFit="1" customWidth="1"/>
    <col min="11" max="11" width="22.88671875" style="33" bestFit="1" customWidth="1"/>
    <col min="12" max="12" width="17" bestFit="1" customWidth="1"/>
    <col min="13" max="13" width="9.109375" customWidth="1"/>
    <col min="14" max="16384" width="9.109375" hidden="1"/>
  </cols>
  <sheetData>
    <row r="1" spans="2:12" s="30" customFormat="1" x14ac:dyDescent="0.3">
      <c r="B1" s="30" t="s">
        <v>327</v>
      </c>
      <c r="C1" s="30" t="s">
        <v>255</v>
      </c>
      <c r="D1" s="30" t="s">
        <v>326</v>
      </c>
      <c r="E1" s="30" t="s">
        <v>694</v>
      </c>
      <c r="F1" s="30" t="s">
        <v>505</v>
      </c>
      <c r="G1" s="30" t="s">
        <v>254</v>
      </c>
      <c r="H1" s="30" t="s">
        <v>527</v>
      </c>
      <c r="I1" s="30" t="s">
        <v>535</v>
      </c>
      <c r="J1" s="30" t="s">
        <v>542</v>
      </c>
      <c r="K1" s="30" t="s">
        <v>698</v>
      </c>
      <c r="L1" s="30" t="s">
        <v>649</v>
      </c>
    </row>
    <row r="2" spans="2:12" x14ac:dyDescent="0.3">
      <c r="B2" s="31" t="s">
        <v>331</v>
      </c>
      <c r="C2" s="32" t="s">
        <v>332</v>
      </c>
      <c r="D2" s="32" t="s">
        <v>253</v>
      </c>
      <c r="E2" s="32" t="str">
        <f t="shared" ref="E2:E65" si="0">IF(D2="EN","Em Perigo",IF(D2="VU","Vulnerável","Criticamente em Perigo"))</f>
        <v>Em Perigo</v>
      </c>
      <c r="F2" s="30" t="str">
        <f>IFERROR(VLOOKUP(B2,Tabela2[],1,0),"Não Encontrado")</f>
        <v>Dyschoriste lavandulacea</v>
      </c>
      <c r="G2" s="12" t="s">
        <v>517</v>
      </c>
      <c r="I2" s="12" t="s">
        <v>536</v>
      </c>
      <c r="J2" s="42">
        <v>40909</v>
      </c>
      <c r="K2" s="33" t="s">
        <v>550</v>
      </c>
      <c r="L2" t="s">
        <v>652</v>
      </c>
    </row>
    <row r="3" spans="2:12" x14ac:dyDescent="0.3">
      <c r="B3" s="31" t="s">
        <v>655</v>
      </c>
      <c r="C3" s="32" t="s">
        <v>332</v>
      </c>
      <c r="D3" s="32" t="s">
        <v>253</v>
      </c>
      <c r="E3" s="32" t="str">
        <f t="shared" si="0"/>
        <v>Em Perigo</v>
      </c>
      <c r="F3" s="30" t="str">
        <f>IFERROR(VLOOKUP(B3,Tabela2[],1,0),"Não Encontrado")</f>
        <v>Pachystachys dubiosa</v>
      </c>
      <c r="G3" s="12" t="s">
        <v>520</v>
      </c>
      <c r="I3" s="12" t="s">
        <v>536</v>
      </c>
      <c r="J3" s="42">
        <v>43831</v>
      </c>
      <c r="K3" s="33" t="s">
        <v>550</v>
      </c>
      <c r="L3" t="s">
        <v>651</v>
      </c>
    </row>
    <row r="4" spans="2:12" x14ac:dyDescent="0.3">
      <c r="B4" s="31" t="s">
        <v>333</v>
      </c>
      <c r="C4" s="34" t="s">
        <v>332</v>
      </c>
      <c r="D4" s="32" t="s">
        <v>253</v>
      </c>
      <c r="E4" s="32" t="str">
        <f t="shared" si="0"/>
        <v>Em Perigo</v>
      </c>
      <c r="F4" s="30" t="str">
        <f>IFERROR(VLOOKUP(B4,Tabela2[],1,0),"Não Encontrado")</f>
        <v>Schaueria paranaensis</v>
      </c>
      <c r="G4" s="12" t="s">
        <v>520</v>
      </c>
      <c r="I4" s="12" t="s">
        <v>528</v>
      </c>
      <c r="J4" s="42">
        <v>43466</v>
      </c>
      <c r="K4" s="33" t="s">
        <v>550</v>
      </c>
      <c r="L4" t="s">
        <v>651</v>
      </c>
    </row>
    <row r="5" spans="2:12" x14ac:dyDescent="0.3">
      <c r="B5" s="35" t="s">
        <v>208</v>
      </c>
      <c r="C5" s="34" t="s">
        <v>332</v>
      </c>
      <c r="D5" s="32" t="s">
        <v>252</v>
      </c>
      <c r="E5" s="32" t="str">
        <f t="shared" si="0"/>
        <v>Vulnerável</v>
      </c>
      <c r="F5" s="30" t="str">
        <f>IFERROR(VLOOKUP(B5,Tabela2[],1,0),"Não Encontrado")</f>
        <v>Justicia ramulosa</v>
      </c>
      <c r="G5" s="12" t="s">
        <v>522</v>
      </c>
      <c r="I5" s="12" t="s">
        <v>654</v>
      </c>
      <c r="J5" s="42">
        <v>43101</v>
      </c>
      <c r="K5" s="33" t="s">
        <v>550</v>
      </c>
      <c r="L5" t="s">
        <v>652</v>
      </c>
    </row>
    <row r="6" spans="2:12" x14ac:dyDescent="0.3">
      <c r="B6" s="35" t="s">
        <v>143</v>
      </c>
      <c r="C6" s="32" t="s">
        <v>258</v>
      </c>
      <c r="D6" s="32" t="s">
        <v>141</v>
      </c>
      <c r="E6" s="32" t="str">
        <f t="shared" si="0"/>
        <v>Criticamente em Perigo</v>
      </c>
      <c r="F6" s="30" t="str">
        <f>IFERROR(VLOOKUP(B6,Tabela2[],1,0),"Não Encontrado")</f>
        <v>Não Encontrado</v>
      </c>
      <c r="G6" s="12" t="s">
        <v>517</v>
      </c>
      <c r="I6" s="12" t="s">
        <v>536</v>
      </c>
      <c r="J6" s="42">
        <v>35065</v>
      </c>
      <c r="K6" s="33">
        <v>3</v>
      </c>
      <c r="L6" t="s">
        <v>651</v>
      </c>
    </row>
    <row r="7" spans="2:12" x14ac:dyDescent="0.3">
      <c r="B7" s="31" t="s">
        <v>8</v>
      </c>
      <c r="C7" s="32" t="s">
        <v>258</v>
      </c>
      <c r="D7" s="32" t="s">
        <v>253</v>
      </c>
      <c r="E7" s="32" t="str">
        <f t="shared" si="0"/>
        <v>Em Perigo</v>
      </c>
      <c r="F7" s="30" t="str">
        <f>IFERROR(VLOOKUP(B7,Tabela2[],1,0),"Não Encontrado")</f>
        <v>Não Encontrado</v>
      </c>
      <c r="G7" s="12" t="s">
        <v>517</v>
      </c>
      <c r="I7" s="12" t="s">
        <v>528</v>
      </c>
      <c r="J7" s="42">
        <v>44197</v>
      </c>
      <c r="K7" s="33" t="s">
        <v>550</v>
      </c>
      <c r="L7" t="s">
        <v>651</v>
      </c>
    </row>
    <row r="8" spans="2:12" x14ac:dyDescent="0.3">
      <c r="B8" s="31" t="s">
        <v>111</v>
      </c>
      <c r="C8" s="34" t="s">
        <v>316</v>
      </c>
      <c r="D8" s="32" t="s">
        <v>253</v>
      </c>
      <c r="E8" s="32" t="str">
        <f t="shared" si="0"/>
        <v>Em Perigo</v>
      </c>
      <c r="F8" s="30" t="str">
        <f>IFERROR(VLOOKUP(B8,Tabela2[],1,0),"Não Encontrado")</f>
        <v>Não Encontrado</v>
      </c>
      <c r="G8" s="12" t="s">
        <v>522</v>
      </c>
      <c r="I8" s="12" t="s">
        <v>536</v>
      </c>
      <c r="J8" s="42">
        <v>43466</v>
      </c>
      <c r="K8" s="33" t="s">
        <v>550</v>
      </c>
      <c r="L8" t="s">
        <v>651</v>
      </c>
    </row>
    <row r="9" spans="2:12" x14ac:dyDescent="0.3">
      <c r="B9" s="35" t="s">
        <v>198</v>
      </c>
      <c r="C9" s="34" t="s">
        <v>316</v>
      </c>
      <c r="D9" s="32" t="s">
        <v>252</v>
      </c>
      <c r="E9" s="32" t="str">
        <f t="shared" si="0"/>
        <v>Vulnerável</v>
      </c>
      <c r="F9" s="30" t="str">
        <f>IFERROR(VLOOKUP(B9,Tabela2[],1,0),"Não Encontrado")</f>
        <v>Gomphrena paranensis</v>
      </c>
      <c r="G9" s="12" t="s">
        <v>522</v>
      </c>
      <c r="I9" s="12" t="s">
        <v>654</v>
      </c>
      <c r="J9" s="42">
        <v>40909</v>
      </c>
      <c r="K9" s="33" t="s">
        <v>550</v>
      </c>
      <c r="L9" t="s">
        <v>651</v>
      </c>
    </row>
    <row r="10" spans="2:12" x14ac:dyDescent="0.3">
      <c r="B10" s="35" t="s">
        <v>199</v>
      </c>
      <c r="C10" s="34" t="s">
        <v>316</v>
      </c>
      <c r="D10" s="32" t="s">
        <v>252</v>
      </c>
      <c r="E10" s="32" t="str">
        <f t="shared" si="0"/>
        <v>Vulnerável</v>
      </c>
      <c r="F10" s="30" t="str">
        <f>IFERROR(VLOOKUP(B10,Tabela2[],1,0),"Não Encontrado")</f>
        <v>Gomphrena regeliana</v>
      </c>
      <c r="G10" s="12" t="s">
        <v>522</v>
      </c>
      <c r="I10" s="12" t="s">
        <v>654</v>
      </c>
      <c r="J10" s="42">
        <v>34700</v>
      </c>
      <c r="K10" s="33" t="s">
        <v>550</v>
      </c>
      <c r="L10" t="s">
        <v>651</v>
      </c>
    </row>
    <row r="11" spans="2:12" x14ac:dyDescent="0.3">
      <c r="B11" s="35" t="s">
        <v>152</v>
      </c>
      <c r="C11" s="12" t="s">
        <v>259</v>
      </c>
      <c r="D11" s="32" t="s">
        <v>141</v>
      </c>
      <c r="E11" s="32" t="str">
        <f t="shared" si="0"/>
        <v>Criticamente em Perigo</v>
      </c>
      <c r="F11" s="30" t="str">
        <f>IFERROR(VLOOKUP(B11,Tabela2[],1,0),"Não Encontrado")</f>
        <v>Hippeastrum vittatum</v>
      </c>
      <c r="G11" s="12" t="s">
        <v>517</v>
      </c>
      <c r="I11" s="12" t="s">
        <v>528</v>
      </c>
      <c r="J11" s="42">
        <v>44562</v>
      </c>
      <c r="K11" s="33" t="s">
        <v>550</v>
      </c>
      <c r="L11" t="s">
        <v>652</v>
      </c>
    </row>
    <row r="12" spans="2:12" x14ac:dyDescent="0.3">
      <c r="B12" s="31" t="s">
        <v>57</v>
      </c>
      <c r="C12" s="32" t="s">
        <v>259</v>
      </c>
      <c r="D12" s="32" t="s">
        <v>253</v>
      </c>
      <c r="E12" s="32" t="str">
        <f t="shared" si="0"/>
        <v>Em Perigo</v>
      </c>
      <c r="F12" s="30" t="str">
        <f>IFERROR(VLOOKUP(B12,Tabela2[],1,0),"Não Encontrado")</f>
        <v>Não Encontrado</v>
      </c>
      <c r="G12" s="12" t="s">
        <v>517</v>
      </c>
      <c r="H12" s="12" t="s">
        <v>528</v>
      </c>
      <c r="I12" s="12" t="s">
        <v>528</v>
      </c>
      <c r="J12" s="42">
        <v>42736</v>
      </c>
      <c r="K12" s="33" t="s">
        <v>550</v>
      </c>
      <c r="L12" t="s">
        <v>651</v>
      </c>
    </row>
    <row r="13" spans="2:12" x14ac:dyDescent="0.3">
      <c r="B13" s="31" t="s">
        <v>58</v>
      </c>
      <c r="C13" s="32" t="s">
        <v>259</v>
      </c>
      <c r="D13" s="32" t="s">
        <v>253</v>
      </c>
      <c r="E13" s="32" t="str">
        <f t="shared" si="0"/>
        <v>Em Perigo</v>
      </c>
      <c r="F13" s="30" t="str">
        <f>IFERROR(VLOOKUP(B13,Tabela2[],1,0),"Não Encontrado")</f>
        <v>Hippeastrum santacatarina</v>
      </c>
      <c r="G13" s="12" t="s">
        <v>517</v>
      </c>
      <c r="I13" s="12" t="s">
        <v>528</v>
      </c>
      <c r="J13" s="42">
        <v>43831</v>
      </c>
      <c r="K13" s="33" t="s">
        <v>550</v>
      </c>
      <c r="L13" t="s">
        <v>651</v>
      </c>
    </row>
    <row r="14" spans="2:12" x14ac:dyDescent="0.3">
      <c r="B14" s="31" t="s">
        <v>59</v>
      </c>
      <c r="C14" s="32" t="s">
        <v>259</v>
      </c>
      <c r="D14" s="32" t="s">
        <v>253</v>
      </c>
      <c r="E14" s="32" t="str">
        <f t="shared" si="0"/>
        <v>Em Perigo</v>
      </c>
      <c r="F14" s="30" t="str">
        <f>IFERROR(VLOOKUP(B14,Tabela2[],1,0),"Não Encontrado")</f>
        <v>Hippeastrum striatum</v>
      </c>
      <c r="G14" s="12" t="s">
        <v>517</v>
      </c>
      <c r="I14" s="12" t="s">
        <v>528</v>
      </c>
      <c r="J14" s="42">
        <v>44562</v>
      </c>
      <c r="K14" s="33" t="s">
        <v>550</v>
      </c>
      <c r="L14" t="s">
        <v>652</v>
      </c>
    </row>
    <row r="15" spans="2:12" x14ac:dyDescent="0.3">
      <c r="B15" s="31" t="s">
        <v>340</v>
      </c>
      <c r="C15" s="34" t="s">
        <v>259</v>
      </c>
      <c r="D15" s="32" t="s">
        <v>253</v>
      </c>
      <c r="E15" s="32" t="str">
        <f t="shared" si="0"/>
        <v>Em Perigo</v>
      </c>
      <c r="F15" s="30" t="str">
        <f>IFERROR(VLOOKUP(B15,Tabela2[],1,0),"Não Encontrado")</f>
        <v>Zephyranthes blumenavia</v>
      </c>
      <c r="G15" s="12" t="s">
        <v>517</v>
      </c>
      <c r="I15" s="12" t="s">
        <v>528</v>
      </c>
      <c r="J15" s="42">
        <v>44562</v>
      </c>
      <c r="K15" s="33" t="s">
        <v>550</v>
      </c>
      <c r="L15" t="s">
        <v>651</v>
      </c>
    </row>
    <row r="16" spans="2:12" x14ac:dyDescent="0.3">
      <c r="B16" s="31" t="s">
        <v>139</v>
      </c>
      <c r="C16" s="32" t="s">
        <v>259</v>
      </c>
      <c r="D16" s="32" t="s">
        <v>253</v>
      </c>
      <c r="E16" s="32" t="str">
        <f t="shared" si="0"/>
        <v>Em Perigo</v>
      </c>
      <c r="F16" s="30" t="str">
        <f>IFERROR(VLOOKUP(B16,Tabela2[],1,0),"Não Encontrado")</f>
        <v>Zephyranthes paranaensis</v>
      </c>
      <c r="G16" s="12" t="s">
        <v>517</v>
      </c>
      <c r="I16" s="12" t="s">
        <v>528</v>
      </c>
      <c r="J16" s="42">
        <v>44197</v>
      </c>
      <c r="K16" s="33" t="s">
        <v>550</v>
      </c>
      <c r="L16" t="s">
        <v>648</v>
      </c>
    </row>
    <row r="17" spans="2:12" x14ac:dyDescent="0.3">
      <c r="B17" s="35" t="s">
        <v>251</v>
      </c>
      <c r="C17" s="32" t="s">
        <v>259</v>
      </c>
      <c r="D17" s="32" t="s">
        <v>252</v>
      </c>
      <c r="E17" s="32" t="str">
        <f t="shared" si="0"/>
        <v>Vulnerável</v>
      </c>
      <c r="F17" s="30" t="str">
        <f>IFERROR(VLOOKUP(B17,Tabela2[],1,0),"Não Encontrado")</f>
        <v>Zephyranthes capivarina</v>
      </c>
      <c r="G17" s="12" t="s">
        <v>517</v>
      </c>
      <c r="I17" s="12" t="s">
        <v>654</v>
      </c>
      <c r="J17" s="42">
        <v>39448</v>
      </c>
      <c r="K17" s="33">
        <v>3</v>
      </c>
      <c r="L17" t="s">
        <v>648</v>
      </c>
    </row>
    <row r="18" spans="2:12" x14ac:dyDescent="0.3">
      <c r="B18" s="35" t="s">
        <v>168</v>
      </c>
      <c r="C18" s="12" t="s">
        <v>321</v>
      </c>
      <c r="D18" s="32" t="s">
        <v>252</v>
      </c>
      <c r="E18" s="32" t="str">
        <f t="shared" si="0"/>
        <v>Vulnerável</v>
      </c>
      <c r="F18" s="30" t="str">
        <f>IFERROR(VLOOKUP(B18,Tabela2[],1,0),"Não Encontrado")</f>
        <v>Não Encontrado</v>
      </c>
      <c r="G18" s="12" t="s">
        <v>517</v>
      </c>
      <c r="I18" s="12" t="s">
        <v>654</v>
      </c>
      <c r="J18" s="42">
        <v>44562</v>
      </c>
      <c r="K18" s="33" t="s">
        <v>550</v>
      </c>
      <c r="L18" t="s">
        <v>652</v>
      </c>
    </row>
    <row r="19" spans="2:12" x14ac:dyDescent="0.3">
      <c r="B19" s="35" t="s">
        <v>248</v>
      </c>
      <c r="C19" s="12" t="s">
        <v>352</v>
      </c>
      <c r="D19" s="32" t="s">
        <v>252</v>
      </c>
      <c r="E19" s="32" t="str">
        <f t="shared" si="0"/>
        <v>Vulnerável</v>
      </c>
      <c r="F19" s="30" t="str">
        <f>IFERROR(VLOOKUP(B19,Tabela2[],1,0),"Não Encontrado")</f>
        <v>Não Encontrado</v>
      </c>
      <c r="G19" s="12" t="s">
        <v>519</v>
      </c>
      <c r="I19" s="12" t="s">
        <v>654</v>
      </c>
      <c r="J19" s="42">
        <v>44927</v>
      </c>
      <c r="K19" s="33" t="s">
        <v>550</v>
      </c>
      <c r="L19" t="s">
        <v>651</v>
      </c>
    </row>
    <row r="20" spans="2:12" x14ac:dyDescent="0.3">
      <c r="B20" s="35" t="s">
        <v>150</v>
      </c>
      <c r="C20" s="12" t="s">
        <v>260</v>
      </c>
      <c r="D20" s="32" t="s">
        <v>141</v>
      </c>
      <c r="E20" s="32" t="str">
        <f t="shared" si="0"/>
        <v>Criticamente em Perigo</v>
      </c>
      <c r="F20" s="30" t="str">
        <f>IFERROR(VLOOKUP(B20,Tabela2[],1,0),"Não Encontrado")</f>
        <v>Eryngium corallinum</v>
      </c>
      <c r="G20" s="12" t="s">
        <v>517</v>
      </c>
      <c r="I20" s="12" t="s">
        <v>528</v>
      </c>
      <c r="J20" s="42">
        <v>44562</v>
      </c>
      <c r="K20" s="33" t="s">
        <v>550</v>
      </c>
      <c r="L20" t="s">
        <v>651</v>
      </c>
    </row>
    <row r="21" spans="2:12" x14ac:dyDescent="0.3">
      <c r="B21" s="31" t="s">
        <v>43</v>
      </c>
      <c r="C21" s="32" t="s">
        <v>260</v>
      </c>
      <c r="D21" s="32" t="s">
        <v>253</v>
      </c>
      <c r="E21" s="32" t="str">
        <f t="shared" si="0"/>
        <v>Em Perigo</v>
      </c>
      <c r="F21" s="30" t="str">
        <f>IFERROR(VLOOKUP(B21,Tabela2[],1,0),"Não Encontrado")</f>
        <v>Não Encontrado</v>
      </c>
      <c r="G21" s="12" t="s">
        <v>517</v>
      </c>
      <c r="I21" s="12" t="s">
        <v>528</v>
      </c>
      <c r="J21" s="42">
        <v>38353</v>
      </c>
      <c r="K21" s="33" t="s">
        <v>550</v>
      </c>
      <c r="L21" t="s">
        <v>651</v>
      </c>
    </row>
    <row r="22" spans="2:12" x14ac:dyDescent="0.3">
      <c r="B22" s="31" t="s">
        <v>44</v>
      </c>
      <c r="C22" s="32" t="s">
        <v>260</v>
      </c>
      <c r="D22" s="32" t="s">
        <v>253</v>
      </c>
      <c r="E22" s="32" t="str">
        <f t="shared" si="0"/>
        <v>Em Perigo</v>
      </c>
      <c r="F22" s="30" t="str">
        <f>IFERROR(VLOOKUP(B22,Tabela2[],1,0),"Não Encontrado")</f>
        <v>Não Encontrado</v>
      </c>
      <c r="G22" s="12" t="s">
        <v>517</v>
      </c>
      <c r="I22" s="12" t="s">
        <v>528</v>
      </c>
      <c r="J22" s="42">
        <v>44197</v>
      </c>
      <c r="K22" s="33" t="s">
        <v>550</v>
      </c>
      <c r="L22" t="s">
        <v>651</v>
      </c>
    </row>
    <row r="23" spans="2:12" x14ac:dyDescent="0.3">
      <c r="B23" s="35" t="s">
        <v>188</v>
      </c>
      <c r="C23" s="32" t="s">
        <v>260</v>
      </c>
      <c r="D23" s="32" t="s">
        <v>252</v>
      </c>
      <c r="E23" s="32" t="str">
        <f t="shared" si="0"/>
        <v>Vulnerável</v>
      </c>
      <c r="F23" s="30" t="str">
        <f>IFERROR(VLOOKUP(B23,Tabela2[],1,0),"Não Encontrado")</f>
        <v>Não Encontrado</v>
      </c>
      <c r="G23" s="12" t="s">
        <v>517</v>
      </c>
      <c r="I23" s="12" t="s">
        <v>654</v>
      </c>
      <c r="J23" s="42">
        <v>43831</v>
      </c>
      <c r="K23" s="33" t="s">
        <v>550</v>
      </c>
      <c r="L23" t="s">
        <v>651</v>
      </c>
    </row>
    <row r="24" spans="2:12" x14ac:dyDescent="0.3">
      <c r="B24" s="35" t="s">
        <v>189</v>
      </c>
      <c r="C24" s="32" t="s">
        <v>260</v>
      </c>
      <c r="D24" s="32" t="s">
        <v>252</v>
      </c>
      <c r="E24" s="32" t="str">
        <f t="shared" si="0"/>
        <v>Vulnerável</v>
      </c>
      <c r="F24" s="30" t="str">
        <f>IFERROR(VLOOKUP(B24,Tabela2[],1,0),"Não Encontrado")</f>
        <v>Não Encontrado</v>
      </c>
      <c r="G24" s="12" t="s">
        <v>517</v>
      </c>
      <c r="H24" s="12" t="s">
        <v>528</v>
      </c>
      <c r="I24" s="12" t="s">
        <v>654</v>
      </c>
      <c r="J24" s="42">
        <v>44197</v>
      </c>
      <c r="K24" s="33" t="s">
        <v>550</v>
      </c>
      <c r="L24" t="s">
        <v>651</v>
      </c>
    </row>
    <row r="25" spans="2:12" x14ac:dyDescent="0.3">
      <c r="B25" s="35" t="s">
        <v>216</v>
      </c>
      <c r="C25" s="12" t="s">
        <v>260</v>
      </c>
      <c r="D25" s="32" t="s">
        <v>252</v>
      </c>
      <c r="E25" s="32" t="str">
        <f t="shared" si="0"/>
        <v>Vulnerável</v>
      </c>
      <c r="F25" s="30" t="str">
        <f>IFERROR(VLOOKUP(B25,Tabela2[],1,0),"Não Encontrado")</f>
        <v>Lilaeopsis brasiliensis</v>
      </c>
      <c r="G25" s="12" t="s">
        <v>517</v>
      </c>
      <c r="I25" s="12" t="s">
        <v>654</v>
      </c>
      <c r="J25" s="42">
        <v>44562</v>
      </c>
      <c r="K25" s="33" t="s">
        <v>550</v>
      </c>
      <c r="L25" t="s">
        <v>652</v>
      </c>
    </row>
    <row r="26" spans="2:12" x14ac:dyDescent="0.3">
      <c r="B26" s="31" t="s">
        <v>330</v>
      </c>
      <c r="C26" s="34" t="s">
        <v>267</v>
      </c>
      <c r="D26" s="32" t="s">
        <v>253</v>
      </c>
      <c r="E26" s="32" t="str">
        <f t="shared" si="0"/>
        <v>Em Perigo</v>
      </c>
      <c r="F26" s="30" t="str">
        <f>IFERROR(VLOOKUP(B26,Tabela2[],1,0),"Não Encontrado")</f>
        <v>Gyrostelma bornmuelleri</v>
      </c>
      <c r="G26" s="12" t="s">
        <v>522</v>
      </c>
      <c r="I26" s="12" t="s">
        <v>536</v>
      </c>
      <c r="J26" s="42">
        <v>41275</v>
      </c>
      <c r="K26" s="33">
        <v>8</v>
      </c>
      <c r="L26" t="s">
        <v>652</v>
      </c>
    </row>
    <row r="27" spans="2:12" x14ac:dyDescent="0.3">
      <c r="B27" s="31" t="s">
        <v>65</v>
      </c>
      <c r="C27" s="34" t="s">
        <v>267</v>
      </c>
      <c r="D27" s="32" t="s">
        <v>253</v>
      </c>
      <c r="E27" s="32" t="str">
        <f t="shared" si="0"/>
        <v>Em Perigo</v>
      </c>
      <c r="F27" s="30" t="str">
        <f>IFERROR(VLOOKUP(B27,Tabela2[],1,0),"Não Encontrado")</f>
        <v>Jobinia hatschbachii</v>
      </c>
      <c r="G27" s="12" t="s">
        <v>524</v>
      </c>
      <c r="I27" s="12" t="s">
        <v>536</v>
      </c>
      <c r="J27" s="42">
        <v>25569</v>
      </c>
      <c r="K27" s="33">
        <v>1</v>
      </c>
      <c r="L27" t="s">
        <v>650</v>
      </c>
    </row>
    <row r="28" spans="2:12" x14ac:dyDescent="0.3">
      <c r="B28" s="31" t="s">
        <v>73</v>
      </c>
      <c r="C28" s="34" t="s">
        <v>267</v>
      </c>
      <c r="D28" s="32" t="s">
        <v>253</v>
      </c>
      <c r="E28" s="32" t="str">
        <f t="shared" si="0"/>
        <v>Em Perigo</v>
      </c>
      <c r="F28" s="30" t="str">
        <f>IFERROR(VLOOKUP(B28,Tabela2[],1,0),"Não Encontrado")</f>
        <v>Matelea hatschbachii</v>
      </c>
      <c r="G28" s="12" t="s">
        <v>524</v>
      </c>
      <c r="I28" s="12" t="s">
        <v>536</v>
      </c>
      <c r="J28" s="42">
        <v>33239</v>
      </c>
      <c r="K28" s="33">
        <v>5</v>
      </c>
      <c r="L28" t="s">
        <v>650</v>
      </c>
    </row>
    <row r="29" spans="2:12" x14ac:dyDescent="0.3">
      <c r="B29" s="31" t="s">
        <v>99</v>
      </c>
      <c r="C29" s="32" t="s">
        <v>267</v>
      </c>
      <c r="D29" s="32" t="s">
        <v>253</v>
      </c>
      <c r="E29" s="32" t="str">
        <f t="shared" si="0"/>
        <v>Em Perigo</v>
      </c>
      <c r="F29" s="30" t="str">
        <f>IFERROR(VLOOKUP(B29,Tabela2[],1,0),"Não Encontrado")</f>
        <v>Oxypetalum dusenii</v>
      </c>
      <c r="G29" s="12" t="s">
        <v>526</v>
      </c>
      <c r="I29" s="12" t="s">
        <v>528</v>
      </c>
      <c r="J29" s="42">
        <v>44197</v>
      </c>
      <c r="K29" s="33" t="s">
        <v>550</v>
      </c>
      <c r="L29" t="s">
        <v>650</v>
      </c>
    </row>
    <row r="30" spans="2:12" x14ac:dyDescent="0.3">
      <c r="B30" s="35" t="s">
        <v>220</v>
      </c>
      <c r="C30" s="12" t="s">
        <v>267</v>
      </c>
      <c r="D30" s="32" t="s">
        <v>252</v>
      </c>
      <c r="E30" s="32" t="str">
        <f t="shared" si="0"/>
        <v>Vulnerável</v>
      </c>
      <c r="F30" s="30" t="str">
        <f>IFERROR(VLOOKUP(B30,Tabela2[],1,0),"Não Encontrado")</f>
        <v>Matelea glaziovii</v>
      </c>
      <c r="G30" s="12" t="s">
        <v>524</v>
      </c>
      <c r="I30" s="12" t="s">
        <v>654</v>
      </c>
      <c r="J30" s="42">
        <v>40909</v>
      </c>
      <c r="K30" s="33" t="s">
        <v>550</v>
      </c>
      <c r="L30" t="s">
        <v>651</v>
      </c>
    </row>
    <row r="31" spans="2:12" x14ac:dyDescent="0.3">
      <c r="B31" s="35" t="s">
        <v>203</v>
      </c>
      <c r="C31" s="34" t="s">
        <v>343</v>
      </c>
      <c r="D31" s="32" t="s">
        <v>252</v>
      </c>
      <c r="E31" s="32" t="str">
        <f t="shared" si="0"/>
        <v>Vulnerável</v>
      </c>
      <c r="F31" s="30" t="str">
        <f>IFERROR(VLOOKUP(B31,Tabela2[],1,0),"Não Encontrado")</f>
        <v>Não Encontrado</v>
      </c>
      <c r="G31" s="12" t="s">
        <v>524</v>
      </c>
      <c r="I31" s="12" t="s">
        <v>654</v>
      </c>
      <c r="J31" s="42">
        <v>43831</v>
      </c>
      <c r="K31" s="33" t="s">
        <v>550</v>
      </c>
      <c r="L31" t="s">
        <v>652</v>
      </c>
    </row>
    <row r="32" spans="2:12" x14ac:dyDescent="0.3">
      <c r="B32" s="31" t="s">
        <v>62</v>
      </c>
      <c r="C32" s="32" t="s">
        <v>268</v>
      </c>
      <c r="D32" s="32" t="s">
        <v>253</v>
      </c>
      <c r="E32" s="32" t="str">
        <f t="shared" si="0"/>
        <v>Em Perigo</v>
      </c>
      <c r="F32" s="30" t="str">
        <f>IFERROR(VLOOKUP(B32,Tabela2[],1,0),"Não Encontrado")</f>
        <v>Não Encontrado</v>
      </c>
      <c r="G32" s="12" t="s">
        <v>517</v>
      </c>
      <c r="I32" s="12" t="s">
        <v>528</v>
      </c>
      <c r="J32" s="42">
        <v>44562</v>
      </c>
      <c r="K32" s="33" t="s">
        <v>550</v>
      </c>
      <c r="L32" t="s">
        <v>651</v>
      </c>
    </row>
    <row r="33" spans="2:12" x14ac:dyDescent="0.3">
      <c r="B33" s="31" t="s">
        <v>12</v>
      </c>
      <c r="C33" s="32" t="s">
        <v>257</v>
      </c>
      <c r="D33" s="32" t="s">
        <v>253</v>
      </c>
      <c r="E33" s="32" t="str">
        <f t="shared" si="0"/>
        <v>Em Perigo</v>
      </c>
      <c r="F33" s="30" t="str">
        <f>IFERROR(VLOOKUP(B33,Tabela2[],1,0),"Não Encontrado")</f>
        <v>Araucaria angustifolia</v>
      </c>
      <c r="G33" s="12" t="s">
        <v>519</v>
      </c>
      <c r="H33" s="12" t="s">
        <v>528</v>
      </c>
      <c r="I33" s="12" t="s">
        <v>528</v>
      </c>
      <c r="J33" s="42">
        <v>44927</v>
      </c>
      <c r="K33" s="33" t="s">
        <v>550</v>
      </c>
      <c r="L33" t="s">
        <v>652</v>
      </c>
    </row>
    <row r="34" spans="2:12" x14ac:dyDescent="0.3">
      <c r="B34" s="31" t="s">
        <v>23</v>
      </c>
      <c r="C34" s="34" t="s">
        <v>306</v>
      </c>
      <c r="D34" s="32" t="s">
        <v>253</v>
      </c>
      <c r="E34" s="32" t="str">
        <f t="shared" si="0"/>
        <v>Em Perigo</v>
      </c>
      <c r="F34" s="30" t="str">
        <f>IFERROR(VLOOKUP(B34,Tabela2[],1,0),"Não Encontrado")</f>
        <v>Não Encontrado</v>
      </c>
      <c r="G34" s="12" t="s">
        <v>519</v>
      </c>
      <c r="I34" s="12" t="s">
        <v>528</v>
      </c>
      <c r="J34" s="42">
        <v>44562</v>
      </c>
      <c r="K34" s="33" t="s">
        <v>550</v>
      </c>
      <c r="L34" t="s">
        <v>651</v>
      </c>
    </row>
    <row r="35" spans="2:12" x14ac:dyDescent="0.3">
      <c r="B35" s="35" t="s">
        <v>172</v>
      </c>
      <c r="C35" s="12" t="s">
        <v>306</v>
      </c>
      <c r="D35" s="32" t="s">
        <v>252</v>
      </c>
      <c r="E35" s="32" t="str">
        <f t="shared" si="0"/>
        <v>Vulnerável</v>
      </c>
      <c r="F35" s="30" t="str">
        <f>IFERROR(VLOOKUP(B35,Tabela2[],1,0),"Não Encontrado")</f>
        <v>Butia microspadix</v>
      </c>
      <c r="G35" s="12" t="s">
        <v>529</v>
      </c>
      <c r="H35" s="12" t="s">
        <v>528</v>
      </c>
      <c r="I35" s="12" t="s">
        <v>654</v>
      </c>
      <c r="J35" s="42">
        <v>43101</v>
      </c>
      <c r="K35" s="33" t="s">
        <v>550</v>
      </c>
      <c r="L35" t="s">
        <v>651</v>
      </c>
    </row>
    <row r="36" spans="2:12" x14ac:dyDescent="0.3">
      <c r="B36" s="35" t="s">
        <v>195</v>
      </c>
      <c r="C36" s="12" t="s">
        <v>306</v>
      </c>
      <c r="D36" s="32" t="s">
        <v>252</v>
      </c>
      <c r="E36" s="32" t="str">
        <f t="shared" si="0"/>
        <v>Vulnerável</v>
      </c>
      <c r="F36" s="30" t="str">
        <f>IFERROR(VLOOKUP(B36,Tabela2[],1,0),"Não Encontrado")</f>
        <v>Não Encontrado</v>
      </c>
      <c r="G36" s="12" t="s">
        <v>529</v>
      </c>
      <c r="I36" s="12" t="s">
        <v>654</v>
      </c>
      <c r="J36" s="42">
        <v>44927</v>
      </c>
      <c r="K36" s="33" t="s">
        <v>550</v>
      </c>
      <c r="L36" t="s">
        <v>652</v>
      </c>
    </row>
    <row r="37" spans="2:12" x14ac:dyDescent="0.3">
      <c r="B37" s="35" t="s">
        <v>244</v>
      </c>
      <c r="C37" s="12" t="s">
        <v>306</v>
      </c>
      <c r="D37" s="32" t="s">
        <v>252</v>
      </c>
      <c r="E37" s="32" t="str">
        <f t="shared" si="0"/>
        <v>Vulnerável</v>
      </c>
      <c r="F37" s="30" t="str">
        <f>IFERROR(VLOOKUP(B37,Tabela2[],1,0),"Não Encontrado")</f>
        <v>Não Encontrado</v>
      </c>
      <c r="G37" s="12" t="s">
        <v>529</v>
      </c>
      <c r="I37" s="12" t="s">
        <v>654</v>
      </c>
      <c r="J37" s="42">
        <v>43466</v>
      </c>
      <c r="K37" s="33" t="s">
        <v>550</v>
      </c>
      <c r="L37" t="s">
        <v>652</v>
      </c>
    </row>
    <row r="38" spans="2:12" x14ac:dyDescent="0.3">
      <c r="B38" s="36" t="s">
        <v>516</v>
      </c>
      <c r="C38" s="37" t="s">
        <v>265</v>
      </c>
      <c r="D38" s="32" t="s">
        <v>141</v>
      </c>
      <c r="E38" s="32" t="str">
        <f t="shared" si="0"/>
        <v>Criticamente em Perigo</v>
      </c>
      <c r="F38" s="30" t="str">
        <f>IFERROR(VLOOKUP(B38,Tabela2[],1,0),"Não Encontrado")</f>
        <v>Não Encontrado</v>
      </c>
      <c r="G38" s="12" t="s">
        <v>518</v>
      </c>
      <c r="I38" s="12" t="s">
        <v>536</v>
      </c>
      <c r="J38" s="42">
        <v>43101</v>
      </c>
      <c r="K38" s="33">
        <v>2</v>
      </c>
      <c r="L38" t="s">
        <v>650</v>
      </c>
    </row>
    <row r="39" spans="2:12" x14ac:dyDescent="0.3">
      <c r="B39" s="35" t="s">
        <v>154</v>
      </c>
      <c r="C39" s="12" t="s">
        <v>265</v>
      </c>
      <c r="D39" s="32" t="s">
        <v>141</v>
      </c>
      <c r="E39" s="32" t="str">
        <f t="shared" si="0"/>
        <v>Criticamente em Perigo</v>
      </c>
      <c r="F39" s="30" t="str">
        <f>IFERROR(VLOOKUP(B39,Tabela2[],1,0),"Não Encontrado")</f>
        <v>Não Encontrado</v>
      </c>
      <c r="G39" s="12" t="s">
        <v>524</v>
      </c>
      <c r="I39" s="12" t="s">
        <v>528</v>
      </c>
      <c r="J39" s="42">
        <v>40909</v>
      </c>
      <c r="K39" s="33" t="s">
        <v>550</v>
      </c>
      <c r="L39" t="s">
        <v>653</v>
      </c>
    </row>
    <row r="40" spans="2:12" x14ac:dyDescent="0.3">
      <c r="B40" s="35" t="s">
        <v>159</v>
      </c>
      <c r="C40" s="12" t="s">
        <v>265</v>
      </c>
      <c r="D40" s="32" t="s">
        <v>141</v>
      </c>
      <c r="E40" s="32" t="str">
        <f t="shared" si="0"/>
        <v>Criticamente em Perigo</v>
      </c>
      <c r="F40" s="30" t="str">
        <f>IFERROR(VLOOKUP(B40,Tabela2[],1,0),"Não Encontrado")</f>
        <v>Picrosia cabreriana</v>
      </c>
      <c r="G40" s="12" t="s">
        <v>517</v>
      </c>
      <c r="H40" s="12" t="s">
        <v>528</v>
      </c>
      <c r="I40" s="12" t="s">
        <v>528</v>
      </c>
      <c r="J40" s="42">
        <v>44197</v>
      </c>
      <c r="K40" s="33" t="s">
        <v>550</v>
      </c>
      <c r="L40" t="s">
        <v>652</v>
      </c>
    </row>
    <row r="41" spans="2:12" x14ac:dyDescent="0.3">
      <c r="B41" s="31" t="s">
        <v>1</v>
      </c>
      <c r="C41" s="32" t="s">
        <v>265</v>
      </c>
      <c r="D41" s="32" t="s">
        <v>253</v>
      </c>
      <c r="E41" s="32" t="str">
        <f t="shared" si="0"/>
        <v>Em Perigo</v>
      </c>
      <c r="F41" s="30" t="str">
        <f>IFERROR(VLOOKUP(B41,Tabela2[],1,0),"Não Encontrado")</f>
        <v>Não Encontrado</v>
      </c>
      <c r="G41" s="12" t="s">
        <v>517</v>
      </c>
      <c r="I41" s="12" t="s">
        <v>528</v>
      </c>
      <c r="J41" s="42">
        <v>44562</v>
      </c>
      <c r="K41" s="33" t="s">
        <v>550</v>
      </c>
      <c r="L41" t="s">
        <v>652</v>
      </c>
    </row>
    <row r="42" spans="2:12" x14ac:dyDescent="0.3">
      <c r="B42" s="31" t="s">
        <v>328</v>
      </c>
      <c r="C42" s="34" t="s">
        <v>265</v>
      </c>
      <c r="D42" s="32" t="s">
        <v>253</v>
      </c>
      <c r="E42" s="32" t="str">
        <f t="shared" si="0"/>
        <v>Em Perigo</v>
      </c>
      <c r="F42" s="30" t="str">
        <f>IFERROR(VLOOKUP(B42,Tabela2[],1,0),"Não Encontrado")</f>
        <v>Baccharis aracatubensis</v>
      </c>
      <c r="G42" s="12" t="s">
        <v>520</v>
      </c>
      <c r="H42" s="12" t="s">
        <v>528</v>
      </c>
      <c r="I42" s="12" t="s">
        <v>528</v>
      </c>
      <c r="J42" s="42">
        <v>43466</v>
      </c>
      <c r="K42" s="33" t="s">
        <v>550</v>
      </c>
      <c r="L42" t="s">
        <v>651</v>
      </c>
    </row>
    <row r="43" spans="2:12" x14ac:dyDescent="0.3">
      <c r="B43" s="31" t="s">
        <v>28</v>
      </c>
      <c r="C43" s="34" t="s">
        <v>265</v>
      </c>
      <c r="D43" s="32" t="s">
        <v>253</v>
      </c>
      <c r="E43" s="32" t="str">
        <f t="shared" si="0"/>
        <v>Em Perigo</v>
      </c>
      <c r="F43" s="30" t="str">
        <f>IFERROR(VLOOKUP(B43,Tabela2[],1,0),"Não Encontrado")</f>
        <v>Chromolaena rhinanthacea</v>
      </c>
      <c r="G43" s="12" t="s">
        <v>522</v>
      </c>
      <c r="I43" s="12" t="s">
        <v>536</v>
      </c>
      <c r="J43" s="42">
        <v>44562</v>
      </c>
      <c r="K43" s="33" t="s">
        <v>550</v>
      </c>
      <c r="L43" t="s">
        <v>648</v>
      </c>
    </row>
    <row r="44" spans="2:12" x14ac:dyDescent="0.3">
      <c r="B44" s="31" t="s">
        <v>329</v>
      </c>
      <c r="C44" s="34" t="s">
        <v>265</v>
      </c>
      <c r="D44" s="32" t="s">
        <v>253</v>
      </c>
      <c r="E44" s="32" t="str">
        <f t="shared" si="0"/>
        <v>Em Perigo</v>
      </c>
      <c r="F44" s="30" t="str">
        <f>IFERROR(VLOOKUP(B44,Tabela2[],1,0),"Não Encontrado")</f>
        <v>Chrysolaena dusenii</v>
      </c>
      <c r="G44" s="12" t="s">
        <v>522</v>
      </c>
      <c r="I44" s="12" t="s">
        <v>536</v>
      </c>
      <c r="J44" s="42">
        <v>43831</v>
      </c>
      <c r="K44" s="33">
        <v>8</v>
      </c>
      <c r="L44" t="s">
        <v>651</v>
      </c>
    </row>
    <row r="45" spans="2:12" x14ac:dyDescent="0.3">
      <c r="B45" s="31" t="s">
        <v>37</v>
      </c>
      <c r="C45" s="32" t="s">
        <v>265</v>
      </c>
      <c r="D45" s="32" t="s">
        <v>253</v>
      </c>
      <c r="E45" s="32" t="str">
        <f t="shared" si="0"/>
        <v>Em Perigo</v>
      </c>
      <c r="F45" s="30" t="str">
        <f>IFERROR(VLOOKUP(B45,Tabela2[],1,0),"Não Encontrado")</f>
        <v>Dendrophorbium paranense</v>
      </c>
      <c r="G45" s="12" t="s">
        <v>521</v>
      </c>
      <c r="I45" s="12" t="s">
        <v>528</v>
      </c>
      <c r="J45" s="42">
        <v>43466</v>
      </c>
      <c r="K45" s="33" t="s">
        <v>550</v>
      </c>
      <c r="L45" t="s">
        <v>651</v>
      </c>
    </row>
    <row r="46" spans="2:12" x14ac:dyDescent="0.3">
      <c r="B46" s="31" t="s">
        <v>40</v>
      </c>
      <c r="C46" s="34" t="s">
        <v>265</v>
      </c>
      <c r="D46" s="32" t="s">
        <v>253</v>
      </c>
      <c r="E46" s="32" t="str">
        <f t="shared" si="0"/>
        <v>Em Perigo</v>
      </c>
      <c r="F46" s="30" t="str">
        <f>IFERROR(VLOOKUP(B46,Tabela2[],1,0),"Não Encontrado")</f>
        <v>Disynaphia variolata</v>
      </c>
      <c r="G46" s="12" t="s">
        <v>522</v>
      </c>
      <c r="I46" s="12" t="s">
        <v>536</v>
      </c>
      <c r="J46" s="42">
        <v>32874</v>
      </c>
      <c r="K46" s="33">
        <v>6</v>
      </c>
      <c r="L46" t="s">
        <v>651</v>
      </c>
    </row>
    <row r="47" spans="2:12" x14ac:dyDescent="0.3">
      <c r="B47" s="31" t="s">
        <v>60</v>
      </c>
      <c r="C47" s="34" t="s">
        <v>265</v>
      </c>
      <c r="D47" s="32" t="s">
        <v>253</v>
      </c>
      <c r="E47" s="32" t="str">
        <f t="shared" si="0"/>
        <v>Em Perigo</v>
      </c>
      <c r="F47" s="30" t="str">
        <f>IFERROR(VLOOKUP(B47,Tabela2[],1,0),"Não Encontrado")</f>
        <v>Não Encontrado</v>
      </c>
      <c r="G47" s="12" t="s">
        <v>517</v>
      </c>
      <c r="I47" s="12" t="s">
        <v>528</v>
      </c>
      <c r="J47" s="42">
        <v>44562</v>
      </c>
      <c r="K47" s="33" t="s">
        <v>550</v>
      </c>
      <c r="L47" t="s">
        <v>652</v>
      </c>
    </row>
    <row r="48" spans="2:12" x14ac:dyDescent="0.3">
      <c r="B48" s="31" t="s">
        <v>67</v>
      </c>
      <c r="C48" s="32" t="s">
        <v>265</v>
      </c>
      <c r="D48" s="32" t="s">
        <v>253</v>
      </c>
      <c r="E48" s="32" t="str">
        <f t="shared" si="0"/>
        <v>Em Perigo</v>
      </c>
      <c r="F48" s="30" t="str">
        <f>IFERROR(VLOOKUP(B48,Tabela2[],1,0),"Não Encontrado")</f>
        <v>Lessingianthus asteriflorus</v>
      </c>
      <c r="G48" s="12" t="s">
        <v>520</v>
      </c>
      <c r="I48" s="12" t="s">
        <v>528</v>
      </c>
      <c r="J48" s="42">
        <v>42005</v>
      </c>
      <c r="K48" s="33" t="s">
        <v>550</v>
      </c>
      <c r="L48" t="s">
        <v>652</v>
      </c>
    </row>
    <row r="49" spans="2:12" x14ac:dyDescent="0.3">
      <c r="B49" s="31" t="s">
        <v>68</v>
      </c>
      <c r="C49" s="32" t="s">
        <v>265</v>
      </c>
      <c r="D49" s="32" t="s">
        <v>253</v>
      </c>
      <c r="E49" s="32" t="str">
        <f t="shared" si="0"/>
        <v>Em Perigo</v>
      </c>
      <c r="F49" s="30" t="str">
        <f>IFERROR(VLOOKUP(B49,Tabela2[],1,0),"Não Encontrado")</f>
        <v>Lessingianthus westermanii</v>
      </c>
      <c r="G49" s="12" t="s">
        <v>520</v>
      </c>
      <c r="I49" s="12" t="s">
        <v>536</v>
      </c>
      <c r="J49" s="42">
        <v>42005</v>
      </c>
      <c r="K49" s="33">
        <v>5</v>
      </c>
      <c r="L49" t="s">
        <v>650</v>
      </c>
    </row>
    <row r="50" spans="2:12" x14ac:dyDescent="0.3">
      <c r="B50" s="31" t="s">
        <v>70</v>
      </c>
      <c r="C50" s="34" t="s">
        <v>265</v>
      </c>
      <c r="D50" s="32" t="s">
        <v>253</v>
      </c>
      <c r="E50" s="32" t="str">
        <f t="shared" si="0"/>
        <v>Em Perigo</v>
      </c>
      <c r="F50" s="30" t="str">
        <f>IFERROR(VLOOKUP(B50,Tabela2[],1,0),"Não Encontrado")</f>
        <v>Lulia nervosa</v>
      </c>
      <c r="G50" s="12" t="s">
        <v>520</v>
      </c>
      <c r="I50" s="12" t="s">
        <v>528</v>
      </c>
      <c r="J50" s="42">
        <v>43831</v>
      </c>
      <c r="K50" s="33" t="s">
        <v>550</v>
      </c>
      <c r="L50" t="s">
        <v>651</v>
      </c>
    </row>
    <row r="51" spans="2:12" x14ac:dyDescent="0.3">
      <c r="B51" s="31" t="s">
        <v>75</v>
      </c>
      <c r="C51" s="32" t="s">
        <v>265</v>
      </c>
      <c r="D51" s="32" t="s">
        <v>253</v>
      </c>
      <c r="E51" s="32" t="str">
        <f t="shared" si="0"/>
        <v>Em Perigo</v>
      </c>
      <c r="F51" s="30" t="str">
        <f>IFERROR(VLOOKUP(B51,Tabela2[],1,0),"Não Encontrado")</f>
        <v>Não Encontrado</v>
      </c>
      <c r="G51" s="12" t="s">
        <v>524</v>
      </c>
      <c r="I51" s="12" t="s">
        <v>528</v>
      </c>
      <c r="J51" s="42">
        <v>44197</v>
      </c>
      <c r="K51" s="33" t="s">
        <v>550</v>
      </c>
      <c r="L51" t="s">
        <v>651</v>
      </c>
    </row>
    <row r="52" spans="2:12" x14ac:dyDescent="0.3">
      <c r="B52" s="31" t="s">
        <v>76</v>
      </c>
      <c r="C52" s="32" t="s">
        <v>265</v>
      </c>
      <c r="D52" s="32" t="s">
        <v>253</v>
      </c>
      <c r="E52" s="32" t="str">
        <f t="shared" si="0"/>
        <v>Em Perigo</v>
      </c>
      <c r="F52" s="30" t="str">
        <f>IFERROR(VLOOKUP(B52,Tabela2[],1,0),"Não Encontrado")</f>
        <v>Não Encontrado</v>
      </c>
      <c r="G52" s="12" t="s">
        <v>524</v>
      </c>
      <c r="I52" s="12" t="s">
        <v>528</v>
      </c>
      <c r="J52" s="42">
        <v>43466</v>
      </c>
      <c r="K52" s="33" t="s">
        <v>550</v>
      </c>
      <c r="L52" t="s">
        <v>651</v>
      </c>
    </row>
    <row r="53" spans="2:12" x14ac:dyDescent="0.3">
      <c r="B53" s="31" t="s">
        <v>77</v>
      </c>
      <c r="C53" s="32" t="s">
        <v>265</v>
      </c>
      <c r="D53" s="32" t="s">
        <v>253</v>
      </c>
      <c r="E53" s="32" t="str">
        <f t="shared" si="0"/>
        <v>Em Perigo</v>
      </c>
      <c r="F53" s="30" t="str">
        <f>IFERROR(VLOOKUP(B53,Tabela2[],1,0),"Não Encontrado")</f>
        <v>Mikania pinnatiloba</v>
      </c>
      <c r="G53" s="12" t="s">
        <v>522</v>
      </c>
      <c r="I53" s="12" t="s">
        <v>528</v>
      </c>
      <c r="J53" s="42">
        <v>42736</v>
      </c>
      <c r="K53" s="33" t="s">
        <v>550</v>
      </c>
      <c r="L53" t="s">
        <v>652</v>
      </c>
    </row>
    <row r="54" spans="2:12" x14ac:dyDescent="0.3">
      <c r="B54" s="31" t="s">
        <v>78</v>
      </c>
      <c r="C54" s="32" t="s">
        <v>265</v>
      </c>
      <c r="D54" s="32" t="s">
        <v>253</v>
      </c>
      <c r="E54" s="32" t="str">
        <f t="shared" si="0"/>
        <v>Em Perigo</v>
      </c>
      <c r="F54" s="30" t="str">
        <f>IFERROR(VLOOKUP(B54,Tabela2[],1,0),"Não Encontrado")</f>
        <v>Mikania viminea</v>
      </c>
      <c r="G54" s="12" t="s">
        <v>522</v>
      </c>
      <c r="I54" s="12" t="s">
        <v>528</v>
      </c>
      <c r="J54" s="42">
        <v>42736</v>
      </c>
      <c r="K54" s="33" t="s">
        <v>550</v>
      </c>
      <c r="L54" t="s">
        <v>651</v>
      </c>
    </row>
    <row r="55" spans="2:12" x14ac:dyDescent="0.3">
      <c r="B55" s="31" t="s">
        <v>324</v>
      </c>
      <c r="C55" s="34" t="s">
        <v>265</v>
      </c>
      <c r="D55" s="32" t="s">
        <v>253</v>
      </c>
      <c r="E55" s="32" t="str">
        <f t="shared" si="0"/>
        <v>Em Perigo</v>
      </c>
      <c r="F55" s="30" t="str">
        <f>IFERROR(VLOOKUP(B55,Tabela2[],1,0),"Não Encontrado")</f>
        <v>Moquiniastrum argyreum</v>
      </c>
      <c r="G55" s="12" t="s">
        <v>520</v>
      </c>
      <c r="I55" s="12" t="s">
        <v>528</v>
      </c>
      <c r="J55" s="42">
        <v>42005</v>
      </c>
      <c r="K55" s="33">
        <v>9</v>
      </c>
      <c r="L55" t="s">
        <v>650</v>
      </c>
    </row>
    <row r="56" spans="2:12" x14ac:dyDescent="0.3">
      <c r="B56" s="31" t="s">
        <v>116</v>
      </c>
      <c r="C56" s="34" t="s">
        <v>265</v>
      </c>
      <c r="D56" s="32" t="s">
        <v>253</v>
      </c>
      <c r="E56" s="32" t="str">
        <f t="shared" si="0"/>
        <v>Em Perigo</v>
      </c>
      <c r="F56" s="30" t="str">
        <f>IFERROR(VLOOKUP(B56,Tabela2[],1,0),"Não Encontrado")</f>
        <v>Senecio heteroschizus</v>
      </c>
      <c r="G56" s="12" t="s">
        <v>517</v>
      </c>
      <c r="I56" s="12" t="s">
        <v>536</v>
      </c>
      <c r="J56" s="42">
        <v>43101</v>
      </c>
      <c r="K56" s="33">
        <v>8</v>
      </c>
      <c r="L56" t="s">
        <v>652</v>
      </c>
    </row>
    <row r="57" spans="2:12" x14ac:dyDescent="0.3">
      <c r="B57" s="31" t="s">
        <v>126</v>
      </c>
      <c r="C57" s="34" t="s">
        <v>265</v>
      </c>
      <c r="D57" s="32" t="s">
        <v>253</v>
      </c>
      <c r="E57" s="32" t="str">
        <f t="shared" si="0"/>
        <v>Em Perigo</v>
      </c>
      <c r="F57" s="30" t="str">
        <f>IFERROR(VLOOKUP(B57,Tabela2[],1,0),"Não Encontrado")</f>
        <v>Stevia catharinensis</v>
      </c>
      <c r="G57" s="12" t="s">
        <v>517</v>
      </c>
      <c r="I57" s="12" t="s">
        <v>536</v>
      </c>
      <c r="J57" s="42">
        <v>43466</v>
      </c>
      <c r="K57" s="33" t="s">
        <v>550</v>
      </c>
      <c r="L57" t="s">
        <v>651</v>
      </c>
    </row>
    <row r="58" spans="2:12" x14ac:dyDescent="0.3">
      <c r="B58" s="31" t="s">
        <v>127</v>
      </c>
      <c r="C58" s="32" t="s">
        <v>265</v>
      </c>
      <c r="D58" s="32" t="s">
        <v>253</v>
      </c>
      <c r="E58" s="32" t="str">
        <f t="shared" si="0"/>
        <v>Em Perigo</v>
      </c>
      <c r="F58" s="30" t="str">
        <f>IFERROR(VLOOKUP(B58,Tabela2[],1,0),"Não Encontrado")</f>
        <v>Não Encontrado</v>
      </c>
      <c r="G58" s="12" t="s">
        <v>517</v>
      </c>
      <c r="I58" s="12" t="s">
        <v>528</v>
      </c>
      <c r="J58" s="42">
        <v>44197</v>
      </c>
      <c r="K58" s="33" t="s">
        <v>550</v>
      </c>
      <c r="L58" t="s">
        <v>652</v>
      </c>
    </row>
    <row r="59" spans="2:12" x14ac:dyDescent="0.3">
      <c r="B59" s="35" t="s">
        <v>170</v>
      </c>
      <c r="C59" s="12" t="s">
        <v>265</v>
      </c>
      <c r="D59" s="32" t="s">
        <v>252</v>
      </c>
      <c r="E59" s="32" t="str">
        <f t="shared" si="0"/>
        <v>Vulnerável</v>
      </c>
      <c r="F59" s="30" t="str">
        <f>IFERROR(VLOOKUP(B59,Tabela2[],1,0),"Não Encontrado")</f>
        <v>Não Encontrado</v>
      </c>
      <c r="G59" s="12" t="s">
        <v>522</v>
      </c>
      <c r="I59" s="12" t="s">
        <v>654</v>
      </c>
      <c r="J59" s="42">
        <v>44562</v>
      </c>
      <c r="K59" s="33" t="s">
        <v>550</v>
      </c>
      <c r="L59" t="s">
        <v>651</v>
      </c>
    </row>
    <row r="60" spans="2:12" x14ac:dyDescent="0.3">
      <c r="B60" s="35" t="s">
        <v>174</v>
      </c>
      <c r="C60" s="12" t="s">
        <v>265</v>
      </c>
      <c r="D60" s="32" t="s">
        <v>252</v>
      </c>
      <c r="E60" s="32" t="str">
        <f t="shared" si="0"/>
        <v>Vulnerável</v>
      </c>
      <c r="F60" s="30" t="str">
        <f>IFERROR(VLOOKUP(B60,Tabela2[],1,0),"Não Encontrado")</f>
        <v>Calea acaulis</v>
      </c>
      <c r="G60" s="12" t="s">
        <v>517</v>
      </c>
      <c r="I60" s="12" t="s">
        <v>654</v>
      </c>
      <c r="J60" s="42">
        <v>44197</v>
      </c>
      <c r="K60" s="33" t="s">
        <v>550</v>
      </c>
      <c r="L60" t="s">
        <v>652</v>
      </c>
    </row>
    <row r="61" spans="2:12" x14ac:dyDescent="0.3">
      <c r="B61" s="35" t="s">
        <v>338</v>
      </c>
      <c r="C61" s="12" t="s">
        <v>265</v>
      </c>
      <c r="D61" s="32" t="s">
        <v>252</v>
      </c>
      <c r="E61" s="32" t="str">
        <f t="shared" si="0"/>
        <v>Vulnerável</v>
      </c>
      <c r="F61" s="30" t="str">
        <f>IFERROR(VLOOKUP(B61,Tabela2[],1,0),"Não Encontrado")</f>
        <v>Calea gentianoides</v>
      </c>
      <c r="G61" s="12" t="s">
        <v>517</v>
      </c>
      <c r="I61" s="12" t="s">
        <v>654</v>
      </c>
      <c r="J61" s="42">
        <v>24838</v>
      </c>
      <c r="K61" s="33" t="s">
        <v>550</v>
      </c>
      <c r="L61" t="s">
        <v>651</v>
      </c>
    </row>
    <row r="62" spans="2:12" x14ac:dyDescent="0.3">
      <c r="B62" s="35" t="s">
        <v>661</v>
      </c>
      <c r="C62" s="12" t="s">
        <v>265</v>
      </c>
      <c r="D62" s="38" t="s">
        <v>252</v>
      </c>
      <c r="E62" s="38" t="str">
        <f t="shared" si="0"/>
        <v>Vulnerável</v>
      </c>
      <c r="F62" s="30" t="str">
        <f>IFERROR(VLOOKUP(B62,Tabela2[],1,0),"Não Encontrado")</f>
        <v>Não Encontrado</v>
      </c>
      <c r="G62" s="12" t="s">
        <v>517</v>
      </c>
      <c r="I62" s="12" t="s">
        <v>536</v>
      </c>
      <c r="J62" s="42">
        <v>44197</v>
      </c>
      <c r="K62" s="33" t="s">
        <v>550</v>
      </c>
      <c r="L62" t="s">
        <v>651</v>
      </c>
    </row>
    <row r="63" spans="2:12" x14ac:dyDescent="0.3">
      <c r="B63" s="35" t="s">
        <v>181</v>
      </c>
      <c r="C63" s="12" t="s">
        <v>265</v>
      </c>
      <c r="D63" s="32" t="s">
        <v>252</v>
      </c>
      <c r="E63" s="32" t="str">
        <f t="shared" si="0"/>
        <v>Vulnerável</v>
      </c>
      <c r="F63" s="30" t="str">
        <f>IFERROR(VLOOKUP(B63,Tabela2[],1,0),"Não Encontrado")</f>
        <v>Chrysolaena nicolackii</v>
      </c>
      <c r="G63" s="12" t="s">
        <v>522</v>
      </c>
      <c r="I63" s="12" t="s">
        <v>654</v>
      </c>
      <c r="J63" s="42">
        <v>44197</v>
      </c>
      <c r="K63" s="33" t="s">
        <v>550</v>
      </c>
      <c r="L63" t="s">
        <v>650</v>
      </c>
    </row>
    <row r="64" spans="2:12" x14ac:dyDescent="0.3">
      <c r="B64" s="35" t="s">
        <v>212</v>
      </c>
      <c r="C64" s="34" t="s">
        <v>265</v>
      </c>
      <c r="D64" s="32" t="s">
        <v>252</v>
      </c>
      <c r="E64" s="32" t="str">
        <f t="shared" si="0"/>
        <v>Vulnerável</v>
      </c>
      <c r="F64" s="30" t="str">
        <f>IFERROR(VLOOKUP(B64,Tabela2[],1,0),"Não Encontrado")</f>
        <v>Não Encontrado</v>
      </c>
      <c r="G64" s="12" t="s">
        <v>522</v>
      </c>
      <c r="I64" s="12" t="s">
        <v>654</v>
      </c>
      <c r="J64" s="42">
        <v>44197</v>
      </c>
      <c r="K64" s="33" t="s">
        <v>550</v>
      </c>
      <c r="L64" t="s">
        <v>651</v>
      </c>
    </row>
    <row r="65" spans="2:12" x14ac:dyDescent="0.3">
      <c r="B65" s="35" t="s">
        <v>213</v>
      </c>
      <c r="C65" s="34" t="s">
        <v>265</v>
      </c>
      <c r="D65" s="32" t="s">
        <v>252</v>
      </c>
      <c r="E65" s="32" t="str">
        <f t="shared" si="0"/>
        <v>Vulnerável</v>
      </c>
      <c r="F65" s="30" t="str">
        <f>IFERROR(VLOOKUP(B65,Tabela2[],1,0),"Não Encontrado")</f>
        <v>Lessingianthus exiguus</v>
      </c>
      <c r="G65" s="12" t="s">
        <v>517</v>
      </c>
      <c r="I65" s="12" t="s">
        <v>654</v>
      </c>
      <c r="J65" s="42">
        <v>43831</v>
      </c>
      <c r="K65" s="33" t="s">
        <v>550</v>
      </c>
      <c r="L65" t="s">
        <v>651</v>
      </c>
    </row>
    <row r="66" spans="2:12" x14ac:dyDescent="0.3">
      <c r="B66" s="35" t="s">
        <v>214</v>
      </c>
      <c r="C66" s="34" t="s">
        <v>265</v>
      </c>
      <c r="D66" s="32" t="s">
        <v>252</v>
      </c>
      <c r="E66" s="32" t="str">
        <f t="shared" ref="E66:E129" si="1">IF(D66="EN","Em Perigo",IF(D66="VU","Vulnerável","Criticamente em Perigo"))</f>
        <v>Vulnerável</v>
      </c>
      <c r="F66" s="30" t="str">
        <f>IFERROR(VLOOKUP(B66,Tabela2[],1,0),"Não Encontrado")</f>
        <v>Não Encontrado</v>
      </c>
      <c r="G66" s="12" t="s">
        <v>522</v>
      </c>
      <c r="I66" s="12" t="s">
        <v>654</v>
      </c>
      <c r="J66" s="42">
        <v>42370</v>
      </c>
      <c r="K66" s="33" t="s">
        <v>550</v>
      </c>
      <c r="L66" t="s">
        <v>652</v>
      </c>
    </row>
    <row r="67" spans="2:12" x14ac:dyDescent="0.3">
      <c r="B67" s="35" t="s">
        <v>215</v>
      </c>
      <c r="C67" s="34" t="s">
        <v>265</v>
      </c>
      <c r="D67" s="32" t="s">
        <v>252</v>
      </c>
      <c r="E67" s="32" t="str">
        <f t="shared" si="1"/>
        <v>Vulnerável</v>
      </c>
      <c r="F67" s="30" t="str">
        <f>IFERROR(VLOOKUP(B67,Tabela2[],1,0),"Não Encontrado")</f>
        <v>Lessingianthus reitzianus</v>
      </c>
      <c r="G67" s="12" t="s">
        <v>518</v>
      </c>
      <c r="I67" s="12" t="s">
        <v>654</v>
      </c>
      <c r="J67" s="42">
        <v>42370</v>
      </c>
      <c r="K67" s="33" t="s">
        <v>550</v>
      </c>
      <c r="L67" t="s">
        <v>651</v>
      </c>
    </row>
    <row r="68" spans="2:12" x14ac:dyDescent="0.3">
      <c r="B68" s="35" t="s">
        <v>221</v>
      </c>
      <c r="C68" s="12" t="s">
        <v>265</v>
      </c>
      <c r="D68" s="32" t="s">
        <v>252</v>
      </c>
      <c r="E68" s="32" t="str">
        <f t="shared" si="1"/>
        <v>Vulnerável</v>
      </c>
      <c r="F68" s="30" t="str">
        <f>IFERROR(VLOOKUP(B68,Tabela2[],1,0),"Não Encontrado")</f>
        <v>Não Encontrado</v>
      </c>
      <c r="G68" s="12" t="s">
        <v>524</v>
      </c>
      <c r="I68" s="12" t="s">
        <v>654</v>
      </c>
      <c r="J68" s="42">
        <v>44927</v>
      </c>
      <c r="K68" s="33" t="s">
        <v>550</v>
      </c>
      <c r="L68" t="s">
        <v>651</v>
      </c>
    </row>
    <row r="69" spans="2:12" x14ac:dyDescent="0.3">
      <c r="B69" s="35" t="s">
        <v>222</v>
      </c>
      <c r="C69" s="12" t="s">
        <v>265</v>
      </c>
      <c r="D69" s="32" t="s">
        <v>252</v>
      </c>
      <c r="E69" s="32" t="str">
        <f t="shared" si="1"/>
        <v>Vulnerável</v>
      </c>
      <c r="F69" s="30" t="str">
        <f>IFERROR(VLOOKUP(B69,Tabela2[],1,0),"Não Encontrado")</f>
        <v>Não Encontrado</v>
      </c>
      <c r="G69" s="12" t="s">
        <v>524</v>
      </c>
      <c r="I69" s="12" t="s">
        <v>654</v>
      </c>
      <c r="J69" s="42">
        <v>44927</v>
      </c>
      <c r="K69" s="33" t="s">
        <v>550</v>
      </c>
      <c r="L69" t="s">
        <v>651</v>
      </c>
    </row>
    <row r="70" spans="2:12" x14ac:dyDescent="0.3">
      <c r="B70" s="35" t="s">
        <v>223</v>
      </c>
      <c r="C70" s="12" t="s">
        <v>265</v>
      </c>
      <c r="D70" s="32" t="s">
        <v>252</v>
      </c>
      <c r="E70" s="32" t="str">
        <f t="shared" si="1"/>
        <v>Vulnerável</v>
      </c>
      <c r="F70" s="30" t="str">
        <f>IFERROR(VLOOKUP(B70,Tabela2[],1,0),"Não Encontrado")</f>
        <v>Não Encontrado</v>
      </c>
      <c r="G70" s="12" t="s">
        <v>524</v>
      </c>
      <c r="I70" s="12" t="s">
        <v>654</v>
      </c>
      <c r="J70" s="42">
        <v>44562</v>
      </c>
      <c r="K70" s="33" t="s">
        <v>550</v>
      </c>
      <c r="L70" t="s">
        <v>651</v>
      </c>
    </row>
    <row r="71" spans="2:12" x14ac:dyDescent="0.3">
      <c r="B71" s="35" t="s">
        <v>226</v>
      </c>
      <c r="C71" s="12" t="s">
        <v>265</v>
      </c>
      <c r="D71" s="32" t="s">
        <v>252</v>
      </c>
      <c r="E71" s="32" t="str">
        <f t="shared" si="1"/>
        <v>Vulnerável</v>
      </c>
      <c r="F71" s="30" t="str">
        <f>IFERROR(VLOOKUP(B71,Tabela2[],1,0),"Não Encontrado")</f>
        <v>Não Encontrado</v>
      </c>
      <c r="G71" s="12" t="s">
        <v>520</v>
      </c>
      <c r="I71" s="12" t="s">
        <v>654</v>
      </c>
      <c r="J71" s="42">
        <v>44927</v>
      </c>
      <c r="K71" s="33" t="s">
        <v>550</v>
      </c>
      <c r="L71" t="s">
        <v>652</v>
      </c>
    </row>
    <row r="72" spans="2:12" x14ac:dyDescent="0.3">
      <c r="B72" s="35" t="s">
        <v>238</v>
      </c>
      <c r="C72" s="12" t="s">
        <v>265</v>
      </c>
      <c r="D72" s="32" t="s">
        <v>252</v>
      </c>
      <c r="E72" s="32" t="str">
        <f t="shared" si="1"/>
        <v>Vulnerável</v>
      </c>
      <c r="F72" s="30" t="str">
        <f>IFERROR(VLOOKUP(B72,Tabela2[],1,0),"Não Encontrado")</f>
        <v>Senecio langei</v>
      </c>
      <c r="G72" s="12" t="s">
        <v>522</v>
      </c>
      <c r="I72" s="12" t="s">
        <v>654</v>
      </c>
      <c r="J72" s="42">
        <v>43831</v>
      </c>
      <c r="K72" s="33" t="s">
        <v>550</v>
      </c>
      <c r="L72" t="s">
        <v>651</v>
      </c>
    </row>
    <row r="73" spans="2:12" x14ac:dyDescent="0.3">
      <c r="B73" s="35" t="s">
        <v>240</v>
      </c>
      <c r="C73" s="12" t="s">
        <v>265</v>
      </c>
      <c r="D73" s="32" t="s">
        <v>252</v>
      </c>
      <c r="E73" s="32" t="str">
        <f t="shared" si="1"/>
        <v>Vulnerável</v>
      </c>
      <c r="F73" s="30" t="str">
        <f>IFERROR(VLOOKUP(B73,Tabela2[],1,0),"Não Encontrado")</f>
        <v>Não Encontrado</v>
      </c>
      <c r="G73" s="12" t="s">
        <v>518</v>
      </c>
      <c r="I73" s="12" t="s">
        <v>654</v>
      </c>
      <c r="J73" s="42">
        <v>43466</v>
      </c>
      <c r="K73" s="33" t="s">
        <v>550</v>
      </c>
      <c r="L73" t="s">
        <v>652</v>
      </c>
    </row>
    <row r="74" spans="2:12" x14ac:dyDescent="0.3">
      <c r="B74" s="35" t="s">
        <v>243</v>
      </c>
      <c r="C74" s="12" t="s">
        <v>265</v>
      </c>
      <c r="D74" s="32" t="s">
        <v>252</v>
      </c>
      <c r="E74" s="32" t="str">
        <f t="shared" si="1"/>
        <v>Vulnerável</v>
      </c>
      <c r="F74" s="30" t="str">
        <f>IFERROR(VLOOKUP(B74,Tabela2[],1,0),"Não Encontrado")</f>
        <v>Trichocline linearifolia</v>
      </c>
      <c r="G74" s="12" t="s">
        <v>517</v>
      </c>
      <c r="I74" s="12" t="s">
        <v>654</v>
      </c>
      <c r="J74" s="42">
        <v>44562</v>
      </c>
      <c r="K74" s="33" t="s">
        <v>550</v>
      </c>
      <c r="L74" t="s">
        <v>651</v>
      </c>
    </row>
    <row r="75" spans="2:12" x14ac:dyDescent="0.3">
      <c r="B75" s="35" t="s">
        <v>245</v>
      </c>
      <c r="C75" s="12" t="s">
        <v>265</v>
      </c>
      <c r="D75" s="32" t="s">
        <v>252</v>
      </c>
      <c r="E75" s="32" t="str">
        <f t="shared" si="1"/>
        <v>Vulnerável</v>
      </c>
      <c r="F75" s="30" t="str">
        <f>IFERROR(VLOOKUP(B75,Tabela2[],1,0),"Não Encontrado")</f>
        <v>Trixis glaziovii</v>
      </c>
      <c r="G75" s="12" t="s">
        <v>518</v>
      </c>
      <c r="I75" s="12" t="s">
        <v>654</v>
      </c>
      <c r="J75" s="42">
        <v>44927</v>
      </c>
      <c r="K75" s="33" t="s">
        <v>550</v>
      </c>
      <c r="L75" t="s">
        <v>651</v>
      </c>
    </row>
    <row r="76" spans="2:12" x14ac:dyDescent="0.3">
      <c r="B76" s="35" t="s">
        <v>325</v>
      </c>
      <c r="C76" s="12" t="s">
        <v>265</v>
      </c>
      <c r="D76" s="32" t="s">
        <v>252</v>
      </c>
      <c r="E76" s="32" t="str">
        <f t="shared" si="1"/>
        <v>Vulnerável</v>
      </c>
      <c r="F76" s="30" t="str">
        <f>IFERROR(VLOOKUP(B76,Tabela2[],1,0),"Não Encontrado")</f>
        <v>Vickia rotundifolia</v>
      </c>
      <c r="G76" s="12" t="s">
        <v>520</v>
      </c>
      <c r="I76" s="12" t="s">
        <v>654</v>
      </c>
      <c r="J76" s="42">
        <v>23743</v>
      </c>
      <c r="K76" s="33" t="s">
        <v>550</v>
      </c>
      <c r="L76" t="s">
        <v>651</v>
      </c>
    </row>
    <row r="77" spans="2:12" x14ac:dyDescent="0.3">
      <c r="B77" s="31" t="s">
        <v>16</v>
      </c>
      <c r="C77" s="32" t="s">
        <v>256</v>
      </c>
      <c r="D77" s="32" t="s">
        <v>253</v>
      </c>
      <c r="E77" s="32" t="str">
        <f t="shared" si="1"/>
        <v>Em Perigo</v>
      </c>
      <c r="F77" s="30" t="str">
        <f>IFERROR(VLOOKUP(B77,Tabela2[],1,0),"Não Encontrado")</f>
        <v>Não Encontrado</v>
      </c>
      <c r="G77" s="12" t="s">
        <v>517</v>
      </c>
      <c r="I77" s="12" t="s">
        <v>528</v>
      </c>
      <c r="J77" s="42">
        <v>42370</v>
      </c>
      <c r="K77" s="33" t="s">
        <v>550</v>
      </c>
      <c r="L77" t="s">
        <v>651</v>
      </c>
    </row>
    <row r="78" spans="2:12" x14ac:dyDescent="0.3">
      <c r="B78" s="31" t="s">
        <v>17</v>
      </c>
      <c r="C78" s="32" t="s">
        <v>256</v>
      </c>
      <c r="D78" s="32" t="s">
        <v>253</v>
      </c>
      <c r="E78" s="32" t="str">
        <f t="shared" si="1"/>
        <v>Em Perigo</v>
      </c>
      <c r="F78" s="30" t="str">
        <f>IFERROR(VLOOKUP(B78,Tabela2[],1,0),"Não Encontrado")</f>
        <v>Não Encontrado</v>
      </c>
      <c r="G78" s="12" t="s">
        <v>517</v>
      </c>
      <c r="I78" s="12" t="s">
        <v>528</v>
      </c>
      <c r="J78" s="42">
        <v>43831</v>
      </c>
      <c r="K78" s="33" t="s">
        <v>550</v>
      </c>
      <c r="L78" t="s">
        <v>652</v>
      </c>
    </row>
    <row r="79" spans="2:12" x14ac:dyDescent="0.3">
      <c r="B79" s="31" t="s">
        <v>18</v>
      </c>
      <c r="C79" s="32" t="s">
        <v>256</v>
      </c>
      <c r="D79" s="32" t="s">
        <v>253</v>
      </c>
      <c r="E79" s="32" t="str">
        <f t="shared" si="1"/>
        <v>Em Perigo</v>
      </c>
      <c r="F79" s="30" t="str">
        <f>IFERROR(VLOOKUP(B79,Tabela2[],1,0),"Não Encontrado")</f>
        <v>Begonia pluvialis</v>
      </c>
      <c r="G79" s="12" t="s">
        <v>517</v>
      </c>
      <c r="I79" s="12" t="s">
        <v>536</v>
      </c>
      <c r="J79" s="42">
        <v>33604</v>
      </c>
      <c r="K79" s="33">
        <v>5</v>
      </c>
      <c r="L79" t="s">
        <v>652</v>
      </c>
    </row>
    <row r="80" spans="2:12" x14ac:dyDescent="0.3">
      <c r="B80" s="31" t="s">
        <v>19</v>
      </c>
      <c r="C80" s="32" t="s">
        <v>256</v>
      </c>
      <c r="D80" s="32" t="s">
        <v>253</v>
      </c>
      <c r="E80" s="32" t="str">
        <f t="shared" si="1"/>
        <v>Em Perigo</v>
      </c>
      <c r="F80" s="30" t="str">
        <f>IFERROR(VLOOKUP(B80,Tabela2[],1,0),"Não Encontrado")</f>
        <v>Não Encontrado</v>
      </c>
      <c r="G80" s="12" t="s">
        <v>517</v>
      </c>
      <c r="I80" s="12" t="s">
        <v>528</v>
      </c>
      <c r="J80" s="42">
        <v>44562</v>
      </c>
      <c r="K80" s="33" t="s">
        <v>550</v>
      </c>
      <c r="L80" t="s">
        <v>651</v>
      </c>
    </row>
    <row r="81" spans="2:12" x14ac:dyDescent="0.3">
      <c r="B81" s="31" t="s">
        <v>20</v>
      </c>
      <c r="C81" s="32" t="s">
        <v>256</v>
      </c>
      <c r="D81" s="32" t="s">
        <v>253</v>
      </c>
      <c r="E81" s="32" t="str">
        <f t="shared" si="1"/>
        <v>Em Perigo</v>
      </c>
      <c r="F81" s="30" t="str">
        <f>IFERROR(VLOOKUP(B81,Tabela2[],1,0),"Não Encontrado")</f>
        <v>Não Encontrado</v>
      </c>
      <c r="G81" s="12" t="s">
        <v>517</v>
      </c>
      <c r="I81" s="12" t="s">
        <v>528</v>
      </c>
      <c r="J81" s="42">
        <v>40544</v>
      </c>
      <c r="K81" s="33" t="s">
        <v>550</v>
      </c>
      <c r="L81" t="s">
        <v>651</v>
      </c>
    </row>
    <row r="82" spans="2:12" x14ac:dyDescent="0.3">
      <c r="B82" s="31" t="s">
        <v>10</v>
      </c>
      <c r="C82" s="32" t="s">
        <v>270</v>
      </c>
      <c r="D82" s="32" t="s">
        <v>253</v>
      </c>
      <c r="E82" s="32" t="str">
        <f t="shared" si="1"/>
        <v>Em Perigo</v>
      </c>
      <c r="F82" s="30" t="str">
        <f>IFERROR(VLOOKUP(B82,Tabela2[],1,0),"Não Encontrado")</f>
        <v>Anemopaegma arvense</v>
      </c>
      <c r="G82" s="12" t="s">
        <v>520</v>
      </c>
      <c r="I82" s="12" t="s">
        <v>528</v>
      </c>
      <c r="J82" s="42">
        <v>44927</v>
      </c>
      <c r="K82" s="33" t="s">
        <v>550</v>
      </c>
      <c r="L82" t="s">
        <v>652</v>
      </c>
    </row>
    <row r="83" spans="2:12" x14ac:dyDescent="0.3">
      <c r="B83" s="31" t="s">
        <v>342</v>
      </c>
      <c r="C83" s="32" t="s">
        <v>270</v>
      </c>
      <c r="D83" s="38" t="s">
        <v>253</v>
      </c>
      <c r="E83" s="38" t="str">
        <f t="shared" si="1"/>
        <v>Em Perigo</v>
      </c>
      <c r="F83" s="30" t="str">
        <f>IFERROR(VLOOKUP(B83,Tabela2[],1,0),"Não Encontrado")</f>
        <v>Não Encontrado</v>
      </c>
      <c r="G83" s="12" t="s">
        <v>519</v>
      </c>
      <c r="I83" s="12" t="s">
        <v>536</v>
      </c>
      <c r="J83" s="42">
        <v>44927</v>
      </c>
      <c r="K83" s="33" t="s">
        <v>550</v>
      </c>
      <c r="L83" t="s">
        <v>651</v>
      </c>
    </row>
    <row r="84" spans="2:12" x14ac:dyDescent="0.3">
      <c r="B84" s="35" t="s">
        <v>342</v>
      </c>
      <c r="C84" s="12" t="s">
        <v>270</v>
      </c>
      <c r="D84" s="32" t="s">
        <v>252</v>
      </c>
      <c r="E84" s="32" t="str">
        <f t="shared" si="1"/>
        <v>Vulnerável</v>
      </c>
      <c r="F84" s="30" t="str">
        <f>IFERROR(VLOOKUP(B84,Tabela2[],1,0),"Não Encontrado")</f>
        <v>Não Encontrado</v>
      </c>
      <c r="G84" s="12" t="s">
        <v>519</v>
      </c>
      <c r="I84" s="12" t="s">
        <v>654</v>
      </c>
      <c r="J84" s="42">
        <v>44927</v>
      </c>
      <c r="K84" s="33" t="s">
        <v>550</v>
      </c>
      <c r="L84" t="s">
        <v>651</v>
      </c>
    </row>
    <row r="85" spans="2:12" x14ac:dyDescent="0.3">
      <c r="B85" s="35" t="s">
        <v>149</v>
      </c>
      <c r="C85" s="32" t="s">
        <v>271</v>
      </c>
      <c r="D85" s="32" t="s">
        <v>141</v>
      </c>
      <c r="E85" s="32" t="str">
        <f t="shared" si="1"/>
        <v>Criticamente em Perigo</v>
      </c>
      <c r="F85" s="30" t="str">
        <f>IFERROR(VLOOKUP(B85,Tabela2[],1,0),"Não Encontrado")</f>
        <v>Dyckia hatschbachii</v>
      </c>
      <c r="G85" s="12" t="s">
        <v>517</v>
      </c>
      <c r="I85" s="12" t="s">
        <v>536</v>
      </c>
      <c r="J85" s="42">
        <v>18629</v>
      </c>
      <c r="K85" s="33">
        <v>1</v>
      </c>
      <c r="L85" t="s">
        <v>650</v>
      </c>
    </row>
    <row r="86" spans="2:12" x14ac:dyDescent="0.3">
      <c r="B86" s="31" t="s">
        <v>2</v>
      </c>
      <c r="C86" s="32" t="s">
        <v>271</v>
      </c>
      <c r="D86" s="32" t="s">
        <v>253</v>
      </c>
      <c r="E86" s="32" t="str">
        <f t="shared" si="1"/>
        <v>Em Perigo</v>
      </c>
      <c r="F86" s="30" t="str">
        <f>IFERROR(VLOOKUP(B86,Tabela2[],1,0),"Não Encontrado")</f>
        <v>Não Encontrado</v>
      </c>
      <c r="G86" s="12" t="s">
        <v>517</v>
      </c>
      <c r="H86" s="12" t="s">
        <v>528</v>
      </c>
      <c r="I86" s="12" t="s">
        <v>528</v>
      </c>
      <c r="J86" s="42">
        <v>43831</v>
      </c>
      <c r="K86" s="33" t="s">
        <v>550</v>
      </c>
      <c r="L86" t="s">
        <v>651</v>
      </c>
    </row>
    <row r="87" spans="2:12" x14ac:dyDescent="0.3">
      <c r="B87" s="31" t="s">
        <v>41</v>
      </c>
      <c r="C87" s="32" t="s">
        <v>271</v>
      </c>
      <c r="D87" s="32" t="s">
        <v>253</v>
      </c>
      <c r="E87" s="32" t="str">
        <f t="shared" si="1"/>
        <v>Em Perigo</v>
      </c>
      <c r="F87" s="30" t="str">
        <f>IFERROR(VLOOKUP(B87,Tabela2[],1,0),"Não Encontrado")</f>
        <v>Dyckia fosteriana</v>
      </c>
      <c r="G87" s="12" t="s">
        <v>517</v>
      </c>
      <c r="I87" s="12" t="s">
        <v>536</v>
      </c>
      <c r="J87" s="42">
        <v>44197</v>
      </c>
      <c r="K87" s="33" t="s">
        <v>550</v>
      </c>
      <c r="L87" t="s">
        <v>650</v>
      </c>
    </row>
    <row r="88" spans="2:12" x14ac:dyDescent="0.3">
      <c r="B88" s="31" t="s">
        <v>269</v>
      </c>
      <c r="C88" s="32" t="s">
        <v>271</v>
      </c>
      <c r="D88" s="32" t="s">
        <v>253</v>
      </c>
      <c r="E88" s="32" t="str">
        <f t="shared" si="1"/>
        <v>Em Perigo</v>
      </c>
      <c r="F88" s="30" t="str">
        <f>IFERROR(VLOOKUP(B88,Tabela2[],1,0),"Não Encontrado")</f>
        <v>Não Encontrado</v>
      </c>
      <c r="G88" s="12" t="s">
        <v>517</v>
      </c>
      <c r="H88" s="12" t="s">
        <v>528</v>
      </c>
      <c r="I88" s="12" t="s">
        <v>528</v>
      </c>
      <c r="J88" s="42">
        <v>44927</v>
      </c>
      <c r="K88" s="33" t="s">
        <v>550</v>
      </c>
      <c r="L88" t="s">
        <v>651</v>
      </c>
    </row>
    <row r="89" spans="2:12" x14ac:dyDescent="0.3">
      <c r="B89" s="31" t="s">
        <v>684</v>
      </c>
      <c r="C89" s="32" t="s">
        <v>271</v>
      </c>
      <c r="D89" s="32" t="s">
        <v>253</v>
      </c>
      <c r="E89" s="32" t="str">
        <f t="shared" si="1"/>
        <v>Em Perigo</v>
      </c>
      <c r="F89" s="30" t="str">
        <f>IFERROR(VLOOKUP(B89,Tabela2[],1,0),"Não Encontrado")</f>
        <v>Não Encontrado</v>
      </c>
      <c r="G89" s="12" t="s">
        <v>517</v>
      </c>
      <c r="I89" s="12" t="s">
        <v>536</v>
      </c>
      <c r="J89" s="42">
        <v>44562</v>
      </c>
      <c r="K89" s="33" t="s">
        <v>550</v>
      </c>
      <c r="L89" t="s">
        <v>652</v>
      </c>
    </row>
    <row r="90" spans="2:12" x14ac:dyDescent="0.3">
      <c r="B90" s="31" t="s">
        <v>130</v>
      </c>
      <c r="C90" s="32" t="s">
        <v>271</v>
      </c>
      <c r="D90" s="32" t="s">
        <v>253</v>
      </c>
      <c r="E90" s="32" t="str">
        <f t="shared" si="1"/>
        <v>Em Perigo</v>
      </c>
      <c r="F90" s="30" t="str">
        <f>IFERROR(VLOOKUP(B90,Tabela2[],1,0),"Não Encontrado")</f>
        <v>Não Encontrado</v>
      </c>
      <c r="G90" s="12" t="s">
        <v>517</v>
      </c>
      <c r="I90" s="12" t="s">
        <v>528</v>
      </c>
      <c r="J90" s="42">
        <v>44927</v>
      </c>
      <c r="K90" s="33" t="s">
        <v>550</v>
      </c>
      <c r="L90" t="s">
        <v>652</v>
      </c>
    </row>
    <row r="91" spans="2:12" x14ac:dyDescent="0.3">
      <c r="B91" s="31" t="s">
        <v>134</v>
      </c>
      <c r="C91" s="34" t="s">
        <v>271</v>
      </c>
      <c r="D91" s="32" t="s">
        <v>253</v>
      </c>
      <c r="E91" s="32" t="str">
        <f t="shared" si="1"/>
        <v>Em Perigo</v>
      </c>
      <c r="F91" s="30" t="str">
        <f>IFERROR(VLOOKUP(B91,Tabela2[],1,0),"Não Encontrado")</f>
        <v>Vriesea pinottii</v>
      </c>
      <c r="G91" s="12" t="s">
        <v>517</v>
      </c>
      <c r="I91" s="12" t="s">
        <v>536</v>
      </c>
      <c r="J91" s="42">
        <v>40179</v>
      </c>
      <c r="K91" s="33">
        <v>7</v>
      </c>
      <c r="L91" t="s">
        <v>651</v>
      </c>
    </row>
    <row r="92" spans="2:12" x14ac:dyDescent="0.3">
      <c r="B92" s="31" t="s">
        <v>135</v>
      </c>
      <c r="C92" s="32" t="s">
        <v>271</v>
      </c>
      <c r="D92" s="32" t="s">
        <v>253</v>
      </c>
      <c r="E92" s="32" t="str">
        <f t="shared" si="1"/>
        <v>Em Perigo</v>
      </c>
      <c r="F92" s="30" t="str">
        <f>IFERROR(VLOOKUP(B92,Tabela2[],1,0),"Não Encontrado")</f>
        <v>Não Encontrado</v>
      </c>
      <c r="G92" s="12" t="s">
        <v>517</v>
      </c>
      <c r="I92" s="12" t="s">
        <v>528</v>
      </c>
      <c r="J92" s="42">
        <v>42736</v>
      </c>
      <c r="K92" s="33" t="s">
        <v>550</v>
      </c>
      <c r="L92" t="s">
        <v>651</v>
      </c>
    </row>
    <row r="93" spans="2:12" x14ac:dyDescent="0.3">
      <c r="B93" s="31" t="s">
        <v>100</v>
      </c>
      <c r="C93" s="34" t="s">
        <v>314</v>
      </c>
      <c r="D93" s="32" t="s">
        <v>253</v>
      </c>
      <c r="E93" s="32" t="str">
        <f t="shared" si="1"/>
        <v>Em Perigo</v>
      </c>
      <c r="F93" s="30" t="str">
        <f>IFERROR(VLOOKUP(B93,Tabela2[],1,0),"Não Encontrado")</f>
        <v>Não Encontrado</v>
      </c>
      <c r="G93" s="12" t="s">
        <v>522</v>
      </c>
      <c r="I93" s="12" t="s">
        <v>536</v>
      </c>
      <c r="J93" s="42">
        <v>44197</v>
      </c>
      <c r="K93" s="33" t="s">
        <v>550</v>
      </c>
      <c r="L93" t="s">
        <v>652</v>
      </c>
    </row>
    <row r="94" spans="2:12" x14ac:dyDescent="0.3">
      <c r="B94" s="31" t="s">
        <v>22</v>
      </c>
      <c r="C94" s="34" t="s">
        <v>272</v>
      </c>
      <c r="D94" s="32" t="s">
        <v>253</v>
      </c>
      <c r="E94" s="32" t="str">
        <f t="shared" si="1"/>
        <v>Em Perigo</v>
      </c>
      <c r="F94" s="30" t="str">
        <f>IFERROR(VLOOKUP(B94,Tabela2[],1,0),"Não Encontrado")</f>
        <v>Não Encontrado</v>
      </c>
      <c r="G94" s="12" t="s">
        <v>517</v>
      </c>
      <c r="I94" s="12" t="s">
        <v>528</v>
      </c>
      <c r="J94" s="42">
        <v>41275</v>
      </c>
      <c r="K94" s="33" t="s">
        <v>550</v>
      </c>
      <c r="L94" t="s">
        <v>652</v>
      </c>
    </row>
    <row r="95" spans="2:12" x14ac:dyDescent="0.3">
      <c r="B95" s="31" t="s">
        <v>69</v>
      </c>
      <c r="C95" s="34" t="s">
        <v>273</v>
      </c>
      <c r="D95" s="32" t="s">
        <v>253</v>
      </c>
      <c r="E95" s="32" t="str">
        <f t="shared" si="1"/>
        <v>Em Perigo</v>
      </c>
      <c r="F95" s="30" t="str">
        <f>IFERROR(VLOOKUP(B95,Tabela2[],1,0),"Não Encontrado")</f>
        <v>Lobelia langeana</v>
      </c>
      <c r="G95" s="12" t="s">
        <v>517</v>
      </c>
      <c r="I95" s="12" t="s">
        <v>528</v>
      </c>
      <c r="J95" s="42">
        <v>44562</v>
      </c>
      <c r="K95" s="33" t="s">
        <v>550</v>
      </c>
      <c r="L95" t="s">
        <v>651</v>
      </c>
    </row>
    <row r="96" spans="2:12" x14ac:dyDescent="0.3">
      <c r="B96" s="35" t="s">
        <v>247</v>
      </c>
      <c r="C96" s="12" t="s">
        <v>351</v>
      </c>
      <c r="D96" s="32" t="s">
        <v>252</v>
      </c>
      <c r="E96" s="32" t="str">
        <f t="shared" si="1"/>
        <v>Vulnerável</v>
      </c>
      <c r="F96" s="30" t="str">
        <f>IFERROR(VLOOKUP(B96,Tabela2[],1,0),"Não Encontrado")</f>
        <v>Valeriana reitziana</v>
      </c>
      <c r="G96" s="12" t="s">
        <v>517</v>
      </c>
      <c r="I96" s="12" t="s">
        <v>654</v>
      </c>
      <c r="J96" s="42">
        <v>43831</v>
      </c>
      <c r="K96" s="33" t="s">
        <v>550</v>
      </c>
      <c r="L96" t="s">
        <v>651</v>
      </c>
    </row>
    <row r="97" spans="2:12" x14ac:dyDescent="0.3">
      <c r="B97" s="31" t="s">
        <v>29</v>
      </c>
      <c r="C97" s="34" t="s">
        <v>308</v>
      </c>
      <c r="D97" s="32" t="s">
        <v>253</v>
      </c>
      <c r="E97" s="32" t="str">
        <f t="shared" si="1"/>
        <v>Em Perigo</v>
      </c>
      <c r="F97" s="30" t="str">
        <f>IFERROR(VLOOKUP(B97,Tabela2[],1,0),"Não Encontrado")</f>
        <v>Não Encontrado</v>
      </c>
      <c r="G97" s="12" t="s">
        <v>523</v>
      </c>
      <c r="I97" s="12" t="s">
        <v>528</v>
      </c>
      <c r="J97" s="42">
        <v>44562</v>
      </c>
      <c r="K97" s="33" t="s">
        <v>550</v>
      </c>
      <c r="L97" t="s">
        <v>651</v>
      </c>
    </row>
    <row r="98" spans="2:12" x14ac:dyDescent="0.3">
      <c r="B98" s="31" t="s">
        <v>334</v>
      </c>
      <c r="C98" s="34" t="s">
        <v>335</v>
      </c>
      <c r="D98" s="32" t="s">
        <v>253</v>
      </c>
      <c r="E98" s="32" t="str">
        <f t="shared" si="1"/>
        <v>Em Perigo</v>
      </c>
      <c r="F98" s="30" t="str">
        <f>IFERROR(VLOOKUP(B98,Tabela2[],1,0),"Não Encontrado")</f>
        <v>Crocanthemum brasiliensis</v>
      </c>
      <c r="G98" s="12" t="s">
        <v>522</v>
      </c>
      <c r="I98" s="12" t="s">
        <v>528</v>
      </c>
      <c r="J98" s="42">
        <v>44927</v>
      </c>
      <c r="K98" s="33" t="s">
        <v>550</v>
      </c>
      <c r="L98" t="s">
        <v>652</v>
      </c>
    </row>
    <row r="99" spans="2:12" x14ac:dyDescent="0.3">
      <c r="B99" s="35" t="s">
        <v>206</v>
      </c>
      <c r="C99" s="34" t="s">
        <v>345</v>
      </c>
      <c r="D99" s="32" t="s">
        <v>252</v>
      </c>
      <c r="E99" s="32" t="str">
        <f t="shared" si="1"/>
        <v>Vulnerável</v>
      </c>
      <c r="F99" s="30" t="str">
        <f>IFERROR(VLOOKUP(B99,Tabela2[],1,0),"Não Encontrado")</f>
        <v>Não Encontrado</v>
      </c>
      <c r="G99" s="12" t="s">
        <v>524</v>
      </c>
      <c r="I99" s="12" t="s">
        <v>654</v>
      </c>
      <c r="J99" s="42">
        <v>44197</v>
      </c>
      <c r="K99" s="33" t="s">
        <v>550</v>
      </c>
      <c r="L99" t="s">
        <v>652</v>
      </c>
    </row>
    <row r="100" spans="2:12" x14ac:dyDescent="0.3">
      <c r="B100" s="35" t="s">
        <v>237</v>
      </c>
      <c r="C100" s="12" t="s">
        <v>348</v>
      </c>
      <c r="D100" s="32" t="s">
        <v>252</v>
      </c>
      <c r="E100" s="32" t="str">
        <f t="shared" si="1"/>
        <v>Vulnerável</v>
      </c>
      <c r="F100" s="30" t="str">
        <f>IFERROR(VLOOKUP(B100,Tabela2[],1,0),"Não Encontrado")</f>
        <v>Scleria balansae</v>
      </c>
      <c r="G100" s="12" t="s">
        <v>517</v>
      </c>
      <c r="I100" s="12" t="s">
        <v>654</v>
      </c>
      <c r="J100" s="42">
        <v>44562</v>
      </c>
      <c r="K100" s="33" t="s">
        <v>550</v>
      </c>
      <c r="L100" t="s">
        <v>652</v>
      </c>
    </row>
    <row r="101" spans="2:12" x14ac:dyDescent="0.3">
      <c r="B101" s="31" t="s">
        <v>39</v>
      </c>
      <c r="C101" s="34" t="s">
        <v>310</v>
      </c>
      <c r="D101" s="32" t="s">
        <v>253</v>
      </c>
      <c r="E101" s="32" t="str">
        <f t="shared" si="1"/>
        <v>Em Perigo</v>
      </c>
      <c r="F101" s="30" t="str">
        <f>IFERROR(VLOOKUP(B101,Tabela2[],1,0),"Não Encontrado")</f>
        <v>Não Encontrado</v>
      </c>
      <c r="G101" s="12" t="s">
        <v>519</v>
      </c>
      <c r="I101" s="12" t="s">
        <v>536</v>
      </c>
      <c r="J101" s="42">
        <v>44927</v>
      </c>
      <c r="K101" s="33" t="s">
        <v>550</v>
      </c>
      <c r="L101" t="s">
        <v>652</v>
      </c>
    </row>
    <row r="102" spans="2:12" x14ac:dyDescent="0.3">
      <c r="B102" s="31" t="s">
        <v>659</v>
      </c>
      <c r="C102" s="32" t="s">
        <v>660</v>
      </c>
      <c r="D102" s="32" t="s">
        <v>253</v>
      </c>
      <c r="E102" s="32" t="str">
        <f t="shared" si="1"/>
        <v>Em Perigo</v>
      </c>
      <c r="F102" s="30" t="str">
        <f>IFERROR(VLOOKUP(B102,Tabela2[],1,0),"Não Encontrado")</f>
        <v>Dioscorea sanpaulensis</v>
      </c>
      <c r="G102" s="12" t="s">
        <v>524</v>
      </c>
      <c r="I102" s="12" t="s">
        <v>536</v>
      </c>
      <c r="J102" s="42">
        <v>39083</v>
      </c>
      <c r="K102" s="33" t="s">
        <v>550</v>
      </c>
      <c r="L102" t="s">
        <v>651</v>
      </c>
    </row>
    <row r="103" spans="2:12" x14ac:dyDescent="0.3">
      <c r="B103" s="31" t="s">
        <v>74</v>
      </c>
      <c r="C103" s="34" t="s">
        <v>313</v>
      </c>
      <c r="D103" s="32" t="s">
        <v>253</v>
      </c>
      <c r="E103" s="32" t="str">
        <f t="shared" si="1"/>
        <v>Em Perigo</v>
      </c>
      <c r="F103" s="30" t="str">
        <f>IFERROR(VLOOKUP(B103,Tabela2[],1,0),"Não Encontrado")</f>
        <v>Não Encontrado</v>
      </c>
      <c r="G103" s="12" t="s">
        <v>517</v>
      </c>
      <c r="I103" s="12" t="s">
        <v>536</v>
      </c>
      <c r="J103" s="42">
        <v>39083</v>
      </c>
      <c r="K103" s="33" t="s">
        <v>550</v>
      </c>
      <c r="L103" t="s">
        <v>651</v>
      </c>
    </row>
    <row r="104" spans="2:12" x14ac:dyDescent="0.3">
      <c r="B104" s="31" t="s">
        <v>119</v>
      </c>
      <c r="C104" s="34" t="s">
        <v>317</v>
      </c>
      <c r="D104" s="32" t="s">
        <v>253</v>
      </c>
      <c r="E104" s="32" t="str">
        <f t="shared" si="1"/>
        <v>Em Perigo</v>
      </c>
      <c r="F104" s="30" t="str">
        <f>IFERROR(VLOOKUP(B104,Tabela2[],1,0),"Não Encontrado")</f>
        <v>Não Encontrado</v>
      </c>
      <c r="G104" s="12" t="s">
        <v>519</v>
      </c>
      <c r="I104" s="12" t="s">
        <v>536</v>
      </c>
      <c r="J104" s="42">
        <v>44927</v>
      </c>
      <c r="K104" s="33" t="s">
        <v>550</v>
      </c>
      <c r="L104" t="s">
        <v>651</v>
      </c>
    </row>
    <row r="105" spans="2:12" x14ac:dyDescent="0.3">
      <c r="B105" s="35" t="s">
        <v>190</v>
      </c>
      <c r="C105" s="12" t="s">
        <v>323</v>
      </c>
      <c r="D105" s="32" t="s">
        <v>252</v>
      </c>
      <c r="E105" s="32" t="str">
        <f t="shared" si="1"/>
        <v>Vulnerável</v>
      </c>
      <c r="F105" s="30" t="str">
        <f>IFERROR(VLOOKUP(B105,Tabela2[],1,0),"Não Encontrado")</f>
        <v>Escallonia obtusissima</v>
      </c>
      <c r="G105" s="12" t="s">
        <v>520</v>
      </c>
      <c r="I105" s="12" t="s">
        <v>654</v>
      </c>
      <c r="J105" s="42">
        <v>41275</v>
      </c>
      <c r="K105" s="33" t="s">
        <v>550</v>
      </c>
      <c r="L105" t="s">
        <v>651</v>
      </c>
    </row>
    <row r="106" spans="2:12" x14ac:dyDescent="0.3">
      <c r="B106" s="35" t="s">
        <v>679</v>
      </c>
      <c r="C106" s="12" t="s">
        <v>274</v>
      </c>
      <c r="D106" s="32" t="s">
        <v>141</v>
      </c>
      <c r="E106" s="32" t="str">
        <f t="shared" si="1"/>
        <v>Criticamente em Perigo</v>
      </c>
      <c r="F106" s="30" t="str">
        <f>IFERROR(VLOOKUP(B106,Tabela2[],1,0),"Não Encontrado")</f>
        <v>Não Encontrado</v>
      </c>
      <c r="G106" s="12" t="s">
        <v>524</v>
      </c>
      <c r="I106" s="12" t="s">
        <v>536</v>
      </c>
      <c r="J106" s="42">
        <v>42736</v>
      </c>
      <c r="K106" s="33">
        <v>4</v>
      </c>
      <c r="L106" t="s">
        <v>651</v>
      </c>
    </row>
    <row r="107" spans="2:12" x14ac:dyDescent="0.3">
      <c r="B107" s="31" t="s">
        <v>13</v>
      </c>
      <c r="C107" s="34" t="s">
        <v>274</v>
      </c>
      <c r="D107" s="32" t="s">
        <v>253</v>
      </c>
      <c r="E107" s="32" t="str">
        <f t="shared" si="1"/>
        <v>Em Perigo</v>
      </c>
      <c r="F107" s="30" t="str">
        <f>IFERROR(VLOOKUP(B107,Tabela2[],1,0),"Não Encontrado")</f>
        <v>Astraea cincta</v>
      </c>
      <c r="G107" s="12" t="s">
        <v>521</v>
      </c>
      <c r="H107" s="12" t="s">
        <v>528</v>
      </c>
      <c r="I107" s="12" t="s">
        <v>528</v>
      </c>
      <c r="J107" s="42">
        <v>42736</v>
      </c>
      <c r="K107" s="33" t="s">
        <v>550</v>
      </c>
      <c r="L107" t="s">
        <v>652</v>
      </c>
    </row>
    <row r="108" spans="2:12" x14ac:dyDescent="0.3">
      <c r="B108" s="31" t="s">
        <v>682</v>
      </c>
      <c r="C108" s="32" t="s">
        <v>274</v>
      </c>
      <c r="D108" s="32" t="s">
        <v>253</v>
      </c>
      <c r="E108" s="32" t="str">
        <f t="shared" si="1"/>
        <v>Em Perigo</v>
      </c>
      <c r="F108" s="30" t="str">
        <f>IFERROR(VLOOKUP(B108,Tabela2[],1,0),"Não Encontrado")</f>
        <v>Não Encontrado</v>
      </c>
      <c r="G108" s="12" t="s">
        <v>517</v>
      </c>
      <c r="I108" s="12" t="s">
        <v>536</v>
      </c>
      <c r="J108" s="42">
        <v>42736</v>
      </c>
      <c r="K108" s="33">
        <v>6</v>
      </c>
      <c r="L108" t="s">
        <v>652</v>
      </c>
    </row>
    <row r="109" spans="2:12" x14ac:dyDescent="0.3">
      <c r="B109" s="35" t="s">
        <v>176</v>
      </c>
      <c r="C109" s="12" t="s">
        <v>274</v>
      </c>
      <c r="D109" s="32" t="s">
        <v>252</v>
      </c>
      <c r="E109" s="32" t="str">
        <f t="shared" si="1"/>
        <v>Vulnerável</v>
      </c>
      <c r="F109" s="30" t="str">
        <f>IFERROR(VLOOKUP(B109,Tabela2[],1,0),"Não Encontrado")</f>
        <v>Caperonia buettneriacea</v>
      </c>
      <c r="G109" s="12" t="s">
        <v>526</v>
      </c>
      <c r="I109" s="12" t="s">
        <v>654</v>
      </c>
      <c r="J109" s="42">
        <v>44927</v>
      </c>
      <c r="K109" s="33" t="s">
        <v>550</v>
      </c>
      <c r="L109" t="s">
        <v>651</v>
      </c>
    </row>
    <row r="110" spans="2:12" x14ac:dyDescent="0.3">
      <c r="B110" s="35" t="s">
        <v>218</v>
      </c>
      <c r="C110" s="12" t="s">
        <v>274</v>
      </c>
      <c r="D110" s="32" t="s">
        <v>252</v>
      </c>
      <c r="E110" s="32" t="str">
        <f t="shared" si="1"/>
        <v>Vulnerável</v>
      </c>
      <c r="F110" s="30" t="str">
        <f>IFERROR(VLOOKUP(B110,Tabela2[],1,0),"Não Encontrado")</f>
        <v>Manihot procumbens</v>
      </c>
      <c r="G110" s="12" t="s">
        <v>524</v>
      </c>
      <c r="I110" s="12" t="s">
        <v>654</v>
      </c>
      <c r="J110" s="42">
        <v>37622</v>
      </c>
      <c r="K110" s="33" t="s">
        <v>550</v>
      </c>
      <c r="L110" t="s">
        <v>652</v>
      </c>
    </row>
    <row r="111" spans="2:12" x14ac:dyDescent="0.3">
      <c r="B111" s="35" t="s">
        <v>155</v>
      </c>
      <c r="C111" s="12" t="s">
        <v>264</v>
      </c>
      <c r="D111" s="32" t="s">
        <v>141</v>
      </c>
      <c r="E111" s="32" t="str">
        <f t="shared" si="1"/>
        <v>Criticamente em Perigo</v>
      </c>
      <c r="F111" s="30" t="str">
        <f>IFERROR(VLOOKUP(B111,Tabela2[],1,0),"Não Encontrado")</f>
        <v>Não Encontrado</v>
      </c>
      <c r="G111" s="12" t="s">
        <v>522</v>
      </c>
      <c r="I111" s="12" t="s">
        <v>536</v>
      </c>
      <c r="J111" s="42">
        <v>44927</v>
      </c>
      <c r="K111" s="33" t="s">
        <v>550</v>
      </c>
      <c r="L111" t="s">
        <v>650</v>
      </c>
    </row>
    <row r="112" spans="2:12" x14ac:dyDescent="0.3">
      <c r="B112" s="35" t="s">
        <v>156</v>
      </c>
      <c r="C112" s="12" t="s">
        <v>264</v>
      </c>
      <c r="D112" s="32" t="s">
        <v>141</v>
      </c>
      <c r="E112" s="32" t="str">
        <f t="shared" si="1"/>
        <v>Criticamente em Perigo</v>
      </c>
      <c r="F112" s="30" t="str">
        <f>IFERROR(VLOOKUP(B112,Tabela2[],1,0),"Não Encontrado")</f>
        <v>Não Encontrado</v>
      </c>
      <c r="G112" s="12" t="s">
        <v>519</v>
      </c>
      <c r="I112" s="12" t="s">
        <v>536</v>
      </c>
      <c r="J112" s="42">
        <v>42370</v>
      </c>
      <c r="K112" s="33">
        <v>5</v>
      </c>
      <c r="L112" t="s">
        <v>650</v>
      </c>
    </row>
    <row r="113" spans="2:12" x14ac:dyDescent="0.3">
      <c r="B113" s="31" t="s">
        <v>5</v>
      </c>
      <c r="C113" s="34" t="s">
        <v>264</v>
      </c>
      <c r="D113" s="32" t="s">
        <v>253</v>
      </c>
      <c r="E113" s="32" t="str">
        <f t="shared" si="1"/>
        <v>Em Perigo</v>
      </c>
      <c r="F113" s="30" t="str">
        <f>IFERROR(VLOOKUP(B113,Tabela2[],1,0),"Não Encontrado")</f>
        <v>Não Encontrado</v>
      </c>
      <c r="G113" s="12" t="s">
        <v>519</v>
      </c>
      <c r="I113" s="12" t="s">
        <v>536</v>
      </c>
      <c r="J113" s="42">
        <v>40179</v>
      </c>
      <c r="K113" s="33">
        <v>3</v>
      </c>
      <c r="L113" t="s">
        <v>651</v>
      </c>
    </row>
    <row r="114" spans="2:12" x14ac:dyDescent="0.3">
      <c r="B114" s="31" t="s">
        <v>38</v>
      </c>
      <c r="C114" s="34" t="s">
        <v>264</v>
      </c>
      <c r="D114" s="32" t="s">
        <v>253</v>
      </c>
      <c r="E114" s="32" t="str">
        <f t="shared" si="1"/>
        <v>Em Perigo</v>
      </c>
      <c r="F114" s="30" t="str">
        <f>IFERROR(VLOOKUP(B114,Tabela2[],1,0),"Não Encontrado")</f>
        <v>Não Encontrado</v>
      </c>
      <c r="G114" s="12" t="s">
        <v>522</v>
      </c>
      <c r="I114" s="12" t="s">
        <v>536</v>
      </c>
      <c r="J114" s="42">
        <v>39814</v>
      </c>
      <c r="K114" s="33">
        <v>6</v>
      </c>
      <c r="L114" t="s">
        <v>651</v>
      </c>
    </row>
    <row r="115" spans="2:12" x14ac:dyDescent="0.3">
      <c r="B115" s="31" t="s">
        <v>79</v>
      </c>
      <c r="C115" s="32" t="s">
        <v>264</v>
      </c>
      <c r="D115" s="32" t="s">
        <v>253</v>
      </c>
      <c r="E115" s="32" t="str">
        <f t="shared" si="1"/>
        <v>Em Perigo</v>
      </c>
      <c r="F115" s="30" t="str">
        <f>IFERROR(VLOOKUP(B115,Tabela2[],1,0),"Não Encontrado")</f>
        <v>Mimosa bathyrrhena</v>
      </c>
      <c r="G115" s="12" t="s">
        <v>520</v>
      </c>
      <c r="I115" s="12" t="s">
        <v>536</v>
      </c>
      <c r="J115" s="42">
        <v>41640</v>
      </c>
      <c r="K115" s="33">
        <v>5</v>
      </c>
      <c r="L115" t="s">
        <v>650</v>
      </c>
    </row>
    <row r="116" spans="2:12" x14ac:dyDescent="0.3">
      <c r="B116" s="31" t="s">
        <v>80</v>
      </c>
      <c r="C116" s="32" t="s">
        <v>264</v>
      </c>
      <c r="D116" s="32" t="s">
        <v>253</v>
      </c>
      <c r="E116" s="32" t="str">
        <f t="shared" si="1"/>
        <v>Em Perigo</v>
      </c>
      <c r="F116" s="30" t="str">
        <f>IFERROR(VLOOKUP(B116,Tabela2[],1,0),"Não Encontrado")</f>
        <v>Não Encontrado</v>
      </c>
      <c r="G116" s="12" t="s">
        <v>522</v>
      </c>
      <c r="I116" s="12" t="s">
        <v>536</v>
      </c>
      <c r="J116" s="42">
        <v>43466</v>
      </c>
      <c r="K116" s="33" t="s">
        <v>550</v>
      </c>
      <c r="L116" t="s">
        <v>650</v>
      </c>
    </row>
    <row r="117" spans="2:12" x14ac:dyDescent="0.3">
      <c r="B117" s="31" t="s">
        <v>81</v>
      </c>
      <c r="C117" s="32" t="s">
        <v>264</v>
      </c>
      <c r="D117" s="32" t="s">
        <v>253</v>
      </c>
      <c r="E117" s="32" t="str">
        <f t="shared" si="1"/>
        <v>Em Perigo</v>
      </c>
      <c r="F117" s="30" t="str">
        <f>IFERROR(VLOOKUP(B117,Tabela2[],1,0),"Não Encontrado")</f>
        <v>Mimosa hatschbachii</v>
      </c>
      <c r="G117" s="12" t="s">
        <v>520</v>
      </c>
      <c r="I117" s="12" t="s">
        <v>528</v>
      </c>
      <c r="J117" s="42">
        <v>44562</v>
      </c>
      <c r="K117" s="33" t="s">
        <v>550</v>
      </c>
      <c r="L117" t="s">
        <v>650</v>
      </c>
    </row>
    <row r="118" spans="2:12" x14ac:dyDescent="0.3">
      <c r="B118" s="31" t="s">
        <v>82</v>
      </c>
      <c r="C118" s="32" t="s">
        <v>264</v>
      </c>
      <c r="D118" s="32" t="s">
        <v>253</v>
      </c>
      <c r="E118" s="32" t="str">
        <f t="shared" si="1"/>
        <v>Em Perigo</v>
      </c>
      <c r="F118" s="30" t="str">
        <f>IFERROR(VLOOKUP(B118,Tabela2[],1,0),"Não Encontrado")</f>
        <v>Não Encontrado</v>
      </c>
      <c r="G118" s="12" t="s">
        <v>518</v>
      </c>
      <c r="I118" s="12" t="s">
        <v>536</v>
      </c>
      <c r="J118" s="42">
        <v>38718</v>
      </c>
      <c r="K118" s="33">
        <v>7</v>
      </c>
      <c r="L118" t="s">
        <v>650</v>
      </c>
    </row>
    <row r="119" spans="2:12" x14ac:dyDescent="0.3">
      <c r="B119" s="31" t="s">
        <v>83</v>
      </c>
      <c r="C119" s="32" t="s">
        <v>264</v>
      </c>
      <c r="D119" s="32" t="s">
        <v>253</v>
      </c>
      <c r="E119" s="32" t="str">
        <f t="shared" si="1"/>
        <v>Em Perigo</v>
      </c>
      <c r="F119" s="30" t="str">
        <f>IFERROR(VLOOKUP(B119,Tabela2[],1,0),"Não Encontrado")</f>
        <v>Mimosa urticaria</v>
      </c>
      <c r="G119" s="12" t="s">
        <v>520</v>
      </c>
      <c r="I119" s="12" t="s">
        <v>536</v>
      </c>
      <c r="J119" s="42">
        <v>41275</v>
      </c>
      <c r="K119" s="33">
        <v>8</v>
      </c>
      <c r="L119" t="s">
        <v>650</v>
      </c>
    </row>
    <row r="120" spans="2:12" x14ac:dyDescent="0.3">
      <c r="B120" s="35" t="s">
        <v>169</v>
      </c>
      <c r="C120" s="12" t="s">
        <v>264</v>
      </c>
      <c r="D120" s="32" t="s">
        <v>252</v>
      </c>
      <c r="E120" s="32" t="str">
        <f t="shared" si="1"/>
        <v>Vulnerável</v>
      </c>
      <c r="F120" s="30" t="str">
        <f>IFERROR(VLOOKUP(B120,Tabela2[],1,0),"Não Encontrado")</f>
        <v>Não Encontrado</v>
      </c>
      <c r="G120" s="12" t="s">
        <v>519</v>
      </c>
      <c r="H120" s="12" t="s">
        <v>528</v>
      </c>
      <c r="I120" s="12" t="s">
        <v>654</v>
      </c>
      <c r="J120" s="42">
        <v>44927</v>
      </c>
      <c r="K120" s="33" t="s">
        <v>550</v>
      </c>
      <c r="L120" t="s">
        <v>652</v>
      </c>
    </row>
    <row r="121" spans="2:12" x14ac:dyDescent="0.3">
      <c r="B121" s="35" t="s">
        <v>184</v>
      </c>
      <c r="C121" s="12" t="s">
        <v>264</v>
      </c>
      <c r="D121" s="32" t="s">
        <v>252</v>
      </c>
      <c r="E121" s="32" t="str">
        <f t="shared" si="1"/>
        <v>Vulnerável</v>
      </c>
      <c r="F121" s="30" t="str">
        <f>IFERROR(VLOOKUP(B121,Tabela2[],1,0),"Não Encontrado")</f>
        <v>Não Encontrado</v>
      </c>
      <c r="G121" s="12" t="s">
        <v>519</v>
      </c>
      <c r="H121" s="12" t="s">
        <v>528</v>
      </c>
      <c r="I121" s="12" t="s">
        <v>654</v>
      </c>
      <c r="J121" s="42">
        <v>44927</v>
      </c>
      <c r="K121" s="33" t="s">
        <v>550</v>
      </c>
      <c r="L121" t="s">
        <v>651</v>
      </c>
    </row>
    <row r="122" spans="2:12" x14ac:dyDescent="0.3">
      <c r="B122" s="35" t="s">
        <v>197</v>
      </c>
      <c r="C122" s="34" t="s">
        <v>264</v>
      </c>
      <c r="D122" s="32" t="s">
        <v>252</v>
      </c>
      <c r="E122" s="32" t="str">
        <f t="shared" si="1"/>
        <v>Vulnerável</v>
      </c>
      <c r="F122" s="30" t="str">
        <f>IFERROR(VLOOKUP(B122,Tabela2[],1,0),"Não Encontrado")</f>
        <v>Gleditsia amorphoides</v>
      </c>
      <c r="G122" s="12" t="s">
        <v>519</v>
      </c>
      <c r="I122" s="12" t="s">
        <v>654</v>
      </c>
      <c r="J122" s="42">
        <v>44927</v>
      </c>
      <c r="K122" s="33" t="s">
        <v>550</v>
      </c>
      <c r="L122" t="s">
        <v>652</v>
      </c>
    </row>
    <row r="123" spans="2:12" x14ac:dyDescent="0.3">
      <c r="B123" s="35" t="s">
        <v>210</v>
      </c>
      <c r="C123" s="34" t="s">
        <v>264</v>
      </c>
      <c r="D123" s="32" t="s">
        <v>252</v>
      </c>
      <c r="E123" s="32" t="str">
        <f t="shared" si="1"/>
        <v>Vulnerável</v>
      </c>
      <c r="F123" s="30" t="str">
        <f>IFERROR(VLOOKUP(B123,Tabela2[],1,0),"Não Encontrado")</f>
        <v>Não Encontrado</v>
      </c>
      <c r="G123" s="12" t="s">
        <v>532</v>
      </c>
      <c r="I123" s="12" t="s">
        <v>654</v>
      </c>
      <c r="J123" s="42">
        <v>37987</v>
      </c>
      <c r="K123" s="33">
        <v>8</v>
      </c>
      <c r="L123" t="s">
        <v>652</v>
      </c>
    </row>
    <row r="124" spans="2:12" x14ac:dyDescent="0.3">
      <c r="B124" s="35" t="s">
        <v>242</v>
      </c>
      <c r="C124" s="12" t="s">
        <v>264</v>
      </c>
      <c r="D124" s="32" t="s">
        <v>252</v>
      </c>
      <c r="E124" s="32" t="str">
        <f t="shared" si="1"/>
        <v>Vulnerável</v>
      </c>
      <c r="F124" s="30" t="str">
        <f>IFERROR(VLOOKUP(B124,Tabela2[],1,0),"Não Encontrado")</f>
        <v>Não Encontrado</v>
      </c>
      <c r="G124" s="12" t="s">
        <v>519</v>
      </c>
      <c r="I124" s="12" t="s">
        <v>654</v>
      </c>
      <c r="J124" s="42">
        <v>44197</v>
      </c>
      <c r="K124" s="33" t="s">
        <v>550</v>
      </c>
      <c r="L124" t="s">
        <v>651</v>
      </c>
    </row>
    <row r="125" spans="2:12" x14ac:dyDescent="0.3">
      <c r="B125" s="31" t="s">
        <v>140</v>
      </c>
      <c r="C125" s="34" t="s">
        <v>275</v>
      </c>
      <c r="D125" s="32" t="s">
        <v>253</v>
      </c>
      <c r="E125" s="32" t="str">
        <f t="shared" si="1"/>
        <v>Em Perigo</v>
      </c>
      <c r="F125" s="30" t="str">
        <f>IFERROR(VLOOKUP(B125,Tabela2[],1,0),"Não Encontrado")</f>
        <v>Zygostigma australe</v>
      </c>
      <c r="G125" s="12" t="s">
        <v>517</v>
      </c>
      <c r="I125" s="12" t="s">
        <v>528</v>
      </c>
      <c r="J125" s="42">
        <v>44562</v>
      </c>
      <c r="K125" s="33" t="s">
        <v>550</v>
      </c>
      <c r="L125" t="s">
        <v>652</v>
      </c>
    </row>
    <row r="126" spans="2:12" x14ac:dyDescent="0.3">
      <c r="B126" s="31" t="s">
        <v>118</v>
      </c>
      <c r="C126" s="34" t="s">
        <v>276</v>
      </c>
      <c r="D126" s="32" t="s">
        <v>253</v>
      </c>
      <c r="E126" s="32" t="str">
        <f t="shared" si="1"/>
        <v>Em Perigo</v>
      </c>
      <c r="F126" s="30" t="str">
        <f>IFERROR(VLOOKUP(B126,Tabela2[],1,0),"Não Encontrado")</f>
        <v>Não Encontrado</v>
      </c>
      <c r="G126" s="12" t="s">
        <v>517</v>
      </c>
      <c r="I126" s="12" t="s">
        <v>528</v>
      </c>
      <c r="J126" s="42">
        <v>43466</v>
      </c>
      <c r="K126" s="33" t="s">
        <v>550</v>
      </c>
      <c r="L126" t="s">
        <v>651</v>
      </c>
    </row>
    <row r="127" spans="2:12" x14ac:dyDescent="0.3">
      <c r="B127" s="35" t="s">
        <v>205</v>
      </c>
      <c r="C127" s="34" t="s">
        <v>344</v>
      </c>
      <c r="D127" s="32" t="s">
        <v>252</v>
      </c>
      <c r="E127" s="32" t="str">
        <f t="shared" si="1"/>
        <v>Vulnerável</v>
      </c>
      <c r="F127" s="30" t="str">
        <f>IFERROR(VLOOKUP(B127,Tabela2[],1,0),"Não Encontrado")</f>
        <v>Não Encontrado</v>
      </c>
      <c r="G127" s="12" t="s">
        <v>517</v>
      </c>
      <c r="H127" s="12" t="s">
        <v>528</v>
      </c>
      <c r="I127" s="12" t="s">
        <v>654</v>
      </c>
      <c r="J127" s="42">
        <v>44197</v>
      </c>
      <c r="K127" s="33" t="s">
        <v>550</v>
      </c>
      <c r="L127" t="s">
        <v>652</v>
      </c>
    </row>
    <row r="128" spans="2:12" x14ac:dyDescent="0.3">
      <c r="B128" s="31" t="s">
        <v>32</v>
      </c>
      <c r="C128" s="34" t="s">
        <v>309</v>
      </c>
      <c r="D128" s="32" t="s">
        <v>253</v>
      </c>
      <c r="E128" s="32" t="str">
        <f t="shared" si="1"/>
        <v>Em Perigo</v>
      </c>
      <c r="F128" s="30" t="str">
        <f>IFERROR(VLOOKUP(B128,Tabela2[],1,0),"Não Encontrado")</f>
        <v>Não Encontrado</v>
      </c>
      <c r="G128" s="12" t="s">
        <v>518</v>
      </c>
      <c r="I128" s="12" t="s">
        <v>536</v>
      </c>
      <c r="J128" s="42">
        <v>43101</v>
      </c>
      <c r="K128" s="33" t="s">
        <v>550</v>
      </c>
      <c r="L128" t="s">
        <v>653</v>
      </c>
    </row>
    <row r="129" spans="2:12" x14ac:dyDescent="0.3">
      <c r="B129" s="35" t="s">
        <v>512</v>
      </c>
      <c r="C129" s="12" t="s">
        <v>309</v>
      </c>
      <c r="D129" s="32" t="s">
        <v>252</v>
      </c>
      <c r="E129" s="32" t="str">
        <f t="shared" si="1"/>
        <v>Vulnerável</v>
      </c>
      <c r="F129" s="30" t="str">
        <f>IFERROR(VLOOKUP(B129,Tabela2[],1,0),"Não Encontrado")</f>
        <v>Cyanocephalus apertiflorus</v>
      </c>
      <c r="G129" s="12" t="s">
        <v>522</v>
      </c>
      <c r="I129" s="12" t="s">
        <v>654</v>
      </c>
      <c r="J129" s="42">
        <v>42736</v>
      </c>
      <c r="K129" s="33" t="s">
        <v>550</v>
      </c>
      <c r="L129" t="s">
        <v>650</v>
      </c>
    </row>
    <row r="130" spans="2:12" x14ac:dyDescent="0.3">
      <c r="B130" s="31" t="s">
        <v>90</v>
      </c>
      <c r="C130" s="32" t="s">
        <v>262</v>
      </c>
      <c r="D130" s="32" t="s">
        <v>253</v>
      </c>
      <c r="E130" s="32" t="str">
        <f t="shared" ref="E130:E193" si="2">IF(D130="EN","Em Perigo",IF(D130="VU","Vulnerável","Criticamente em Perigo"))</f>
        <v>Em Perigo</v>
      </c>
      <c r="F130" s="30" t="str">
        <f>IFERROR(VLOOKUP(B130,Tabela2[],1,0),"Não Encontrado")</f>
        <v>Não Encontrado</v>
      </c>
      <c r="G130" s="12" t="s">
        <v>519</v>
      </c>
      <c r="I130" s="12" t="s">
        <v>528</v>
      </c>
      <c r="J130" s="42">
        <v>43831</v>
      </c>
      <c r="K130" s="33" t="s">
        <v>550</v>
      </c>
      <c r="L130" t="s">
        <v>651</v>
      </c>
    </row>
    <row r="131" spans="2:12" x14ac:dyDescent="0.3">
      <c r="B131" s="31" t="s">
        <v>93</v>
      </c>
      <c r="C131" s="34" t="s">
        <v>262</v>
      </c>
      <c r="D131" s="32" t="s">
        <v>253</v>
      </c>
      <c r="E131" s="32" t="str">
        <f t="shared" si="2"/>
        <v>Em Perigo</v>
      </c>
      <c r="F131" s="30" t="str">
        <f>IFERROR(VLOOKUP(B131,Tabela2[],1,0),"Não Encontrado")</f>
        <v>Não Encontrado</v>
      </c>
      <c r="G131" s="12" t="s">
        <v>519</v>
      </c>
      <c r="I131" s="12" t="s">
        <v>528</v>
      </c>
      <c r="J131" s="42">
        <v>44927</v>
      </c>
      <c r="K131" s="33" t="s">
        <v>550</v>
      </c>
      <c r="L131" t="s">
        <v>651</v>
      </c>
    </row>
    <row r="132" spans="2:12" x14ac:dyDescent="0.3">
      <c r="B132" s="31" t="s">
        <v>94</v>
      </c>
      <c r="C132" s="32" t="s">
        <v>262</v>
      </c>
      <c r="D132" s="32" t="s">
        <v>253</v>
      </c>
      <c r="E132" s="32" t="str">
        <f t="shared" si="2"/>
        <v>Em Perigo</v>
      </c>
      <c r="F132" s="30" t="str">
        <f>IFERROR(VLOOKUP(B132,Tabela2[],1,0),"Não Encontrado")</f>
        <v>Ocotea odorifera</v>
      </c>
      <c r="G132" s="12" t="s">
        <v>519</v>
      </c>
      <c r="I132" s="12" t="s">
        <v>528</v>
      </c>
      <c r="J132" s="42">
        <v>44927</v>
      </c>
      <c r="K132" s="33" t="s">
        <v>550</v>
      </c>
      <c r="L132" t="s">
        <v>651</v>
      </c>
    </row>
    <row r="133" spans="2:12" x14ac:dyDescent="0.3">
      <c r="B133" s="31" t="s">
        <v>95</v>
      </c>
      <c r="C133" s="32" t="s">
        <v>262</v>
      </c>
      <c r="D133" s="32" t="s">
        <v>253</v>
      </c>
      <c r="E133" s="32" t="str">
        <f t="shared" si="2"/>
        <v>Em Perigo</v>
      </c>
      <c r="F133" s="30" t="str">
        <f>IFERROR(VLOOKUP(B133,Tabela2[],1,0),"Não Encontrado")</f>
        <v>Não Encontrado</v>
      </c>
      <c r="G133" s="12" t="s">
        <v>519</v>
      </c>
      <c r="I133" s="12" t="s">
        <v>528</v>
      </c>
      <c r="J133" s="42">
        <v>43466</v>
      </c>
      <c r="K133" s="33" t="s">
        <v>550</v>
      </c>
      <c r="L133" t="s">
        <v>650</v>
      </c>
    </row>
    <row r="134" spans="2:12" x14ac:dyDescent="0.3">
      <c r="B134" s="31" t="s">
        <v>96</v>
      </c>
      <c r="C134" s="32" t="s">
        <v>262</v>
      </c>
      <c r="D134" s="32" t="s">
        <v>253</v>
      </c>
      <c r="E134" s="32" t="str">
        <f t="shared" si="2"/>
        <v>Em Perigo</v>
      </c>
      <c r="F134" s="30" t="str">
        <f>IFERROR(VLOOKUP(B134,Tabela2[],1,0),"Não Encontrado")</f>
        <v>Ocotea porosa</v>
      </c>
      <c r="G134" s="12" t="s">
        <v>519</v>
      </c>
      <c r="I134" s="12" t="s">
        <v>528</v>
      </c>
      <c r="J134" s="42">
        <v>44927</v>
      </c>
      <c r="K134" s="33" t="s">
        <v>550</v>
      </c>
      <c r="L134" t="s">
        <v>652</v>
      </c>
    </row>
    <row r="135" spans="2:12" x14ac:dyDescent="0.3">
      <c r="B135" s="35" t="s">
        <v>227</v>
      </c>
      <c r="C135" s="12" t="s">
        <v>262</v>
      </c>
      <c r="D135" s="32" t="s">
        <v>252</v>
      </c>
      <c r="E135" s="32" t="str">
        <f t="shared" si="2"/>
        <v>Vulnerável</v>
      </c>
      <c r="F135" s="30" t="str">
        <f>IFERROR(VLOOKUP(B135,Tabela2[],1,0),"Não Encontrado")</f>
        <v>Ocotea catharinensis</v>
      </c>
      <c r="G135" s="12" t="s">
        <v>519</v>
      </c>
      <c r="I135" s="12" t="s">
        <v>654</v>
      </c>
      <c r="J135" s="42">
        <v>44927</v>
      </c>
      <c r="K135" s="33" t="s">
        <v>550</v>
      </c>
      <c r="L135" t="s">
        <v>652</v>
      </c>
    </row>
    <row r="136" spans="2:12" x14ac:dyDescent="0.3">
      <c r="B136" s="31" t="s">
        <v>25</v>
      </c>
      <c r="C136" s="34" t="s">
        <v>278</v>
      </c>
      <c r="D136" s="32" t="s">
        <v>253</v>
      </c>
      <c r="E136" s="32" t="str">
        <f t="shared" si="2"/>
        <v>Em Perigo</v>
      </c>
      <c r="F136" s="30" t="str">
        <f>IFERROR(VLOOKUP(B136,Tabela2[],1,0),"Não Encontrado")</f>
        <v>Não Encontrado</v>
      </c>
      <c r="G136" s="12" t="s">
        <v>519</v>
      </c>
      <c r="H136" s="12" t="s">
        <v>528</v>
      </c>
      <c r="I136" s="12" t="s">
        <v>528</v>
      </c>
      <c r="J136" s="42">
        <v>44927</v>
      </c>
      <c r="K136" s="33" t="s">
        <v>550</v>
      </c>
      <c r="L136" t="s">
        <v>651</v>
      </c>
    </row>
    <row r="137" spans="2:12" x14ac:dyDescent="0.3">
      <c r="B137" s="35" t="s">
        <v>246</v>
      </c>
      <c r="C137" s="12" t="s">
        <v>350</v>
      </c>
      <c r="D137" s="32" t="s">
        <v>252</v>
      </c>
      <c r="E137" s="32" t="str">
        <f t="shared" si="2"/>
        <v>Vulnerável</v>
      </c>
      <c r="F137" s="30" t="str">
        <f>IFERROR(VLOOKUP(B137,Tabela2[],1,0),"Não Encontrado")</f>
        <v>Não Encontrado</v>
      </c>
      <c r="G137" s="12" t="s">
        <v>517</v>
      </c>
      <c r="H137" s="12" t="s">
        <v>528</v>
      </c>
      <c r="I137" s="12" t="s">
        <v>654</v>
      </c>
      <c r="J137" s="42">
        <v>44562</v>
      </c>
      <c r="K137" s="33" t="s">
        <v>550</v>
      </c>
      <c r="L137" t="s">
        <v>652</v>
      </c>
    </row>
    <row r="138" spans="2:12" x14ac:dyDescent="0.3">
      <c r="B138" s="31" t="s">
        <v>125</v>
      </c>
      <c r="C138" s="34" t="s">
        <v>279</v>
      </c>
      <c r="D138" s="32" t="s">
        <v>253</v>
      </c>
      <c r="E138" s="32" t="str">
        <f t="shared" si="2"/>
        <v>Em Perigo</v>
      </c>
      <c r="F138" s="30" t="str">
        <f>IFERROR(VLOOKUP(B138,Tabela2[],1,0),"Não Encontrado")</f>
        <v>Spigelia vestita</v>
      </c>
      <c r="G138" s="12" t="s">
        <v>526</v>
      </c>
      <c r="I138" s="12" t="s">
        <v>528</v>
      </c>
      <c r="J138" s="42">
        <v>41640</v>
      </c>
      <c r="K138" s="33" t="s">
        <v>550</v>
      </c>
      <c r="L138" t="s">
        <v>651</v>
      </c>
    </row>
    <row r="139" spans="2:12" x14ac:dyDescent="0.3">
      <c r="B139" s="31" t="s">
        <v>33</v>
      </c>
      <c r="C139" s="34" t="s">
        <v>280</v>
      </c>
      <c r="D139" s="32" t="s">
        <v>253</v>
      </c>
      <c r="E139" s="32" t="str">
        <f t="shared" si="2"/>
        <v>Em Perigo</v>
      </c>
      <c r="F139" s="30" t="str">
        <f>IFERROR(VLOOKUP(B139,Tabela2[],1,0),"Não Encontrado")</f>
        <v>Cuphea glaziovii</v>
      </c>
      <c r="G139" s="12" t="s">
        <v>522</v>
      </c>
      <c r="I139" s="12" t="s">
        <v>528</v>
      </c>
      <c r="J139" s="42">
        <v>44197</v>
      </c>
      <c r="K139" s="33" t="s">
        <v>550</v>
      </c>
      <c r="L139" t="s">
        <v>653</v>
      </c>
    </row>
    <row r="140" spans="2:12" x14ac:dyDescent="0.3">
      <c r="B140" s="31" t="s">
        <v>34</v>
      </c>
      <c r="C140" s="34" t="s">
        <v>280</v>
      </c>
      <c r="D140" s="32" t="s">
        <v>253</v>
      </c>
      <c r="E140" s="32" t="str">
        <f t="shared" si="2"/>
        <v>Em Perigo</v>
      </c>
      <c r="F140" s="30" t="str">
        <f>IFERROR(VLOOKUP(B140,Tabela2[],1,0),"Não Encontrado")</f>
        <v>Não Encontrado</v>
      </c>
      <c r="G140" s="12" t="s">
        <v>517</v>
      </c>
      <c r="I140" s="12" t="s">
        <v>528</v>
      </c>
      <c r="J140" s="42">
        <v>44197</v>
      </c>
      <c r="K140" s="33" t="s">
        <v>550</v>
      </c>
      <c r="L140" t="s">
        <v>652</v>
      </c>
    </row>
    <row r="141" spans="2:12" x14ac:dyDescent="0.3">
      <c r="B141" s="35" t="s">
        <v>209</v>
      </c>
      <c r="C141" s="34" t="s">
        <v>280</v>
      </c>
      <c r="D141" s="32" t="s">
        <v>252</v>
      </c>
      <c r="E141" s="32" t="str">
        <f t="shared" si="2"/>
        <v>Vulnerável</v>
      </c>
      <c r="F141" s="30" t="str">
        <f>IFERROR(VLOOKUP(B141,Tabela2[],1,0),"Não Encontrado")</f>
        <v>Não Encontrado</v>
      </c>
      <c r="G141" s="12" t="s">
        <v>522</v>
      </c>
      <c r="I141" s="12" t="s">
        <v>654</v>
      </c>
      <c r="J141" s="42">
        <v>43831</v>
      </c>
      <c r="K141" s="33" t="s">
        <v>550</v>
      </c>
      <c r="L141" t="s">
        <v>651</v>
      </c>
    </row>
    <row r="142" spans="2:12" x14ac:dyDescent="0.3">
      <c r="B142" s="35" t="s">
        <v>145</v>
      </c>
      <c r="C142" s="12" t="s">
        <v>281</v>
      </c>
      <c r="D142" s="32" t="s">
        <v>141</v>
      </c>
      <c r="E142" s="32" t="str">
        <f t="shared" si="2"/>
        <v>Criticamente em Perigo</v>
      </c>
      <c r="F142" s="30" t="str">
        <f>IFERROR(VLOOKUP(B142,Tabela2[],1,0),"Não Encontrado")</f>
        <v>Banisteriopsis pseudojanusia</v>
      </c>
      <c r="G142" s="12" t="s">
        <v>524</v>
      </c>
      <c r="I142" s="12" t="s">
        <v>536</v>
      </c>
      <c r="J142" s="42">
        <v>22647</v>
      </c>
      <c r="K142" s="33">
        <v>2</v>
      </c>
      <c r="L142" t="s">
        <v>651</v>
      </c>
    </row>
    <row r="143" spans="2:12" x14ac:dyDescent="0.3">
      <c r="B143" s="31" t="s">
        <v>56</v>
      </c>
      <c r="C143" s="34" t="s">
        <v>281</v>
      </c>
      <c r="D143" s="32" t="s">
        <v>253</v>
      </c>
      <c r="E143" s="32" t="str">
        <f t="shared" si="2"/>
        <v>Em Perigo</v>
      </c>
      <c r="F143" s="30" t="str">
        <f>IFERROR(VLOOKUP(B143,Tabela2[],1,0),"Não Encontrado")</f>
        <v>Não Encontrado</v>
      </c>
      <c r="G143" s="12" t="s">
        <v>520</v>
      </c>
      <c r="I143" s="12" t="s">
        <v>528</v>
      </c>
      <c r="J143" s="42">
        <v>42370</v>
      </c>
      <c r="K143" s="33" t="s">
        <v>550</v>
      </c>
      <c r="L143" t="s">
        <v>652</v>
      </c>
    </row>
    <row r="144" spans="2:12" x14ac:dyDescent="0.3">
      <c r="B144" s="31" t="s">
        <v>64</v>
      </c>
      <c r="C144" s="34" t="s">
        <v>281</v>
      </c>
      <c r="D144" s="32" t="s">
        <v>253</v>
      </c>
      <c r="E144" s="32" t="str">
        <f t="shared" si="2"/>
        <v>Em Perigo</v>
      </c>
      <c r="F144" s="30" t="str">
        <f>IFERROR(VLOOKUP(B144,Tabela2[],1,0),"Não Encontrado")</f>
        <v>Não Encontrado</v>
      </c>
      <c r="G144" s="12" t="s">
        <v>537</v>
      </c>
      <c r="H144" s="12" t="s">
        <v>528</v>
      </c>
      <c r="I144" s="12" t="s">
        <v>528</v>
      </c>
      <c r="J144" s="42">
        <v>43101</v>
      </c>
      <c r="K144" s="33" t="s">
        <v>550</v>
      </c>
      <c r="L144" t="s">
        <v>652</v>
      </c>
    </row>
    <row r="145" spans="2:12" x14ac:dyDescent="0.3">
      <c r="B145" s="35" t="s">
        <v>173</v>
      </c>
      <c r="C145" s="12" t="s">
        <v>281</v>
      </c>
      <c r="D145" s="32" t="s">
        <v>252</v>
      </c>
      <c r="E145" s="32" t="str">
        <f t="shared" si="2"/>
        <v>Vulnerável</v>
      </c>
      <c r="F145" s="30" t="str">
        <f>IFERROR(VLOOKUP(B145,Tabela2[],1,0),"Não Encontrado")</f>
        <v>Não Encontrado</v>
      </c>
      <c r="G145" s="12" t="s">
        <v>520</v>
      </c>
      <c r="H145" s="12" t="s">
        <v>528</v>
      </c>
      <c r="I145" s="12" t="s">
        <v>654</v>
      </c>
      <c r="J145" s="42">
        <v>44927</v>
      </c>
      <c r="K145" s="33" t="s">
        <v>550</v>
      </c>
      <c r="L145" t="s">
        <v>651</v>
      </c>
    </row>
    <row r="146" spans="2:12" x14ac:dyDescent="0.3">
      <c r="B146" s="35" t="s">
        <v>204</v>
      </c>
      <c r="C146" s="34" t="s">
        <v>281</v>
      </c>
      <c r="D146" s="32" t="s">
        <v>252</v>
      </c>
      <c r="E146" s="32" t="str">
        <f t="shared" si="2"/>
        <v>Vulnerável</v>
      </c>
      <c r="F146" s="30" t="str">
        <f>IFERROR(VLOOKUP(B146,Tabela2[],1,0),"Não Encontrado")</f>
        <v>Heteropterys dusenii</v>
      </c>
      <c r="G146" s="12" t="s">
        <v>522</v>
      </c>
      <c r="I146" s="12" t="s">
        <v>654</v>
      </c>
      <c r="J146" s="42">
        <v>44197</v>
      </c>
      <c r="K146" s="33" t="s">
        <v>550</v>
      </c>
      <c r="L146" t="s">
        <v>651</v>
      </c>
    </row>
    <row r="147" spans="2:12" x14ac:dyDescent="0.3">
      <c r="B147" s="31" t="s">
        <v>84</v>
      </c>
      <c r="C147" s="34" t="s">
        <v>282</v>
      </c>
      <c r="D147" s="32" t="s">
        <v>253</v>
      </c>
      <c r="E147" s="32" t="str">
        <f t="shared" si="2"/>
        <v>Em Perigo</v>
      </c>
      <c r="F147" s="30" t="str">
        <f>IFERROR(VLOOKUP(B147,Tabela2[],1,0),"Não Encontrado")</f>
        <v>Monteiroa smithii</v>
      </c>
      <c r="G147" s="12" t="s">
        <v>521</v>
      </c>
      <c r="I147" s="12" t="s">
        <v>528</v>
      </c>
      <c r="J147" s="42">
        <v>44197</v>
      </c>
      <c r="K147" s="33" t="s">
        <v>550</v>
      </c>
      <c r="L147" t="s">
        <v>651</v>
      </c>
    </row>
    <row r="148" spans="2:12" x14ac:dyDescent="0.3">
      <c r="B148" s="31" t="s">
        <v>102</v>
      </c>
      <c r="C148" s="34" t="s">
        <v>282</v>
      </c>
      <c r="D148" s="32" t="s">
        <v>253</v>
      </c>
      <c r="E148" s="32" t="str">
        <f t="shared" si="2"/>
        <v>Em Perigo</v>
      </c>
      <c r="F148" s="30" t="str">
        <f>IFERROR(VLOOKUP(B148,Tabela2[],1,0),"Não Encontrado")</f>
        <v>Pavonia hatschbachii</v>
      </c>
      <c r="G148" s="12" t="s">
        <v>520</v>
      </c>
      <c r="I148" s="12" t="s">
        <v>536</v>
      </c>
      <c r="J148" s="42">
        <v>42005</v>
      </c>
      <c r="K148" s="33">
        <v>5</v>
      </c>
      <c r="L148" t="s">
        <v>652</v>
      </c>
    </row>
    <row r="149" spans="2:12" x14ac:dyDescent="0.3">
      <c r="B149" s="31" t="s">
        <v>63</v>
      </c>
      <c r="C149" s="34" t="s">
        <v>283</v>
      </c>
      <c r="D149" s="32" t="s">
        <v>253</v>
      </c>
      <c r="E149" s="32" t="str">
        <f t="shared" si="2"/>
        <v>Em Perigo</v>
      </c>
      <c r="F149" s="30" t="str">
        <f>IFERROR(VLOOKUP(B149,Tabela2[],1,0),"Não Encontrado")</f>
        <v>Não Encontrado</v>
      </c>
      <c r="G149" s="12" t="s">
        <v>517</v>
      </c>
      <c r="I149" s="12" t="s">
        <v>528</v>
      </c>
      <c r="J149" s="42">
        <v>43831</v>
      </c>
      <c r="K149" s="33" t="s">
        <v>550</v>
      </c>
      <c r="L149" t="s">
        <v>651</v>
      </c>
    </row>
    <row r="150" spans="2:12" x14ac:dyDescent="0.3">
      <c r="B150" s="31" t="s">
        <v>72</v>
      </c>
      <c r="C150" s="34" t="s">
        <v>312</v>
      </c>
      <c r="D150" s="32" t="s">
        <v>253</v>
      </c>
      <c r="E150" s="32" t="str">
        <f t="shared" si="2"/>
        <v>Em Perigo</v>
      </c>
      <c r="F150" s="30" t="str">
        <f>IFERROR(VLOOKUP(B150,Tabela2[],1,0),"Não Encontrado")</f>
        <v>Não Encontrado</v>
      </c>
      <c r="G150" s="12" t="s">
        <v>525</v>
      </c>
      <c r="I150" s="12" t="s">
        <v>536</v>
      </c>
      <c r="J150" s="42">
        <v>44197</v>
      </c>
      <c r="K150" s="33" t="s">
        <v>550</v>
      </c>
      <c r="L150" t="s">
        <v>652</v>
      </c>
    </row>
    <row r="151" spans="2:12" x14ac:dyDescent="0.3">
      <c r="B151" s="35" t="s">
        <v>161</v>
      </c>
      <c r="C151" s="12" t="s">
        <v>266</v>
      </c>
      <c r="D151" s="32" t="s">
        <v>141</v>
      </c>
      <c r="E151" s="32" t="str">
        <f t="shared" si="2"/>
        <v>Criticamente em Perigo</v>
      </c>
      <c r="F151" s="30" t="str">
        <f>IFERROR(VLOOKUP(B151,Tabela2[],1,0),"Não Encontrado")</f>
        <v>Não Encontrado</v>
      </c>
      <c r="G151" s="12" t="s">
        <v>520</v>
      </c>
      <c r="I151" s="12" t="s">
        <v>536</v>
      </c>
      <c r="J151" s="42">
        <v>44927</v>
      </c>
      <c r="K151" s="33">
        <v>2</v>
      </c>
      <c r="L151" t="s">
        <v>650</v>
      </c>
    </row>
    <row r="152" spans="2:12" x14ac:dyDescent="0.3">
      <c r="B152" s="31" t="s">
        <v>21</v>
      </c>
      <c r="C152" s="32" t="s">
        <v>266</v>
      </c>
      <c r="D152" s="32" t="s">
        <v>253</v>
      </c>
      <c r="E152" s="32" t="str">
        <f t="shared" si="2"/>
        <v>Em Perigo</v>
      </c>
      <c r="F152" s="30" t="str">
        <f>IFERROR(VLOOKUP(B152,Tabela2[],1,0),"Não Encontrado")</f>
        <v>Bertolonia paranaensis</v>
      </c>
      <c r="G152" s="12" t="s">
        <v>517</v>
      </c>
      <c r="H152" s="12" t="s">
        <v>528</v>
      </c>
      <c r="I152" s="12" t="s">
        <v>528</v>
      </c>
      <c r="J152" s="42">
        <v>44197</v>
      </c>
      <c r="K152" s="33">
        <v>7</v>
      </c>
      <c r="L152" t="s">
        <v>651</v>
      </c>
    </row>
    <row r="153" spans="2:12" x14ac:dyDescent="0.3">
      <c r="B153" s="31" t="s">
        <v>66</v>
      </c>
      <c r="C153" s="32" t="s">
        <v>266</v>
      </c>
      <c r="D153" s="32" t="s">
        <v>253</v>
      </c>
      <c r="E153" s="32" t="str">
        <f t="shared" si="2"/>
        <v>Em Perigo</v>
      </c>
      <c r="F153" s="30" t="str">
        <f>IFERROR(VLOOKUP(B153,Tabela2[],1,0),"Não Encontrado")</f>
        <v>Leandra hatschbachii</v>
      </c>
      <c r="G153" s="12" t="s">
        <v>522</v>
      </c>
      <c r="I153" s="12" t="s">
        <v>528</v>
      </c>
      <c r="J153" s="42">
        <v>43831</v>
      </c>
      <c r="K153" s="33" t="s">
        <v>550</v>
      </c>
      <c r="L153" t="s">
        <v>650</v>
      </c>
    </row>
    <row r="154" spans="2:12" x14ac:dyDescent="0.3">
      <c r="B154" s="31" t="s">
        <v>341</v>
      </c>
      <c r="C154" s="34" t="s">
        <v>266</v>
      </c>
      <c r="D154" s="32" t="s">
        <v>253</v>
      </c>
      <c r="E154" s="32" t="str">
        <f t="shared" si="2"/>
        <v>Em Perigo</v>
      </c>
      <c r="F154" s="30" t="str">
        <f>IFERROR(VLOOKUP(B154,Tabela2[],1,0),"Não Encontrado")</f>
        <v>Não Encontrado</v>
      </c>
      <c r="G154" s="12" t="s">
        <v>520</v>
      </c>
      <c r="I154" s="12" t="s">
        <v>536</v>
      </c>
      <c r="J154" s="42">
        <v>39814</v>
      </c>
      <c r="K154" s="33" t="s">
        <v>550</v>
      </c>
      <c r="L154" t="s">
        <v>651</v>
      </c>
    </row>
    <row r="155" spans="2:12" x14ac:dyDescent="0.3">
      <c r="B155" s="35" t="s">
        <v>179</v>
      </c>
      <c r="C155" s="12" t="s">
        <v>319</v>
      </c>
      <c r="D155" s="32" t="s">
        <v>252</v>
      </c>
      <c r="E155" s="32" t="str">
        <f t="shared" si="2"/>
        <v>Vulnerável</v>
      </c>
      <c r="F155" s="30" t="str">
        <f>IFERROR(VLOOKUP(B155,Tabela2[],1,0),"Não Encontrado")</f>
        <v>Não Encontrado</v>
      </c>
      <c r="G155" s="12" t="s">
        <v>519</v>
      </c>
      <c r="H155" s="12" t="s">
        <v>528</v>
      </c>
      <c r="I155" s="12" t="s">
        <v>654</v>
      </c>
      <c r="J155" s="42">
        <v>44927</v>
      </c>
      <c r="K155" s="33" t="s">
        <v>550</v>
      </c>
      <c r="L155" t="s">
        <v>652</v>
      </c>
    </row>
    <row r="156" spans="2:12" x14ac:dyDescent="0.3">
      <c r="B156" s="35" t="s">
        <v>180</v>
      </c>
      <c r="C156" s="12" t="s">
        <v>319</v>
      </c>
      <c r="D156" s="32" t="s">
        <v>252</v>
      </c>
      <c r="E156" s="32" t="str">
        <f t="shared" si="2"/>
        <v>Vulnerável</v>
      </c>
      <c r="F156" s="30" t="str">
        <f>IFERROR(VLOOKUP(B156,Tabela2[],1,0),"Não Encontrado")</f>
        <v>Não Encontrado</v>
      </c>
      <c r="G156" s="12" t="s">
        <v>519</v>
      </c>
      <c r="I156" s="12" t="s">
        <v>654</v>
      </c>
      <c r="J156" s="42">
        <v>44927</v>
      </c>
      <c r="K156" s="33" t="s">
        <v>550</v>
      </c>
      <c r="L156" t="s">
        <v>652</v>
      </c>
    </row>
    <row r="157" spans="2:12" x14ac:dyDescent="0.3">
      <c r="B157" s="35" t="s">
        <v>662</v>
      </c>
      <c r="C157" s="12" t="s">
        <v>319</v>
      </c>
      <c r="D157" s="38" t="s">
        <v>252</v>
      </c>
      <c r="E157" s="38" t="str">
        <f t="shared" si="2"/>
        <v>Vulnerável</v>
      </c>
      <c r="F157" s="30" t="str">
        <f>IFERROR(VLOOKUP(B157,Tabela2[],1,0),"Não Encontrado")</f>
        <v>Não Encontrado</v>
      </c>
      <c r="G157" s="12" t="s">
        <v>519</v>
      </c>
      <c r="I157" s="12" t="s">
        <v>654</v>
      </c>
      <c r="J157" s="42">
        <v>44927</v>
      </c>
      <c r="K157" s="33" t="s">
        <v>550</v>
      </c>
      <c r="L157" t="s">
        <v>652</v>
      </c>
    </row>
    <row r="158" spans="2:12" x14ac:dyDescent="0.3">
      <c r="B158" s="31" t="s">
        <v>133</v>
      </c>
      <c r="C158" s="34" t="s">
        <v>284</v>
      </c>
      <c r="D158" s="32" t="s">
        <v>253</v>
      </c>
      <c r="E158" s="32" t="str">
        <f t="shared" si="2"/>
        <v>Em Perigo</v>
      </c>
      <c r="F158" s="30" t="str">
        <f>IFERROR(VLOOKUP(B158,Tabela2[],1,0),"Não Encontrado")</f>
        <v>Não Encontrado</v>
      </c>
      <c r="G158" s="12" t="s">
        <v>519</v>
      </c>
      <c r="I158" s="12" t="s">
        <v>528</v>
      </c>
      <c r="J158" s="42">
        <v>44927</v>
      </c>
      <c r="K158" s="33" t="s">
        <v>550</v>
      </c>
      <c r="L158" t="s">
        <v>651</v>
      </c>
    </row>
    <row r="159" spans="2:12" x14ac:dyDescent="0.3">
      <c r="B159" s="35" t="s">
        <v>157</v>
      </c>
      <c r="C159" s="12" t="s">
        <v>261</v>
      </c>
      <c r="D159" s="32" t="s">
        <v>141</v>
      </c>
      <c r="E159" s="32" t="str">
        <f t="shared" si="2"/>
        <v>Criticamente em Perigo</v>
      </c>
      <c r="F159" s="30" t="str">
        <f>IFERROR(VLOOKUP(B159,Tabela2[],1,0),"Não Encontrado")</f>
        <v>Não Encontrado</v>
      </c>
      <c r="G159" s="12" t="s">
        <v>519</v>
      </c>
      <c r="I159" s="12" t="s">
        <v>536</v>
      </c>
      <c r="J159" s="42">
        <v>40909</v>
      </c>
      <c r="K159" s="33">
        <v>3</v>
      </c>
      <c r="L159" t="s">
        <v>651</v>
      </c>
    </row>
    <row r="160" spans="2:12" x14ac:dyDescent="0.3">
      <c r="B160" s="31" t="s">
        <v>45</v>
      </c>
      <c r="C160" s="32" t="s">
        <v>261</v>
      </c>
      <c r="D160" s="32" t="s">
        <v>253</v>
      </c>
      <c r="E160" s="32" t="str">
        <f t="shared" si="2"/>
        <v>Em Perigo</v>
      </c>
      <c r="F160" s="30" t="str">
        <f>IFERROR(VLOOKUP(B160,Tabela2[],1,0),"Não Encontrado")</f>
        <v>Não Encontrado</v>
      </c>
      <c r="G160" s="12" t="s">
        <v>519</v>
      </c>
      <c r="I160" s="12" t="s">
        <v>536</v>
      </c>
      <c r="J160" s="42">
        <v>41275</v>
      </c>
      <c r="K160" s="33">
        <v>6</v>
      </c>
      <c r="L160" t="s">
        <v>651</v>
      </c>
    </row>
    <row r="161" spans="2:12" x14ac:dyDescent="0.3">
      <c r="B161" s="31" t="s">
        <v>46</v>
      </c>
      <c r="C161" s="32" t="s">
        <v>261</v>
      </c>
      <c r="D161" s="32" t="s">
        <v>253</v>
      </c>
      <c r="E161" s="32" t="str">
        <f t="shared" si="2"/>
        <v>Em Perigo</v>
      </c>
      <c r="F161" s="30" t="str">
        <f>IFERROR(VLOOKUP(B161,Tabela2[],1,0),"Não Encontrado")</f>
        <v>Eugenia joenssonii</v>
      </c>
      <c r="G161" s="12" t="s">
        <v>519</v>
      </c>
      <c r="I161" s="12" t="s">
        <v>528</v>
      </c>
      <c r="J161" s="42">
        <v>43831</v>
      </c>
      <c r="K161" s="33" t="s">
        <v>550</v>
      </c>
      <c r="L161" t="s">
        <v>651</v>
      </c>
    </row>
    <row r="162" spans="2:12" x14ac:dyDescent="0.3">
      <c r="B162" s="31" t="s">
        <v>47</v>
      </c>
      <c r="C162" s="32" t="s">
        <v>261</v>
      </c>
      <c r="D162" s="32" t="s">
        <v>253</v>
      </c>
      <c r="E162" s="32" t="str">
        <f t="shared" si="2"/>
        <v>Em Perigo</v>
      </c>
      <c r="F162" s="30" t="str">
        <f>IFERROR(VLOOKUP(B162,Tabela2[],1,0),"Não Encontrado")</f>
        <v>Eugenia macrobracteolata</v>
      </c>
      <c r="G162" s="12" t="s">
        <v>519</v>
      </c>
      <c r="I162" s="12" t="s">
        <v>528</v>
      </c>
      <c r="J162" s="42">
        <v>44562</v>
      </c>
      <c r="K162" s="33" t="s">
        <v>550</v>
      </c>
      <c r="L162" t="s">
        <v>651</v>
      </c>
    </row>
    <row r="163" spans="2:12" x14ac:dyDescent="0.3">
      <c r="B163" s="31" t="s">
        <v>48</v>
      </c>
      <c r="C163" s="32" t="s">
        <v>261</v>
      </c>
      <c r="D163" s="32" t="s">
        <v>253</v>
      </c>
      <c r="E163" s="32" t="str">
        <f t="shared" si="2"/>
        <v>Em Perigo</v>
      </c>
      <c r="F163" s="30" t="str">
        <f>IFERROR(VLOOKUP(B163,Tabela2[],1,0),"Não Encontrado")</f>
        <v>Não Encontrado</v>
      </c>
      <c r="G163" s="12" t="s">
        <v>519</v>
      </c>
      <c r="I163" s="12" t="s">
        <v>528</v>
      </c>
      <c r="J163" s="42">
        <v>37987</v>
      </c>
      <c r="K163" s="33" t="s">
        <v>550</v>
      </c>
      <c r="L163" t="s">
        <v>650</v>
      </c>
    </row>
    <row r="164" spans="2:12" x14ac:dyDescent="0.3">
      <c r="B164" s="31" t="s">
        <v>49</v>
      </c>
      <c r="C164" s="32" t="s">
        <v>261</v>
      </c>
      <c r="D164" s="32" t="s">
        <v>253</v>
      </c>
      <c r="E164" s="32" t="str">
        <f t="shared" si="2"/>
        <v>Em Perigo</v>
      </c>
      <c r="F164" s="30" t="str">
        <f>IFERROR(VLOOKUP(B164,Tabela2[],1,0),"Não Encontrado")</f>
        <v>Não Encontrado</v>
      </c>
      <c r="G164" s="12" t="s">
        <v>519</v>
      </c>
      <c r="I164" s="12" t="s">
        <v>536</v>
      </c>
      <c r="J164" s="42">
        <v>44562</v>
      </c>
      <c r="K164" s="33" t="s">
        <v>550</v>
      </c>
      <c r="L164" t="s">
        <v>651</v>
      </c>
    </row>
    <row r="165" spans="2:12" x14ac:dyDescent="0.3">
      <c r="B165" s="31" t="s">
        <v>656</v>
      </c>
      <c r="C165" s="32" t="s">
        <v>261</v>
      </c>
      <c r="D165" s="32" t="s">
        <v>253</v>
      </c>
      <c r="E165" s="32" t="str">
        <f t="shared" si="2"/>
        <v>Em Perigo</v>
      </c>
      <c r="F165" s="30" t="str">
        <f>IFERROR(VLOOKUP(B165,Tabela2[],1,0),"Não Encontrado")</f>
        <v>Eugenia pachyclada</v>
      </c>
      <c r="G165" s="12" t="s">
        <v>519</v>
      </c>
      <c r="I165" s="12" t="s">
        <v>536</v>
      </c>
      <c r="J165" s="42">
        <v>42005</v>
      </c>
      <c r="K165" s="33" t="s">
        <v>550</v>
      </c>
      <c r="L165" t="s">
        <v>651</v>
      </c>
    </row>
    <row r="166" spans="2:12" x14ac:dyDescent="0.3">
      <c r="B166" s="31" t="s">
        <v>50</v>
      </c>
      <c r="C166" s="32" t="s">
        <v>261</v>
      </c>
      <c r="D166" s="32" t="s">
        <v>253</v>
      </c>
      <c r="E166" s="32" t="str">
        <f t="shared" si="2"/>
        <v>Em Perigo</v>
      </c>
      <c r="F166" s="30" t="str">
        <f>IFERROR(VLOOKUP(B166,Tabela2[],1,0),"Não Encontrado")</f>
        <v>Eugenia pruinosa</v>
      </c>
      <c r="G166" s="12" t="s">
        <v>519</v>
      </c>
      <c r="I166" s="12" t="s">
        <v>528</v>
      </c>
      <c r="J166" s="42">
        <v>44562</v>
      </c>
      <c r="K166" s="33" t="s">
        <v>550</v>
      </c>
      <c r="L166" t="s">
        <v>651</v>
      </c>
    </row>
    <row r="167" spans="2:12" x14ac:dyDescent="0.3">
      <c r="B167" s="31" t="s">
        <v>51</v>
      </c>
      <c r="C167" s="32" t="s">
        <v>261</v>
      </c>
      <c r="D167" s="32" t="s">
        <v>253</v>
      </c>
      <c r="E167" s="32" t="str">
        <f t="shared" si="2"/>
        <v>Em Perigo</v>
      </c>
      <c r="F167" s="30" t="str">
        <f>IFERROR(VLOOKUP(B167,Tabela2[],1,0),"Não Encontrado")</f>
        <v>Não Encontrado</v>
      </c>
      <c r="G167" s="12" t="s">
        <v>519</v>
      </c>
      <c r="I167" s="12" t="s">
        <v>536</v>
      </c>
      <c r="J167" s="42">
        <v>44927</v>
      </c>
      <c r="K167" s="33" t="s">
        <v>550</v>
      </c>
      <c r="L167" t="s">
        <v>651</v>
      </c>
    </row>
    <row r="168" spans="2:12" x14ac:dyDescent="0.3">
      <c r="B168" s="31" t="s">
        <v>85</v>
      </c>
      <c r="C168" s="32" t="s">
        <v>261</v>
      </c>
      <c r="D168" s="32" t="s">
        <v>253</v>
      </c>
      <c r="E168" s="32" t="str">
        <f t="shared" si="2"/>
        <v>Em Perigo</v>
      </c>
      <c r="F168" s="30" t="str">
        <f>IFERROR(VLOOKUP(B168,Tabela2[],1,0),"Não Encontrado")</f>
        <v>Não Encontrado</v>
      </c>
      <c r="G168" s="12" t="s">
        <v>519</v>
      </c>
      <c r="I168" s="12" t="s">
        <v>528</v>
      </c>
      <c r="J168" s="42">
        <v>44562</v>
      </c>
      <c r="K168" s="33" t="s">
        <v>550</v>
      </c>
      <c r="L168" t="s">
        <v>651</v>
      </c>
    </row>
    <row r="169" spans="2:12" x14ac:dyDescent="0.3">
      <c r="B169" s="31" t="s">
        <v>86</v>
      </c>
      <c r="C169" s="32" t="s">
        <v>261</v>
      </c>
      <c r="D169" s="32" t="s">
        <v>253</v>
      </c>
      <c r="E169" s="32" t="str">
        <f t="shared" si="2"/>
        <v>Em Perigo</v>
      </c>
      <c r="F169" s="30" t="str">
        <f>IFERROR(VLOOKUP(B169,Tabela2[],1,0),"Não Encontrado")</f>
        <v>Myrceugenia gertii</v>
      </c>
      <c r="G169" s="12" t="s">
        <v>519</v>
      </c>
      <c r="I169" s="12" t="s">
        <v>528</v>
      </c>
      <c r="J169" s="42">
        <v>44197</v>
      </c>
      <c r="K169" s="33" t="s">
        <v>550</v>
      </c>
      <c r="L169" t="s">
        <v>651</v>
      </c>
    </row>
    <row r="170" spans="2:12" x14ac:dyDescent="0.3">
      <c r="B170" s="31" t="s">
        <v>87</v>
      </c>
      <c r="C170" s="32" t="s">
        <v>261</v>
      </c>
      <c r="D170" s="32" t="s">
        <v>253</v>
      </c>
      <c r="E170" s="32" t="str">
        <f t="shared" si="2"/>
        <v>Em Perigo</v>
      </c>
      <c r="F170" s="30" t="str">
        <f>IFERROR(VLOOKUP(B170,Tabela2[],1,0),"Não Encontrado")</f>
        <v>Não Encontrado</v>
      </c>
      <c r="G170" s="12" t="s">
        <v>519</v>
      </c>
      <c r="I170" s="12" t="s">
        <v>536</v>
      </c>
      <c r="J170" s="42">
        <v>43831</v>
      </c>
      <c r="K170" s="33" t="s">
        <v>550</v>
      </c>
      <c r="L170" t="s">
        <v>650</v>
      </c>
    </row>
    <row r="171" spans="2:12" x14ac:dyDescent="0.3">
      <c r="B171" s="31" t="s">
        <v>88</v>
      </c>
      <c r="C171" s="32" t="s">
        <v>261</v>
      </c>
      <c r="D171" s="32" t="s">
        <v>253</v>
      </c>
      <c r="E171" s="32" t="str">
        <f t="shared" si="2"/>
        <v>Em Perigo</v>
      </c>
      <c r="F171" s="30" t="str">
        <f>IFERROR(VLOOKUP(B171,Tabela2[],1,0),"Não Encontrado")</f>
        <v>Não Encontrado</v>
      </c>
      <c r="G171" s="12" t="s">
        <v>519</v>
      </c>
      <c r="I171" s="12" t="s">
        <v>528</v>
      </c>
      <c r="J171" s="42">
        <v>44197</v>
      </c>
      <c r="K171" s="33" t="s">
        <v>550</v>
      </c>
      <c r="L171" t="s">
        <v>651</v>
      </c>
    </row>
    <row r="172" spans="2:12" x14ac:dyDescent="0.3">
      <c r="B172" s="31" t="s">
        <v>89</v>
      </c>
      <c r="C172" s="32" t="s">
        <v>261</v>
      </c>
      <c r="D172" s="32" t="s">
        <v>253</v>
      </c>
      <c r="E172" s="32" t="str">
        <f t="shared" si="2"/>
        <v>Em Perigo</v>
      </c>
      <c r="F172" s="30" t="str">
        <f>IFERROR(VLOOKUP(B172,Tabela2[],1,0),"Não Encontrado")</f>
        <v>Myrcia rupicola</v>
      </c>
      <c r="G172" s="12" t="s">
        <v>519</v>
      </c>
      <c r="I172" s="12" t="s">
        <v>528</v>
      </c>
      <c r="J172" s="42">
        <v>43831</v>
      </c>
      <c r="K172" s="33" t="s">
        <v>550</v>
      </c>
      <c r="L172" t="s">
        <v>651</v>
      </c>
    </row>
    <row r="173" spans="2:12" x14ac:dyDescent="0.3">
      <c r="B173" s="31" t="s">
        <v>91</v>
      </c>
      <c r="C173" s="34" t="s">
        <v>261</v>
      </c>
      <c r="D173" s="32" t="s">
        <v>253</v>
      </c>
      <c r="E173" s="32" t="str">
        <f t="shared" si="2"/>
        <v>Em Perigo</v>
      </c>
      <c r="F173" s="30" t="str">
        <f>IFERROR(VLOOKUP(B173,Tabela2[],1,0),"Não Encontrado")</f>
        <v>Não Encontrado</v>
      </c>
      <c r="G173" s="12" t="s">
        <v>519</v>
      </c>
      <c r="I173" s="12" t="s">
        <v>528</v>
      </c>
      <c r="J173" s="42">
        <v>44562</v>
      </c>
      <c r="K173" s="33" t="s">
        <v>550</v>
      </c>
      <c r="L173" t="s">
        <v>651</v>
      </c>
    </row>
    <row r="174" spans="2:12" x14ac:dyDescent="0.3">
      <c r="B174" s="31" t="s">
        <v>92</v>
      </c>
      <c r="C174" s="34" t="s">
        <v>261</v>
      </c>
      <c r="D174" s="32" t="s">
        <v>253</v>
      </c>
      <c r="E174" s="32" t="str">
        <f t="shared" si="2"/>
        <v>Em Perigo</v>
      </c>
      <c r="F174" s="30" t="str">
        <f>IFERROR(VLOOKUP(B174,Tabela2[],1,0),"Não Encontrado")</f>
        <v>Não Encontrado</v>
      </c>
      <c r="G174" s="12" t="s">
        <v>519</v>
      </c>
      <c r="I174" s="12" t="s">
        <v>528</v>
      </c>
      <c r="J174" s="42">
        <v>41640</v>
      </c>
      <c r="K174" s="33" t="s">
        <v>550</v>
      </c>
      <c r="L174" t="s">
        <v>651</v>
      </c>
    </row>
    <row r="175" spans="2:12" ht="16.5" customHeight="1" x14ac:dyDescent="0.3">
      <c r="B175" s="31" t="s">
        <v>104</v>
      </c>
      <c r="C175" s="34" t="s">
        <v>261</v>
      </c>
      <c r="D175" s="32" t="s">
        <v>253</v>
      </c>
      <c r="E175" s="32" t="str">
        <f t="shared" si="2"/>
        <v>Em Perigo</v>
      </c>
      <c r="F175" s="30" t="str">
        <f>IFERROR(VLOOKUP(B175,Tabela2[],1,0),"Não Encontrado")</f>
        <v>Plinia hatschbachii</v>
      </c>
      <c r="G175" s="12" t="s">
        <v>519</v>
      </c>
      <c r="I175" s="12" t="s">
        <v>528</v>
      </c>
      <c r="J175" s="42">
        <v>42370</v>
      </c>
      <c r="K175" s="33" t="s">
        <v>550</v>
      </c>
      <c r="L175" t="s">
        <v>650</v>
      </c>
    </row>
    <row r="176" spans="2:12" x14ac:dyDescent="0.3">
      <c r="B176" s="31" t="s">
        <v>109</v>
      </c>
      <c r="C176" s="34" t="s">
        <v>261</v>
      </c>
      <c r="D176" s="32" t="s">
        <v>253</v>
      </c>
      <c r="E176" s="32" t="str">
        <f t="shared" si="2"/>
        <v>Em Perigo</v>
      </c>
      <c r="F176" s="30" t="str">
        <f>IFERROR(VLOOKUP(B176,Tabela2[],1,0),"Não Encontrado")</f>
        <v>Não Encontrado</v>
      </c>
      <c r="G176" s="12" t="s">
        <v>520</v>
      </c>
      <c r="I176" s="12" t="s">
        <v>528</v>
      </c>
      <c r="J176" s="42">
        <v>43466</v>
      </c>
      <c r="K176" s="33" t="s">
        <v>550</v>
      </c>
      <c r="L176" t="s">
        <v>651</v>
      </c>
    </row>
    <row r="177" spans="2:12" x14ac:dyDescent="0.3">
      <c r="B177" s="31" t="s">
        <v>110</v>
      </c>
      <c r="C177" s="34" t="s">
        <v>261</v>
      </c>
      <c r="D177" s="32" t="s">
        <v>253</v>
      </c>
      <c r="E177" s="32" t="str">
        <f t="shared" si="2"/>
        <v>Em Perigo</v>
      </c>
      <c r="F177" s="30" t="str">
        <f>IFERROR(VLOOKUP(B177,Tabela2[],1,0),"Não Encontrado")</f>
        <v>Psidium reptans</v>
      </c>
      <c r="G177" s="12" t="s">
        <v>520</v>
      </c>
      <c r="I177" s="12" t="s">
        <v>536</v>
      </c>
      <c r="J177" s="42">
        <v>43831</v>
      </c>
      <c r="K177" s="33" t="s">
        <v>550</v>
      </c>
      <c r="L177" t="s">
        <v>650</v>
      </c>
    </row>
    <row r="178" spans="2:12" x14ac:dyDescent="0.3">
      <c r="B178" s="35" t="s">
        <v>182</v>
      </c>
      <c r="C178" s="12" t="s">
        <v>261</v>
      </c>
      <c r="D178" s="32" t="s">
        <v>252</v>
      </c>
      <c r="E178" s="32" t="str">
        <f t="shared" si="2"/>
        <v>Vulnerável</v>
      </c>
      <c r="F178" s="30" t="str">
        <f>IFERROR(VLOOKUP(B178,Tabela2[],1,0),"Não Encontrado")</f>
        <v>Não Encontrado</v>
      </c>
      <c r="G178" s="12" t="s">
        <v>530</v>
      </c>
      <c r="I178" s="12" t="s">
        <v>654</v>
      </c>
      <c r="J178" s="42">
        <v>44562</v>
      </c>
      <c r="K178" s="33" t="s">
        <v>550</v>
      </c>
      <c r="L178" t="s">
        <v>651</v>
      </c>
    </row>
    <row r="179" spans="2:12" x14ac:dyDescent="0.3">
      <c r="B179" s="35" t="s">
        <v>191</v>
      </c>
      <c r="C179" s="32" t="s">
        <v>261</v>
      </c>
      <c r="D179" s="32" t="s">
        <v>252</v>
      </c>
      <c r="E179" s="32" t="str">
        <f t="shared" si="2"/>
        <v>Vulnerável</v>
      </c>
      <c r="F179" s="30" t="str">
        <f>IFERROR(VLOOKUP(B179,Tabela2[],1,0),"Não Encontrado")</f>
        <v>Não Encontrado</v>
      </c>
      <c r="G179" s="12" t="s">
        <v>519</v>
      </c>
      <c r="I179" s="12" t="s">
        <v>654</v>
      </c>
      <c r="J179" s="42">
        <v>44197</v>
      </c>
      <c r="K179" s="33" t="s">
        <v>550</v>
      </c>
      <c r="L179" t="s">
        <v>651</v>
      </c>
    </row>
    <row r="180" spans="2:12" x14ac:dyDescent="0.3">
      <c r="B180" s="35" t="s">
        <v>192</v>
      </c>
      <c r="C180" s="32" t="s">
        <v>261</v>
      </c>
      <c r="D180" s="32" t="s">
        <v>252</v>
      </c>
      <c r="E180" s="32" t="str">
        <f t="shared" si="2"/>
        <v>Vulnerável</v>
      </c>
      <c r="F180" s="30" t="str">
        <f>IFERROR(VLOOKUP(B180,Tabela2[],1,0),"Não Encontrado")</f>
        <v>Não Encontrado</v>
      </c>
      <c r="G180" s="12" t="s">
        <v>519</v>
      </c>
      <c r="I180" s="12" t="s">
        <v>654</v>
      </c>
      <c r="J180" s="42">
        <v>44197</v>
      </c>
      <c r="K180" s="33" t="s">
        <v>550</v>
      </c>
      <c r="L180" t="s">
        <v>651</v>
      </c>
    </row>
    <row r="181" spans="2:12" x14ac:dyDescent="0.3">
      <c r="B181" s="35" t="s">
        <v>193</v>
      </c>
      <c r="C181" s="32" t="s">
        <v>261</v>
      </c>
      <c r="D181" s="32" t="s">
        <v>252</v>
      </c>
      <c r="E181" s="32" t="str">
        <f t="shared" si="2"/>
        <v>Vulnerável</v>
      </c>
      <c r="F181" s="30" t="str">
        <f>IFERROR(VLOOKUP(B181,Tabela2[],1,0),"Não Encontrado")</f>
        <v>Não Encontrado</v>
      </c>
      <c r="G181" s="12" t="s">
        <v>530</v>
      </c>
      <c r="I181" s="12" t="s">
        <v>654</v>
      </c>
      <c r="J181" s="42">
        <v>44562</v>
      </c>
      <c r="K181" s="33" t="s">
        <v>550</v>
      </c>
      <c r="L181" t="s">
        <v>651</v>
      </c>
    </row>
    <row r="182" spans="2:12" x14ac:dyDescent="0.3">
      <c r="B182" s="35" t="s">
        <v>194</v>
      </c>
      <c r="C182" s="32" t="s">
        <v>261</v>
      </c>
      <c r="D182" s="32" t="s">
        <v>252</v>
      </c>
      <c r="E182" s="32" t="str">
        <f t="shared" si="2"/>
        <v>Vulnerável</v>
      </c>
      <c r="F182" s="30" t="str">
        <f>IFERROR(VLOOKUP(B182,Tabela2[],1,0),"Não Encontrado")</f>
        <v>Não Encontrado</v>
      </c>
      <c r="G182" s="12" t="s">
        <v>519</v>
      </c>
      <c r="I182" s="12" t="s">
        <v>654</v>
      </c>
      <c r="J182" s="42">
        <v>44562</v>
      </c>
      <c r="K182" s="33" t="s">
        <v>550</v>
      </c>
      <c r="L182" t="s">
        <v>651</v>
      </c>
    </row>
    <row r="183" spans="2:12" x14ac:dyDescent="0.3">
      <c r="B183" s="35" t="s">
        <v>680</v>
      </c>
      <c r="C183" s="32" t="s">
        <v>261</v>
      </c>
      <c r="D183" s="32" t="s">
        <v>252</v>
      </c>
      <c r="E183" s="32" t="str">
        <f t="shared" si="2"/>
        <v>Vulnerável</v>
      </c>
      <c r="F183" s="30" t="str">
        <f>IFERROR(VLOOKUP(B183,Tabela2[],1,0),"Não Encontrado")</f>
        <v>Não Encontrado</v>
      </c>
      <c r="G183" s="12" t="s">
        <v>519</v>
      </c>
      <c r="I183" s="12" t="s">
        <v>536</v>
      </c>
      <c r="J183" s="42">
        <v>42736</v>
      </c>
      <c r="K183" s="33" t="s">
        <v>550</v>
      </c>
      <c r="L183" t="s">
        <v>651</v>
      </c>
    </row>
    <row r="184" spans="2:12" x14ac:dyDescent="0.3">
      <c r="B184" s="35" t="s">
        <v>514</v>
      </c>
      <c r="C184" s="12" t="s">
        <v>261</v>
      </c>
      <c r="D184" s="32" t="s">
        <v>252</v>
      </c>
      <c r="E184" s="32" t="str">
        <f t="shared" si="2"/>
        <v>Vulnerável</v>
      </c>
      <c r="F184" s="30" t="str">
        <f>IFERROR(VLOOKUP(B184,Tabela2[],1,0),"Não Encontrado")</f>
        <v>Myrcia pileata</v>
      </c>
      <c r="G184" s="12" t="s">
        <v>519</v>
      </c>
      <c r="I184" s="12" t="s">
        <v>654</v>
      </c>
      <c r="J184" s="42">
        <v>44197</v>
      </c>
      <c r="K184" s="33" t="s">
        <v>550</v>
      </c>
      <c r="L184" t="s">
        <v>651</v>
      </c>
    </row>
    <row r="185" spans="2:12" x14ac:dyDescent="0.3">
      <c r="B185" s="35" t="s">
        <v>224</v>
      </c>
      <c r="C185" s="12" t="s">
        <v>261</v>
      </c>
      <c r="D185" s="32" t="s">
        <v>252</v>
      </c>
      <c r="E185" s="32" t="str">
        <f t="shared" si="2"/>
        <v>Vulnerável</v>
      </c>
      <c r="F185" s="30" t="str">
        <f>IFERROR(VLOOKUP(B185,Tabela2[],1,0),"Não Encontrado")</f>
        <v>Myrceugenia franciscensis</v>
      </c>
      <c r="G185" s="12" t="s">
        <v>519</v>
      </c>
      <c r="I185" s="12" t="s">
        <v>654</v>
      </c>
      <c r="J185" s="42">
        <v>42005</v>
      </c>
      <c r="K185" s="33" t="s">
        <v>550</v>
      </c>
      <c r="L185" t="s">
        <v>651</v>
      </c>
    </row>
    <row r="186" spans="2:12" x14ac:dyDescent="0.3">
      <c r="B186" s="35" t="s">
        <v>225</v>
      </c>
      <c r="C186" s="12" t="s">
        <v>261</v>
      </c>
      <c r="D186" s="32" t="s">
        <v>252</v>
      </c>
      <c r="E186" s="32" t="str">
        <f t="shared" si="2"/>
        <v>Vulnerável</v>
      </c>
      <c r="F186" s="30" t="str">
        <f>IFERROR(VLOOKUP(B186,Tabela2[],1,0),"Não Encontrado")</f>
        <v>Não Encontrado</v>
      </c>
      <c r="G186" s="12" t="s">
        <v>519</v>
      </c>
      <c r="I186" s="12" t="s">
        <v>654</v>
      </c>
      <c r="J186" s="42">
        <v>43831</v>
      </c>
      <c r="K186" s="33" t="s">
        <v>550</v>
      </c>
      <c r="L186" t="s">
        <v>651</v>
      </c>
    </row>
    <row r="187" spans="2:12" x14ac:dyDescent="0.3">
      <c r="B187" s="35" t="s">
        <v>231</v>
      </c>
      <c r="C187" s="12" t="s">
        <v>261</v>
      </c>
      <c r="D187" s="32" t="s">
        <v>252</v>
      </c>
      <c r="E187" s="32" t="str">
        <f t="shared" si="2"/>
        <v>Vulnerável</v>
      </c>
      <c r="F187" s="30" t="str">
        <f>IFERROR(VLOOKUP(B187,Tabela2[],1,0),"Não Encontrado")</f>
        <v>Não Encontrado</v>
      </c>
      <c r="G187" s="12" t="s">
        <v>519</v>
      </c>
      <c r="I187" s="12" t="s">
        <v>654</v>
      </c>
      <c r="J187" s="42">
        <v>43466</v>
      </c>
      <c r="K187" s="33" t="s">
        <v>550</v>
      </c>
      <c r="L187" t="s">
        <v>651</v>
      </c>
    </row>
    <row r="188" spans="2:12" x14ac:dyDescent="0.3">
      <c r="B188" s="35" t="s">
        <v>232</v>
      </c>
      <c r="C188" s="12" t="s">
        <v>261</v>
      </c>
      <c r="D188" s="32" t="s">
        <v>252</v>
      </c>
      <c r="E188" s="32" t="str">
        <f t="shared" si="2"/>
        <v>Vulnerável</v>
      </c>
      <c r="F188" s="30" t="str">
        <f>IFERROR(VLOOKUP(B188,Tabela2[],1,0),"Não Encontrado")</f>
        <v>Não Encontrado</v>
      </c>
      <c r="G188" s="12" t="s">
        <v>519</v>
      </c>
      <c r="I188" s="12" t="s">
        <v>654</v>
      </c>
      <c r="J188" s="42">
        <v>44927</v>
      </c>
      <c r="K188" s="33" t="s">
        <v>550</v>
      </c>
      <c r="L188" t="s">
        <v>651</v>
      </c>
    </row>
    <row r="189" spans="2:12" x14ac:dyDescent="0.3">
      <c r="B189" s="36" t="s">
        <v>142</v>
      </c>
      <c r="C189" s="37" t="s">
        <v>285</v>
      </c>
      <c r="D189" s="32" t="s">
        <v>141</v>
      </c>
      <c r="E189" s="32" t="str">
        <f t="shared" si="2"/>
        <v>Criticamente em Perigo</v>
      </c>
      <c r="F189" s="30" t="str">
        <f>IFERROR(VLOOKUP(B189,Tabela2[],1,0),"Não Encontrado")</f>
        <v>Acianthera adiri</v>
      </c>
      <c r="G189" s="12" t="s">
        <v>517</v>
      </c>
      <c r="I189" s="12" t="s">
        <v>536</v>
      </c>
      <c r="J189" s="42">
        <v>25204</v>
      </c>
      <c r="K189" s="33">
        <v>1</v>
      </c>
      <c r="L189" t="s">
        <v>650</v>
      </c>
    </row>
    <row r="190" spans="2:12" x14ac:dyDescent="0.3">
      <c r="B190" s="35" t="s">
        <v>146</v>
      </c>
      <c r="C190" s="12" t="s">
        <v>285</v>
      </c>
      <c r="D190" s="32" t="s">
        <v>141</v>
      </c>
      <c r="E190" s="32" t="str">
        <f t="shared" si="2"/>
        <v>Criticamente em Perigo</v>
      </c>
      <c r="F190" s="30" t="str">
        <f>IFERROR(VLOOKUP(B190,Tabela2[],1,0),"Não Encontrado")</f>
        <v>Bipinnula biplumata</v>
      </c>
      <c r="G190" s="12" t="s">
        <v>517</v>
      </c>
      <c r="I190" s="12" t="s">
        <v>536</v>
      </c>
      <c r="J190" s="42">
        <v>39814</v>
      </c>
      <c r="K190" s="33">
        <v>8</v>
      </c>
      <c r="L190" t="s">
        <v>652</v>
      </c>
    </row>
    <row r="191" spans="2:12" x14ac:dyDescent="0.3">
      <c r="B191" s="35" t="s">
        <v>147</v>
      </c>
      <c r="C191" s="12" t="s">
        <v>285</v>
      </c>
      <c r="D191" s="32" t="s">
        <v>141</v>
      </c>
      <c r="E191" s="32" t="str">
        <f t="shared" si="2"/>
        <v>Criticamente em Perigo</v>
      </c>
      <c r="F191" s="30" t="str">
        <f>IFERROR(VLOOKUP(B191,Tabela2[],1,0),"Não Encontrado")</f>
        <v>Não Encontrado</v>
      </c>
      <c r="G191" s="12" t="s">
        <v>517</v>
      </c>
      <c r="H191" s="12" t="s">
        <v>528</v>
      </c>
      <c r="I191" s="12" t="s">
        <v>536</v>
      </c>
      <c r="J191" s="42">
        <v>36526</v>
      </c>
      <c r="K191" s="33">
        <v>7</v>
      </c>
      <c r="L191" t="s">
        <v>651</v>
      </c>
    </row>
    <row r="192" spans="2:12" x14ac:dyDescent="0.3">
      <c r="B192" s="35" t="s">
        <v>148</v>
      </c>
      <c r="C192" s="12" t="s">
        <v>285</v>
      </c>
      <c r="D192" s="32" t="s">
        <v>141</v>
      </c>
      <c r="E192" s="32" t="str">
        <f t="shared" si="2"/>
        <v>Criticamente em Perigo</v>
      </c>
      <c r="F192" s="30" t="str">
        <f>IFERROR(VLOOKUP(B192,Tabela2[],1,0),"Não Encontrado")</f>
        <v>Não Encontrado</v>
      </c>
      <c r="G192" s="12" t="s">
        <v>517</v>
      </c>
      <c r="H192" s="12" t="s">
        <v>528</v>
      </c>
      <c r="I192" s="12" t="s">
        <v>528</v>
      </c>
      <c r="J192" s="42">
        <v>43831</v>
      </c>
      <c r="K192" s="33" t="s">
        <v>550</v>
      </c>
      <c r="L192" t="s">
        <v>651</v>
      </c>
    </row>
    <row r="193" spans="2:12" x14ac:dyDescent="0.3">
      <c r="B193" s="31" t="s">
        <v>0</v>
      </c>
      <c r="C193" s="34" t="s">
        <v>285</v>
      </c>
      <c r="D193" s="32" t="s">
        <v>253</v>
      </c>
      <c r="E193" s="32" t="str">
        <f t="shared" si="2"/>
        <v>Em Perigo</v>
      </c>
      <c r="F193" s="30" t="str">
        <f>IFERROR(VLOOKUP(B193,Tabela2[],1,0),"Não Encontrado")</f>
        <v>Acianthera langeana</v>
      </c>
      <c r="G193" s="12" t="s">
        <v>517</v>
      </c>
      <c r="I193" s="12" t="s">
        <v>528</v>
      </c>
      <c r="J193" s="42">
        <v>43831</v>
      </c>
      <c r="K193" s="33" t="s">
        <v>550</v>
      </c>
      <c r="L193" t="s">
        <v>650</v>
      </c>
    </row>
    <row r="194" spans="2:12" x14ac:dyDescent="0.3">
      <c r="B194" s="31" t="s">
        <v>510</v>
      </c>
      <c r="C194" s="32" t="s">
        <v>285</v>
      </c>
      <c r="D194" s="32" t="s">
        <v>253</v>
      </c>
      <c r="E194" s="32" t="str">
        <f t="shared" ref="E194:E257" si="3">IF(D194="EN","Em Perigo",IF(D194="VU","Vulnerável","Criticamente em Perigo"))</f>
        <v>Em Perigo</v>
      </c>
      <c r="F194" s="30" t="str">
        <f>IFERROR(VLOOKUP(B194,Tabela2[],1,0),"Não Encontrado")</f>
        <v>Anathallis pabstii</v>
      </c>
      <c r="G194" s="12" t="s">
        <v>517</v>
      </c>
      <c r="I194" s="12" t="s">
        <v>536</v>
      </c>
      <c r="J194" s="42">
        <v>42370</v>
      </c>
      <c r="K194" s="33">
        <v>6</v>
      </c>
      <c r="L194" t="s">
        <v>651</v>
      </c>
    </row>
    <row r="195" spans="2:12" x14ac:dyDescent="0.3">
      <c r="B195" s="31" t="s">
        <v>15</v>
      </c>
      <c r="C195" s="34" t="s">
        <v>285</v>
      </c>
      <c r="D195" s="32" t="s">
        <v>253</v>
      </c>
      <c r="E195" s="32" t="str">
        <f t="shared" si="3"/>
        <v>Em Perigo</v>
      </c>
      <c r="F195" s="30" t="str">
        <f>IFERROR(VLOOKUP(B195,Tabela2[],1,0),"Não Encontrado")</f>
        <v>Barbosella trilobata</v>
      </c>
      <c r="G195" s="12" t="s">
        <v>517</v>
      </c>
      <c r="H195" s="12" t="s">
        <v>528</v>
      </c>
      <c r="I195" s="12" t="s">
        <v>528</v>
      </c>
      <c r="J195" s="42">
        <v>43831</v>
      </c>
      <c r="K195" s="33">
        <v>8</v>
      </c>
      <c r="L195" t="s">
        <v>651</v>
      </c>
    </row>
    <row r="196" spans="2:12" x14ac:dyDescent="0.3">
      <c r="B196" s="31" t="s">
        <v>336</v>
      </c>
      <c r="C196" s="32" t="s">
        <v>285</v>
      </c>
      <c r="D196" s="32" t="s">
        <v>253</v>
      </c>
      <c r="E196" s="32" t="str">
        <f t="shared" si="3"/>
        <v>Em Perigo</v>
      </c>
      <c r="F196" s="30" t="str">
        <f>IFERROR(VLOOKUP(B196,Tabela2[],1,0),"Não Encontrado")</f>
        <v>Bipinnula penicillata</v>
      </c>
      <c r="G196" s="12" t="s">
        <v>517</v>
      </c>
      <c r="I196" s="12" t="s">
        <v>536</v>
      </c>
      <c r="J196" s="42">
        <v>42370</v>
      </c>
      <c r="K196" s="33" t="s">
        <v>550</v>
      </c>
      <c r="L196" t="s">
        <v>652</v>
      </c>
    </row>
    <row r="197" spans="2:12" x14ac:dyDescent="0.3">
      <c r="B197" s="31" t="s">
        <v>27</v>
      </c>
      <c r="C197" s="34" t="s">
        <v>285</v>
      </c>
      <c r="D197" s="32" t="s">
        <v>253</v>
      </c>
      <c r="E197" s="32" t="str">
        <f t="shared" si="3"/>
        <v>Em Perigo</v>
      </c>
      <c r="F197" s="30" t="str">
        <f>IFERROR(VLOOKUP(B197,Tabela2[],1,0),"Não Encontrado")</f>
        <v>Não Encontrado</v>
      </c>
      <c r="G197" s="12" t="s">
        <v>517</v>
      </c>
      <c r="H197" s="12" t="s">
        <v>528</v>
      </c>
      <c r="I197" s="12" t="s">
        <v>528</v>
      </c>
      <c r="J197" s="42">
        <v>44197</v>
      </c>
      <c r="K197" s="33" t="s">
        <v>550</v>
      </c>
      <c r="L197" t="s">
        <v>652</v>
      </c>
    </row>
    <row r="198" spans="2:12" x14ac:dyDescent="0.3">
      <c r="B198" s="31" t="s">
        <v>30</v>
      </c>
      <c r="C198" s="34" t="s">
        <v>285</v>
      </c>
      <c r="D198" s="32" t="s">
        <v>253</v>
      </c>
      <c r="E198" s="32" t="str">
        <f t="shared" si="3"/>
        <v>Em Perigo</v>
      </c>
      <c r="F198" s="30" t="str">
        <f>IFERROR(VLOOKUP(B198,Tabela2[],1,0),"Não Encontrado")</f>
        <v>Cleistes aphylla</v>
      </c>
      <c r="G198" s="12" t="s">
        <v>517</v>
      </c>
      <c r="I198" s="12" t="s">
        <v>528</v>
      </c>
      <c r="J198" s="42">
        <v>40179</v>
      </c>
      <c r="K198" s="33" t="s">
        <v>550</v>
      </c>
      <c r="L198" t="s">
        <v>651</v>
      </c>
    </row>
    <row r="199" spans="2:12" x14ac:dyDescent="0.3">
      <c r="B199" s="31" t="s">
        <v>35</v>
      </c>
      <c r="C199" s="34" t="s">
        <v>285</v>
      </c>
      <c r="D199" s="32" t="s">
        <v>253</v>
      </c>
      <c r="E199" s="32" t="str">
        <f t="shared" si="3"/>
        <v>Em Perigo</v>
      </c>
      <c r="F199" s="30" t="str">
        <f>IFERROR(VLOOKUP(B199,Tabela2[],1,0),"Não Encontrado")</f>
        <v>Cyclopogon dutrae</v>
      </c>
      <c r="G199" s="12" t="s">
        <v>517</v>
      </c>
      <c r="I199" s="12" t="s">
        <v>536</v>
      </c>
      <c r="J199" s="42">
        <v>41275</v>
      </c>
      <c r="K199" s="33">
        <v>5</v>
      </c>
      <c r="L199" t="s">
        <v>652</v>
      </c>
    </row>
    <row r="200" spans="2:12" x14ac:dyDescent="0.3">
      <c r="B200" s="31" t="s">
        <v>42</v>
      </c>
      <c r="C200" s="34" t="s">
        <v>285</v>
      </c>
      <c r="D200" s="32" t="s">
        <v>253</v>
      </c>
      <c r="E200" s="32" t="str">
        <f t="shared" si="3"/>
        <v>Em Perigo</v>
      </c>
      <c r="F200" s="30" t="str">
        <f>IFERROR(VLOOKUP(B200,Tabela2[],1,0),"Não Encontrado")</f>
        <v>Não Encontrado</v>
      </c>
      <c r="G200" s="12" t="s">
        <v>517</v>
      </c>
      <c r="I200" s="12" t="s">
        <v>528</v>
      </c>
      <c r="J200" s="42">
        <v>43831</v>
      </c>
      <c r="K200" s="33" t="s">
        <v>550</v>
      </c>
      <c r="L200" t="s">
        <v>651</v>
      </c>
    </row>
    <row r="201" spans="2:12" x14ac:dyDescent="0.3">
      <c r="B201" s="31" t="s">
        <v>55</v>
      </c>
      <c r="C201" s="34" t="s">
        <v>285</v>
      </c>
      <c r="D201" s="32" t="s">
        <v>253</v>
      </c>
      <c r="E201" s="32" t="str">
        <f t="shared" si="3"/>
        <v>Em Perigo</v>
      </c>
      <c r="F201" s="30" t="str">
        <f>IFERROR(VLOOKUP(B201,Tabela2[],1,0),"Não Encontrado")</f>
        <v>Habenaria piraquarensis</v>
      </c>
      <c r="G201" s="12" t="s">
        <v>517</v>
      </c>
      <c r="I201" s="12" t="s">
        <v>536</v>
      </c>
      <c r="J201" s="42">
        <v>26299</v>
      </c>
      <c r="K201" s="33">
        <v>3</v>
      </c>
      <c r="L201" t="s">
        <v>650</v>
      </c>
    </row>
    <row r="202" spans="2:12" x14ac:dyDescent="0.3">
      <c r="B202" s="31" t="s">
        <v>61</v>
      </c>
      <c r="C202" s="34" t="s">
        <v>285</v>
      </c>
      <c r="D202" s="32" t="s">
        <v>253</v>
      </c>
      <c r="E202" s="32" t="str">
        <f t="shared" si="3"/>
        <v>Em Perigo</v>
      </c>
      <c r="F202" s="30" t="str">
        <f>IFERROR(VLOOKUP(B202,Tabela2[],1,0),"Não Encontrado")</f>
        <v>Não Encontrado</v>
      </c>
      <c r="G202" s="12" t="s">
        <v>517</v>
      </c>
      <c r="H202" s="12" t="s">
        <v>528</v>
      </c>
      <c r="I202" s="12" t="s">
        <v>528</v>
      </c>
      <c r="J202" s="42">
        <v>42005</v>
      </c>
      <c r="K202" s="33" t="s">
        <v>550</v>
      </c>
      <c r="L202" t="s">
        <v>651</v>
      </c>
    </row>
    <row r="203" spans="2:12" x14ac:dyDescent="0.3">
      <c r="B203" s="31" t="s">
        <v>97</v>
      </c>
      <c r="C203" s="34" t="s">
        <v>285</v>
      </c>
      <c r="D203" s="32" t="s">
        <v>253</v>
      </c>
      <c r="E203" s="32" t="str">
        <f t="shared" si="3"/>
        <v>Em Perigo</v>
      </c>
      <c r="F203" s="30" t="str">
        <f>IFERROR(VLOOKUP(B203,Tabela2[],1,0),"Não Encontrado")</f>
        <v>Octomeria lichenicola</v>
      </c>
      <c r="G203" s="12" t="s">
        <v>517</v>
      </c>
      <c r="I203" s="12" t="s">
        <v>536</v>
      </c>
      <c r="J203" s="42">
        <v>42370</v>
      </c>
      <c r="K203" s="33">
        <v>9</v>
      </c>
      <c r="L203" t="s">
        <v>651</v>
      </c>
    </row>
    <row r="204" spans="2:12" x14ac:dyDescent="0.3">
      <c r="B204" s="31" t="s">
        <v>337</v>
      </c>
      <c r="C204" s="34" t="s">
        <v>285</v>
      </c>
      <c r="D204" s="32" t="s">
        <v>253</v>
      </c>
      <c r="E204" s="32" t="str">
        <f t="shared" si="3"/>
        <v>Em Perigo</v>
      </c>
      <c r="F204" s="30" t="str">
        <f>IFERROR(VLOOKUP(B204,Tabela2[],1,0),"Não Encontrado")</f>
        <v>Pabstiella bacillaris</v>
      </c>
      <c r="G204" s="12" t="s">
        <v>517</v>
      </c>
      <c r="I204" s="12" t="s">
        <v>528</v>
      </c>
      <c r="J204" s="42">
        <v>44562</v>
      </c>
      <c r="K204" s="33" t="s">
        <v>550</v>
      </c>
      <c r="L204" t="s">
        <v>650</v>
      </c>
    </row>
    <row r="205" spans="2:12" x14ac:dyDescent="0.3">
      <c r="B205" s="31" t="s">
        <v>286</v>
      </c>
      <c r="C205" s="34" t="s">
        <v>285</v>
      </c>
      <c r="D205" s="32" t="s">
        <v>253</v>
      </c>
      <c r="E205" s="32" t="str">
        <f t="shared" si="3"/>
        <v>Em Perigo</v>
      </c>
      <c r="F205" s="30" t="str">
        <f>IFERROR(VLOOKUP(B205,Tabela2[],1,0),"Não Encontrado")</f>
        <v>Não Encontrado</v>
      </c>
      <c r="G205" s="12" t="s">
        <v>517</v>
      </c>
      <c r="I205" s="12" t="s">
        <v>528</v>
      </c>
      <c r="J205" s="42">
        <v>44927</v>
      </c>
      <c r="K205" s="33" t="s">
        <v>550</v>
      </c>
      <c r="L205" t="s">
        <v>651</v>
      </c>
    </row>
    <row r="206" spans="2:12" x14ac:dyDescent="0.3">
      <c r="B206" s="31" t="s">
        <v>287</v>
      </c>
      <c r="C206" s="34" t="s">
        <v>285</v>
      </c>
      <c r="D206" s="32" t="s">
        <v>253</v>
      </c>
      <c r="E206" s="32" t="str">
        <f t="shared" si="3"/>
        <v>Em Perigo</v>
      </c>
      <c r="F206" s="30" t="str">
        <f>IFERROR(VLOOKUP(B206,Tabela2[],1,0),"Não Encontrado")</f>
        <v>Pamphalea smithii</v>
      </c>
      <c r="G206" s="12" t="s">
        <v>517</v>
      </c>
      <c r="I206" s="12" t="s">
        <v>528</v>
      </c>
      <c r="J206" s="42">
        <v>44562</v>
      </c>
      <c r="K206" s="33" t="s">
        <v>550</v>
      </c>
      <c r="L206" t="s">
        <v>651</v>
      </c>
    </row>
    <row r="207" spans="2:12" x14ac:dyDescent="0.3">
      <c r="B207" s="31" t="s">
        <v>113</v>
      </c>
      <c r="C207" s="34" t="s">
        <v>285</v>
      </c>
      <c r="D207" s="32" t="s">
        <v>253</v>
      </c>
      <c r="E207" s="32" t="str">
        <f t="shared" si="3"/>
        <v>Em Perigo</v>
      </c>
      <c r="F207" s="30" t="str">
        <f>IFERROR(VLOOKUP(B207,Tabela2[],1,0),"Não Encontrado")</f>
        <v>Não Encontrado</v>
      </c>
      <c r="G207" s="12" t="s">
        <v>517</v>
      </c>
      <c r="I207" s="12" t="s">
        <v>536</v>
      </c>
      <c r="J207" s="42">
        <v>41275</v>
      </c>
      <c r="K207" s="33">
        <v>4</v>
      </c>
      <c r="L207" t="s">
        <v>651</v>
      </c>
    </row>
    <row r="208" spans="2:12" x14ac:dyDescent="0.3">
      <c r="B208" s="35" t="s">
        <v>171</v>
      </c>
      <c r="C208" s="12" t="s">
        <v>285</v>
      </c>
      <c r="D208" s="32" t="s">
        <v>252</v>
      </c>
      <c r="E208" s="32" t="str">
        <f t="shared" si="3"/>
        <v>Vulnerável</v>
      </c>
      <c r="F208" s="30" t="str">
        <f>IFERROR(VLOOKUP(B208,Tabela2[],1,0),"Não Encontrado")</f>
        <v>Brachystele camporum</v>
      </c>
      <c r="G208" s="12" t="s">
        <v>517</v>
      </c>
      <c r="I208" s="12" t="s">
        <v>654</v>
      </c>
      <c r="J208" s="42">
        <v>44197</v>
      </c>
      <c r="K208" s="33" t="s">
        <v>550</v>
      </c>
      <c r="L208" t="s">
        <v>652</v>
      </c>
    </row>
    <row r="209" spans="2:12" x14ac:dyDescent="0.3">
      <c r="B209" s="35" t="s">
        <v>177</v>
      </c>
      <c r="C209" s="12" t="s">
        <v>285</v>
      </c>
      <c r="D209" s="32" t="s">
        <v>252</v>
      </c>
      <c r="E209" s="32" t="str">
        <f t="shared" si="3"/>
        <v>Vulnerável</v>
      </c>
      <c r="F209" s="30" t="str">
        <f>IFERROR(VLOOKUP(B209,Tabela2[],1,0),"Não Encontrado")</f>
        <v>Não Encontrado</v>
      </c>
      <c r="G209" s="12" t="s">
        <v>517</v>
      </c>
      <c r="H209" s="12" t="s">
        <v>528</v>
      </c>
      <c r="I209" s="12" t="s">
        <v>654</v>
      </c>
      <c r="J209" s="42">
        <v>44562</v>
      </c>
      <c r="K209" s="33" t="s">
        <v>550</v>
      </c>
      <c r="L209" t="s">
        <v>651</v>
      </c>
    </row>
    <row r="210" spans="2:12" x14ac:dyDescent="0.3">
      <c r="B210" s="35" t="s">
        <v>178</v>
      </c>
      <c r="C210" s="12" t="s">
        <v>285</v>
      </c>
      <c r="D210" s="32" t="s">
        <v>252</v>
      </c>
      <c r="E210" s="32" t="str">
        <f t="shared" si="3"/>
        <v>Vulnerável</v>
      </c>
      <c r="F210" s="30" t="str">
        <f>IFERROR(VLOOKUP(B210,Tabela2[],1,0),"Não Encontrado")</f>
        <v>Não Encontrado</v>
      </c>
      <c r="G210" s="12" t="s">
        <v>517</v>
      </c>
      <c r="H210" s="12" t="s">
        <v>528</v>
      </c>
      <c r="I210" s="12" t="s">
        <v>654</v>
      </c>
      <c r="J210" s="42">
        <v>44562</v>
      </c>
      <c r="K210" s="33" t="s">
        <v>550</v>
      </c>
      <c r="L210" t="s">
        <v>651</v>
      </c>
    </row>
    <row r="211" spans="2:12" x14ac:dyDescent="0.3">
      <c r="B211" s="35" t="s">
        <v>183</v>
      </c>
      <c r="C211" s="12" t="s">
        <v>285</v>
      </c>
      <c r="D211" s="32" t="s">
        <v>252</v>
      </c>
      <c r="E211" s="32" t="str">
        <f t="shared" si="3"/>
        <v>Vulnerável</v>
      </c>
      <c r="F211" s="30" t="str">
        <f>IFERROR(VLOOKUP(B211,Tabela2[],1,0),"Não Encontrado")</f>
        <v>Não Encontrado</v>
      </c>
      <c r="G211" s="12" t="s">
        <v>517</v>
      </c>
      <c r="H211" s="12" t="s">
        <v>528</v>
      </c>
      <c r="I211" s="12" t="s">
        <v>654</v>
      </c>
      <c r="J211" s="42">
        <v>43101</v>
      </c>
      <c r="K211" s="33" t="s">
        <v>550</v>
      </c>
      <c r="L211" t="s">
        <v>652</v>
      </c>
    </row>
    <row r="212" spans="2:12" x14ac:dyDescent="0.3">
      <c r="B212" s="35" t="s">
        <v>187</v>
      </c>
      <c r="C212" s="12" t="s">
        <v>285</v>
      </c>
      <c r="D212" s="32" t="s">
        <v>252</v>
      </c>
      <c r="E212" s="32" t="str">
        <f t="shared" si="3"/>
        <v>Vulnerável</v>
      </c>
      <c r="F212" s="30" t="str">
        <f>IFERROR(VLOOKUP(B212,Tabela2[],1,0),"Não Encontrado")</f>
        <v>Não Encontrado</v>
      </c>
      <c r="G212" s="12" t="s">
        <v>517</v>
      </c>
      <c r="H212" s="12" t="s">
        <v>528</v>
      </c>
      <c r="I212" s="12" t="s">
        <v>654</v>
      </c>
      <c r="J212" s="42">
        <v>43466</v>
      </c>
      <c r="K212" s="33" t="s">
        <v>550</v>
      </c>
      <c r="L212" t="s">
        <v>651</v>
      </c>
    </row>
    <row r="213" spans="2:12" x14ac:dyDescent="0.3">
      <c r="B213" s="35" t="s">
        <v>200</v>
      </c>
      <c r="C213" s="34" t="s">
        <v>285</v>
      </c>
      <c r="D213" s="32" t="s">
        <v>252</v>
      </c>
      <c r="E213" s="32" t="str">
        <f t="shared" si="3"/>
        <v>Vulnerável</v>
      </c>
      <c r="F213" s="30" t="str">
        <f>IFERROR(VLOOKUP(B213,Tabela2[],1,0),"Não Encontrado")</f>
        <v>Não Encontrado</v>
      </c>
      <c r="G213" s="12" t="s">
        <v>517</v>
      </c>
      <c r="I213" s="12" t="s">
        <v>654</v>
      </c>
      <c r="J213" s="42">
        <v>44197</v>
      </c>
      <c r="K213" s="33" t="s">
        <v>550</v>
      </c>
      <c r="L213" t="s">
        <v>652</v>
      </c>
    </row>
    <row r="214" spans="2:12" x14ac:dyDescent="0.3">
      <c r="B214" s="35" t="s">
        <v>201</v>
      </c>
      <c r="C214" s="34" t="s">
        <v>285</v>
      </c>
      <c r="D214" s="32" t="s">
        <v>252</v>
      </c>
      <c r="E214" s="32" t="str">
        <f t="shared" si="3"/>
        <v>Vulnerável</v>
      </c>
      <c r="F214" s="30" t="str">
        <f>IFERROR(VLOOKUP(B214,Tabela2[],1,0),"Não Encontrado")</f>
        <v>Não Encontrado</v>
      </c>
      <c r="G214" s="12" t="s">
        <v>517</v>
      </c>
      <c r="H214" s="12" t="s">
        <v>528</v>
      </c>
      <c r="I214" s="12" t="s">
        <v>654</v>
      </c>
      <c r="J214" s="42">
        <v>43101</v>
      </c>
      <c r="K214" s="33" t="s">
        <v>550</v>
      </c>
      <c r="L214" t="s">
        <v>651</v>
      </c>
    </row>
    <row r="215" spans="2:12" x14ac:dyDescent="0.3">
      <c r="B215" s="35" t="s">
        <v>202</v>
      </c>
      <c r="C215" s="34" t="s">
        <v>285</v>
      </c>
      <c r="D215" s="32" t="s">
        <v>252</v>
      </c>
      <c r="E215" s="32" t="str">
        <f t="shared" si="3"/>
        <v>Vulnerável</v>
      </c>
      <c r="F215" s="30" t="str">
        <f>IFERROR(VLOOKUP(B215,Tabela2[],1,0),"Não Encontrado")</f>
        <v>Não Encontrado</v>
      </c>
      <c r="G215" s="12" t="s">
        <v>517</v>
      </c>
      <c r="H215" s="12" t="s">
        <v>528</v>
      </c>
      <c r="I215" s="12" t="s">
        <v>654</v>
      </c>
      <c r="J215" s="42">
        <v>43831</v>
      </c>
      <c r="K215" s="33" t="s">
        <v>550</v>
      </c>
      <c r="L215" t="s">
        <v>651</v>
      </c>
    </row>
    <row r="216" spans="2:12" x14ac:dyDescent="0.3">
      <c r="B216" s="35" t="s">
        <v>207</v>
      </c>
      <c r="C216" s="34" t="s">
        <v>285</v>
      </c>
      <c r="D216" s="32" t="s">
        <v>252</v>
      </c>
      <c r="E216" s="32" t="str">
        <f t="shared" si="3"/>
        <v>Vulnerável</v>
      </c>
      <c r="F216" s="30" t="str">
        <f>IFERROR(VLOOKUP(B216,Tabela2[],1,0),"Não Encontrado")</f>
        <v>Isabelia virginalis</v>
      </c>
      <c r="G216" s="12" t="s">
        <v>517</v>
      </c>
      <c r="H216" s="12" t="s">
        <v>528</v>
      </c>
      <c r="I216" s="12" t="s">
        <v>654</v>
      </c>
      <c r="J216" s="42">
        <v>44197</v>
      </c>
      <c r="K216" s="33" t="s">
        <v>550</v>
      </c>
      <c r="L216" t="s">
        <v>652</v>
      </c>
    </row>
    <row r="217" spans="2:12" x14ac:dyDescent="0.3">
      <c r="B217" s="35" t="s">
        <v>217</v>
      </c>
      <c r="C217" s="34" t="s">
        <v>285</v>
      </c>
      <c r="D217" s="32" t="s">
        <v>252</v>
      </c>
      <c r="E217" s="32" t="str">
        <f t="shared" si="3"/>
        <v>Vulnerável</v>
      </c>
      <c r="F217" s="30" t="str">
        <f>IFERROR(VLOOKUP(B217,Tabela2[],1,0),"Não Encontrado")</f>
        <v>Não Encontrado</v>
      </c>
      <c r="G217" s="12" t="s">
        <v>517</v>
      </c>
      <c r="I217" s="12" t="s">
        <v>654</v>
      </c>
      <c r="J217" s="42">
        <v>41275</v>
      </c>
      <c r="K217" s="33" t="s">
        <v>550</v>
      </c>
      <c r="L217" t="s">
        <v>651</v>
      </c>
    </row>
    <row r="218" spans="2:12" x14ac:dyDescent="0.3">
      <c r="B218" s="35" t="s">
        <v>228</v>
      </c>
      <c r="C218" s="12" t="s">
        <v>285</v>
      </c>
      <c r="D218" s="32" t="s">
        <v>252</v>
      </c>
      <c r="E218" s="32" t="str">
        <f t="shared" si="3"/>
        <v>Vulnerável</v>
      </c>
      <c r="F218" s="30" t="str">
        <f>IFERROR(VLOOKUP(B218,Tabela2[],1,0),"Não Encontrado")</f>
        <v>Octomeria chamaeleptotes</v>
      </c>
      <c r="G218" s="12" t="s">
        <v>517</v>
      </c>
      <c r="I218" s="12" t="s">
        <v>654</v>
      </c>
      <c r="J218" s="42">
        <v>42370</v>
      </c>
      <c r="K218" s="33" t="s">
        <v>550</v>
      </c>
      <c r="L218" t="s">
        <v>652</v>
      </c>
    </row>
    <row r="219" spans="2:12" x14ac:dyDescent="0.3">
      <c r="B219" s="35" t="s">
        <v>229</v>
      </c>
      <c r="C219" s="12" t="s">
        <v>285</v>
      </c>
      <c r="D219" s="32" t="s">
        <v>252</v>
      </c>
      <c r="E219" s="32" t="str">
        <f t="shared" si="3"/>
        <v>Vulnerável</v>
      </c>
      <c r="F219" s="30" t="str">
        <f>IFERROR(VLOOKUP(B219,Tabela2[],1,0),"Não Encontrado")</f>
        <v>Octomeria hatschbachii</v>
      </c>
      <c r="G219" s="12" t="s">
        <v>517</v>
      </c>
      <c r="I219" s="12" t="s">
        <v>654</v>
      </c>
      <c r="J219" s="42">
        <v>42736</v>
      </c>
      <c r="K219" s="33" t="s">
        <v>550</v>
      </c>
      <c r="L219" t="s">
        <v>651</v>
      </c>
    </row>
    <row r="220" spans="2:12" x14ac:dyDescent="0.3">
      <c r="B220" s="35" t="s">
        <v>515</v>
      </c>
      <c r="C220" s="12" t="s">
        <v>285</v>
      </c>
      <c r="D220" s="32" t="s">
        <v>252</v>
      </c>
      <c r="E220" s="32" t="str">
        <f t="shared" si="3"/>
        <v>Vulnerável</v>
      </c>
      <c r="F220" s="30" t="str">
        <f>IFERROR(VLOOKUP(B220,Tabela2[],1,0),"Não Encontrado")</f>
        <v>Pabstiella carinifera</v>
      </c>
      <c r="G220" s="12" t="s">
        <v>517</v>
      </c>
      <c r="I220" s="12" t="s">
        <v>654</v>
      </c>
      <c r="J220" s="42">
        <v>44197</v>
      </c>
      <c r="K220" s="33">
        <v>9</v>
      </c>
      <c r="L220" t="s">
        <v>651</v>
      </c>
    </row>
    <row r="221" spans="2:12" x14ac:dyDescent="0.3">
      <c r="B221" s="31" t="s">
        <v>3</v>
      </c>
      <c r="C221" s="34" t="s">
        <v>288</v>
      </c>
      <c r="D221" s="32" t="s">
        <v>253</v>
      </c>
      <c r="E221" s="32" t="str">
        <f t="shared" si="3"/>
        <v>Em Perigo</v>
      </c>
      <c r="F221" s="30" t="str">
        <f>IFERROR(VLOOKUP(B221,Tabela2[],1,0),"Não Encontrado")</f>
        <v>Não Encontrado</v>
      </c>
      <c r="G221" s="12" t="s">
        <v>518</v>
      </c>
      <c r="I221" s="12" t="s">
        <v>528</v>
      </c>
      <c r="J221" s="42">
        <v>37987</v>
      </c>
      <c r="K221" s="33" t="s">
        <v>550</v>
      </c>
      <c r="L221" t="s">
        <v>651</v>
      </c>
    </row>
    <row r="222" spans="2:12" x14ac:dyDescent="0.3">
      <c r="B222" s="35" t="s">
        <v>158</v>
      </c>
      <c r="C222" s="12" t="s">
        <v>263</v>
      </c>
      <c r="D222" s="32" t="s">
        <v>141</v>
      </c>
      <c r="E222" s="32" t="str">
        <f t="shared" si="3"/>
        <v>Criticamente em Perigo</v>
      </c>
      <c r="F222" s="30" t="str">
        <f>IFERROR(VLOOKUP(B222,Tabela2[],1,0),"Não Encontrado")</f>
        <v>Não Encontrado</v>
      </c>
      <c r="G222" s="12" t="s">
        <v>518</v>
      </c>
      <c r="H222" s="12" t="s">
        <v>528</v>
      </c>
      <c r="I222" s="12" t="s">
        <v>536</v>
      </c>
      <c r="J222" s="42">
        <v>43101</v>
      </c>
      <c r="K222" s="33" t="s">
        <v>550</v>
      </c>
      <c r="L222" t="s">
        <v>650</v>
      </c>
    </row>
    <row r="223" spans="2:12" x14ac:dyDescent="0.3">
      <c r="B223" s="31" t="s">
        <v>98</v>
      </c>
      <c r="C223" s="32" t="s">
        <v>263</v>
      </c>
      <c r="D223" s="32" t="s">
        <v>253</v>
      </c>
      <c r="E223" s="32" t="str">
        <f t="shared" si="3"/>
        <v>Em Perigo</v>
      </c>
      <c r="F223" s="30" t="str">
        <f>IFERROR(VLOOKUP(B223,Tabela2[],1,0),"Não Encontrado")</f>
        <v>Não Encontrado</v>
      </c>
      <c r="G223" s="12" t="s">
        <v>517</v>
      </c>
      <c r="I223" s="12" t="s">
        <v>528</v>
      </c>
      <c r="J223" s="42">
        <v>42370</v>
      </c>
      <c r="K223" s="33">
        <v>9</v>
      </c>
      <c r="L223" t="s">
        <v>650</v>
      </c>
    </row>
    <row r="224" spans="2:12" x14ac:dyDescent="0.3">
      <c r="B224" s="31" t="s">
        <v>101</v>
      </c>
      <c r="C224" s="34" t="s">
        <v>289</v>
      </c>
      <c r="D224" s="32" t="s">
        <v>253</v>
      </c>
      <c r="E224" s="32" t="str">
        <f t="shared" si="3"/>
        <v>Em Perigo</v>
      </c>
      <c r="F224" s="30" t="str">
        <f>IFERROR(VLOOKUP(B224,Tabela2[],1,0),"Não Encontrado")</f>
        <v>Passiflora setulosa</v>
      </c>
      <c r="G224" s="12" t="s">
        <v>524</v>
      </c>
      <c r="I224" s="12" t="s">
        <v>528</v>
      </c>
      <c r="J224" s="42">
        <v>44927</v>
      </c>
      <c r="K224" s="33" t="s">
        <v>550</v>
      </c>
      <c r="L224" t="s">
        <v>651</v>
      </c>
    </row>
    <row r="225" spans="2:12" x14ac:dyDescent="0.3">
      <c r="B225" s="35" t="s">
        <v>230</v>
      </c>
      <c r="C225" s="12" t="s">
        <v>346</v>
      </c>
      <c r="D225" s="32" t="s">
        <v>252</v>
      </c>
      <c r="E225" s="32" t="str">
        <f t="shared" si="3"/>
        <v>Vulnerável</v>
      </c>
      <c r="F225" s="30" t="str">
        <f>IFERROR(VLOOKUP(B225,Tabela2[],1,0),"Não Encontrado")</f>
        <v>Não Encontrado</v>
      </c>
      <c r="G225" s="12" t="s">
        <v>519</v>
      </c>
      <c r="H225" s="12" t="s">
        <v>528</v>
      </c>
      <c r="I225" s="12" t="s">
        <v>654</v>
      </c>
      <c r="J225" s="42">
        <v>43466</v>
      </c>
      <c r="K225" s="33" t="s">
        <v>550</v>
      </c>
      <c r="L225" t="s">
        <v>651</v>
      </c>
    </row>
    <row r="226" spans="2:12" x14ac:dyDescent="0.3">
      <c r="B226" s="35" t="s">
        <v>160</v>
      </c>
      <c r="C226" s="12" t="s">
        <v>290</v>
      </c>
      <c r="D226" s="32" t="s">
        <v>141</v>
      </c>
      <c r="E226" s="32" t="str">
        <f t="shared" si="3"/>
        <v>Criticamente em Perigo</v>
      </c>
      <c r="F226" s="30" t="str">
        <f>IFERROR(VLOOKUP(B226,Tabela2[],1,0),"Não Encontrado")</f>
        <v>Piper hatschbachii</v>
      </c>
      <c r="G226" s="12" t="s">
        <v>520</v>
      </c>
      <c r="I226" s="12" t="s">
        <v>536</v>
      </c>
      <c r="J226" s="42">
        <v>42736</v>
      </c>
      <c r="K226" s="33">
        <v>3</v>
      </c>
      <c r="L226" t="s">
        <v>650</v>
      </c>
    </row>
    <row r="227" spans="2:12" x14ac:dyDescent="0.3">
      <c r="B227" s="31" t="s">
        <v>103</v>
      </c>
      <c r="C227" s="34" t="s">
        <v>290</v>
      </c>
      <c r="D227" s="32" t="s">
        <v>253</v>
      </c>
      <c r="E227" s="32" t="str">
        <f t="shared" si="3"/>
        <v>Em Perigo</v>
      </c>
      <c r="F227" s="30" t="str">
        <f>IFERROR(VLOOKUP(B227,Tabela2[],1,0),"Não Encontrado")</f>
        <v>Não Encontrado</v>
      </c>
      <c r="G227" s="12" t="s">
        <v>520</v>
      </c>
      <c r="I227" s="12" t="s">
        <v>536</v>
      </c>
      <c r="J227" s="42">
        <v>44562</v>
      </c>
      <c r="K227" s="33">
        <v>8</v>
      </c>
      <c r="L227" t="s">
        <v>651</v>
      </c>
    </row>
    <row r="228" spans="2:12" x14ac:dyDescent="0.3">
      <c r="B228" s="35" t="s">
        <v>239</v>
      </c>
      <c r="C228" s="12" t="s">
        <v>349</v>
      </c>
      <c r="D228" s="32" t="s">
        <v>252</v>
      </c>
      <c r="E228" s="32" t="str">
        <f t="shared" si="3"/>
        <v>Vulnerável</v>
      </c>
      <c r="F228" s="30" t="str">
        <f>IFERROR(VLOOKUP(B228,Tabela2[],1,0),"Não Encontrado")</f>
        <v>Não Encontrado</v>
      </c>
      <c r="G228" s="12" t="s">
        <v>517</v>
      </c>
      <c r="I228" s="12" t="s">
        <v>654</v>
      </c>
      <c r="J228" s="42">
        <v>43831</v>
      </c>
      <c r="K228" s="33" t="s">
        <v>550</v>
      </c>
      <c r="L228" t="s">
        <v>652</v>
      </c>
    </row>
    <row r="229" spans="2:12" x14ac:dyDescent="0.3">
      <c r="B229" s="35" t="s">
        <v>144</v>
      </c>
      <c r="C229" s="12" t="s">
        <v>291</v>
      </c>
      <c r="D229" s="32" t="s">
        <v>141</v>
      </c>
      <c r="E229" s="32" t="str">
        <f t="shared" si="3"/>
        <v>Criticamente em Perigo</v>
      </c>
      <c r="F229" s="30" t="str">
        <f>IFERROR(VLOOKUP(B229,Tabela2[],1,0),"Não Encontrado")</f>
        <v>Não Encontrado</v>
      </c>
      <c r="G229" s="12" t="s">
        <v>517</v>
      </c>
      <c r="I229" s="12" t="s">
        <v>528</v>
      </c>
      <c r="J229" s="42">
        <v>43466</v>
      </c>
      <c r="K229" s="33" t="s">
        <v>550</v>
      </c>
      <c r="L229" t="s">
        <v>651</v>
      </c>
    </row>
    <row r="230" spans="2:12" x14ac:dyDescent="0.3">
      <c r="B230" s="31" t="s">
        <v>4</v>
      </c>
      <c r="C230" s="34" t="s">
        <v>291</v>
      </c>
      <c r="D230" s="32" t="s">
        <v>253</v>
      </c>
      <c r="E230" s="32" t="str">
        <f t="shared" si="3"/>
        <v>Em Perigo</v>
      </c>
      <c r="F230" s="30" t="str">
        <f>IFERROR(VLOOKUP(B230,Tabela2[],1,0),"Não Encontrado")</f>
        <v>Não Encontrado</v>
      </c>
      <c r="G230" s="12" t="s">
        <v>517</v>
      </c>
      <c r="I230" s="12" t="s">
        <v>528</v>
      </c>
      <c r="J230" s="42">
        <v>44927</v>
      </c>
      <c r="K230" s="33" t="s">
        <v>550</v>
      </c>
      <c r="L230" t="s">
        <v>651</v>
      </c>
    </row>
    <row r="231" spans="2:12" x14ac:dyDescent="0.3">
      <c r="B231" s="31" t="s">
        <v>9</v>
      </c>
      <c r="C231" s="34" t="s">
        <v>291</v>
      </c>
      <c r="D231" s="32" t="s">
        <v>253</v>
      </c>
      <c r="E231" s="32" t="str">
        <f t="shared" si="3"/>
        <v>Em Perigo</v>
      </c>
      <c r="F231" s="30" t="str">
        <f>IFERROR(VLOOKUP(B231,Tabela2[],1,0),"Não Encontrado")</f>
        <v>Não Encontrado</v>
      </c>
      <c r="G231" s="12" t="s">
        <v>518</v>
      </c>
      <c r="I231" s="12" t="s">
        <v>528</v>
      </c>
      <c r="J231" s="42">
        <v>43466</v>
      </c>
      <c r="K231" s="33" t="s">
        <v>550</v>
      </c>
      <c r="L231" t="s">
        <v>652</v>
      </c>
    </row>
    <row r="232" spans="2:12" x14ac:dyDescent="0.3">
      <c r="B232" s="31" t="s">
        <v>11</v>
      </c>
      <c r="C232" s="34" t="s">
        <v>291</v>
      </c>
      <c r="D232" s="32" t="s">
        <v>253</v>
      </c>
      <c r="E232" s="32" t="str">
        <f t="shared" si="3"/>
        <v>Em Perigo</v>
      </c>
      <c r="F232" s="30" t="str">
        <f>IFERROR(VLOOKUP(B232,Tabela2[],1,0),"Não Encontrado")</f>
        <v>Não Encontrado</v>
      </c>
      <c r="G232" s="12" t="s">
        <v>517</v>
      </c>
      <c r="I232" s="12" t="s">
        <v>528</v>
      </c>
      <c r="J232" s="42">
        <v>40909</v>
      </c>
      <c r="K232" s="33" t="s">
        <v>550</v>
      </c>
      <c r="L232" t="s">
        <v>651</v>
      </c>
    </row>
    <row r="233" spans="2:12" x14ac:dyDescent="0.3">
      <c r="B233" s="31" t="s">
        <v>683</v>
      </c>
      <c r="C233" s="32" t="s">
        <v>291</v>
      </c>
      <c r="D233" s="32" t="s">
        <v>253</v>
      </c>
      <c r="E233" s="32" t="str">
        <f t="shared" si="3"/>
        <v>Em Perigo</v>
      </c>
      <c r="F233" s="30" t="str">
        <f>IFERROR(VLOOKUP(B233,Tabela2[],1,0),"Não Encontrado")</f>
        <v>Não Encontrado</v>
      </c>
      <c r="G233" s="12" t="s">
        <v>686</v>
      </c>
      <c r="I233" s="12" t="s">
        <v>536</v>
      </c>
      <c r="J233" s="42">
        <v>43466</v>
      </c>
      <c r="K233" s="33" t="s">
        <v>550</v>
      </c>
      <c r="L233" t="s">
        <v>651</v>
      </c>
    </row>
    <row r="234" spans="2:12" x14ac:dyDescent="0.3">
      <c r="B234" s="31" t="s">
        <v>36</v>
      </c>
      <c r="C234" s="34" t="s">
        <v>291</v>
      </c>
      <c r="D234" s="32" t="s">
        <v>253</v>
      </c>
      <c r="E234" s="32" t="str">
        <f t="shared" si="3"/>
        <v>Em Perigo</v>
      </c>
      <c r="F234" s="30" t="str">
        <f>IFERROR(VLOOKUP(B234,Tabela2[],1,0),"Não Encontrado")</f>
        <v>Não Encontrado</v>
      </c>
      <c r="G234" s="12" t="s">
        <v>517</v>
      </c>
      <c r="I234" s="12" t="s">
        <v>528</v>
      </c>
      <c r="J234" s="42">
        <v>43101</v>
      </c>
      <c r="K234" s="33" t="s">
        <v>550</v>
      </c>
      <c r="L234" t="s">
        <v>652</v>
      </c>
    </row>
    <row r="235" spans="2:12" x14ac:dyDescent="0.3">
      <c r="B235" s="31" t="s">
        <v>339</v>
      </c>
      <c r="C235" s="34" t="s">
        <v>291</v>
      </c>
      <c r="D235" s="32" t="s">
        <v>253</v>
      </c>
      <c r="E235" s="32" t="str">
        <f t="shared" si="3"/>
        <v>Em Perigo</v>
      </c>
      <c r="F235" s="30" t="str">
        <f>IFERROR(VLOOKUP(B235,Tabela2[],1,0),"Não Encontrado")</f>
        <v>Não Encontrado</v>
      </c>
      <c r="G235" s="12" t="s">
        <v>517</v>
      </c>
      <c r="I235" s="12" t="s">
        <v>528</v>
      </c>
      <c r="J235" s="42">
        <v>42370</v>
      </c>
      <c r="K235" s="33" t="s">
        <v>550</v>
      </c>
      <c r="L235" t="s">
        <v>652</v>
      </c>
    </row>
    <row r="236" spans="2:12" x14ac:dyDescent="0.3">
      <c r="B236" s="31" t="s">
        <v>533</v>
      </c>
      <c r="C236" s="34" t="s">
        <v>291</v>
      </c>
      <c r="D236" s="32" t="s">
        <v>253</v>
      </c>
      <c r="E236" s="32" t="str">
        <f t="shared" si="3"/>
        <v>Em Perigo</v>
      </c>
      <c r="F236" s="30" t="str">
        <f>IFERROR(VLOOKUP(B236,Tabela2[],1,0),"Não Encontrado")</f>
        <v>Não Encontrado</v>
      </c>
      <c r="G236" s="12" t="s">
        <v>517</v>
      </c>
      <c r="I236" s="12" t="s">
        <v>528</v>
      </c>
      <c r="J236" s="42">
        <v>44197</v>
      </c>
      <c r="K236" s="33" t="s">
        <v>550</v>
      </c>
      <c r="L236" t="s">
        <v>651</v>
      </c>
    </row>
    <row r="237" spans="2:12" x14ac:dyDescent="0.3">
      <c r="B237" s="31" t="s">
        <v>534</v>
      </c>
      <c r="C237" s="34" t="s">
        <v>291</v>
      </c>
      <c r="D237" s="32" t="s">
        <v>253</v>
      </c>
      <c r="E237" s="32" t="str">
        <f t="shared" si="3"/>
        <v>Em Perigo</v>
      </c>
      <c r="F237" s="30" t="str">
        <f>IFERROR(VLOOKUP(B237,Tabela2[],1,0),"Não Encontrado")</f>
        <v>Não Encontrado</v>
      </c>
      <c r="G237" s="12" t="s">
        <v>517</v>
      </c>
      <c r="I237" s="12" t="s">
        <v>528</v>
      </c>
      <c r="J237" s="42">
        <v>40179</v>
      </c>
      <c r="K237" s="33" t="s">
        <v>550</v>
      </c>
      <c r="L237" t="s">
        <v>651</v>
      </c>
    </row>
    <row r="238" spans="2:12" x14ac:dyDescent="0.3">
      <c r="B238" s="31" t="s">
        <v>105</v>
      </c>
      <c r="C238" s="34" t="s">
        <v>291</v>
      </c>
      <c r="D238" s="32" t="s">
        <v>253</v>
      </c>
      <c r="E238" s="32" t="str">
        <f t="shared" si="3"/>
        <v>Em Perigo</v>
      </c>
      <c r="F238" s="30" t="str">
        <f>IFERROR(VLOOKUP(B238,Tabela2[],1,0),"Não Encontrado")</f>
        <v>Não Encontrado</v>
      </c>
      <c r="G238" s="12" t="s">
        <v>517</v>
      </c>
      <c r="I238" s="12" t="s">
        <v>528</v>
      </c>
      <c r="J238" s="42">
        <v>43831</v>
      </c>
      <c r="K238" s="33" t="s">
        <v>550</v>
      </c>
      <c r="L238" t="s">
        <v>651</v>
      </c>
    </row>
    <row r="239" spans="2:12" x14ac:dyDescent="0.3">
      <c r="B239" s="35" t="s">
        <v>167</v>
      </c>
      <c r="C239" s="12" t="s">
        <v>291</v>
      </c>
      <c r="D239" s="32" t="s">
        <v>252</v>
      </c>
      <c r="E239" s="32" t="str">
        <f t="shared" si="3"/>
        <v>Vulnerável</v>
      </c>
      <c r="F239" s="30" t="str">
        <f>IFERROR(VLOOKUP(B239,Tabela2[],1,0),"Não Encontrado")</f>
        <v>Não Encontrado</v>
      </c>
      <c r="G239" s="12" t="s">
        <v>517</v>
      </c>
      <c r="H239" s="12" t="s">
        <v>528</v>
      </c>
      <c r="I239" s="12" t="s">
        <v>654</v>
      </c>
      <c r="J239" s="42">
        <v>43831</v>
      </c>
      <c r="K239" s="33" t="s">
        <v>550</v>
      </c>
      <c r="L239" t="s">
        <v>652</v>
      </c>
    </row>
    <row r="240" spans="2:12" x14ac:dyDescent="0.3">
      <c r="B240" s="35" t="s">
        <v>211</v>
      </c>
      <c r="C240" s="34" t="s">
        <v>291</v>
      </c>
      <c r="D240" s="32" t="s">
        <v>252</v>
      </c>
      <c r="E240" s="32" t="str">
        <f t="shared" si="3"/>
        <v>Vulnerável</v>
      </c>
      <c r="F240" s="30" t="str">
        <f>IFERROR(VLOOKUP(B240,Tabela2[],1,0),"Não Encontrado")</f>
        <v>Não Encontrado</v>
      </c>
      <c r="G240" s="12" t="s">
        <v>517</v>
      </c>
      <c r="I240" s="12" t="s">
        <v>654</v>
      </c>
      <c r="J240" s="42">
        <v>43101</v>
      </c>
      <c r="K240" s="33" t="s">
        <v>550</v>
      </c>
      <c r="L240" t="s">
        <v>652</v>
      </c>
    </row>
    <row r="241" spans="2:12" x14ac:dyDescent="0.3">
      <c r="B241" s="31" t="s">
        <v>106</v>
      </c>
      <c r="C241" s="34" t="s">
        <v>315</v>
      </c>
      <c r="D241" s="32" t="s">
        <v>253</v>
      </c>
      <c r="E241" s="32" t="str">
        <f t="shared" si="3"/>
        <v>Em Perigo</v>
      </c>
      <c r="F241" s="30" t="str">
        <f>IFERROR(VLOOKUP(B241,Tabela2[],1,0),"Não Encontrado")</f>
        <v>Não Encontrado</v>
      </c>
      <c r="G241" s="12" t="s">
        <v>519</v>
      </c>
      <c r="I241" s="12" t="s">
        <v>528</v>
      </c>
      <c r="J241" s="42">
        <v>44562</v>
      </c>
      <c r="K241" s="33" t="s">
        <v>550</v>
      </c>
      <c r="L241" t="s">
        <v>652</v>
      </c>
    </row>
    <row r="242" spans="2:12" x14ac:dyDescent="0.3">
      <c r="B242" s="35" t="s">
        <v>233</v>
      </c>
      <c r="C242" s="12" t="s">
        <v>347</v>
      </c>
      <c r="D242" s="32" t="s">
        <v>252</v>
      </c>
      <c r="E242" s="32" t="str">
        <f t="shared" si="3"/>
        <v>Vulnerável</v>
      </c>
      <c r="F242" s="30" t="str">
        <f>IFERROR(VLOOKUP(B242,Tabela2[],1,0),"Não Encontrado")</f>
        <v>Não Encontrado</v>
      </c>
      <c r="G242" s="12" t="s">
        <v>517</v>
      </c>
      <c r="I242" s="12" t="s">
        <v>654</v>
      </c>
      <c r="J242" s="42">
        <v>43831</v>
      </c>
      <c r="K242" s="33" t="s">
        <v>550</v>
      </c>
      <c r="L242" t="s">
        <v>652</v>
      </c>
    </row>
    <row r="243" spans="2:12" x14ac:dyDescent="0.3">
      <c r="B243" s="35" t="s">
        <v>153</v>
      </c>
      <c r="C243" s="12" t="s">
        <v>311</v>
      </c>
      <c r="D243" s="32" t="s">
        <v>141</v>
      </c>
      <c r="E243" s="32" t="str">
        <f t="shared" si="3"/>
        <v>Criticamente em Perigo</v>
      </c>
      <c r="F243" s="30" t="str">
        <f>IFERROR(VLOOKUP(B243,Tabela2[],1,0),"Não Encontrado")</f>
        <v>Não Encontrado</v>
      </c>
      <c r="G243" s="12" t="s">
        <v>517</v>
      </c>
      <c r="I243" s="12" t="s">
        <v>536</v>
      </c>
      <c r="J243" s="42">
        <v>43101</v>
      </c>
      <c r="K243" s="33">
        <v>7</v>
      </c>
      <c r="L243" t="s">
        <v>651</v>
      </c>
    </row>
    <row r="244" spans="2:12" x14ac:dyDescent="0.3">
      <c r="B244" s="31" t="s">
        <v>54</v>
      </c>
      <c r="C244" s="34" t="s">
        <v>311</v>
      </c>
      <c r="D244" s="32" t="s">
        <v>253</v>
      </c>
      <c r="E244" s="32" t="str">
        <f t="shared" si="3"/>
        <v>Em Perigo</v>
      </c>
      <c r="F244" s="30" t="str">
        <f>IFERROR(VLOOKUP(B244,Tabela2[],1,0),"Não Encontrado")</f>
        <v>Não Encontrado</v>
      </c>
      <c r="G244" s="12" t="s">
        <v>517</v>
      </c>
      <c r="I244" s="12" t="s">
        <v>528</v>
      </c>
      <c r="J244" s="42">
        <v>44562</v>
      </c>
      <c r="K244" s="33" t="s">
        <v>550</v>
      </c>
      <c r="L244" t="s">
        <v>651</v>
      </c>
    </row>
    <row r="245" spans="2:12" x14ac:dyDescent="0.3">
      <c r="B245" s="31" t="s">
        <v>107</v>
      </c>
      <c r="C245" s="34" t="s">
        <v>292</v>
      </c>
      <c r="D245" s="32" t="s">
        <v>253</v>
      </c>
      <c r="E245" s="32" t="str">
        <f t="shared" si="3"/>
        <v>Em Perigo</v>
      </c>
      <c r="F245" s="30" t="str">
        <f>IFERROR(VLOOKUP(B245,Tabela2[],1,0),"Não Encontrado")</f>
        <v>Portulaca hatschbachii</v>
      </c>
      <c r="G245" s="12" t="s">
        <v>517</v>
      </c>
      <c r="I245" s="12" t="s">
        <v>528</v>
      </c>
      <c r="J245" s="42">
        <v>44562</v>
      </c>
      <c r="K245" s="33" t="s">
        <v>550</v>
      </c>
      <c r="L245" t="s">
        <v>650</v>
      </c>
    </row>
    <row r="246" spans="2:12" x14ac:dyDescent="0.3">
      <c r="B246" s="31" t="s">
        <v>52</v>
      </c>
      <c r="C246" s="34" t="s">
        <v>293</v>
      </c>
      <c r="D246" s="32" t="s">
        <v>253</v>
      </c>
      <c r="E246" s="32" t="str">
        <f t="shared" si="3"/>
        <v>Em Perigo</v>
      </c>
      <c r="F246" s="30" t="str">
        <f>IFERROR(VLOOKUP(B246,Tabela2[],1,0),"Não Encontrado")</f>
        <v>Não Encontrado</v>
      </c>
      <c r="G246" s="12" t="s">
        <v>519</v>
      </c>
      <c r="I246" s="12" t="s">
        <v>528</v>
      </c>
      <c r="J246" s="42">
        <v>43466</v>
      </c>
      <c r="K246" s="33" t="s">
        <v>550</v>
      </c>
      <c r="L246" t="s">
        <v>651</v>
      </c>
    </row>
    <row r="247" spans="2:12" x14ac:dyDescent="0.3">
      <c r="B247" s="31" t="s">
        <v>53</v>
      </c>
      <c r="C247" s="34" t="s">
        <v>293</v>
      </c>
      <c r="D247" s="32" t="s">
        <v>253</v>
      </c>
      <c r="E247" s="32" t="str">
        <f t="shared" si="3"/>
        <v>Em Perigo</v>
      </c>
      <c r="F247" s="30" t="str">
        <f>IFERROR(VLOOKUP(B247,Tabela2[],1,0),"Não Encontrado")</f>
        <v>Não Encontrado</v>
      </c>
      <c r="G247" s="12" t="s">
        <v>519</v>
      </c>
      <c r="I247" s="12" t="s">
        <v>528</v>
      </c>
      <c r="J247" s="42">
        <v>44197</v>
      </c>
      <c r="K247" s="33" t="s">
        <v>550</v>
      </c>
      <c r="L247" t="s">
        <v>651</v>
      </c>
    </row>
    <row r="248" spans="2:12" x14ac:dyDescent="0.3">
      <c r="B248" s="31" t="s">
        <v>658</v>
      </c>
      <c r="C248" s="32" t="s">
        <v>293</v>
      </c>
      <c r="D248" s="32" t="s">
        <v>253</v>
      </c>
      <c r="E248" s="32" t="str">
        <f t="shared" si="3"/>
        <v>Em Perigo</v>
      </c>
      <c r="F248" s="30" t="str">
        <f>IFERROR(VLOOKUP(B248,Tabela2[],1,0),"Não Encontrado")</f>
        <v>Roupala asplenioides</v>
      </c>
      <c r="G248" s="12" t="s">
        <v>530</v>
      </c>
      <c r="I248" s="12" t="s">
        <v>536</v>
      </c>
      <c r="J248" s="42">
        <v>43101</v>
      </c>
      <c r="K248" s="33" t="s">
        <v>550</v>
      </c>
      <c r="L248" t="s">
        <v>651</v>
      </c>
    </row>
    <row r="249" spans="2:12" x14ac:dyDescent="0.3">
      <c r="B249" s="35" t="s">
        <v>236</v>
      </c>
      <c r="C249" s="12" t="s">
        <v>293</v>
      </c>
      <c r="D249" s="32" t="s">
        <v>252</v>
      </c>
      <c r="E249" s="32" t="str">
        <f t="shared" si="3"/>
        <v>Vulnerável</v>
      </c>
      <c r="F249" s="30" t="str">
        <f>IFERROR(VLOOKUP(B249,Tabela2[],1,0),"Não Encontrado")</f>
        <v>Não Encontrado</v>
      </c>
      <c r="G249" s="12" t="s">
        <v>519</v>
      </c>
      <c r="I249" s="12" t="s">
        <v>654</v>
      </c>
      <c r="J249" s="42">
        <v>41640</v>
      </c>
      <c r="K249" s="33" t="s">
        <v>550</v>
      </c>
      <c r="L249" t="s">
        <v>651</v>
      </c>
    </row>
    <row r="250" spans="2:12" x14ac:dyDescent="0.3">
      <c r="B250" s="35" t="s">
        <v>186</v>
      </c>
      <c r="C250" s="12" t="s">
        <v>322</v>
      </c>
      <c r="D250" s="32" t="s">
        <v>252</v>
      </c>
      <c r="E250" s="32" t="str">
        <f t="shared" si="3"/>
        <v>Vulnerável</v>
      </c>
      <c r="F250" s="30" t="str">
        <f>IFERROR(VLOOKUP(B250,Tabela2[],1,0),"Não Encontrado")</f>
        <v>Não Encontrado</v>
      </c>
      <c r="G250" s="12" t="s">
        <v>517</v>
      </c>
      <c r="I250" s="12" t="s">
        <v>654</v>
      </c>
      <c r="J250" s="42">
        <v>43466</v>
      </c>
      <c r="K250" s="33" t="s">
        <v>550</v>
      </c>
      <c r="L250" t="s">
        <v>652</v>
      </c>
    </row>
    <row r="251" spans="2:12" x14ac:dyDescent="0.3">
      <c r="B251" s="31" t="s">
        <v>31</v>
      </c>
      <c r="C251" s="34" t="s">
        <v>294</v>
      </c>
      <c r="D251" s="32" t="s">
        <v>253</v>
      </c>
      <c r="E251" s="32" t="str">
        <f t="shared" si="3"/>
        <v>Em Perigo</v>
      </c>
      <c r="F251" s="30" t="str">
        <f>IFERROR(VLOOKUP(B251,Tabela2[],1,0),"Não Encontrado")</f>
        <v>Não Encontrado</v>
      </c>
      <c r="G251" s="12" t="s">
        <v>520</v>
      </c>
      <c r="I251" s="12" t="s">
        <v>528</v>
      </c>
      <c r="J251" s="42">
        <v>44562</v>
      </c>
      <c r="K251" s="33" t="s">
        <v>550</v>
      </c>
      <c r="L251" t="s">
        <v>652</v>
      </c>
    </row>
    <row r="252" spans="2:12" x14ac:dyDescent="0.3">
      <c r="B252" s="31" t="s">
        <v>115</v>
      </c>
      <c r="C252" s="34" t="s">
        <v>294</v>
      </c>
      <c r="D252" s="32" t="s">
        <v>253</v>
      </c>
      <c r="E252" s="32" t="str">
        <f t="shared" si="3"/>
        <v>Em Perigo</v>
      </c>
      <c r="F252" s="30" t="str">
        <f>IFERROR(VLOOKUP(B252,Tabela2[],1,0),"Não Encontrado")</f>
        <v>Não Encontrado</v>
      </c>
      <c r="G252" s="12" t="s">
        <v>520</v>
      </c>
      <c r="I252" s="12" t="s">
        <v>536</v>
      </c>
      <c r="J252" s="42">
        <v>44562</v>
      </c>
      <c r="K252" s="33" t="s">
        <v>550</v>
      </c>
      <c r="L252" t="s">
        <v>651</v>
      </c>
    </row>
    <row r="253" spans="2:12" x14ac:dyDescent="0.3">
      <c r="B253" s="35" t="s">
        <v>185</v>
      </c>
      <c r="C253" s="12" t="s">
        <v>294</v>
      </c>
      <c r="D253" s="32" t="s">
        <v>252</v>
      </c>
      <c r="E253" s="32" t="str">
        <f t="shared" si="3"/>
        <v>Vulnerável</v>
      </c>
      <c r="F253" s="30" t="str">
        <f>IFERROR(VLOOKUP(B253,Tabela2[],1,0),"Não Encontrado")</f>
        <v>Discaria americana</v>
      </c>
      <c r="G253" s="12" t="s">
        <v>531</v>
      </c>
      <c r="I253" s="12" t="s">
        <v>654</v>
      </c>
      <c r="J253" s="42">
        <v>44197</v>
      </c>
      <c r="K253" s="33" t="s">
        <v>550</v>
      </c>
      <c r="L253" t="s">
        <v>652</v>
      </c>
    </row>
    <row r="254" spans="2:12" x14ac:dyDescent="0.3">
      <c r="B254" s="35" t="s">
        <v>235</v>
      </c>
      <c r="C254" s="12" t="s">
        <v>294</v>
      </c>
      <c r="D254" s="32" t="s">
        <v>252</v>
      </c>
      <c r="E254" s="32" t="str">
        <f t="shared" si="3"/>
        <v>Vulnerável</v>
      </c>
      <c r="F254" s="30" t="str">
        <f>IFERROR(VLOOKUP(B254,Tabela2[],1,0),"Não Encontrado")</f>
        <v>Não Encontrado</v>
      </c>
      <c r="G254" s="12" t="s">
        <v>519</v>
      </c>
      <c r="I254" s="12" t="s">
        <v>654</v>
      </c>
      <c r="J254" s="42">
        <v>44562</v>
      </c>
      <c r="K254" s="33" t="s">
        <v>550</v>
      </c>
      <c r="L254" t="s">
        <v>652</v>
      </c>
    </row>
    <row r="255" spans="2:12" x14ac:dyDescent="0.3">
      <c r="B255" s="35" t="s">
        <v>151</v>
      </c>
      <c r="C255" s="12" t="s">
        <v>296</v>
      </c>
      <c r="D255" s="32" t="s">
        <v>141</v>
      </c>
      <c r="E255" s="32" t="str">
        <f t="shared" si="3"/>
        <v>Criticamente em Perigo</v>
      </c>
      <c r="F255" s="30" t="str">
        <f>IFERROR(VLOOKUP(B255,Tabela2[],1,0),"Não Encontrado")</f>
        <v>Galium rubidiflorum</v>
      </c>
      <c r="G255" s="12" t="s">
        <v>517</v>
      </c>
      <c r="I255" s="12" t="s">
        <v>536</v>
      </c>
      <c r="J255" s="42">
        <v>24108</v>
      </c>
      <c r="K255" s="33">
        <v>1</v>
      </c>
      <c r="L255" t="s">
        <v>650</v>
      </c>
    </row>
    <row r="256" spans="2:12" x14ac:dyDescent="0.3">
      <c r="B256" s="31" t="s">
        <v>112</v>
      </c>
      <c r="C256" s="34" t="s">
        <v>296</v>
      </c>
      <c r="D256" s="32" t="s">
        <v>253</v>
      </c>
      <c r="E256" s="32" t="str">
        <f t="shared" si="3"/>
        <v>Em Perigo</v>
      </c>
      <c r="F256" s="30" t="str">
        <f>IFERROR(VLOOKUP(B256,Tabela2[],1,0),"Não Encontrado")</f>
        <v>Não Encontrado</v>
      </c>
      <c r="G256" s="12" t="s">
        <v>517</v>
      </c>
      <c r="I256" s="12" t="s">
        <v>536</v>
      </c>
      <c r="J256" s="42">
        <v>44562</v>
      </c>
      <c r="K256" s="33" t="s">
        <v>550</v>
      </c>
      <c r="L256" t="s">
        <v>651</v>
      </c>
    </row>
    <row r="257" spans="2:12" x14ac:dyDescent="0.3">
      <c r="B257" s="31" t="s">
        <v>295</v>
      </c>
      <c r="C257" s="34" t="s">
        <v>296</v>
      </c>
      <c r="D257" s="32" t="s">
        <v>253</v>
      </c>
      <c r="E257" s="32" t="str">
        <f t="shared" si="3"/>
        <v>Em Perigo</v>
      </c>
      <c r="F257" s="30" t="str">
        <f>IFERROR(VLOOKUP(B257,Tabela2[],1,0),"Não Encontrado")</f>
        <v>Não Encontrado</v>
      </c>
      <c r="G257" s="12" t="s">
        <v>520</v>
      </c>
      <c r="H257" s="12" t="s">
        <v>528</v>
      </c>
      <c r="I257" s="12" t="s">
        <v>528</v>
      </c>
      <c r="J257" s="42">
        <v>44927</v>
      </c>
      <c r="K257" s="33" t="s">
        <v>550</v>
      </c>
      <c r="L257" t="s">
        <v>652</v>
      </c>
    </row>
    <row r="258" spans="2:12" x14ac:dyDescent="0.3">
      <c r="B258" s="31" t="s">
        <v>117</v>
      </c>
      <c r="C258" s="34" t="s">
        <v>296</v>
      </c>
      <c r="D258" s="32" t="s">
        <v>253</v>
      </c>
      <c r="E258" s="32" t="str">
        <f t="shared" ref="E258:E293" si="4">IF(D258="EN","Em Perigo",IF(D258="VU","Vulnerável","Criticamente em Perigo"))</f>
        <v>Em Perigo</v>
      </c>
      <c r="F258" s="30" t="str">
        <f>IFERROR(VLOOKUP(B258,Tabela2[],1,0),"Não Encontrado")</f>
        <v>Não Encontrado</v>
      </c>
      <c r="G258" s="12" t="s">
        <v>523</v>
      </c>
      <c r="I258" s="12" t="s">
        <v>528</v>
      </c>
      <c r="J258" s="42">
        <v>43101</v>
      </c>
      <c r="K258" s="33" t="s">
        <v>550</v>
      </c>
      <c r="L258" t="s">
        <v>652</v>
      </c>
    </row>
    <row r="259" spans="2:12" x14ac:dyDescent="0.3">
      <c r="B259" s="35" t="s">
        <v>196</v>
      </c>
      <c r="C259" s="34" t="s">
        <v>296</v>
      </c>
      <c r="D259" s="32" t="s">
        <v>252</v>
      </c>
      <c r="E259" s="32" t="str">
        <f t="shared" si="4"/>
        <v>Vulnerável</v>
      </c>
      <c r="F259" s="30" t="str">
        <f>IFERROR(VLOOKUP(B259,Tabela2[],1,0),"Não Encontrado")</f>
        <v>Galianthe elegans</v>
      </c>
      <c r="G259" s="12" t="s">
        <v>522</v>
      </c>
      <c r="H259" s="12" t="s">
        <v>528</v>
      </c>
      <c r="I259" s="12" t="s">
        <v>654</v>
      </c>
      <c r="J259" s="42">
        <v>42736</v>
      </c>
      <c r="K259" s="33" t="s">
        <v>550</v>
      </c>
      <c r="L259" t="s">
        <v>650</v>
      </c>
    </row>
    <row r="260" spans="2:12" x14ac:dyDescent="0.3">
      <c r="B260" s="35" t="s">
        <v>234</v>
      </c>
      <c r="C260" s="12" t="s">
        <v>296</v>
      </c>
      <c r="D260" s="32" t="s">
        <v>252</v>
      </c>
      <c r="E260" s="32" t="str">
        <f t="shared" si="4"/>
        <v>Vulnerável</v>
      </c>
      <c r="F260" s="30" t="str">
        <f>IFERROR(VLOOKUP(B260,Tabela2[],1,0),"Não Encontrado")</f>
        <v>Não Encontrado</v>
      </c>
      <c r="G260" s="12" t="s">
        <v>530</v>
      </c>
      <c r="I260" s="12" t="s">
        <v>654</v>
      </c>
      <c r="J260" s="42">
        <v>44562</v>
      </c>
      <c r="K260" s="33" t="s">
        <v>550</v>
      </c>
      <c r="L260" t="s">
        <v>651</v>
      </c>
    </row>
    <row r="261" spans="2:12" x14ac:dyDescent="0.3">
      <c r="B261" s="35" t="s">
        <v>166</v>
      </c>
      <c r="C261" s="12" t="s">
        <v>320</v>
      </c>
      <c r="D261" s="32" t="s">
        <v>252</v>
      </c>
      <c r="E261" s="32" t="str">
        <f t="shared" si="4"/>
        <v>Vulnerável</v>
      </c>
      <c r="F261" s="30" t="str">
        <f>IFERROR(VLOOKUP(B261,Tabela2[],1,0),"Não Encontrado")</f>
        <v>Abatia angeliana</v>
      </c>
      <c r="G261" s="12" t="s">
        <v>520</v>
      </c>
      <c r="I261" s="12" t="s">
        <v>654</v>
      </c>
      <c r="J261" s="42">
        <v>44927</v>
      </c>
      <c r="K261" s="33" t="s">
        <v>550</v>
      </c>
      <c r="L261" t="s">
        <v>650</v>
      </c>
    </row>
    <row r="262" spans="2:12" x14ac:dyDescent="0.3">
      <c r="B262" s="35" t="s">
        <v>677</v>
      </c>
      <c r="C262" s="12" t="s">
        <v>320</v>
      </c>
      <c r="D262" s="32" t="s">
        <v>252</v>
      </c>
      <c r="E262" s="32" t="str">
        <f t="shared" si="4"/>
        <v>Vulnerável</v>
      </c>
      <c r="F262" s="30" t="str">
        <f>IFERROR(VLOOKUP(B262,Tabela2[],1,0),"Não Encontrado")</f>
        <v>Casearia paranaensis</v>
      </c>
      <c r="G262" s="12" t="s">
        <v>519</v>
      </c>
      <c r="I262" s="12" t="s">
        <v>536</v>
      </c>
      <c r="J262" s="42">
        <v>43831</v>
      </c>
      <c r="K262" s="33" t="s">
        <v>550</v>
      </c>
      <c r="L262" t="s">
        <v>651</v>
      </c>
    </row>
    <row r="263" spans="2:12" x14ac:dyDescent="0.3">
      <c r="B263" s="35" t="s">
        <v>249</v>
      </c>
      <c r="C263" s="12" t="s">
        <v>320</v>
      </c>
      <c r="D263" s="32" t="s">
        <v>252</v>
      </c>
      <c r="E263" s="32" t="str">
        <f t="shared" si="4"/>
        <v>Vulnerável</v>
      </c>
      <c r="F263" s="30" t="str">
        <f>IFERROR(VLOOKUP(B263,Tabela2[],1,0),"Não Encontrado")</f>
        <v>Não Encontrado</v>
      </c>
      <c r="G263" s="12" t="s">
        <v>519</v>
      </c>
      <c r="I263" s="12" t="s">
        <v>654</v>
      </c>
      <c r="J263" s="42">
        <v>44927</v>
      </c>
      <c r="K263" s="33" t="s">
        <v>550</v>
      </c>
      <c r="L263" t="s">
        <v>651</v>
      </c>
    </row>
    <row r="264" spans="2:12" x14ac:dyDescent="0.3">
      <c r="B264" s="35" t="s">
        <v>162</v>
      </c>
      <c r="C264" s="12" t="s">
        <v>318</v>
      </c>
      <c r="D264" s="32" t="s">
        <v>141</v>
      </c>
      <c r="E264" s="32" t="str">
        <f t="shared" si="4"/>
        <v>Criticamente em Perigo</v>
      </c>
      <c r="F264" s="30" t="str">
        <f>IFERROR(VLOOKUP(B264,Tabela2[],1,0),"Não Encontrado")</f>
        <v>Serjania hatschbachii</v>
      </c>
      <c r="G264" s="12" t="s">
        <v>524</v>
      </c>
      <c r="I264" s="12" t="s">
        <v>536</v>
      </c>
      <c r="J264" s="42">
        <v>44927</v>
      </c>
      <c r="K264" s="33">
        <v>7</v>
      </c>
      <c r="L264" t="s">
        <v>651</v>
      </c>
    </row>
    <row r="265" spans="2:12" x14ac:dyDescent="0.3">
      <c r="B265" s="35" t="s">
        <v>219</v>
      </c>
      <c r="C265" s="12" t="s">
        <v>318</v>
      </c>
      <c r="D265" s="32" t="s">
        <v>252</v>
      </c>
      <c r="E265" s="32" t="str">
        <f t="shared" si="4"/>
        <v>Vulnerável</v>
      </c>
      <c r="F265" s="30" t="str">
        <f>IFERROR(VLOOKUP(B265,Tabela2[],1,0),"Não Encontrado")</f>
        <v>Não Encontrado</v>
      </c>
      <c r="G265" s="12" t="s">
        <v>519</v>
      </c>
      <c r="I265" s="12" t="s">
        <v>654</v>
      </c>
      <c r="J265" s="42">
        <v>43101</v>
      </c>
      <c r="K265" s="33" t="s">
        <v>550</v>
      </c>
      <c r="L265" t="s">
        <v>651</v>
      </c>
    </row>
    <row r="266" spans="2:12" x14ac:dyDescent="0.3">
      <c r="B266" s="31" t="s">
        <v>108</v>
      </c>
      <c r="C266" s="34" t="s">
        <v>297</v>
      </c>
      <c r="D266" s="32" t="s">
        <v>253</v>
      </c>
      <c r="E266" s="32" t="str">
        <f t="shared" si="4"/>
        <v>Em Perigo</v>
      </c>
      <c r="F266" s="30" t="str">
        <f>IFERROR(VLOOKUP(B266,Tabela2[],1,0),"Não Encontrado")</f>
        <v>Pouteria bullata</v>
      </c>
      <c r="G266" s="12" t="s">
        <v>519</v>
      </c>
      <c r="I266" s="12" t="s">
        <v>528</v>
      </c>
      <c r="J266" s="42">
        <v>44562</v>
      </c>
      <c r="K266" s="33" t="s">
        <v>550</v>
      </c>
      <c r="L266" t="s">
        <v>651</v>
      </c>
    </row>
    <row r="267" spans="2:12" x14ac:dyDescent="0.3">
      <c r="B267" s="31" t="s">
        <v>26</v>
      </c>
      <c r="C267" s="34" t="s">
        <v>298</v>
      </c>
      <c r="D267" s="32" t="s">
        <v>253</v>
      </c>
      <c r="E267" s="32" t="str">
        <f t="shared" si="4"/>
        <v>Em Perigo</v>
      </c>
      <c r="F267" s="30" t="str">
        <f>IFERROR(VLOOKUP(B267,Tabela2[],1,0),"Não Encontrado")</f>
        <v>Não Encontrado</v>
      </c>
      <c r="G267" s="12" t="s">
        <v>520</v>
      </c>
      <c r="H267" s="12" t="s">
        <v>528</v>
      </c>
      <c r="I267" s="12" t="s">
        <v>528</v>
      </c>
      <c r="J267" s="42">
        <v>44927</v>
      </c>
      <c r="K267" s="33" t="s">
        <v>550</v>
      </c>
      <c r="L267" t="s">
        <v>652</v>
      </c>
    </row>
    <row r="268" spans="2:12" x14ac:dyDescent="0.3">
      <c r="B268" s="31" t="s">
        <v>120</v>
      </c>
      <c r="C268" s="34" t="s">
        <v>299</v>
      </c>
      <c r="D268" s="32" t="s">
        <v>253</v>
      </c>
      <c r="E268" s="32" t="str">
        <f t="shared" si="4"/>
        <v>Em Perigo</v>
      </c>
      <c r="F268" s="30" t="str">
        <f>IFERROR(VLOOKUP(B268,Tabela2[],1,0),"Não Encontrado")</f>
        <v>Não Encontrado</v>
      </c>
      <c r="G268" s="12" t="s">
        <v>524</v>
      </c>
      <c r="I268" s="12" t="s">
        <v>528</v>
      </c>
      <c r="J268" s="42">
        <v>36526</v>
      </c>
      <c r="K268" s="33" t="s">
        <v>550</v>
      </c>
      <c r="L268" t="s">
        <v>651</v>
      </c>
    </row>
    <row r="269" spans="2:12" x14ac:dyDescent="0.3">
      <c r="B269" s="31" t="s">
        <v>71</v>
      </c>
      <c r="C269" s="34" t="s">
        <v>277</v>
      </c>
      <c r="D269" s="32" t="s">
        <v>253</v>
      </c>
      <c r="E269" s="32" t="str">
        <f t="shared" si="4"/>
        <v>Em Perigo</v>
      </c>
      <c r="F269" s="30" t="str">
        <f>IFERROR(VLOOKUP(B269,Tabela2[],1,0),"Não Encontrado")</f>
        <v>Não Encontrado</v>
      </c>
      <c r="G269" s="12" t="s">
        <v>517</v>
      </c>
      <c r="I269" s="12" t="s">
        <v>528</v>
      </c>
      <c r="J269" s="42">
        <v>43466</v>
      </c>
      <c r="K269" s="33" t="s">
        <v>550</v>
      </c>
      <c r="L269" t="s">
        <v>651</v>
      </c>
    </row>
    <row r="270" spans="2:12" x14ac:dyDescent="0.3">
      <c r="B270" s="31" t="s">
        <v>114</v>
      </c>
      <c r="C270" s="34" t="s">
        <v>277</v>
      </c>
      <c r="D270" s="32" t="s">
        <v>253</v>
      </c>
      <c r="E270" s="32" t="str">
        <f t="shared" si="4"/>
        <v>Em Perigo</v>
      </c>
      <c r="F270" s="30" t="str">
        <f>IFERROR(VLOOKUP(B270,Tabela2[],1,0),"Não Encontrado")</f>
        <v>Schwenckia curviflora</v>
      </c>
      <c r="G270" s="12" t="s">
        <v>517</v>
      </c>
      <c r="I270" s="12" t="s">
        <v>528</v>
      </c>
      <c r="J270" s="42">
        <v>44562</v>
      </c>
      <c r="K270" s="33" t="s">
        <v>550</v>
      </c>
      <c r="L270" t="s">
        <v>652</v>
      </c>
    </row>
    <row r="271" spans="2:12" x14ac:dyDescent="0.3">
      <c r="B271" s="31" t="s">
        <v>121</v>
      </c>
      <c r="C271" s="34" t="s">
        <v>277</v>
      </c>
      <c r="D271" s="32" t="s">
        <v>253</v>
      </c>
      <c r="E271" s="32" t="str">
        <f t="shared" si="4"/>
        <v>Em Perigo</v>
      </c>
      <c r="F271" s="30" t="str">
        <f>IFERROR(VLOOKUP(B271,Tabela2[],1,0),"Não Encontrado")</f>
        <v>Não Encontrado</v>
      </c>
      <c r="G271" s="12" t="s">
        <v>523</v>
      </c>
      <c r="I271" s="12" t="s">
        <v>528</v>
      </c>
      <c r="J271" s="42">
        <v>42005</v>
      </c>
      <c r="K271" s="33" t="s">
        <v>550</v>
      </c>
      <c r="L271" t="s">
        <v>651</v>
      </c>
    </row>
    <row r="272" spans="2:12" x14ac:dyDescent="0.3">
      <c r="B272" s="31" t="s">
        <v>122</v>
      </c>
      <c r="C272" s="34" t="s">
        <v>277</v>
      </c>
      <c r="D272" s="32" t="s">
        <v>253</v>
      </c>
      <c r="E272" s="32" t="str">
        <f t="shared" si="4"/>
        <v>Em Perigo</v>
      </c>
      <c r="F272" s="30" t="str">
        <f>IFERROR(VLOOKUP(B272,Tabela2[],1,0),"Não Encontrado")</f>
        <v>Não Encontrado</v>
      </c>
      <c r="G272" s="12" t="s">
        <v>523</v>
      </c>
      <c r="I272" s="12" t="s">
        <v>528</v>
      </c>
      <c r="J272" s="42">
        <v>40544</v>
      </c>
      <c r="K272" s="33" t="s">
        <v>550</v>
      </c>
      <c r="L272" t="s">
        <v>651</v>
      </c>
    </row>
    <row r="273" spans="2:12" x14ac:dyDescent="0.3">
      <c r="B273" s="31" t="s">
        <v>123</v>
      </c>
      <c r="C273" s="34" t="s">
        <v>277</v>
      </c>
      <c r="D273" s="32" t="s">
        <v>253</v>
      </c>
      <c r="E273" s="32" t="str">
        <f t="shared" si="4"/>
        <v>Em Perigo</v>
      </c>
      <c r="F273" s="30" t="str">
        <f>IFERROR(VLOOKUP(B273,Tabela2[],1,0),"Não Encontrado")</f>
        <v>Não Encontrado</v>
      </c>
      <c r="G273" s="12" t="s">
        <v>519</v>
      </c>
      <c r="I273" s="12" t="s">
        <v>528</v>
      </c>
      <c r="J273" s="42">
        <v>44197</v>
      </c>
      <c r="K273" s="33" t="s">
        <v>550</v>
      </c>
      <c r="L273" t="s">
        <v>651</v>
      </c>
    </row>
    <row r="274" spans="2:12" x14ac:dyDescent="0.3">
      <c r="B274" s="31" t="s">
        <v>124</v>
      </c>
      <c r="C274" s="34" t="s">
        <v>277</v>
      </c>
      <c r="D274" s="32" t="s">
        <v>253</v>
      </c>
      <c r="E274" s="32" t="str">
        <f t="shared" si="4"/>
        <v>Em Perigo</v>
      </c>
      <c r="F274" s="30" t="str">
        <f>IFERROR(VLOOKUP(B274,Tabela2[],1,0),"Não Encontrado")</f>
        <v>Não Encontrado</v>
      </c>
      <c r="G274" s="12" t="s">
        <v>524</v>
      </c>
      <c r="I274" s="12" t="s">
        <v>528</v>
      </c>
      <c r="J274" s="42">
        <v>44562</v>
      </c>
      <c r="K274" s="33" t="s">
        <v>550</v>
      </c>
      <c r="L274" t="s">
        <v>651</v>
      </c>
    </row>
    <row r="275" spans="2:12" x14ac:dyDescent="0.3">
      <c r="B275" s="35" t="s">
        <v>175</v>
      </c>
      <c r="C275" s="12" t="s">
        <v>277</v>
      </c>
      <c r="D275" s="32" t="s">
        <v>252</v>
      </c>
      <c r="E275" s="32" t="str">
        <f t="shared" si="4"/>
        <v>Vulnerável</v>
      </c>
      <c r="F275" s="30" t="str">
        <f>IFERROR(VLOOKUP(B275,Tabela2[],1,0),"Não Encontrado")</f>
        <v>Calibrachoa spathulata</v>
      </c>
      <c r="G275" s="12" t="s">
        <v>517</v>
      </c>
      <c r="H275" s="12" t="s">
        <v>528</v>
      </c>
      <c r="I275" s="12" t="s">
        <v>654</v>
      </c>
      <c r="J275" s="42">
        <v>43831</v>
      </c>
      <c r="K275" s="33" t="s">
        <v>550</v>
      </c>
      <c r="L275" t="s">
        <v>651</v>
      </c>
    </row>
    <row r="276" spans="2:12" x14ac:dyDescent="0.3">
      <c r="B276" s="31" t="s">
        <v>128</v>
      </c>
      <c r="C276" s="34" t="s">
        <v>300</v>
      </c>
      <c r="D276" s="32" t="s">
        <v>253</v>
      </c>
      <c r="E276" s="32" t="str">
        <f t="shared" si="4"/>
        <v>Em Perigo</v>
      </c>
      <c r="F276" s="30" t="str">
        <f>IFERROR(VLOOKUP(B276,Tabela2[],1,0),"Não Encontrado")</f>
        <v>Não Encontrado</v>
      </c>
      <c r="G276" s="12" t="s">
        <v>523</v>
      </c>
      <c r="I276" s="12" t="s">
        <v>528</v>
      </c>
      <c r="J276" s="42">
        <v>44562</v>
      </c>
      <c r="K276" s="33" t="s">
        <v>550</v>
      </c>
      <c r="L276" t="s">
        <v>651</v>
      </c>
    </row>
    <row r="277" spans="2:12" x14ac:dyDescent="0.3">
      <c r="B277" s="31" t="s">
        <v>129</v>
      </c>
      <c r="C277" s="34" t="s">
        <v>300</v>
      </c>
      <c r="D277" s="32" t="s">
        <v>253</v>
      </c>
      <c r="E277" s="32" t="str">
        <f t="shared" si="4"/>
        <v>Em Perigo</v>
      </c>
      <c r="F277" s="30" t="str">
        <f>IFERROR(VLOOKUP(B277,Tabela2[],1,0),"Não Encontrado")</f>
        <v>Não Encontrado</v>
      </c>
      <c r="G277" s="12" t="s">
        <v>523</v>
      </c>
      <c r="I277" s="12" t="s">
        <v>528</v>
      </c>
      <c r="J277" s="42">
        <v>42370</v>
      </c>
      <c r="K277" s="33" t="s">
        <v>550</v>
      </c>
      <c r="L277" t="s">
        <v>650</v>
      </c>
    </row>
    <row r="278" spans="2:12" x14ac:dyDescent="0.3">
      <c r="B278" s="35" t="s">
        <v>241</v>
      </c>
      <c r="C278" s="12" t="s">
        <v>300</v>
      </c>
      <c r="D278" s="32" t="s">
        <v>252</v>
      </c>
      <c r="E278" s="32" t="str">
        <f t="shared" si="4"/>
        <v>Vulnerável</v>
      </c>
      <c r="F278" s="30" t="str">
        <f>IFERROR(VLOOKUP(B278,Tabela2[],1,0),"Não Encontrado")</f>
        <v>Não Encontrado</v>
      </c>
      <c r="G278" s="12" t="s">
        <v>530</v>
      </c>
      <c r="I278" s="12" t="s">
        <v>654</v>
      </c>
      <c r="J278" s="42">
        <v>44197</v>
      </c>
      <c r="K278" s="33" t="s">
        <v>550</v>
      </c>
      <c r="L278" t="s">
        <v>650</v>
      </c>
    </row>
    <row r="279" spans="2:12" x14ac:dyDescent="0.3">
      <c r="B279" s="31" t="s">
        <v>131</v>
      </c>
      <c r="C279" s="34" t="s">
        <v>301</v>
      </c>
      <c r="D279" s="32" t="s">
        <v>253</v>
      </c>
      <c r="E279" s="32" t="str">
        <f t="shared" si="4"/>
        <v>Em Perigo</v>
      </c>
      <c r="F279" s="30" t="str">
        <f>IFERROR(VLOOKUP(B279,Tabela2[],1,0),"Não Encontrado")</f>
        <v>Não Encontrado</v>
      </c>
      <c r="G279" s="12" t="s">
        <v>517</v>
      </c>
      <c r="I279" s="12" t="s">
        <v>528</v>
      </c>
      <c r="J279" s="42">
        <v>43831</v>
      </c>
      <c r="K279" s="33" t="s">
        <v>550</v>
      </c>
      <c r="L279" t="s">
        <v>652</v>
      </c>
    </row>
    <row r="280" spans="2:12" x14ac:dyDescent="0.3">
      <c r="B280" s="31" t="s">
        <v>14</v>
      </c>
      <c r="C280" s="34" t="s">
        <v>302</v>
      </c>
      <c r="D280" s="32" t="s">
        <v>253</v>
      </c>
      <c r="E280" s="32" t="str">
        <f t="shared" si="4"/>
        <v>Em Perigo</v>
      </c>
      <c r="F280" s="30" t="str">
        <f>IFERROR(VLOOKUP(B280,Tabela2[],1,0),"Não Encontrado")</f>
        <v>Barbacenia paranaensis</v>
      </c>
      <c r="G280" s="12" t="s">
        <v>517</v>
      </c>
      <c r="I280" s="12" t="s">
        <v>528</v>
      </c>
      <c r="J280" s="42">
        <v>44197</v>
      </c>
      <c r="K280" s="33" t="s">
        <v>550</v>
      </c>
      <c r="L280" t="s">
        <v>651</v>
      </c>
    </row>
    <row r="281" spans="2:12" x14ac:dyDescent="0.3">
      <c r="B281" s="31" t="s">
        <v>6</v>
      </c>
      <c r="C281" s="34" t="s">
        <v>305</v>
      </c>
      <c r="D281" s="32" t="s">
        <v>253</v>
      </c>
      <c r="E281" s="32" t="str">
        <f t="shared" si="4"/>
        <v>Em Perigo</v>
      </c>
      <c r="F281" s="30" t="str">
        <f>IFERROR(VLOOKUP(B281,Tabela2[],1,0),"Não Encontrado")</f>
        <v>Não Encontrado</v>
      </c>
      <c r="G281" s="12" t="s">
        <v>520</v>
      </c>
      <c r="I281" s="12" t="s">
        <v>536</v>
      </c>
      <c r="J281" s="42">
        <v>44197</v>
      </c>
      <c r="K281" s="33" t="s">
        <v>550</v>
      </c>
      <c r="L281" t="s">
        <v>650</v>
      </c>
    </row>
    <row r="282" spans="2:12" x14ac:dyDescent="0.3">
      <c r="B282" s="31" t="s">
        <v>7</v>
      </c>
      <c r="C282" s="34" t="s">
        <v>305</v>
      </c>
      <c r="D282" s="32" t="s">
        <v>253</v>
      </c>
      <c r="E282" s="32" t="str">
        <f t="shared" si="4"/>
        <v>Em Perigo</v>
      </c>
      <c r="F282" s="30" t="str">
        <f>IFERROR(VLOOKUP(B282,Tabela2[],1,0),"Não Encontrado")</f>
        <v>Aloysia hatschbachii</v>
      </c>
      <c r="G282" s="12" t="s">
        <v>520</v>
      </c>
      <c r="I282" s="12" t="s">
        <v>536</v>
      </c>
      <c r="J282" s="42">
        <v>41275</v>
      </c>
      <c r="K282" s="33" t="s">
        <v>550</v>
      </c>
      <c r="L282" t="s">
        <v>650</v>
      </c>
    </row>
    <row r="283" spans="2:12" x14ac:dyDescent="0.3">
      <c r="B283" s="31" t="s">
        <v>132</v>
      </c>
      <c r="C283" s="34" t="s">
        <v>303</v>
      </c>
      <c r="D283" s="32" t="s">
        <v>253</v>
      </c>
      <c r="E283" s="32" t="str">
        <f t="shared" si="4"/>
        <v>Em Perigo</v>
      </c>
      <c r="F283" s="30" t="str">
        <f>IFERROR(VLOOKUP(B283,Tabela2[],1,0),"Não Encontrado")</f>
        <v>Não Encontrado</v>
      </c>
      <c r="G283" s="12" t="s">
        <v>517</v>
      </c>
      <c r="I283" s="12" t="s">
        <v>528</v>
      </c>
      <c r="J283" s="42">
        <v>44562</v>
      </c>
      <c r="K283" s="33" t="s">
        <v>550</v>
      </c>
      <c r="L283" t="s">
        <v>651</v>
      </c>
    </row>
    <row r="284" spans="2:12" x14ac:dyDescent="0.3">
      <c r="B284" s="31" t="s">
        <v>24</v>
      </c>
      <c r="C284" s="34" t="s">
        <v>307</v>
      </c>
      <c r="D284" s="32" t="s">
        <v>253</v>
      </c>
      <c r="E284" s="32" t="str">
        <f t="shared" si="4"/>
        <v>Em Perigo</v>
      </c>
      <c r="F284" s="30" t="str">
        <f>IFERROR(VLOOKUP(B284,Tabela2[],1,0),"Não Encontrado")</f>
        <v>Não Encontrado</v>
      </c>
      <c r="G284" s="12" t="s">
        <v>519</v>
      </c>
      <c r="H284" s="12" t="s">
        <v>528</v>
      </c>
      <c r="I284" s="12" t="s">
        <v>528</v>
      </c>
      <c r="J284" s="42">
        <v>44927</v>
      </c>
      <c r="K284" s="33" t="s">
        <v>550</v>
      </c>
      <c r="L284" t="s">
        <v>651</v>
      </c>
    </row>
    <row r="285" spans="2:12" x14ac:dyDescent="0.3">
      <c r="B285" s="35" t="s">
        <v>163</v>
      </c>
      <c r="C285" s="12" t="s">
        <v>304</v>
      </c>
      <c r="D285" s="32" t="s">
        <v>141</v>
      </c>
      <c r="E285" s="32" t="str">
        <f t="shared" si="4"/>
        <v>Criticamente em Perigo</v>
      </c>
      <c r="F285" s="30" t="str">
        <f>IFERROR(VLOOKUP(B285,Tabela2[],1,0),"Não Encontrado")</f>
        <v>Xyris hatschbachii</v>
      </c>
      <c r="G285" s="12" t="s">
        <v>517</v>
      </c>
      <c r="H285" s="12" t="s">
        <v>528</v>
      </c>
      <c r="I285" s="12" t="s">
        <v>528</v>
      </c>
      <c r="J285" s="42">
        <v>44927</v>
      </c>
      <c r="K285" s="33" t="s">
        <v>550</v>
      </c>
      <c r="L285" t="s">
        <v>651</v>
      </c>
    </row>
    <row r="286" spans="2:12" x14ac:dyDescent="0.3">
      <c r="B286" s="35" t="s">
        <v>164</v>
      </c>
      <c r="C286" s="12" t="s">
        <v>304</v>
      </c>
      <c r="D286" s="32" t="s">
        <v>141</v>
      </c>
      <c r="E286" s="32" t="str">
        <f t="shared" si="4"/>
        <v>Criticamente em Perigo</v>
      </c>
      <c r="F286" s="30" t="str">
        <f>IFERROR(VLOOKUP(B286,Tabela2[],1,0),"Não Encontrado")</f>
        <v>Não Encontrado</v>
      </c>
      <c r="G286" s="12" t="s">
        <v>517</v>
      </c>
      <c r="I286" s="12" t="s">
        <v>528</v>
      </c>
      <c r="J286" s="42">
        <v>43101</v>
      </c>
      <c r="K286" s="33" t="s">
        <v>550</v>
      </c>
      <c r="L286" t="s">
        <v>651</v>
      </c>
    </row>
    <row r="287" spans="2:12" x14ac:dyDescent="0.3">
      <c r="B287" s="35" t="s">
        <v>681</v>
      </c>
      <c r="C287" s="12" t="s">
        <v>304</v>
      </c>
      <c r="D287" s="32" t="s">
        <v>141</v>
      </c>
      <c r="E287" s="32" t="str">
        <f t="shared" si="4"/>
        <v>Criticamente em Perigo</v>
      </c>
      <c r="F287" s="30" t="str">
        <f>IFERROR(VLOOKUP(B287,Tabela2[],1,0),"Não Encontrado")</f>
        <v>Não Encontrado</v>
      </c>
      <c r="G287" s="12" t="s">
        <v>517</v>
      </c>
      <c r="I287" s="12" t="s">
        <v>536</v>
      </c>
      <c r="J287" s="42">
        <v>42370</v>
      </c>
      <c r="K287" s="33" t="s">
        <v>550</v>
      </c>
      <c r="L287" t="s">
        <v>651</v>
      </c>
    </row>
    <row r="288" spans="2:12" x14ac:dyDescent="0.3">
      <c r="B288" s="35" t="s">
        <v>165</v>
      </c>
      <c r="C288" s="12" t="s">
        <v>304</v>
      </c>
      <c r="D288" s="32" t="s">
        <v>141</v>
      </c>
      <c r="E288" s="32" t="str">
        <f t="shared" si="4"/>
        <v>Criticamente em Perigo</v>
      </c>
      <c r="F288" s="30" t="str">
        <f>IFERROR(VLOOKUP(B288,Tabela2[],1,0),"Não Encontrado")</f>
        <v>Não Encontrado</v>
      </c>
      <c r="G288" s="12" t="s">
        <v>517</v>
      </c>
      <c r="H288" s="12" t="s">
        <v>528</v>
      </c>
      <c r="I288" s="12" t="s">
        <v>536</v>
      </c>
      <c r="J288" s="42">
        <v>42005</v>
      </c>
      <c r="K288" s="33">
        <v>9</v>
      </c>
      <c r="L288" t="s">
        <v>651</v>
      </c>
    </row>
    <row r="289" spans="2:12" x14ac:dyDescent="0.3">
      <c r="B289" s="31" t="s">
        <v>685</v>
      </c>
      <c r="C289" s="32" t="s">
        <v>304</v>
      </c>
      <c r="D289" s="32" t="s">
        <v>253</v>
      </c>
      <c r="E289" s="32" t="str">
        <f t="shared" si="4"/>
        <v>Em Perigo</v>
      </c>
      <c r="F289" s="30" t="str">
        <f>IFERROR(VLOOKUP(B289,Tabela2[],1,0),"Não Encontrado")</f>
        <v>Não Encontrado</v>
      </c>
      <c r="G289" s="12" t="s">
        <v>517</v>
      </c>
      <c r="I289" s="12" t="s">
        <v>536</v>
      </c>
      <c r="J289" s="42">
        <v>41275</v>
      </c>
      <c r="K289" s="33" t="s">
        <v>550</v>
      </c>
      <c r="L289" t="s">
        <v>651</v>
      </c>
    </row>
    <row r="290" spans="2:12" x14ac:dyDescent="0.3">
      <c r="B290" s="31" t="s">
        <v>136</v>
      </c>
      <c r="C290" s="34" t="s">
        <v>304</v>
      </c>
      <c r="D290" s="32" t="s">
        <v>253</v>
      </c>
      <c r="E290" s="32" t="str">
        <f t="shared" si="4"/>
        <v>Em Perigo</v>
      </c>
      <c r="F290" s="30" t="str">
        <f>IFERROR(VLOOKUP(B290,Tabela2[],1,0),"Não Encontrado")</f>
        <v>Não Encontrado</v>
      </c>
      <c r="G290" s="12" t="s">
        <v>517</v>
      </c>
      <c r="I290" s="12" t="s">
        <v>528</v>
      </c>
      <c r="J290" s="42">
        <v>44927</v>
      </c>
      <c r="K290" s="33" t="s">
        <v>550</v>
      </c>
      <c r="L290" t="s">
        <v>651</v>
      </c>
    </row>
    <row r="291" spans="2:12" x14ac:dyDescent="0.3">
      <c r="B291" s="31" t="s">
        <v>137</v>
      </c>
      <c r="C291" s="34" t="s">
        <v>304</v>
      </c>
      <c r="D291" s="32" t="s">
        <v>253</v>
      </c>
      <c r="E291" s="32" t="str">
        <f t="shared" si="4"/>
        <v>Em Perigo</v>
      </c>
      <c r="F291" s="30" t="str">
        <f>IFERROR(VLOOKUP(B291,Tabela2[],1,0),"Não Encontrado")</f>
        <v>Não Encontrado</v>
      </c>
      <c r="G291" s="12" t="s">
        <v>517</v>
      </c>
      <c r="I291" s="12" t="s">
        <v>528</v>
      </c>
      <c r="J291" s="42">
        <v>44562</v>
      </c>
      <c r="K291" s="33" t="s">
        <v>550</v>
      </c>
      <c r="L291" t="s">
        <v>651</v>
      </c>
    </row>
    <row r="292" spans="2:12" x14ac:dyDescent="0.3">
      <c r="B292" s="31" t="s">
        <v>138</v>
      </c>
      <c r="C292" s="34" t="s">
        <v>304</v>
      </c>
      <c r="D292" s="32" t="s">
        <v>253</v>
      </c>
      <c r="E292" s="32" t="str">
        <f t="shared" si="4"/>
        <v>Em Perigo</v>
      </c>
      <c r="F292" s="30" t="str">
        <f>IFERROR(VLOOKUP(B292,Tabela2[],1,0),"Não Encontrado")</f>
        <v>Não Encontrado</v>
      </c>
      <c r="G292" s="12" t="s">
        <v>517</v>
      </c>
      <c r="I292" s="12" t="s">
        <v>528</v>
      </c>
      <c r="J292" s="42">
        <v>43466</v>
      </c>
      <c r="K292" s="33" t="s">
        <v>550</v>
      </c>
      <c r="L292" t="s">
        <v>651</v>
      </c>
    </row>
    <row r="293" spans="2:12" x14ac:dyDescent="0.3">
      <c r="B293" s="35" t="s">
        <v>250</v>
      </c>
      <c r="C293" s="12" t="s">
        <v>304</v>
      </c>
      <c r="D293" s="32" t="s">
        <v>252</v>
      </c>
      <c r="E293" s="32" t="str">
        <f t="shared" si="4"/>
        <v>Vulnerável</v>
      </c>
      <c r="F293" s="30" t="str">
        <f>IFERROR(VLOOKUP(B293,Tabela2[],1,0),"Não Encontrado")</f>
        <v>Não Encontrado</v>
      </c>
      <c r="G293" s="12" t="s">
        <v>517</v>
      </c>
      <c r="I293" s="12" t="s">
        <v>654</v>
      </c>
      <c r="J293" s="42">
        <v>44197</v>
      </c>
      <c r="K293" s="33" t="s">
        <v>550</v>
      </c>
      <c r="L293" t="s">
        <v>651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"/>
  <sheetViews>
    <sheetView workbookViewId="0">
      <pane ySplit="1" topLeftCell="A115" activePane="bottomLeft" state="frozen"/>
      <selection pane="bottomLeft" activeCell="J1" sqref="J1:J1048576"/>
    </sheetView>
  </sheetViews>
  <sheetFormatPr defaultColWidth="0" defaultRowHeight="14.4" x14ac:dyDescent="0.3"/>
  <cols>
    <col min="1" max="1" width="3.6640625" customWidth="1"/>
    <col min="2" max="2" width="32.5546875" bestFit="1" customWidth="1"/>
    <col min="3" max="3" width="18" style="12" bestFit="1" customWidth="1"/>
    <col min="4" max="4" width="14" bestFit="1" customWidth="1"/>
    <col min="5" max="5" width="22.33203125" bestFit="1" customWidth="1"/>
    <col min="6" max="6" width="27.33203125" style="30" hidden="1" customWidth="1"/>
    <col min="7" max="7" width="20.44140625" bestFit="1" customWidth="1"/>
    <col min="8" max="8" width="17.109375" style="12" bestFit="1" customWidth="1"/>
    <col min="9" max="9" width="16.109375" style="12" bestFit="1" customWidth="1"/>
    <col min="10" max="10" width="19" style="33" bestFit="1" customWidth="1"/>
    <col min="11" max="11" width="22.88671875" style="33" bestFit="1" customWidth="1"/>
    <col min="12" max="12" width="17" bestFit="1" customWidth="1"/>
    <col min="13" max="13" width="9.109375" customWidth="1"/>
    <col min="14" max="16384" width="9.109375" hidden="1"/>
  </cols>
  <sheetData>
    <row r="1" spans="2:12" s="30" customFormat="1" x14ac:dyDescent="0.3">
      <c r="B1" s="30" t="s">
        <v>327</v>
      </c>
      <c r="C1" s="30" t="s">
        <v>255</v>
      </c>
      <c r="D1" s="30" t="s">
        <v>326</v>
      </c>
      <c r="E1" s="30" t="s">
        <v>694</v>
      </c>
      <c r="F1" s="30" t="s">
        <v>505</v>
      </c>
      <c r="G1" s="30" t="s">
        <v>254</v>
      </c>
      <c r="H1" s="30" t="s">
        <v>527</v>
      </c>
      <c r="I1" s="30" t="s">
        <v>535</v>
      </c>
      <c r="J1" s="30" t="s">
        <v>542</v>
      </c>
      <c r="K1" s="30" t="s">
        <v>698</v>
      </c>
      <c r="L1" s="30" t="s">
        <v>649</v>
      </c>
    </row>
    <row r="2" spans="2:12" x14ac:dyDescent="0.3">
      <c r="B2" s="31" t="s">
        <v>331</v>
      </c>
      <c r="C2" s="32" t="s">
        <v>332</v>
      </c>
      <c r="D2" s="32" t="s">
        <v>253</v>
      </c>
      <c r="E2" s="32" t="str">
        <f t="shared" ref="E2:E65" si="0">IF(D2="EN","Em Perigo",IF(D2="VU","Vulnerável","Criticamente em Perigo"))</f>
        <v>Em Perigo</v>
      </c>
      <c r="F2" s="30" t="str">
        <f>IFERROR(VLOOKUP(B2,Tabela2[],1,0),"Não Encontrado")</f>
        <v>Dyschoriste lavandulacea</v>
      </c>
      <c r="G2" s="12" t="s">
        <v>517</v>
      </c>
      <c r="I2" s="12" t="s">
        <v>536</v>
      </c>
      <c r="J2" s="41" t="s">
        <v>543</v>
      </c>
      <c r="K2" s="33" t="s">
        <v>550</v>
      </c>
      <c r="L2" t="s">
        <v>652</v>
      </c>
    </row>
    <row r="3" spans="2:12" x14ac:dyDescent="0.3">
      <c r="B3" s="31" t="s">
        <v>655</v>
      </c>
      <c r="C3" s="32" t="s">
        <v>332</v>
      </c>
      <c r="D3" s="32" t="s">
        <v>253</v>
      </c>
      <c r="E3" s="32" t="str">
        <f t="shared" si="0"/>
        <v>Em Perigo</v>
      </c>
      <c r="F3" s="30" t="str">
        <f>IFERROR(VLOOKUP(B3,Tabela2[],1,0),"Não Encontrado")</f>
        <v>Pachystachys dubiosa</v>
      </c>
      <c r="G3" s="12" t="s">
        <v>520</v>
      </c>
      <c r="I3" s="12" t="s">
        <v>536</v>
      </c>
      <c r="J3" s="33" t="s">
        <v>554</v>
      </c>
      <c r="K3" s="33" t="s">
        <v>550</v>
      </c>
      <c r="L3" t="s">
        <v>651</v>
      </c>
    </row>
    <row r="4" spans="2:12" x14ac:dyDescent="0.3">
      <c r="B4" s="31" t="s">
        <v>333</v>
      </c>
      <c r="C4" s="34" t="s">
        <v>332</v>
      </c>
      <c r="D4" s="32" t="s">
        <v>253</v>
      </c>
      <c r="E4" s="32" t="str">
        <f t="shared" si="0"/>
        <v>Em Perigo</v>
      </c>
      <c r="F4" s="30" t="str">
        <f>IFERROR(VLOOKUP(B4,Tabela2[],1,0),"Não Encontrado")</f>
        <v>Schaueria paranaensis</v>
      </c>
      <c r="G4" s="12" t="s">
        <v>520</v>
      </c>
      <c r="I4" s="12" t="s">
        <v>528</v>
      </c>
      <c r="J4" s="33" t="s">
        <v>604</v>
      </c>
      <c r="K4" s="33" t="s">
        <v>550</v>
      </c>
      <c r="L4" t="s">
        <v>651</v>
      </c>
    </row>
    <row r="5" spans="2:12" x14ac:dyDescent="0.3">
      <c r="B5" s="35" t="s">
        <v>208</v>
      </c>
      <c r="C5" s="34" t="s">
        <v>332</v>
      </c>
      <c r="D5" s="32" t="s">
        <v>252</v>
      </c>
      <c r="E5" s="32" t="str">
        <f t="shared" si="0"/>
        <v>Vulnerável</v>
      </c>
      <c r="F5" s="30" t="str">
        <f>IFERROR(VLOOKUP(B5,Tabela2[],1,0),"Não Encontrado")</f>
        <v>Justicia ramulosa</v>
      </c>
      <c r="G5" s="12" t="s">
        <v>522</v>
      </c>
      <c r="I5" s="12" t="s">
        <v>654</v>
      </c>
      <c r="J5" s="33" t="s">
        <v>629</v>
      </c>
      <c r="K5" s="33" t="s">
        <v>550</v>
      </c>
      <c r="L5" t="s">
        <v>652</v>
      </c>
    </row>
    <row r="6" spans="2:12" x14ac:dyDescent="0.3">
      <c r="B6" s="35" t="s">
        <v>143</v>
      </c>
      <c r="C6" s="32" t="s">
        <v>258</v>
      </c>
      <c r="D6" s="32" t="s">
        <v>141</v>
      </c>
      <c r="E6" s="32" t="str">
        <f t="shared" si="0"/>
        <v>Criticamente em Perigo</v>
      </c>
      <c r="F6" s="30" t="str">
        <f>IFERROR(VLOOKUP(B6,Tabela2[],1,0),"Não Encontrado")</f>
        <v>Não Encontrado</v>
      </c>
      <c r="G6" s="12" t="s">
        <v>517</v>
      </c>
      <c r="I6" s="12" t="s">
        <v>536</v>
      </c>
      <c r="J6" s="33" t="s">
        <v>539</v>
      </c>
      <c r="K6" s="33">
        <v>3</v>
      </c>
      <c r="L6" t="s">
        <v>651</v>
      </c>
    </row>
    <row r="7" spans="2:12" x14ac:dyDescent="0.3">
      <c r="B7" s="31" t="s">
        <v>8</v>
      </c>
      <c r="C7" s="32" t="s">
        <v>258</v>
      </c>
      <c r="D7" s="32" t="s">
        <v>253</v>
      </c>
      <c r="E7" s="32" t="str">
        <f t="shared" si="0"/>
        <v>Em Perigo</v>
      </c>
      <c r="F7" s="30" t="str">
        <f>IFERROR(VLOOKUP(B7,Tabela2[],1,0),"Não Encontrado")</f>
        <v>Não Encontrado</v>
      </c>
      <c r="G7" s="12" t="s">
        <v>517</v>
      </c>
      <c r="I7" s="12" t="s">
        <v>528</v>
      </c>
      <c r="J7" s="33" t="s">
        <v>569</v>
      </c>
      <c r="K7" s="33" t="s">
        <v>550</v>
      </c>
      <c r="L7" t="s">
        <v>651</v>
      </c>
    </row>
    <row r="8" spans="2:12" x14ac:dyDescent="0.3">
      <c r="B8" s="31" t="s">
        <v>111</v>
      </c>
      <c r="C8" s="34" t="s">
        <v>316</v>
      </c>
      <c r="D8" s="32" t="s">
        <v>253</v>
      </c>
      <c r="E8" s="32" t="str">
        <f t="shared" si="0"/>
        <v>Em Perigo</v>
      </c>
      <c r="F8" s="30" t="str">
        <f>IFERROR(VLOOKUP(B8,Tabela2[],1,0),"Não Encontrado")</f>
        <v>Não Encontrado</v>
      </c>
      <c r="G8" s="12" t="s">
        <v>522</v>
      </c>
      <c r="I8" s="12" t="s">
        <v>536</v>
      </c>
      <c r="J8" s="33" t="s">
        <v>574</v>
      </c>
      <c r="K8" s="33" t="s">
        <v>550</v>
      </c>
      <c r="L8" t="s">
        <v>651</v>
      </c>
    </row>
    <row r="9" spans="2:12" x14ac:dyDescent="0.3">
      <c r="B9" s="35" t="s">
        <v>198</v>
      </c>
      <c r="C9" s="34" t="s">
        <v>316</v>
      </c>
      <c r="D9" s="32" t="s">
        <v>252</v>
      </c>
      <c r="E9" s="32" t="str">
        <f t="shared" si="0"/>
        <v>Vulnerável</v>
      </c>
      <c r="F9" s="30" t="str">
        <f>IFERROR(VLOOKUP(B9,Tabela2[],1,0),"Não Encontrado")</f>
        <v>Gomphrena paranensis</v>
      </c>
      <c r="G9" s="12" t="s">
        <v>522</v>
      </c>
      <c r="I9" s="12" t="s">
        <v>654</v>
      </c>
      <c r="J9" s="33" t="s">
        <v>636</v>
      </c>
      <c r="K9" s="33" t="s">
        <v>550</v>
      </c>
      <c r="L9" t="s">
        <v>651</v>
      </c>
    </row>
    <row r="10" spans="2:12" x14ac:dyDescent="0.3">
      <c r="B10" s="35" t="s">
        <v>199</v>
      </c>
      <c r="C10" s="34" t="s">
        <v>316</v>
      </c>
      <c r="D10" s="32" t="s">
        <v>252</v>
      </c>
      <c r="E10" s="32" t="str">
        <f t="shared" si="0"/>
        <v>Vulnerável</v>
      </c>
      <c r="F10" s="30" t="str">
        <f>IFERROR(VLOOKUP(B10,Tabela2[],1,0),"Não Encontrado")</f>
        <v>Gomphrena regeliana</v>
      </c>
      <c r="G10" s="12" t="s">
        <v>522</v>
      </c>
      <c r="I10" s="12" t="s">
        <v>654</v>
      </c>
      <c r="J10" s="33" t="s">
        <v>637</v>
      </c>
      <c r="K10" s="33" t="s">
        <v>550</v>
      </c>
      <c r="L10" t="s">
        <v>651</v>
      </c>
    </row>
    <row r="11" spans="2:12" x14ac:dyDescent="0.3">
      <c r="B11" s="35" t="s">
        <v>152</v>
      </c>
      <c r="C11" s="12" t="s">
        <v>259</v>
      </c>
      <c r="D11" s="32" t="s">
        <v>141</v>
      </c>
      <c r="E11" s="32" t="str">
        <f t="shared" si="0"/>
        <v>Criticamente em Perigo</v>
      </c>
      <c r="F11" s="30" t="str">
        <f>IFERROR(VLOOKUP(B11,Tabela2[],1,0),"Não Encontrado")</f>
        <v>Hippeastrum vittatum</v>
      </c>
      <c r="G11" s="12" t="s">
        <v>517</v>
      </c>
      <c r="I11" s="12" t="s">
        <v>528</v>
      </c>
      <c r="J11" s="33" t="s">
        <v>556</v>
      </c>
      <c r="K11" s="33" t="s">
        <v>550</v>
      </c>
      <c r="L11" t="s">
        <v>652</v>
      </c>
    </row>
    <row r="12" spans="2:12" x14ac:dyDescent="0.3">
      <c r="B12" s="31" t="s">
        <v>57</v>
      </c>
      <c r="C12" s="32" t="s">
        <v>259</v>
      </c>
      <c r="D12" s="32" t="s">
        <v>253</v>
      </c>
      <c r="E12" s="32" t="str">
        <f t="shared" si="0"/>
        <v>Em Perigo</v>
      </c>
      <c r="F12" s="30" t="str">
        <f>IFERROR(VLOOKUP(B12,Tabela2[],1,0),"Não Encontrado")</f>
        <v>Não Encontrado</v>
      </c>
      <c r="G12" s="12" t="s">
        <v>517</v>
      </c>
      <c r="H12" s="12" t="s">
        <v>528</v>
      </c>
      <c r="I12" s="12" t="s">
        <v>528</v>
      </c>
      <c r="J12" s="33" t="s">
        <v>597</v>
      </c>
      <c r="K12" s="33" t="s">
        <v>550</v>
      </c>
      <c r="L12" t="s">
        <v>651</v>
      </c>
    </row>
    <row r="13" spans="2:12" x14ac:dyDescent="0.3">
      <c r="B13" s="31" t="s">
        <v>58</v>
      </c>
      <c r="C13" s="32" t="s">
        <v>259</v>
      </c>
      <c r="D13" s="32" t="s">
        <v>253</v>
      </c>
      <c r="E13" s="32" t="str">
        <f t="shared" si="0"/>
        <v>Em Perigo</v>
      </c>
      <c r="F13" s="30" t="str">
        <f>IFERROR(VLOOKUP(B13,Tabela2[],1,0),"Não Encontrado")</f>
        <v>Hippeastrum santacatarina</v>
      </c>
      <c r="G13" s="12" t="s">
        <v>517</v>
      </c>
      <c r="I13" s="12" t="s">
        <v>528</v>
      </c>
      <c r="J13" s="33" t="s">
        <v>551</v>
      </c>
      <c r="K13" s="33" t="s">
        <v>550</v>
      </c>
      <c r="L13" t="s">
        <v>651</v>
      </c>
    </row>
    <row r="14" spans="2:12" x14ac:dyDescent="0.3">
      <c r="B14" s="31" t="s">
        <v>59</v>
      </c>
      <c r="C14" s="32" t="s">
        <v>259</v>
      </c>
      <c r="D14" s="32" t="s">
        <v>253</v>
      </c>
      <c r="E14" s="32" t="str">
        <f t="shared" si="0"/>
        <v>Em Perigo</v>
      </c>
      <c r="F14" s="30" t="str">
        <f>IFERROR(VLOOKUP(B14,Tabela2[],1,0),"Não Encontrado")</f>
        <v>Hippeastrum striatum</v>
      </c>
      <c r="G14" s="12" t="s">
        <v>517</v>
      </c>
      <c r="I14" s="12" t="s">
        <v>528</v>
      </c>
      <c r="J14" s="33" t="s">
        <v>565</v>
      </c>
      <c r="K14" s="33" t="s">
        <v>550</v>
      </c>
      <c r="L14" t="s">
        <v>652</v>
      </c>
    </row>
    <row r="15" spans="2:12" x14ac:dyDescent="0.3">
      <c r="B15" s="31" t="s">
        <v>340</v>
      </c>
      <c r="C15" s="34" t="s">
        <v>259</v>
      </c>
      <c r="D15" s="32" t="s">
        <v>253</v>
      </c>
      <c r="E15" s="32" t="str">
        <f t="shared" si="0"/>
        <v>Em Perigo</v>
      </c>
      <c r="F15" s="30" t="str">
        <f>IFERROR(VLOOKUP(B15,Tabela2[],1,0),"Não Encontrado")</f>
        <v>Zephyranthes blumenavia</v>
      </c>
      <c r="G15" s="12" t="s">
        <v>517</v>
      </c>
      <c r="I15" s="12" t="s">
        <v>528</v>
      </c>
      <c r="J15" s="33" t="s">
        <v>593</v>
      </c>
      <c r="K15" s="33" t="s">
        <v>550</v>
      </c>
      <c r="L15" t="s">
        <v>651</v>
      </c>
    </row>
    <row r="16" spans="2:12" x14ac:dyDescent="0.3">
      <c r="B16" s="31" t="s">
        <v>139</v>
      </c>
      <c r="C16" s="32" t="s">
        <v>259</v>
      </c>
      <c r="D16" s="32" t="s">
        <v>253</v>
      </c>
      <c r="E16" s="32" t="str">
        <f t="shared" si="0"/>
        <v>Em Perigo</v>
      </c>
      <c r="F16" s="30" t="str">
        <f>IFERROR(VLOOKUP(B16,Tabela2[],1,0),"Não Encontrado")</f>
        <v>Zephyranthes paranaensis</v>
      </c>
      <c r="G16" s="12" t="s">
        <v>517</v>
      </c>
      <c r="I16" s="12" t="s">
        <v>528</v>
      </c>
      <c r="J16" s="33" t="s">
        <v>569</v>
      </c>
      <c r="K16" s="33" t="s">
        <v>550</v>
      </c>
      <c r="L16" t="s">
        <v>648</v>
      </c>
    </row>
    <row r="17" spans="2:12" x14ac:dyDescent="0.3">
      <c r="B17" s="35" t="s">
        <v>251</v>
      </c>
      <c r="C17" s="32" t="s">
        <v>259</v>
      </c>
      <c r="D17" s="32" t="s">
        <v>252</v>
      </c>
      <c r="E17" s="32" t="str">
        <f t="shared" si="0"/>
        <v>Vulnerável</v>
      </c>
      <c r="F17" s="30" t="str">
        <f>IFERROR(VLOOKUP(B17,Tabela2[],1,0),"Não Encontrado")</f>
        <v>Zephyranthes capivarina</v>
      </c>
      <c r="G17" s="12" t="s">
        <v>517</v>
      </c>
      <c r="I17" s="12" t="s">
        <v>654</v>
      </c>
      <c r="J17" s="33" t="s">
        <v>647</v>
      </c>
      <c r="K17" s="33">
        <v>3</v>
      </c>
      <c r="L17" t="s">
        <v>648</v>
      </c>
    </row>
    <row r="18" spans="2:12" x14ac:dyDescent="0.3">
      <c r="B18" s="35" t="s">
        <v>168</v>
      </c>
      <c r="C18" s="12" t="s">
        <v>321</v>
      </c>
      <c r="D18" s="32" t="s">
        <v>252</v>
      </c>
      <c r="E18" s="32" t="str">
        <f t="shared" si="0"/>
        <v>Vulnerável</v>
      </c>
      <c r="F18" s="30" t="str">
        <f>IFERROR(VLOOKUP(B18,Tabela2[],1,0),"Não Encontrado")</f>
        <v>Não Encontrado</v>
      </c>
      <c r="G18" s="12" t="s">
        <v>517</v>
      </c>
      <c r="I18" s="12" t="s">
        <v>654</v>
      </c>
      <c r="J18" s="33" t="s">
        <v>565</v>
      </c>
      <c r="K18" s="33" t="s">
        <v>550</v>
      </c>
      <c r="L18" t="s">
        <v>652</v>
      </c>
    </row>
    <row r="19" spans="2:12" x14ac:dyDescent="0.3">
      <c r="B19" s="35" t="s">
        <v>248</v>
      </c>
      <c r="C19" s="12" t="s">
        <v>352</v>
      </c>
      <c r="D19" s="32" t="s">
        <v>252</v>
      </c>
      <c r="E19" s="32" t="str">
        <f t="shared" si="0"/>
        <v>Vulnerável</v>
      </c>
      <c r="F19" s="30" t="str">
        <f>IFERROR(VLOOKUP(B19,Tabela2[],1,0),"Não Encontrado")</f>
        <v>Não Encontrado</v>
      </c>
      <c r="G19" s="12" t="s">
        <v>519</v>
      </c>
      <c r="I19" s="12" t="s">
        <v>654</v>
      </c>
      <c r="J19" s="33" t="s">
        <v>571</v>
      </c>
      <c r="K19" s="33" t="s">
        <v>550</v>
      </c>
      <c r="L19" t="s">
        <v>651</v>
      </c>
    </row>
    <row r="20" spans="2:12" x14ac:dyDescent="0.3">
      <c r="B20" s="35" t="s">
        <v>150</v>
      </c>
      <c r="C20" s="12" t="s">
        <v>260</v>
      </c>
      <c r="D20" s="32" t="s">
        <v>141</v>
      </c>
      <c r="E20" s="32" t="str">
        <f t="shared" si="0"/>
        <v>Criticamente em Perigo</v>
      </c>
      <c r="F20" s="30" t="str">
        <f>IFERROR(VLOOKUP(B20,Tabela2[],1,0),"Não Encontrado")</f>
        <v>Eryngium corallinum</v>
      </c>
      <c r="G20" s="12" t="s">
        <v>517</v>
      </c>
      <c r="I20" s="12" t="s">
        <v>528</v>
      </c>
      <c r="J20" s="33" t="s">
        <v>555</v>
      </c>
      <c r="K20" s="33" t="s">
        <v>550</v>
      </c>
      <c r="L20" t="s">
        <v>651</v>
      </c>
    </row>
    <row r="21" spans="2:12" x14ac:dyDescent="0.3">
      <c r="B21" s="31" t="s">
        <v>43</v>
      </c>
      <c r="C21" s="32" t="s">
        <v>260</v>
      </c>
      <c r="D21" s="32" t="s">
        <v>253</v>
      </c>
      <c r="E21" s="32" t="str">
        <f t="shared" si="0"/>
        <v>Em Perigo</v>
      </c>
      <c r="F21" s="30" t="str">
        <f>IFERROR(VLOOKUP(B21,Tabela2[],1,0),"Não Encontrado")</f>
        <v>Não Encontrado</v>
      </c>
      <c r="G21" s="12" t="s">
        <v>517</v>
      </c>
      <c r="I21" s="12" t="s">
        <v>528</v>
      </c>
      <c r="J21" s="33" t="s">
        <v>590</v>
      </c>
      <c r="K21" s="33" t="s">
        <v>550</v>
      </c>
      <c r="L21" t="s">
        <v>651</v>
      </c>
    </row>
    <row r="22" spans="2:12" x14ac:dyDescent="0.3">
      <c r="B22" s="31" t="s">
        <v>44</v>
      </c>
      <c r="C22" s="32" t="s">
        <v>260</v>
      </c>
      <c r="D22" s="32" t="s">
        <v>253</v>
      </c>
      <c r="E22" s="32" t="str">
        <f t="shared" si="0"/>
        <v>Em Perigo</v>
      </c>
      <c r="F22" s="30" t="str">
        <f>IFERROR(VLOOKUP(B22,Tabela2[],1,0),"Não Encontrado")</f>
        <v>Não Encontrado</v>
      </c>
      <c r="G22" s="12" t="s">
        <v>517</v>
      </c>
      <c r="I22" s="12" t="s">
        <v>528</v>
      </c>
      <c r="J22" s="33" t="s">
        <v>567</v>
      </c>
      <c r="K22" s="33" t="s">
        <v>550</v>
      </c>
      <c r="L22" t="s">
        <v>651</v>
      </c>
    </row>
    <row r="23" spans="2:12" x14ac:dyDescent="0.3">
      <c r="B23" s="35" t="s">
        <v>188</v>
      </c>
      <c r="C23" s="32" t="s">
        <v>260</v>
      </c>
      <c r="D23" s="32" t="s">
        <v>252</v>
      </c>
      <c r="E23" s="32" t="str">
        <f t="shared" si="0"/>
        <v>Vulnerável</v>
      </c>
      <c r="F23" s="30" t="str">
        <f>IFERROR(VLOOKUP(B23,Tabela2[],1,0),"Não Encontrado")</f>
        <v>Não Encontrado</v>
      </c>
      <c r="G23" s="12" t="s">
        <v>517</v>
      </c>
      <c r="I23" s="12" t="s">
        <v>654</v>
      </c>
      <c r="J23" s="33" t="s">
        <v>554</v>
      </c>
      <c r="K23" s="33" t="s">
        <v>550</v>
      </c>
      <c r="L23" t="s">
        <v>651</v>
      </c>
    </row>
    <row r="24" spans="2:12" x14ac:dyDescent="0.3">
      <c r="B24" s="35" t="s">
        <v>189</v>
      </c>
      <c r="C24" s="32" t="s">
        <v>260</v>
      </c>
      <c r="D24" s="32" t="s">
        <v>252</v>
      </c>
      <c r="E24" s="32" t="str">
        <f t="shared" si="0"/>
        <v>Vulnerável</v>
      </c>
      <c r="F24" s="30" t="str">
        <f>IFERROR(VLOOKUP(B24,Tabela2[],1,0),"Não Encontrado")</f>
        <v>Não Encontrado</v>
      </c>
      <c r="G24" s="12" t="s">
        <v>517</v>
      </c>
      <c r="H24" s="12" t="s">
        <v>528</v>
      </c>
      <c r="I24" s="12" t="s">
        <v>654</v>
      </c>
      <c r="J24" s="33" t="s">
        <v>567</v>
      </c>
      <c r="K24" s="33" t="s">
        <v>550</v>
      </c>
      <c r="L24" t="s">
        <v>651</v>
      </c>
    </row>
    <row r="25" spans="2:12" x14ac:dyDescent="0.3">
      <c r="B25" s="35" t="s">
        <v>216</v>
      </c>
      <c r="C25" s="12" t="s">
        <v>260</v>
      </c>
      <c r="D25" s="32" t="s">
        <v>252</v>
      </c>
      <c r="E25" s="32" t="str">
        <f t="shared" si="0"/>
        <v>Vulnerável</v>
      </c>
      <c r="F25" s="30" t="str">
        <f>IFERROR(VLOOKUP(B25,Tabela2[],1,0),"Não Encontrado")</f>
        <v>Lilaeopsis brasiliensis</v>
      </c>
      <c r="G25" s="12" t="s">
        <v>517</v>
      </c>
      <c r="I25" s="12" t="s">
        <v>654</v>
      </c>
      <c r="J25" s="33" t="s">
        <v>555</v>
      </c>
      <c r="K25" s="33" t="s">
        <v>550</v>
      </c>
      <c r="L25" t="s">
        <v>652</v>
      </c>
    </row>
    <row r="26" spans="2:12" x14ac:dyDescent="0.3">
      <c r="B26" s="31" t="s">
        <v>330</v>
      </c>
      <c r="C26" s="34" t="s">
        <v>267</v>
      </c>
      <c r="D26" s="32" t="s">
        <v>253</v>
      </c>
      <c r="E26" s="32" t="str">
        <f t="shared" si="0"/>
        <v>Em Perigo</v>
      </c>
      <c r="F26" s="30" t="str">
        <f>IFERROR(VLOOKUP(B26,Tabela2[],1,0),"Não Encontrado")</f>
        <v>Gyrostelma bornmuelleri</v>
      </c>
      <c r="G26" s="12" t="s">
        <v>522</v>
      </c>
      <c r="I26" s="12" t="s">
        <v>536</v>
      </c>
      <c r="J26" s="33" t="s">
        <v>547</v>
      </c>
      <c r="K26" s="33">
        <v>8</v>
      </c>
      <c r="L26" t="s">
        <v>652</v>
      </c>
    </row>
    <row r="27" spans="2:12" x14ac:dyDescent="0.3">
      <c r="B27" s="31" t="s">
        <v>65</v>
      </c>
      <c r="C27" s="34" t="s">
        <v>267</v>
      </c>
      <c r="D27" s="32" t="s">
        <v>253</v>
      </c>
      <c r="E27" s="32" t="str">
        <f t="shared" si="0"/>
        <v>Em Perigo</v>
      </c>
      <c r="F27" s="30" t="str">
        <f>IFERROR(VLOOKUP(B27,Tabela2[],1,0),"Não Encontrado")</f>
        <v>Jobinia hatschbachii</v>
      </c>
      <c r="G27" s="12" t="s">
        <v>524</v>
      </c>
      <c r="I27" s="12" t="s">
        <v>536</v>
      </c>
      <c r="J27" s="33">
        <v>1970</v>
      </c>
      <c r="K27" s="33">
        <v>1</v>
      </c>
      <c r="L27" t="s">
        <v>650</v>
      </c>
    </row>
    <row r="28" spans="2:12" x14ac:dyDescent="0.3">
      <c r="B28" s="31" t="s">
        <v>73</v>
      </c>
      <c r="C28" s="34" t="s">
        <v>267</v>
      </c>
      <c r="D28" s="32" t="s">
        <v>253</v>
      </c>
      <c r="E28" s="32" t="str">
        <f t="shared" si="0"/>
        <v>Em Perigo</v>
      </c>
      <c r="F28" s="30" t="str">
        <f>IFERROR(VLOOKUP(B28,Tabela2[],1,0),"Não Encontrado")</f>
        <v>Matelea hatschbachii</v>
      </c>
      <c r="G28" s="12" t="s">
        <v>524</v>
      </c>
      <c r="I28" s="12" t="s">
        <v>536</v>
      </c>
      <c r="J28" s="33" t="s">
        <v>602</v>
      </c>
      <c r="K28" s="33">
        <v>5</v>
      </c>
      <c r="L28" t="s">
        <v>650</v>
      </c>
    </row>
    <row r="29" spans="2:12" x14ac:dyDescent="0.3">
      <c r="B29" s="31" t="s">
        <v>99</v>
      </c>
      <c r="C29" s="32" t="s">
        <v>267</v>
      </c>
      <c r="D29" s="32" t="s">
        <v>253</v>
      </c>
      <c r="E29" s="32" t="str">
        <f t="shared" si="0"/>
        <v>Em Perigo</v>
      </c>
      <c r="F29" s="30" t="str">
        <f>IFERROR(VLOOKUP(B29,Tabela2[],1,0),"Não Encontrado")</f>
        <v>Oxypetalum dusenii</v>
      </c>
      <c r="G29" s="12" t="s">
        <v>526</v>
      </c>
      <c r="I29" s="12" t="s">
        <v>528</v>
      </c>
      <c r="J29" s="33" t="s">
        <v>575</v>
      </c>
      <c r="K29" s="33" t="s">
        <v>550</v>
      </c>
      <c r="L29" t="s">
        <v>650</v>
      </c>
    </row>
    <row r="30" spans="2:12" x14ac:dyDescent="0.3">
      <c r="B30" s="35" t="s">
        <v>220</v>
      </c>
      <c r="C30" s="12" t="s">
        <v>267</v>
      </c>
      <c r="D30" s="32" t="s">
        <v>252</v>
      </c>
      <c r="E30" s="32" t="str">
        <f t="shared" si="0"/>
        <v>Vulnerável</v>
      </c>
      <c r="F30" s="30" t="str">
        <f>IFERROR(VLOOKUP(B30,Tabela2[],1,0),"Não Encontrado")</f>
        <v>Matelea glaziovii</v>
      </c>
      <c r="G30" s="12" t="s">
        <v>524</v>
      </c>
      <c r="I30" s="12" t="s">
        <v>654</v>
      </c>
      <c r="J30" s="33" t="s">
        <v>636</v>
      </c>
      <c r="K30" s="33" t="s">
        <v>550</v>
      </c>
      <c r="L30" t="s">
        <v>651</v>
      </c>
    </row>
    <row r="31" spans="2:12" x14ac:dyDescent="0.3">
      <c r="B31" s="35" t="s">
        <v>203</v>
      </c>
      <c r="C31" s="34" t="s">
        <v>343</v>
      </c>
      <c r="D31" s="32" t="s">
        <v>252</v>
      </c>
      <c r="E31" s="32" t="str">
        <f t="shared" si="0"/>
        <v>Vulnerável</v>
      </c>
      <c r="F31" s="30" t="str">
        <f>IFERROR(VLOOKUP(B31,Tabela2[],1,0),"Não Encontrado")</f>
        <v>Não Encontrado</v>
      </c>
      <c r="G31" s="12" t="s">
        <v>524</v>
      </c>
      <c r="I31" s="12" t="s">
        <v>654</v>
      </c>
      <c r="J31" s="33" t="s">
        <v>554</v>
      </c>
      <c r="K31" s="33" t="s">
        <v>550</v>
      </c>
      <c r="L31" t="s">
        <v>652</v>
      </c>
    </row>
    <row r="32" spans="2:12" x14ac:dyDescent="0.3">
      <c r="B32" s="31" t="s">
        <v>62</v>
      </c>
      <c r="C32" s="32" t="s">
        <v>268</v>
      </c>
      <c r="D32" s="32" t="s">
        <v>253</v>
      </c>
      <c r="E32" s="32" t="str">
        <f t="shared" si="0"/>
        <v>Em Perigo</v>
      </c>
      <c r="F32" s="30" t="str">
        <f>IFERROR(VLOOKUP(B32,Tabela2[],1,0),"Não Encontrado")</f>
        <v>Não Encontrado</v>
      </c>
      <c r="G32" s="12" t="s">
        <v>517</v>
      </c>
      <c r="I32" s="12" t="s">
        <v>528</v>
      </c>
      <c r="J32" s="33" t="s">
        <v>555</v>
      </c>
      <c r="K32" s="33" t="s">
        <v>550</v>
      </c>
      <c r="L32" t="s">
        <v>651</v>
      </c>
    </row>
    <row r="33" spans="2:12" x14ac:dyDescent="0.3">
      <c r="B33" s="31" t="s">
        <v>12</v>
      </c>
      <c r="C33" s="32" t="s">
        <v>257</v>
      </c>
      <c r="D33" s="32" t="s">
        <v>253</v>
      </c>
      <c r="E33" s="32" t="str">
        <f t="shared" si="0"/>
        <v>Em Perigo</v>
      </c>
      <c r="F33" s="30" t="str">
        <f>IFERROR(VLOOKUP(B33,Tabela2[],1,0),"Não Encontrado")</f>
        <v>Araucaria angustifolia</v>
      </c>
      <c r="G33" s="12" t="s">
        <v>519</v>
      </c>
      <c r="H33" s="12" t="s">
        <v>528</v>
      </c>
      <c r="I33" s="12" t="s">
        <v>528</v>
      </c>
      <c r="J33" s="33" t="s">
        <v>571</v>
      </c>
      <c r="K33" s="33" t="s">
        <v>550</v>
      </c>
      <c r="L33" t="s">
        <v>652</v>
      </c>
    </row>
    <row r="34" spans="2:12" x14ac:dyDescent="0.3">
      <c r="B34" s="31" t="s">
        <v>23</v>
      </c>
      <c r="C34" s="34" t="s">
        <v>306</v>
      </c>
      <c r="D34" s="32" t="s">
        <v>253</v>
      </c>
      <c r="E34" s="32" t="str">
        <f t="shared" si="0"/>
        <v>Em Perigo</v>
      </c>
      <c r="F34" s="30" t="str">
        <f>IFERROR(VLOOKUP(B34,Tabela2[],1,0),"Não Encontrado")</f>
        <v>Não Encontrado</v>
      </c>
      <c r="G34" s="12" t="s">
        <v>519</v>
      </c>
      <c r="I34" s="12" t="s">
        <v>528</v>
      </c>
      <c r="J34" s="33" t="s">
        <v>565</v>
      </c>
      <c r="K34" s="33" t="s">
        <v>550</v>
      </c>
      <c r="L34" t="s">
        <v>651</v>
      </c>
    </row>
    <row r="35" spans="2:12" x14ac:dyDescent="0.3">
      <c r="B35" s="35" t="s">
        <v>172</v>
      </c>
      <c r="C35" s="12" t="s">
        <v>306</v>
      </c>
      <c r="D35" s="32" t="s">
        <v>252</v>
      </c>
      <c r="E35" s="32" t="str">
        <f t="shared" si="0"/>
        <v>Vulnerável</v>
      </c>
      <c r="F35" s="30" t="str">
        <f>IFERROR(VLOOKUP(B35,Tabela2[],1,0),"Não Encontrado")</f>
        <v>Butia microspadix</v>
      </c>
      <c r="G35" s="12" t="s">
        <v>529</v>
      </c>
      <c r="H35" s="12" t="s">
        <v>528</v>
      </c>
      <c r="I35" s="12" t="s">
        <v>654</v>
      </c>
      <c r="J35" s="33" t="s">
        <v>629</v>
      </c>
      <c r="K35" s="33" t="s">
        <v>550</v>
      </c>
      <c r="L35" t="s">
        <v>651</v>
      </c>
    </row>
    <row r="36" spans="2:12" x14ac:dyDescent="0.3">
      <c r="B36" s="35" t="s">
        <v>195</v>
      </c>
      <c r="C36" s="12" t="s">
        <v>306</v>
      </c>
      <c r="D36" s="32" t="s">
        <v>252</v>
      </c>
      <c r="E36" s="32" t="str">
        <f t="shared" si="0"/>
        <v>Vulnerável</v>
      </c>
      <c r="F36" s="30" t="str">
        <f>IFERROR(VLOOKUP(B36,Tabela2[],1,0),"Não Encontrado")</f>
        <v>Não Encontrado</v>
      </c>
      <c r="G36" s="12" t="s">
        <v>529</v>
      </c>
      <c r="I36" s="12" t="s">
        <v>654</v>
      </c>
      <c r="J36" s="33" t="s">
        <v>571</v>
      </c>
      <c r="K36" s="33" t="s">
        <v>550</v>
      </c>
      <c r="L36" t="s">
        <v>652</v>
      </c>
    </row>
    <row r="37" spans="2:12" x14ac:dyDescent="0.3">
      <c r="B37" s="35" t="s">
        <v>244</v>
      </c>
      <c r="C37" s="12" t="s">
        <v>306</v>
      </c>
      <c r="D37" s="32" t="s">
        <v>252</v>
      </c>
      <c r="E37" s="32" t="str">
        <f t="shared" si="0"/>
        <v>Vulnerável</v>
      </c>
      <c r="F37" s="30" t="str">
        <f>IFERROR(VLOOKUP(B37,Tabela2[],1,0),"Não Encontrado")</f>
        <v>Não Encontrado</v>
      </c>
      <c r="G37" s="12" t="s">
        <v>529</v>
      </c>
      <c r="I37" s="12" t="s">
        <v>654</v>
      </c>
      <c r="J37" s="33" t="s">
        <v>604</v>
      </c>
      <c r="K37" s="33" t="s">
        <v>550</v>
      </c>
      <c r="L37" t="s">
        <v>652</v>
      </c>
    </row>
    <row r="38" spans="2:12" x14ac:dyDescent="0.3">
      <c r="B38" s="36" t="s">
        <v>516</v>
      </c>
      <c r="C38" s="37" t="s">
        <v>265</v>
      </c>
      <c r="D38" s="32" t="s">
        <v>141</v>
      </c>
      <c r="E38" s="32" t="str">
        <f t="shared" si="0"/>
        <v>Criticamente em Perigo</v>
      </c>
      <c r="F38" s="30" t="str">
        <f>IFERROR(VLOOKUP(B38,Tabela2[],1,0),"Não Encontrado")</f>
        <v>Não Encontrado</v>
      </c>
      <c r="G38" s="12" t="s">
        <v>518</v>
      </c>
      <c r="I38" s="12" t="s">
        <v>536</v>
      </c>
      <c r="J38" s="33" t="s">
        <v>538</v>
      </c>
      <c r="K38" s="33">
        <v>2</v>
      </c>
      <c r="L38" t="s">
        <v>650</v>
      </c>
    </row>
    <row r="39" spans="2:12" x14ac:dyDescent="0.3">
      <c r="B39" s="35" t="s">
        <v>154</v>
      </c>
      <c r="C39" s="12" t="s">
        <v>265</v>
      </c>
      <c r="D39" s="32" t="s">
        <v>141</v>
      </c>
      <c r="E39" s="32" t="str">
        <f t="shared" si="0"/>
        <v>Criticamente em Perigo</v>
      </c>
      <c r="F39" s="30" t="str">
        <f>IFERROR(VLOOKUP(B39,Tabela2[],1,0),"Não Encontrado")</f>
        <v>Não Encontrado</v>
      </c>
      <c r="G39" s="12" t="s">
        <v>524</v>
      </c>
      <c r="I39" s="12" t="s">
        <v>528</v>
      </c>
      <c r="J39" s="33" t="s">
        <v>558</v>
      </c>
      <c r="K39" s="33" t="s">
        <v>550</v>
      </c>
      <c r="L39" t="s">
        <v>653</v>
      </c>
    </row>
    <row r="40" spans="2:12" x14ac:dyDescent="0.3">
      <c r="B40" s="35" t="s">
        <v>159</v>
      </c>
      <c r="C40" s="12" t="s">
        <v>265</v>
      </c>
      <c r="D40" s="32" t="s">
        <v>141</v>
      </c>
      <c r="E40" s="32" t="str">
        <f t="shared" si="0"/>
        <v>Criticamente em Perigo</v>
      </c>
      <c r="F40" s="30" t="str">
        <f>IFERROR(VLOOKUP(B40,Tabela2[],1,0),"Não Encontrado")</f>
        <v>Picrosia cabreriana</v>
      </c>
      <c r="G40" s="12" t="s">
        <v>517</v>
      </c>
      <c r="H40" s="12" t="s">
        <v>528</v>
      </c>
      <c r="I40" s="12" t="s">
        <v>528</v>
      </c>
      <c r="J40" s="33" t="s">
        <v>562</v>
      </c>
      <c r="K40" s="33" t="s">
        <v>550</v>
      </c>
      <c r="L40" t="s">
        <v>652</v>
      </c>
    </row>
    <row r="41" spans="2:12" x14ac:dyDescent="0.3">
      <c r="B41" s="31" t="s">
        <v>1</v>
      </c>
      <c r="C41" s="32" t="s">
        <v>265</v>
      </c>
      <c r="D41" s="32" t="s">
        <v>253</v>
      </c>
      <c r="E41" s="32" t="str">
        <f t="shared" si="0"/>
        <v>Em Perigo</v>
      </c>
      <c r="F41" s="30" t="str">
        <f>IFERROR(VLOOKUP(B41,Tabela2[],1,0),"Não Encontrado")</f>
        <v>Não Encontrado</v>
      </c>
      <c r="G41" s="12" t="s">
        <v>517</v>
      </c>
      <c r="I41" s="12" t="s">
        <v>528</v>
      </c>
      <c r="J41" s="33" t="s">
        <v>565</v>
      </c>
      <c r="K41" s="33" t="s">
        <v>550</v>
      </c>
      <c r="L41" t="s">
        <v>652</v>
      </c>
    </row>
    <row r="42" spans="2:12" x14ac:dyDescent="0.3">
      <c r="B42" s="31" t="s">
        <v>328</v>
      </c>
      <c r="C42" s="34" t="s">
        <v>265</v>
      </c>
      <c r="D42" s="32" t="s">
        <v>253</v>
      </c>
      <c r="E42" s="32" t="str">
        <f t="shared" si="0"/>
        <v>Em Perigo</v>
      </c>
      <c r="F42" s="30" t="str">
        <f>IFERROR(VLOOKUP(B42,Tabela2[],1,0),"Não Encontrado")</f>
        <v>Baccharis aracatubensis</v>
      </c>
      <c r="G42" s="12" t="s">
        <v>520</v>
      </c>
      <c r="H42" s="12" t="s">
        <v>528</v>
      </c>
      <c r="I42" s="12" t="s">
        <v>528</v>
      </c>
      <c r="J42" s="33" t="s">
        <v>574</v>
      </c>
      <c r="K42" s="33" t="s">
        <v>550</v>
      </c>
      <c r="L42" t="s">
        <v>651</v>
      </c>
    </row>
    <row r="43" spans="2:12" x14ac:dyDescent="0.3">
      <c r="B43" s="31" t="s">
        <v>28</v>
      </c>
      <c r="C43" s="34" t="s">
        <v>265</v>
      </c>
      <c r="D43" s="32" t="s">
        <v>253</v>
      </c>
      <c r="E43" s="32" t="str">
        <f t="shared" si="0"/>
        <v>Em Perigo</v>
      </c>
      <c r="F43" s="30" t="str">
        <f>IFERROR(VLOOKUP(B43,Tabela2[],1,0),"Não Encontrado")</f>
        <v>Chromolaena rhinanthacea</v>
      </c>
      <c r="G43" s="12" t="s">
        <v>522</v>
      </c>
      <c r="I43" s="12" t="s">
        <v>536</v>
      </c>
      <c r="J43" s="33" t="s">
        <v>555</v>
      </c>
      <c r="K43" s="33" t="s">
        <v>550</v>
      </c>
      <c r="L43" t="s">
        <v>648</v>
      </c>
    </row>
    <row r="44" spans="2:12" x14ac:dyDescent="0.3">
      <c r="B44" s="31" t="s">
        <v>329</v>
      </c>
      <c r="C44" s="34" t="s">
        <v>265</v>
      </c>
      <c r="D44" s="32" t="s">
        <v>253</v>
      </c>
      <c r="E44" s="32" t="str">
        <f t="shared" si="0"/>
        <v>Em Perigo</v>
      </c>
      <c r="F44" s="30" t="str">
        <f>IFERROR(VLOOKUP(B44,Tabela2[],1,0),"Não Encontrado")</f>
        <v>Chrysolaena dusenii</v>
      </c>
      <c r="G44" s="12" t="s">
        <v>522</v>
      </c>
      <c r="I44" s="12" t="s">
        <v>536</v>
      </c>
      <c r="J44" s="33" t="s">
        <v>576</v>
      </c>
      <c r="K44" s="33">
        <v>8</v>
      </c>
      <c r="L44" t="s">
        <v>651</v>
      </c>
    </row>
    <row r="45" spans="2:12" x14ac:dyDescent="0.3">
      <c r="B45" s="31" t="s">
        <v>37</v>
      </c>
      <c r="C45" s="32" t="s">
        <v>265</v>
      </c>
      <c r="D45" s="32" t="s">
        <v>253</v>
      </c>
      <c r="E45" s="32" t="str">
        <f t="shared" si="0"/>
        <v>Em Perigo</v>
      </c>
      <c r="F45" s="30" t="str">
        <f>IFERROR(VLOOKUP(B45,Tabela2[],1,0),"Não Encontrado")</f>
        <v>Dendrophorbium paranense</v>
      </c>
      <c r="G45" s="12" t="s">
        <v>521</v>
      </c>
      <c r="I45" s="12" t="s">
        <v>528</v>
      </c>
      <c r="J45" s="33" t="s">
        <v>587</v>
      </c>
      <c r="K45" s="33" t="s">
        <v>550</v>
      </c>
      <c r="L45" t="s">
        <v>651</v>
      </c>
    </row>
    <row r="46" spans="2:12" x14ac:dyDescent="0.3">
      <c r="B46" s="31" t="s">
        <v>40</v>
      </c>
      <c r="C46" s="34" t="s">
        <v>265</v>
      </c>
      <c r="D46" s="32" t="s">
        <v>253</v>
      </c>
      <c r="E46" s="32" t="str">
        <f t="shared" si="0"/>
        <v>Em Perigo</v>
      </c>
      <c r="F46" s="30" t="str">
        <f>IFERROR(VLOOKUP(B46,Tabela2[],1,0),"Não Encontrado")</f>
        <v>Disynaphia variolata</v>
      </c>
      <c r="G46" s="12" t="s">
        <v>522</v>
      </c>
      <c r="I46" s="12" t="s">
        <v>536</v>
      </c>
      <c r="J46" s="33" t="s">
        <v>589</v>
      </c>
      <c r="K46" s="33">
        <v>6</v>
      </c>
      <c r="L46" t="s">
        <v>651</v>
      </c>
    </row>
    <row r="47" spans="2:12" x14ac:dyDescent="0.3">
      <c r="B47" s="31" t="s">
        <v>60</v>
      </c>
      <c r="C47" s="34" t="s">
        <v>265</v>
      </c>
      <c r="D47" s="32" t="s">
        <v>253</v>
      </c>
      <c r="E47" s="32" t="str">
        <f t="shared" si="0"/>
        <v>Em Perigo</v>
      </c>
      <c r="F47" s="30" t="str">
        <f>IFERROR(VLOOKUP(B47,Tabela2[],1,0),"Não Encontrado")</f>
        <v>Não Encontrado</v>
      </c>
      <c r="G47" s="12" t="s">
        <v>517</v>
      </c>
      <c r="I47" s="12" t="s">
        <v>528</v>
      </c>
      <c r="J47" s="33" t="s">
        <v>565</v>
      </c>
      <c r="K47" s="33" t="s">
        <v>550</v>
      </c>
      <c r="L47" t="s">
        <v>652</v>
      </c>
    </row>
    <row r="48" spans="2:12" x14ac:dyDescent="0.3">
      <c r="B48" s="31" t="s">
        <v>67</v>
      </c>
      <c r="C48" s="32" t="s">
        <v>265</v>
      </c>
      <c r="D48" s="32" t="s">
        <v>253</v>
      </c>
      <c r="E48" s="32" t="str">
        <f t="shared" si="0"/>
        <v>Em Perigo</v>
      </c>
      <c r="F48" s="30" t="str">
        <f>IFERROR(VLOOKUP(B48,Tabela2[],1,0),"Não Encontrado")</f>
        <v>Lessingianthus asteriflorus</v>
      </c>
      <c r="G48" s="12" t="s">
        <v>520</v>
      </c>
      <c r="I48" s="12" t="s">
        <v>528</v>
      </c>
      <c r="J48" s="33" t="s">
        <v>564</v>
      </c>
      <c r="K48" s="33" t="s">
        <v>550</v>
      </c>
      <c r="L48" t="s">
        <v>652</v>
      </c>
    </row>
    <row r="49" spans="2:12" x14ac:dyDescent="0.3">
      <c r="B49" s="31" t="s">
        <v>68</v>
      </c>
      <c r="C49" s="32" t="s">
        <v>265</v>
      </c>
      <c r="D49" s="32" t="s">
        <v>253</v>
      </c>
      <c r="E49" s="32" t="str">
        <f t="shared" si="0"/>
        <v>Em Perigo</v>
      </c>
      <c r="F49" s="30" t="str">
        <f>IFERROR(VLOOKUP(B49,Tabela2[],1,0),"Não Encontrado")</f>
        <v>Lessingianthus westermanii</v>
      </c>
      <c r="G49" s="12" t="s">
        <v>520</v>
      </c>
      <c r="I49" s="12" t="s">
        <v>536</v>
      </c>
      <c r="J49" s="33" t="s">
        <v>598</v>
      </c>
      <c r="K49" s="33">
        <v>5</v>
      </c>
      <c r="L49" t="s">
        <v>650</v>
      </c>
    </row>
    <row r="50" spans="2:12" x14ac:dyDescent="0.3">
      <c r="B50" s="31" t="s">
        <v>70</v>
      </c>
      <c r="C50" s="34" t="s">
        <v>265</v>
      </c>
      <c r="D50" s="32" t="s">
        <v>253</v>
      </c>
      <c r="E50" s="32" t="str">
        <f t="shared" si="0"/>
        <v>Em Perigo</v>
      </c>
      <c r="F50" s="30" t="str">
        <f>IFERROR(VLOOKUP(B50,Tabela2[],1,0),"Não Encontrado")</f>
        <v>Lulia nervosa</v>
      </c>
      <c r="G50" s="12" t="s">
        <v>520</v>
      </c>
      <c r="I50" s="12" t="s">
        <v>528</v>
      </c>
      <c r="J50" s="33" t="s">
        <v>554</v>
      </c>
      <c r="K50" s="33" t="s">
        <v>550</v>
      </c>
      <c r="L50" t="s">
        <v>651</v>
      </c>
    </row>
    <row r="51" spans="2:12" x14ac:dyDescent="0.3">
      <c r="B51" s="31" t="s">
        <v>75</v>
      </c>
      <c r="C51" s="32" t="s">
        <v>265</v>
      </c>
      <c r="D51" s="32" t="s">
        <v>253</v>
      </c>
      <c r="E51" s="32" t="str">
        <f t="shared" si="0"/>
        <v>Em Perigo</v>
      </c>
      <c r="F51" s="30" t="str">
        <f>IFERROR(VLOOKUP(B51,Tabela2[],1,0),"Não Encontrado")</f>
        <v>Não Encontrado</v>
      </c>
      <c r="G51" s="12" t="s">
        <v>524</v>
      </c>
      <c r="I51" s="12" t="s">
        <v>528</v>
      </c>
      <c r="J51" s="33" t="s">
        <v>562</v>
      </c>
      <c r="K51" s="33" t="s">
        <v>550</v>
      </c>
      <c r="L51" t="s">
        <v>651</v>
      </c>
    </row>
    <row r="52" spans="2:12" x14ac:dyDescent="0.3">
      <c r="B52" s="31" t="s">
        <v>76</v>
      </c>
      <c r="C52" s="32" t="s">
        <v>265</v>
      </c>
      <c r="D52" s="32" t="s">
        <v>253</v>
      </c>
      <c r="E52" s="32" t="str">
        <f t="shared" si="0"/>
        <v>Em Perigo</v>
      </c>
      <c r="F52" s="30" t="str">
        <f>IFERROR(VLOOKUP(B52,Tabela2[],1,0),"Não Encontrado")</f>
        <v>Não Encontrado</v>
      </c>
      <c r="G52" s="12" t="s">
        <v>524</v>
      </c>
      <c r="I52" s="12" t="s">
        <v>528</v>
      </c>
      <c r="J52" s="33" t="s">
        <v>604</v>
      </c>
      <c r="K52" s="33" t="s">
        <v>550</v>
      </c>
      <c r="L52" t="s">
        <v>651</v>
      </c>
    </row>
    <row r="53" spans="2:12" x14ac:dyDescent="0.3">
      <c r="B53" s="31" t="s">
        <v>77</v>
      </c>
      <c r="C53" s="32" t="s">
        <v>265</v>
      </c>
      <c r="D53" s="32" t="s">
        <v>253</v>
      </c>
      <c r="E53" s="32" t="str">
        <f t="shared" si="0"/>
        <v>Em Perigo</v>
      </c>
      <c r="F53" s="30" t="str">
        <f>IFERROR(VLOOKUP(B53,Tabela2[],1,0),"Não Encontrado")</f>
        <v>Mikania pinnatiloba</v>
      </c>
      <c r="G53" s="12" t="s">
        <v>522</v>
      </c>
      <c r="I53" s="12" t="s">
        <v>528</v>
      </c>
      <c r="J53" s="33" t="s">
        <v>605</v>
      </c>
      <c r="K53" s="33" t="s">
        <v>550</v>
      </c>
      <c r="L53" t="s">
        <v>652</v>
      </c>
    </row>
    <row r="54" spans="2:12" x14ac:dyDescent="0.3">
      <c r="B54" s="31" t="s">
        <v>78</v>
      </c>
      <c r="C54" s="32" t="s">
        <v>265</v>
      </c>
      <c r="D54" s="32" t="s">
        <v>253</v>
      </c>
      <c r="E54" s="32" t="str">
        <f t="shared" si="0"/>
        <v>Em Perigo</v>
      </c>
      <c r="F54" s="30" t="str">
        <f>IFERROR(VLOOKUP(B54,Tabela2[],1,0),"Não Encontrado")</f>
        <v>Mikania viminea</v>
      </c>
      <c r="G54" s="12" t="s">
        <v>522</v>
      </c>
      <c r="I54" s="12" t="s">
        <v>528</v>
      </c>
      <c r="J54" s="33" t="s">
        <v>606</v>
      </c>
      <c r="K54" s="33" t="s">
        <v>550</v>
      </c>
      <c r="L54" t="s">
        <v>651</v>
      </c>
    </row>
    <row r="55" spans="2:12" x14ac:dyDescent="0.3">
      <c r="B55" s="31" t="s">
        <v>324</v>
      </c>
      <c r="C55" s="34" t="s">
        <v>265</v>
      </c>
      <c r="D55" s="32" t="s">
        <v>253</v>
      </c>
      <c r="E55" s="32" t="str">
        <f t="shared" si="0"/>
        <v>Em Perigo</v>
      </c>
      <c r="F55" s="30" t="str">
        <f>IFERROR(VLOOKUP(B55,Tabela2[],1,0),"Não Encontrado")</f>
        <v>Moquiniastrum argyreum</v>
      </c>
      <c r="G55" s="12" t="s">
        <v>520</v>
      </c>
      <c r="I55" s="12" t="s">
        <v>528</v>
      </c>
      <c r="J55" s="33" t="s">
        <v>564</v>
      </c>
      <c r="K55" s="33">
        <v>9</v>
      </c>
      <c r="L55" t="s">
        <v>650</v>
      </c>
    </row>
    <row r="56" spans="2:12" x14ac:dyDescent="0.3">
      <c r="B56" s="31" t="s">
        <v>116</v>
      </c>
      <c r="C56" s="34" t="s">
        <v>265</v>
      </c>
      <c r="D56" s="32" t="s">
        <v>253</v>
      </c>
      <c r="E56" s="32" t="str">
        <f t="shared" si="0"/>
        <v>Em Perigo</v>
      </c>
      <c r="F56" s="30" t="str">
        <f>IFERROR(VLOOKUP(B56,Tabela2[],1,0),"Não Encontrado")</f>
        <v>Senecio heteroschizus</v>
      </c>
      <c r="G56" s="12" t="s">
        <v>517</v>
      </c>
      <c r="I56" s="12" t="s">
        <v>536</v>
      </c>
      <c r="J56" s="33" t="s">
        <v>620</v>
      </c>
      <c r="K56" s="33">
        <v>8</v>
      </c>
      <c r="L56" t="s">
        <v>652</v>
      </c>
    </row>
    <row r="57" spans="2:12" x14ac:dyDescent="0.3">
      <c r="B57" s="31" t="s">
        <v>126</v>
      </c>
      <c r="C57" s="34" t="s">
        <v>265</v>
      </c>
      <c r="D57" s="32" t="s">
        <v>253</v>
      </c>
      <c r="E57" s="32" t="str">
        <f t="shared" si="0"/>
        <v>Em Perigo</v>
      </c>
      <c r="F57" s="30" t="str">
        <f>IFERROR(VLOOKUP(B57,Tabela2[],1,0),"Não Encontrado")</f>
        <v>Stevia catharinensis</v>
      </c>
      <c r="G57" s="12" t="s">
        <v>517</v>
      </c>
      <c r="I57" s="12" t="s">
        <v>536</v>
      </c>
      <c r="J57" s="33" t="s">
        <v>552</v>
      </c>
      <c r="K57" s="33" t="s">
        <v>550</v>
      </c>
      <c r="L57" t="s">
        <v>651</v>
      </c>
    </row>
    <row r="58" spans="2:12" x14ac:dyDescent="0.3">
      <c r="B58" s="31" t="s">
        <v>127</v>
      </c>
      <c r="C58" s="32" t="s">
        <v>265</v>
      </c>
      <c r="D58" s="32" t="s">
        <v>253</v>
      </c>
      <c r="E58" s="32" t="str">
        <f t="shared" si="0"/>
        <v>Em Perigo</v>
      </c>
      <c r="F58" s="30" t="str">
        <f>IFERROR(VLOOKUP(B58,Tabela2[],1,0),"Não Encontrado")</f>
        <v>Não Encontrado</v>
      </c>
      <c r="G58" s="12" t="s">
        <v>517</v>
      </c>
      <c r="I58" s="12" t="s">
        <v>528</v>
      </c>
      <c r="J58" s="33" t="s">
        <v>569</v>
      </c>
      <c r="K58" s="33" t="s">
        <v>550</v>
      </c>
      <c r="L58" t="s">
        <v>652</v>
      </c>
    </row>
    <row r="59" spans="2:12" x14ac:dyDescent="0.3">
      <c r="B59" s="35" t="s">
        <v>170</v>
      </c>
      <c r="C59" s="12" t="s">
        <v>265</v>
      </c>
      <c r="D59" s="32" t="s">
        <v>252</v>
      </c>
      <c r="E59" s="32" t="str">
        <f t="shared" si="0"/>
        <v>Vulnerável</v>
      </c>
      <c r="F59" s="30" t="str">
        <f>IFERROR(VLOOKUP(B59,Tabela2[],1,0),"Não Encontrado")</f>
        <v>Não Encontrado</v>
      </c>
      <c r="G59" s="12" t="s">
        <v>522</v>
      </c>
      <c r="I59" s="12" t="s">
        <v>654</v>
      </c>
      <c r="J59" s="33" t="s">
        <v>555</v>
      </c>
      <c r="K59" s="33" t="s">
        <v>550</v>
      </c>
      <c r="L59" t="s">
        <v>651</v>
      </c>
    </row>
    <row r="60" spans="2:12" x14ac:dyDescent="0.3">
      <c r="B60" s="35" t="s">
        <v>174</v>
      </c>
      <c r="C60" s="12" t="s">
        <v>265</v>
      </c>
      <c r="D60" s="32" t="s">
        <v>252</v>
      </c>
      <c r="E60" s="32" t="str">
        <f t="shared" si="0"/>
        <v>Vulnerável</v>
      </c>
      <c r="F60" s="30" t="str">
        <f>IFERROR(VLOOKUP(B60,Tabela2[],1,0),"Não Encontrado")</f>
        <v>Calea acaulis</v>
      </c>
      <c r="G60" s="12" t="s">
        <v>517</v>
      </c>
      <c r="I60" s="12" t="s">
        <v>654</v>
      </c>
      <c r="J60" s="33" t="s">
        <v>611</v>
      </c>
      <c r="K60" s="33" t="s">
        <v>550</v>
      </c>
      <c r="L60" t="s">
        <v>652</v>
      </c>
    </row>
    <row r="61" spans="2:12" x14ac:dyDescent="0.3">
      <c r="B61" s="35" t="s">
        <v>338</v>
      </c>
      <c r="C61" s="12" t="s">
        <v>265</v>
      </c>
      <c r="D61" s="32" t="s">
        <v>252</v>
      </c>
      <c r="E61" s="32" t="str">
        <f t="shared" si="0"/>
        <v>Vulnerável</v>
      </c>
      <c r="F61" s="30" t="str">
        <f>IFERROR(VLOOKUP(B61,Tabela2[],1,0),"Não Encontrado")</f>
        <v>Calea gentianoides</v>
      </c>
      <c r="G61" s="12" t="s">
        <v>517</v>
      </c>
      <c r="I61" s="12" t="s">
        <v>654</v>
      </c>
      <c r="J61" s="33" t="s">
        <v>630</v>
      </c>
      <c r="K61" s="33" t="s">
        <v>550</v>
      </c>
      <c r="L61" t="s">
        <v>651</v>
      </c>
    </row>
    <row r="62" spans="2:12" x14ac:dyDescent="0.3">
      <c r="B62" s="35" t="s">
        <v>661</v>
      </c>
      <c r="C62" s="12" t="s">
        <v>265</v>
      </c>
      <c r="D62" s="38" t="s">
        <v>252</v>
      </c>
      <c r="E62" s="38" t="str">
        <f t="shared" si="0"/>
        <v>Vulnerável</v>
      </c>
      <c r="F62" s="30" t="str">
        <f>IFERROR(VLOOKUP(B62,Tabela2[],1,0),"Não Encontrado")</f>
        <v>Não Encontrado</v>
      </c>
      <c r="G62" s="12" t="s">
        <v>517</v>
      </c>
      <c r="I62" s="12" t="s">
        <v>536</v>
      </c>
      <c r="J62" s="33" t="s">
        <v>575</v>
      </c>
      <c r="K62" s="33" t="s">
        <v>550</v>
      </c>
      <c r="L62" t="s">
        <v>651</v>
      </c>
    </row>
    <row r="63" spans="2:12" x14ac:dyDescent="0.3">
      <c r="B63" s="35" t="s">
        <v>181</v>
      </c>
      <c r="C63" s="12" t="s">
        <v>265</v>
      </c>
      <c r="D63" s="32" t="s">
        <v>252</v>
      </c>
      <c r="E63" s="32" t="str">
        <f t="shared" si="0"/>
        <v>Vulnerável</v>
      </c>
      <c r="F63" s="30" t="str">
        <f>IFERROR(VLOOKUP(B63,Tabela2[],1,0),"Não Encontrado")</f>
        <v>Chrysolaena nicolackii</v>
      </c>
      <c r="G63" s="12" t="s">
        <v>522</v>
      </c>
      <c r="I63" s="12" t="s">
        <v>654</v>
      </c>
      <c r="J63" s="33" t="s">
        <v>632</v>
      </c>
      <c r="K63" s="33" t="s">
        <v>550</v>
      </c>
      <c r="L63" t="s">
        <v>650</v>
      </c>
    </row>
    <row r="64" spans="2:12" x14ac:dyDescent="0.3">
      <c r="B64" s="35" t="s">
        <v>212</v>
      </c>
      <c r="C64" s="34" t="s">
        <v>265</v>
      </c>
      <c r="D64" s="32" t="s">
        <v>252</v>
      </c>
      <c r="E64" s="32" t="str">
        <f t="shared" si="0"/>
        <v>Vulnerável</v>
      </c>
      <c r="F64" s="30" t="str">
        <f>IFERROR(VLOOKUP(B64,Tabela2[],1,0),"Não Encontrado")</f>
        <v>Não Encontrado</v>
      </c>
      <c r="G64" s="12" t="s">
        <v>522</v>
      </c>
      <c r="I64" s="12" t="s">
        <v>654</v>
      </c>
      <c r="J64" s="33" t="s">
        <v>575</v>
      </c>
      <c r="K64" s="33" t="s">
        <v>550</v>
      </c>
      <c r="L64" t="s">
        <v>651</v>
      </c>
    </row>
    <row r="65" spans="2:12" x14ac:dyDescent="0.3">
      <c r="B65" s="35" t="s">
        <v>213</v>
      </c>
      <c r="C65" s="34" t="s">
        <v>265</v>
      </c>
      <c r="D65" s="32" t="s">
        <v>252</v>
      </c>
      <c r="E65" s="32" t="str">
        <f t="shared" si="0"/>
        <v>Vulnerável</v>
      </c>
      <c r="F65" s="30" t="str">
        <f>IFERROR(VLOOKUP(B65,Tabela2[],1,0),"Não Encontrado")</f>
        <v>Lessingianthus exiguus</v>
      </c>
      <c r="G65" s="12" t="s">
        <v>517</v>
      </c>
      <c r="I65" s="12" t="s">
        <v>654</v>
      </c>
      <c r="J65" s="33" t="s">
        <v>554</v>
      </c>
      <c r="K65" s="33" t="s">
        <v>550</v>
      </c>
      <c r="L65" t="s">
        <v>651</v>
      </c>
    </row>
    <row r="66" spans="2:12" x14ac:dyDescent="0.3">
      <c r="B66" s="35" t="s">
        <v>214</v>
      </c>
      <c r="C66" s="34" t="s">
        <v>265</v>
      </c>
      <c r="D66" s="32" t="s">
        <v>252</v>
      </c>
      <c r="E66" s="32" t="str">
        <f t="shared" ref="E66:E129" si="1">IF(D66="EN","Em Perigo",IF(D66="VU","Vulnerável","Criticamente em Perigo"))</f>
        <v>Vulnerável</v>
      </c>
      <c r="F66" s="30" t="str">
        <f>IFERROR(VLOOKUP(B66,Tabela2[],1,0),"Não Encontrado")</f>
        <v>Não Encontrado</v>
      </c>
      <c r="G66" s="12" t="s">
        <v>522</v>
      </c>
      <c r="I66" s="12" t="s">
        <v>654</v>
      </c>
      <c r="J66" s="33" t="s">
        <v>570</v>
      </c>
      <c r="K66" s="33" t="s">
        <v>550</v>
      </c>
      <c r="L66" t="s">
        <v>652</v>
      </c>
    </row>
    <row r="67" spans="2:12" x14ac:dyDescent="0.3">
      <c r="B67" s="35" t="s">
        <v>215</v>
      </c>
      <c r="C67" s="34" t="s">
        <v>265</v>
      </c>
      <c r="D67" s="32" t="s">
        <v>252</v>
      </c>
      <c r="E67" s="32" t="str">
        <f t="shared" si="1"/>
        <v>Vulnerável</v>
      </c>
      <c r="F67" s="30" t="str">
        <f>IFERROR(VLOOKUP(B67,Tabela2[],1,0),"Não Encontrado")</f>
        <v>Lessingianthus reitzianus</v>
      </c>
      <c r="G67" s="12" t="s">
        <v>518</v>
      </c>
      <c r="I67" s="12" t="s">
        <v>654</v>
      </c>
      <c r="J67" s="33" t="s">
        <v>570</v>
      </c>
      <c r="K67" s="33" t="s">
        <v>550</v>
      </c>
      <c r="L67" t="s">
        <v>651</v>
      </c>
    </row>
    <row r="68" spans="2:12" x14ac:dyDescent="0.3">
      <c r="B68" s="35" t="s">
        <v>221</v>
      </c>
      <c r="C68" s="12" t="s">
        <v>265</v>
      </c>
      <c r="D68" s="32" t="s">
        <v>252</v>
      </c>
      <c r="E68" s="32" t="str">
        <f t="shared" si="1"/>
        <v>Vulnerável</v>
      </c>
      <c r="F68" s="30" t="str">
        <f>IFERROR(VLOOKUP(B68,Tabela2[],1,0),"Não Encontrado")</f>
        <v>Não Encontrado</v>
      </c>
      <c r="G68" s="12" t="s">
        <v>524</v>
      </c>
      <c r="I68" s="12" t="s">
        <v>654</v>
      </c>
      <c r="J68" s="33" t="s">
        <v>582</v>
      </c>
      <c r="K68" s="33" t="s">
        <v>550</v>
      </c>
      <c r="L68" t="s">
        <v>651</v>
      </c>
    </row>
    <row r="69" spans="2:12" x14ac:dyDescent="0.3">
      <c r="B69" s="35" t="s">
        <v>222</v>
      </c>
      <c r="C69" s="12" t="s">
        <v>265</v>
      </c>
      <c r="D69" s="32" t="s">
        <v>252</v>
      </c>
      <c r="E69" s="32" t="str">
        <f t="shared" si="1"/>
        <v>Vulnerável</v>
      </c>
      <c r="F69" s="30" t="str">
        <f>IFERROR(VLOOKUP(B69,Tabela2[],1,0),"Não Encontrado")</f>
        <v>Não Encontrado</v>
      </c>
      <c r="G69" s="12" t="s">
        <v>524</v>
      </c>
      <c r="I69" s="12" t="s">
        <v>654</v>
      </c>
      <c r="J69" s="33" t="s">
        <v>615</v>
      </c>
      <c r="K69" s="33" t="s">
        <v>550</v>
      </c>
      <c r="L69" t="s">
        <v>651</v>
      </c>
    </row>
    <row r="70" spans="2:12" x14ac:dyDescent="0.3">
      <c r="B70" s="35" t="s">
        <v>223</v>
      </c>
      <c r="C70" s="12" t="s">
        <v>265</v>
      </c>
      <c r="D70" s="32" t="s">
        <v>252</v>
      </c>
      <c r="E70" s="32" t="str">
        <f t="shared" si="1"/>
        <v>Vulnerável</v>
      </c>
      <c r="F70" s="30" t="str">
        <f>IFERROR(VLOOKUP(B70,Tabela2[],1,0),"Não Encontrado")</f>
        <v>Não Encontrado</v>
      </c>
      <c r="G70" s="12" t="s">
        <v>524</v>
      </c>
      <c r="I70" s="12" t="s">
        <v>654</v>
      </c>
      <c r="J70" s="33" t="s">
        <v>555</v>
      </c>
      <c r="K70" s="33" t="s">
        <v>550</v>
      </c>
      <c r="L70" t="s">
        <v>651</v>
      </c>
    </row>
    <row r="71" spans="2:12" x14ac:dyDescent="0.3">
      <c r="B71" s="35" t="s">
        <v>226</v>
      </c>
      <c r="C71" s="12" t="s">
        <v>265</v>
      </c>
      <c r="D71" s="32" t="s">
        <v>252</v>
      </c>
      <c r="E71" s="32" t="str">
        <f t="shared" si="1"/>
        <v>Vulnerável</v>
      </c>
      <c r="F71" s="30" t="str">
        <f>IFERROR(VLOOKUP(B71,Tabela2[],1,0),"Não Encontrado")</f>
        <v>Não Encontrado</v>
      </c>
      <c r="G71" s="12" t="s">
        <v>520</v>
      </c>
      <c r="I71" s="12" t="s">
        <v>654</v>
      </c>
      <c r="J71" s="33" t="s">
        <v>642</v>
      </c>
      <c r="K71" s="33" t="s">
        <v>550</v>
      </c>
      <c r="L71" t="s">
        <v>652</v>
      </c>
    </row>
    <row r="72" spans="2:12" x14ac:dyDescent="0.3">
      <c r="B72" s="35" t="s">
        <v>238</v>
      </c>
      <c r="C72" s="12" t="s">
        <v>265</v>
      </c>
      <c r="D72" s="32" t="s">
        <v>252</v>
      </c>
      <c r="E72" s="32" t="str">
        <f t="shared" si="1"/>
        <v>Vulnerável</v>
      </c>
      <c r="F72" s="30" t="str">
        <f>IFERROR(VLOOKUP(B72,Tabela2[],1,0),"Não Encontrado")</f>
        <v>Senecio langei</v>
      </c>
      <c r="G72" s="12" t="s">
        <v>522</v>
      </c>
      <c r="I72" s="12" t="s">
        <v>654</v>
      </c>
      <c r="J72" s="33" t="s">
        <v>592</v>
      </c>
      <c r="K72" s="33" t="s">
        <v>550</v>
      </c>
      <c r="L72" t="s">
        <v>651</v>
      </c>
    </row>
    <row r="73" spans="2:12" x14ac:dyDescent="0.3">
      <c r="B73" s="35" t="s">
        <v>240</v>
      </c>
      <c r="C73" s="12" t="s">
        <v>265</v>
      </c>
      <c r="D73" s="32" t="s">
        <v>252</v>
      </c>
      <c r="E73" s="32" t="str">
        <f t="shared" si="1"/>
        <v>Vulnerável</v>
      </c>
      <c r="F73" s="30" t="str">
        <f>IFERROR(VLOOKUP(B73,Tabela2[],1,0),"Não Encontrado")</f>
        <v>Não Encontrado</v>
      </c>
      <c r="G73" s="12" t="s">
        <v>518</v>
      </c>
      <c r="I73" s="12" t="s">
        <v>654</v>
      </c>
      <c r="J73" s="33" t="s">
        <v>644</v>
      </c>
      <c r="K73" s="33" t="s">
        <v>550</v>
      </c>
      <c r="L73" t="s">
        <v>652</v>
      </c>
    </row>
    <row r="74" spans="2:12" x14ac:dyDescent="0.3">
      <c r="B74" s="35" t="s">
        <v>243</v>
      </c>
      <c r="C74" s="12" t="s">
        <v>265</v>
      </c>
      <c r="D74" s="32" t="s">
        <v>252</v>
      </c>
      <c r="E74" s="32" t="str">
        <f t="shared" si="1"/>
        <v>Vulnerável</v>
      </c>
      <c r="F74" s="30" t="str">
        <f>IFERROR(VLOOKUP(B74,Tabela2[],1,0),"Não Encontrado")</f>
        <v>Trichocline linearifolia</v>
      </c>
      <c r="G74" s="12" t="s">
        <v>517</v>
      </c>
      <c r="I74" s="12" t="s">
        <v>654</v>
      </c>
      <c r="J74" s="33" t="s">
        <v>645</v>
      </c>
      <c r="K74" s="33" t="s">
        <v>550</v>
      </c>
      <c r="L74" t="s">
        <v>651</v>
      </c>
    </row>
    <row r="75" spans="2:12" x14ac:dyDescent="0.3">
      <c r="B75" s="35" t="s">
        <v>245</v>
      </c>
      <c r="C75" s="12" t="s">
        <v>265</v>
      </c>
      <c r="D75" s="32" t="s">
        <v>252</v>
      </c>
      <c r="E75" s="32" t="str">
        <f t="shared" si="1"/>
        <v>Vulnerável</v>
      </c>
      <c r="F75" s="30" t="str">
        <f>IFERROR(VLOOKUP(B75,Tabela2[],1,0),"Não Encontrado")</f>
        <v>Trixis glaziovii</v>
      </c>
      <c r="G75" s="12" t="s">
        <v>518</v>
      </c>
      <c r="I75" s="12" t="s">
        <v>654</v>
      </c>
      <c r="J75" s="33" t="s">
        <v>571</v>
      </c>
      <c r="K75" s="33" t="s">
        <v>550</v>
      </c>
      <c r="L75" t="s">
        <v>651</v>
      </c>
    </row>
    <row r="76" spans="2:12" x14ac:dyDescent="0.3">
      <c r="B76" s="35" t="s">
        <v>325</v>
      </c>
      <c r="C76" s="12" t="s">
        <v>265</v>
      </c>
      <c r="D76" s="32" t="s">
        <v>252</v>
      </c>
      <c r="E76" s="32" t="str">
        <f t="shared" si="1"/>
        <v>Vulnerável</v>
      </c>
      <c r="F76" s="30" t="str">
        <f>IFERROR(VLOOKUP(B76,Tabela2[],1,0),"Não Encontrado")</f>
        <v>Vickia rotundifolia</v>
      </c>
      <c r="G76" s="12" t="s">
        <v>520</v>
      </c>
      <c r="I76" s="12" t="s">
        <v>654</v>
      </c>
      <c r="J76" s="33" t="s">
        <v>646</v>
      </c>
      <c r="K76" s="33" t="s">
        <v>550</v>
      </c>
      <c r="L76" t="s">
        <v>651</v>
      </c>
    </row>
    <row r="77" spans="2:12" x14ac:dyDescent="0.3">
      <c r="B77" s="31" t="s">
        <v>16</v>
      </c>
      <c r="C77" s="32" t="s">
        <v>256</v>
      </c>
      <c r="D77" s="32" t="s">
        <v>253</v>
      </c>
      <c r="E77" s="32" t="str">
        <f t="shared" si="1"/>
        <v>Em Perigo</v>
      </c>
      <c r="F77" s="30" t="str">
        <f>IFERROR(VLOOKUP(B77,Tabela2[],1,0),"Não Encontrado")</f>
        <v>Não Encontrado</v>
      </c>
      <c r="G77" s="12" t="s">
        <v>517</v>
      </c>
      <c r="I77" s="12" t="s">
        <v>528</v>
      </c>
      <c r="J77" s="33" t="s">
        <v>570</v>
      </c>
      <c r="K77" s="33" t="s">
        <v>550</v>
      </c>
      <c r="L77" t="s">
        <v>651</v>
      </c>
    </row>
    <row r="78" spans="2:12" x14ac:dyDescent="0.3">
      <c r="B78" s="31" t="s">
        <v>17</v>
      </c>
      <c r="C78" s="32" t="s">
        <v>256</v>
      </c>
      <c r="D78" s="32" t="s">
        <v>253</v>
      </c>
      <c r="E78" s="32" t="str">
        <f t="shared" si="1"/>
        <v>Em Perigo</v>
      </c>
      <c r="F78" s="30" t="str">
        <f>IFERROR(VLOOKUP(B78,Tabela2[],1,0),"Não Encontrado")</f>
        <v>Não Encontrado</v>
      </c>
      <c r="G78" s="12" t="s">
        <v>517</v>
      </c>
      <c r="I78" s="12" t="s">
        <v>528</v>
      </c>
      <c r="J78" s="33" t="s">
        <v>551</v>
      </c>
      <c r="K78" s="33" t="s">
        <v>550</v>
      </c>
      <c r="L78" t="s">
        <v>652</v>
      </c>
    </row>
    <row r="79" spans="2:12" x14ac:dyDescent="0.3">
      <c r="B79" s="31" t="s">
        <v>18</v>
      </c>
      <c r="C79" s="32" t="s">
        <v>256</v>
      </c>
      <c r="D79" s="32" t="s">
        <v>253</v>
      </c>
      <c r="E79" s="32" t="str">
        <f t="shared" si="1"/>
        <v>Em Perigo</v>
      </c>
      <c r="F79" s="30" t="str">
        <f>IFERROR(VLOOKUP(B79,Tabela2[],1,0),"Não Encontrado")</f>
        <v>Begonia pluvialis</v>
      </c>
      <c r="G79" s="12" t="s">
        <v>517</v>
      </c>
      <c r="I79" s="12" t="s">
        <v>536</v>
      </c>
      <c r="J79" s="33" t="s">
        <v>577</v>
      </c>
      <c r="K79" s="33">
        <v>5</v>
      </c>
      <c r="L79" t="s">
        <v>652</v>
      </c>
    </row>
    <row r="80" spans="2:12" x14ac:dyDescent="0.3">
      <c r="B80" s="31" t="s">
        <v>19</v>
      </c>
      <c r="C80" s="32" t="s">
        <v>256</v>
      </c>
      <c r="D80" s="32" t="s">
        <v>253</v>
      </c>
      <c r="E80" s="32" t="str">
        <f t="shared" si="1"/>
        <v>Em Perigo</v>
      </c>
      <c r="F80" s="30" t="str">
        <f>IFERROR(VLOOKUP(B80,Tabela2[],1,0),"Não Encontrado")</f>
        <v>Não Encontrado</v>
      </c>
      <c r="G80" s="12" t="s">
        <v>517</v>
      </c>
      <c r="I80" s="12" t="s">
        <v>528</v>
      </c>
      <c r="J80" s="33" t="s">
        <v>565</v>
      </c>
      <c r="K80" s="33" t="s">
        <v>550</v>
      </c>
      <c r="L80" t="s">
        <v>651</v>
      </c>
    </row>
    <row r="81" spans="2:12" x14ac:dyDescent="0.3">
      <c r="B81" s="31" t="s">
        <v>20</v>
      </c>
      <c r="C81" s="32" t="s">
        <v>256</v>
      </c>
      <c r="D81" s="32" t="s">
        <v>253</v>
      </c>
      <c r="E81" s="32" t="str">
        <f t="shared" si="1"/>
        <v>Em Perigo</v>
      </c>
      <c r="F81" s="30" t="str">
        <f>IFERROR(VLOOKUP(B81,Tabela2[],1,0),"Não Encontrado")</f>
        <v>Não Encontrado</v>
      </c>
      <c r="G81" s="12" t="s">
        <v>517</v>
      </c>
      <c r="I81" s="12" t="s">
        <v>528</v>
      </c>
      <c r="J81" s="33" t="s">
        <v>578</v>
      </c>
      <c r="K81" s="33" t="s">
        <v>550</v>
      </c>
      <c r="L81" t="s">
        <v>651</v>
      </c>
    </row>
    <row r="82" spans="2:12" x14ac:dyDescent="0.3">
      <c r="B82" s="31" t="s">
        <v>10</v>
      </c>
      <c r="C82" s="32" t="s">
        <v>270</v>
      </c>
      <c r="D82" s="32" t="s">
        <v>253</v>
      </c>
      <c r="E82" s="32" t="str">
        <f t="shared" si="1"/>
        <v>Em Perigo</v>
      </c>
      <c r="F82" s="30" t="str">
        <f>IFERROR(VLOOKUP(B82,Tabela2[],1,0),"Não Encontrado")</f>
        <v>Anemopaegma arvense</v>
      </c>
      <c r="G82" s="12" t="s">
        <v>520</v>
      </c>
      <c r="I82" s="12" t="s">
        <v>528</v>
      </c>
      <c r="J82" s="33" t="s">
        <v>571</v>
      </c>
      <c r="K82" s="33" t="s">
        <v>550</v>
      </c>
      <c r="L82" t="s">
        <v>652</v>
      </c>
    </row>
    <row r="83" spans="2:12" x14ac:dyDescent="0.3">
      <c r="B83" s="31" t="s">
        <v>342</v>
      </c>
      <c r="C83" s="32" t="s">
        <v>270</v>
      </c>
      <c r="D83" s="38" t="s">
        <v>253</v>
      </c>
      <c r="E83" s="38" t="str">
        <f t="shared" si="1"/>
        <v>Em Perigo</v>
      </c>
      <c r="F83" s="30" t="str">
        <f>IFERROR(VLOOKUP(B83,Tabela2[],1,0),"Não Encontrado")</f>
        <v>Não Encontrado</v>
      </c>
      <c r="G83" s="12" t="s">
        <v>519</v>
      </c>
      <c r="I83" s="12" t="s">
        <v>536</v>
      </c>
      <c r="J83" s="33" t="s">
        <v>571</v>
      </c>
      <c r="K83" s="33" t="s">
        <v>550</v>
      </c>
      <c r="L83" t="s">
        <v>651</v>
      </c>
    </row>
    <row r="84" spans="2:12" x14ac:dyDescent="0.3">
      <c r="B84" s="35" t="s">
        <v>342</v>
      </c>
      <c r="C84" s="12" t="s">
        <v>270</v>
      </c>
      <c r="D84" s="32" t="s">
        <v>252</v>
      </c>
      <c r="E84" s="32" t="str">
        <f t="shared" si="1"/>
        <v>Vulnerável</v>
      </c>
      <c r="F84" s="30" t="str">
        <f>IFERROR(VLOOKUP(B84,Tabela2[],1,0),"Não Encontrado")</f>
        <v>Não Encontrado</v>
      </c>
      <c r="G84" s="12" t="s">
        <v>519</v>
      </c>
      <c r="I84" s="12" t="s">
        <v>654</v>
      </c>
      <c r="J84" s="33" t="s">
        <v>571</v>
      </c>
      <c r="K84" s="33" t="s">
        <v>550</v>
      </c>
      <c r="L84" t="s">
        <v>651</v>
      </c>
    </row>
    <row r="85" spans="2:12" x14ac:dyDescent="0.3">
      <c r="B85" s="35" t="s">
        <v>149</v>
      </c>
      <c r="C85" s="32" t="s">
        <v>271</v>
      </c>
      <c r="D85" s="32" t="s">
        <v>141</v>
      </c>
      <c r="E85" s="32" t="str">
        <f t="shared" si="1"/>
        <v>Criticamente em Perigo</v>
      </c>
      <c r="F85" s="30" t="str">
        <f>IFERROR(VLOOKUP(B85,Tabela2[],1,0),"Não Encontrado")</f>
        <v>Dyckia hatschbachii</v>
      </c>
      <c r="G85" s="12" t="s">
        <v>517</v>
      </c>
      <c r="I85" s="12" t="s">
        <v>536</v>
      </c>
      <c r="J85" s="33">
        <v>1951</v>
      </c>
      <c r="K85" s="33">
        <v>1</v>
      </c>
      <c r="L85" t="s">
        <v>650</v>
      </c>
    </row>
    <row r="86" spans="2:12" x14ac:dyDescent="0.3">
      <c r="B86" s="31" t="s">
        <v>2</v>
      </c>
      <c r="C86" s="32" t="s">
        <v>271</v>
      </c>
      <c r="D86" s="32" t="s">
        <v>253</v>
      </c>
      <c r="E86" s="32" t="str">
        <f t="shared" si="1"/>
        <v>Em Perigo</v>
      </c>
      <c r="F86" s="30" t="str">
        <f>IFERROR(VLOOKUP(B86,Tabela2[],1,0),"Não Encontrado")</f>
        <v>Não Encontrado</v>
      </c>
      <c r="G86" s="12" t="s">
        <v>517</v>
      </c>
      <c r="H86" s="12" t="s">
        <v>528</v>
      </c>
      <c r="I86" s="12" t="s">
        <v>528</v>
      </c>
      <c r="J86" s="33" t="s">
        <v>554</v>
      </c>
      <c r="K86" s="33" t="s">
        <v>550</v>
      </c>
      <c r="L86" t="s">
        <v>651</v>
      </c>
    </row>
    <row r="87" spans="2:12" x14ac:dyDescent="0.3">
      <c r="B87" s="31" t="s">
        <v>41</v>
      </c>
      <c r="C87" s="32" t="s">
        <v>271</v>
      </c>
      <c r="D87" s="32" t="s">
        <v>253</v>
      </c>
      <c r="E87" s="32" t="str">
        <f t="shared" si="1"/>
        <v>Em Perigo</v>
      </c>
      <c r="F87" s="30" t="str">
        <f>IFERROR(VLOOKUP(B87,Tabela2[],1,0),"Não Encontrado")</f>
        <v>Dyckia fosteriana</v>
      </c>
      <c r="G87" s="12" t="s">
        <v>517</v>
      </c>
      <c r="I87" s="12" t="s">
        <v>536</v>
      </c>
      <c r="J87" s="33" t="s">
        <v>575</v>
      </c>
      <c r="K87" s="33" t="s">
        <v>550</v>
      </c>
      <c r="L87" t="s">
        <v>650</v>
      </c>
    </row>
    <row r="88" spans="2:12" x14ac:dyDescent="0.3">
      <c r="B88" s="31" t="s">
        <v>269</v>
      </c>
      <c r="C88" s="32" t="s">
        <v>271</v>
      </c>
      <c r="D88" s="32" t="s">
        <v>253</v>
      </c>
      <c r="E88" s="32" t="str">
        <f t="shared" si="1"/>
        <v>Em Perigo</v>
      </c>
      <c r="F88" s="30" t="str">
        <f>IFERROR(VLOOKUP(B88,Tabela2[],1,0),"Não Encontrado")</f>
        <v>Não Encontrado</v>
      </c>
      <c r="G88" s="12" t="s">
        <v>517</v>
      </c>
      <c r="H88" s="12" t="s">
        <v>528</v>
      </c>
      <c r="I88" s="12" t="s">
        <v>528</v>
      </c>
      <c r="J88" s="33" t="s">
        <v>571</v>
      </c>
      <c r="K88" s="33" t="s">
        <v>550</v>
      </c>
      <c r="L88" t="s">
        <v>651</v>
      </c>
    </row>
    <row r="89" spans="2:12" x14ac:dyDescent="0.3">
      <c r="B89" s="31" t="s">
        <v>684</v>
      </c>
      <c r="C89" s="32" t="s">
        <v>271</v>
      </c>
      <c r="D89" s="32" t="s">
        <v>253</v>
      </c>
      <c r="E89" s="32" t="str">
        <f t="shared" si="1"/>
        <v>Em Perigo</v>
      </c>
      <c r="F89" s="30" t="str">
        <f>IFERROR(VLOOKUP(B89,Tabela2[],1,0),"Não Encontrado")</f>
        <v>Não Encontrado</v>
      </c>
      <c r="G89" s="12" t="s">
        <v>517</v>
      </c>
      <c r="I89" s="12" t="s">
        <v>536</v>
      </c>
      <c r="J89" s="33" t="s">
        <v>565</v>
      </c>
      <c r="K89" s="33" t="s">
        <v>550</v>
      </c>
      <c r="L89" t="s">
        <v>652</v>
      </c>
    </row>
    <row r="90" spans="2:12" x14ac:dyDescent="0.3">
      <c r="B90" s="31" t="s">
        <v>130</v>
      </c>
      <c r="C90" s="32" t="s">
        <v>271</v>
      </c>
      <c r="D90" s="32" t="s">
        <v>253</v>
      </c>
      <c r="E90" s="32" t="str">
        <f t="shared" si="1"/>
        <v>Em Perigo</v>
      </c>
      <c r="F90" s="30" t="str">
        <f>IFERROR(VLOOKUP(B90,Tabela2[],1,0),"Não Encontrado")</f>
        <v>Não Encontrado</v>
      </c>
      <c r="G90" s="12" t="s">
        <v>517</v>
      </c>
      <c r="I90" s="12" t="s">
        <v>528</v>
      </c>
      <c r="J90" s="33" t="s">
        <v>571</v>
      </c>
      <c r="K90" s="33" t="s">
        <v>550</v>
      </c>
      <c r="L90" t="s">
        <v>652</v>
      </c>
    </row>
    <row r="91" spans="2:12" x14ac:dyDescent="0.3">
      <c r="B91" s="31" t="s">
        <v>134</v>
      </c>
      <c r="C91" s="34" t="s">
        <v>271</v>
      </c>
      <c r="D91" s="32" t="s">
        <v>253</v>
      </c>
      <c r="E91" s="32" t="str">
        <f t="shared" si="1"/>
        <v>Em Perigo</v>
      </c>
      <c r="F91" s="30" t="str">
        <f>IFERROR(VLOOKUP(B91,Tabela2[],1,0),"Não Encontrado")</f>
        <v>Vriesea pinottii</v>
      </c>
      <c r="G91" s="12" t="s">
        <v>517</v>
      </c>
      <c r="I91" s="12" t="s">
        <v>536</v>
      </c>
      <c r="J91" s="33" t="s">
        <v>627</v>
      </c>
      <c r="K91" s="33">
        <v>7</v>
      </c>
      <c r="L91" t="s">
        <v>651</v>
      </c>
    </row>
    <row r="92" spans="2:12" x14ac:dyDescent="0.3">
      <c r="B92" s="31" t="s">
        <v>135</v>
      </c>
      <c r="C92" s="32" t="s">
        <v>271</v>
      </c>
      <c r="D92" s="32" t="s">
        <v>253</v>
      </c>
      <c r="E92" s="32" t="str">
        <f t="shared" si="1"/>
        <v>Em Perigo</v>
      </c>
      <c r="F92" s="30" t="str">
        <f>IFERROR(VLOOKUP(B92,Tabela2[],1,0),"Não Encontrado")</f>
        <v>Não Encontrado</v>
      </c>
      <c r="G92" s="12" t="s">
        <v>517</v>
      </c>
      <c r="I92" s="12" t="s">
        <v>528</v>
      </c>
      <c r="J92" s="33" t="s">
        <v>573</v>
      </c>
      <c r="K92" s="33" t="s">
        <v>550</v>
      </c>
      <c r="L92" t="s">
        <v>651</v>
      </c>
    </row>
    <row r="93" spans="2:12" x14ac:dyDescent="0.3">
      <c r="B93" s="31" t="s">
        <v>100</v>
      </c>
      <c r="C93" s="34" t="s">
        <v>314</v>
      </c>
      <c r="D93" s="32" t="s">
        <v>253</v>
      </c>
      <c r="E93" s="32" t="str">
        <f t="shared" si="1"/>
        <v>Em Perigo</v>
      </c>
      <c r="F93" s="30" t="str">
        <f>IFERROR(VLOOKUP(B93,Tabela2[],1,0),"Não Encontrado")</f>
        <v>Não Encontrado</v>
      </c>
      <c r="G93" s="12" t="s">
        <v>522</v>
      </c>
      <c r="I93" s="12" t="s">
        <v>536</v>
      </c>
      <c r="J93" s="33" t="s">
        <v>569</v>
      </c>
      <c r="K93" s="33" t="s">
        <v>550</v>
      </c>
      <c r="L93" t="s">
        <v>652</v>
      </c>
    </row>
    <row r="94" spans="2:12" x14ac:dyDescent="0.3">
      <c r="B94" s="31" t="s">
        <v>22</v>
      </c>
      <c r="C94" s="34" t="s">
        <v>272</v>
      </c>
      <c r="D94" s="32" t="s">
        <v>253</v>
      </c>
      <c r="E94" s="32" t="str">
        <f t="shared" si="1"/>
        <v>Em Perigo</v>
      </c>
      <c r="F94" s="30" t="str">
        <f>IFERROR(VLOOKUP(B94,Tabela2[],1,0),"Não Encontrado")</f>
        <v>Não Encontrado</v>
      </c>
      <c r="G94" s="12" t="s">
        <v>517</v>
      </c>
      <c r="I94" s="12" t="s">
        <v>528</v>
      </c>
      <c r="J94" s="33" t="s">
        <v>580</v>
      </c>
      <c r="K94" s="33" t="s">
        <v>550</v>
      </c>
      <c r="L94" t="s">
        <v>652</v>
      </c>
    </row>
    <row r="95" spans="2:12" x14ac:dyDescent="0.3">
      <c r="B95" s="31" t="s">
        <v>69</v>
      </c>
      <c r="C95" s="34" t="s">
        <v>273</v>
      </c>
      <c r="D95" s="32" t="s">
        <v>253</v>
      </c>
      <c r="E95" s="32" t="str">
        <f t="shared" si="1"/>
        <v>Em Perigo</v>
      </c>
      <c r="F95" s="30" t="str">
        <f>IFERROR(VLOOKUP(B95,Tabela2[],1,0),"Não Encontrado")</f>
        <v>Lobelia langeana</v>
      </c>
      <c r="G95" s="12" t="s">
        <v>517</v>
      </c>
      <c r="I95" s="12" t="s">
        <v>528</v>
      </c>
      <c r="J95" s="33" t="s">
        <v>600</v>
      </c>
      <c r="K95" s="33" t="s">
        <v>550</v>
      </c>
      <c r="L95" t="s">
        <v>651</v>
      </c>
    </row>
    <row r="96" spans="2:12" x14ac:dyDescent="0.3">
      <c r="B96" s="35" t="s">
        <v>247</v>
      </c>
      <c r="C96" s="12" t="s">
        <v>351</v>
      </c>
      <c r="D96" s="32" t="s">
        <v>252</v>
      </c>
      <c r="E96" s="32" t="str">
        <f t="shared" si="1"/>
        <v>Vulnerável</v>
      </c>
      <c r="F96" s="30" t="str">
        <f>IFERROR(VLOOKUP(B96,Tabela2[],1,0),"Não Encontrado")</f>
        <v>Valeriana reitziana</v>
      </c>
      <c r="G96" s="12" t="s">
        <v>517</v>
      </c>
      <c r="I96" s="12" t="s">
        <v>654</v>
      </c>
      <c r="J96" s="33" t="s">
        <v>554</v>
      </c>
      <c r="K96" s="33" t="s">
        <v>550</v>
      </c>
      <c r="L96" t="s">
        <v>651</v>
      </c>
    </row>
    <row r="97" spans="2:12" x14ac:dyDescent="0.3">
      <c r="B97" s="31" t="s">
        <v>29</v>
      </c>
      <c r="C97" s="34" t="s">
        <v>308</v>
      </c>
      <c r="D97" s="32" t="s">
        <v>253</v>
      </c>
      <c r="E97" s="32" t="str">
        <f t="shared" si="1"/>
        <v>Em Perigo</v>
      </c>
      <c r="F97" s="30" t="str">
        <f>IFERROR(VLOOKUP(B97,Tabela2[],1,0),"Não Encontrado")</f>
        <v>Não Encontrado</v>
      </c>
      <c r="G97" s="12" t="s">
        <v>523</v>
      </c>
      <c r="I97" s="12" t="s">
        <v>528</v>
      </c>
      <c r="J97" s="33" t="s">
        <v>565</v>
      </c>
      <c r="K97" s="33" t="s">
        <v>550</v>
      </c>
      <c r="L97" t="s">
        <v>651</v>
      </c>
    </row>
    <row r="98" spans="2:12" x14ac:dyDescent="0.3">
      <c r="B98" s="31" t="s">
        <v>334</v>
      </c>
      <c r="C98" s="34" t="s">
        <v>335</v>
      </c>
      <c r="D98" s="32" t="s">
        <v>253</v>
      </c>
      <c r="E98" s="32" t="str">
        <f t="shared" si="1"/>
        <v>Em Perigo</v>
      </c>
      <c r="F98" s="30" t="str">
        <f>IFERROR(VLOOKUP(B98,Tabela2[],1,0),"Não Encontrado")</f>
        <v>Crocanthemum brasiliensis</v>
      </c>
      <c r="G98" s="12" t="s">
        <v>522</v>
      </c>
      <c r="I98" s="12" t="s">
        <v>528</v>
      </c>
      <c r="J98" s="33" t="s">
        <v>582</v>
      </c>
      <c r="K98" s="33" t="s">
        <v>550</v>
      </c>
      <c r="L98" t="s">
        <v>652</v>
      </c>
    </row>
    <row r="99" spans="2:12" x14ac:dyDescent="0.3">
      <c r="B99" s="35" t="s">
        <v>206</v>
      </c>
      <c r="C99" s="34" t="s">
        <v>345</v>
      </c>
      <c r="D99" s="32" t="s">
        <v>252</v>
      </c>
      <c r="E99" s="32" t="str">
        <f t="shared" si="1"/>
        <v>Vulnerável</v>
      </c>
      <c r="F99" s="30" t="str">
        <f>IFERROR(VLOOKUP(B99,Tabela2[],1,0),"Não Encontrado")</f>
        <v>Não Encontrado</v>
      </c>
      <c r="G99" s="12" t="s">
        <v>524</v>
      </c>
      <c r="I99" s="12" t="s">
        <v>654</v>
      </c>
      <c r="J99" s="33" t="s">
        <v>575</v>
      </c>
      <c r="K99" s="33" t="s">
        <v>550</v>
      </c>
      <c r="L99" t="s">
        <v>652</v>
      </c>
    </row>
    <row r="100" spans="2:12" x14ac:dyDescent="0.3">
      <c r="B100" s="35" t="s">
        <v>237</v>
      </c>
      <c r="C100" s="12" t="s">
        <v>348</v>
      </c>
      <c r="D100" s="32" t="s">
        <v>252</v>
      </c>
      <c r="E100" s="32" t="str">
        <f t="shared" si="1"/>
        <v>Vulnerável</v>
      </c>
      <c r="F100" s="30" t="str">
        <f>IFERROR(VLOOKUP(B100,Tabela2[],1,0),"Não Encontrado")</f>
        <v>Scleria balansae</v>
      </c>
      <c r="G100" s="12" t="s">
        <v>517</v>
      </c>
      <c r="I100" s="12" t="s">
        <v>654</v>
      </c>
      <c r="J100" s="33" t="s">
        <v>565</v>
      </c>
      <c r="K100" s="33" t="s">
        <v>550</v>
      </c>
      <c r="L100" t="s">
        <v>652</v>
      </c>
    </row>
    <row r="101" spans="2:12" x14ac:dyDescent="0.3">
      <c r="B101" s="31" t="s">
        <v>39</v>
      </c>
      <c r="C101" s="34" t="s">
        <v>310</v>
      </c>
      <c r="D101" s="32" t="s">
        <v>253</v>
      </c>
      <c r="E101" s="32" t="str">
        <f t="shared" si="1"/>
        <v>Em Perigo</v>
      </c>
      <c r="F101" s="30" t="str">
        <f>IFERROR(VLOOKUP(B101,Tabela2[],1,0),"Não Encontrado")</f>
        <v>Não Encontrado</v>
      </c>
      <c r="G101" s="12" t="s">
        <v>519</v>
      </c>
      <c r="I101" s="12" t="s">
        <v>536</v>
      </c>
      <c r="J101" s="33" t="s">
        <v>571</v>
      </c>
      <c r="K101" s="33" t="s">
        <v>550</v>
      </c>
      <c r="L101" t="s">
        <v>652</v>
      </c>
    </row>
    <row r="102" spans="2:12" x14ac:dyDescent="0.3">
      <c r="B102" s="31" t="s">
        <v>659</v>
      </c>
      <c r="C102" s="32" t="s">
        <v>660</v>
      </c>
      <c r="D102" s="32" t="s">
        <v>253</v>
      </c>
      <c r="E102" s="32" t="str">
        <f t="shared" si="1"/>
        <v>Em Perigo</v>
      </c>
      <c r="F102" s="30" t="str">
        <f>IFERROR(VLOOKUP(B102,Tabela2[],1,0),"Não Encontrado")</f>
        <v>Dioscorea sanpaulensis</v>
      </c>
      <c r="G102" s="12" t="s">
        <v>524</v>
      </c>
      <c r="I102" s="12" t="s">
        <v>536</v>
      </c>
      <c r="J102" s="33" t="s">
        <v>603</v>
      </c>
      <c r="K102" s="33" t="s">
        <v>550</v>
      </c>
      <c r="L102" t="s">
        <v>651</v>
      </c>
    </row>
    <row r="103" spans="2:12" x14ac:dyDescent="0.3">
      <c r="B103" s="31" t="s">
        <v>74</v>
      </c>
      <c r="C103" s="34" t="s">
        <v>313</v>
      </c>
      <c r="D103" s="32" t="s">
        <v>253</v>
      </c>
      <c r="E103" s="32" t="str">
        <f t="shared" si="1"/>
        <v>Em Perigo</v>
      </c>
      <c r="F103" s="30" t="str">
        <f>IFERROR(VLOOKUP(B103,Tabela2[],1,0),"Não Encontrado")</f>
        <v>Não Encontrado</v>
      </c>
      <c r="G103" s="12" t="s">
        <v>517</v>
      </c>
      <c r="I103" s="12" t="s">
        <v>536</v>
      </c>
      <c r="J103" s="33" t="s">
        <v>603</v>
      </c>
      <c r="K103" s="33" t="s">
        <v>550</v>
      </c>
      <c r="L103" t="s">
        <v>651</v>
      </c>
    </row>
    <row r="104" spans="2:12" x14ac:dyDescent="0.3">
      <c r="B104" s="31" t="s">
        <v>119</v>
      </c>
      <c r="C104" s="34" t="s">
        <v>317</v>
      </c>
      <c r="D104" s="32" t="s">
        <v>253</v>
      </c>
      <c r="E104" s="32" t="str">
        <f t="shared" si="1"/>
        <v>Em Perigo</v>
      </c>
      <c r="F104" s="30" t="str">
        <f>IFERROR(VLOOKUP(B104,Tabela2[],1,0),"Não Encontrado")</f>
        <v>Não Encontrado</v>
      </c>
      <c r="G104" s="12" t="s">
        <v>519</v>
      </c>
      <c r="I104" s="12" t="s">
        <v>536</v>
      </c>
      <c r="J104" s="33" t="s">
        <v>582</v>
      </c>
      <c r="K104" s="33" t="s">
        <v>550</v>
      </c>
      <c r="L104" t="s">
        <v>651</v>
      </c>
    </row>
    <row r="105" spans="2:12" x14ac:dyDescent="0.3">
      <c r="B105" s="35" t="s">
        <v>190</v>
      </c>
      <c r="C105" s="12" t="s">
        <v>323</v>
      </c>
      <c r="D105" s="32" t="s">
        <v>252</v>
      </c>
      <c r="E105" s="32" t="str">
        <f t="shared" si="1"/>
        <v>Vulnerável</v>
      </c>
      <c r="F105" s="30" t="str">
        <f>IFERROR(VLOOKUP(B105,Tabela2[],1,0),"Não Encontrado")</f>
        <v>Escallonia obtusissima</v>
      </c>
      <c r="G105" s="12" t="s">
        <v>520</v>
      </c>
      <c r="I105" s="12" t="s">
        <v>654</v>
      </c>
      <c r="J105" s="33" t="s">
        <v>635</v>
      </c>
      <c r="K105" s="33" t="s">
        <v>550</v>
      </c>
      <c r="L105" t="s">
        <v>651</v>
      </c>
    </row>
    <row r="106" spans="2:12" x14ac:dyDescent="0.3">
      <c r="B106" s="35" t="s">
        <v>679</v>
      </c>
      <c r="C106" s="12" t="s">
        <v>274</v>
      </c>
      <c r="D106" s="32" t="s">
        <v>141</v>
      </c>
      <c r="E106" s="32" t="str">
        <f t="shared" si="1"/>
        <v>Criticamente em Perigo</v>
      </c>
      <c r="F106" s="30" t="str">
        <f>IFERROR(VLOOKUP(B106,Tabela2[],1,0),"Não Encontrado")</f>
        <v>Não Encontrado</v>
      </c>
      <c r="G106" s="12" t="s">
        <v>524</v>
      </c>
      <c r="I106" s="12" t="s">
        <v>536</v>
      </c>
      <c r="J106" s="33" t="s">
        <v>687</v>
      </c>
      <c r="K106" s="33">
        <v>4</v>
      </c>
      <c r="L106" t="s">
        <v>651</v>
      </c>
    </row>
    <row r="107" spans="2:12" x14ac:dyDescent="0.3">
      <c r="B107" s="31" t="s">
        <v>13</v>
      </c>
      <c r="C107" s="34" t="s">
        <v>274</v>
      </c>
      <c r="D107" s="32" t="s">
        <v>253</v>
      </c>
      <c r="E107" s="32" t="str">
        <f t="shared" si="1"/>
        <v>Em Perigo</v>
      </c>
      <c r="F107" s="30" t="str">
        <f>IFERROR(VLOOKUP(B107,Tabela2[],1,0),"Não Encontrado")</f>
        <v>Astraea cincta</v>
      </c>
      <c r="G107" s="12" t="s">
        <v>521</v>
      </c>
      <c r="H107" s="12" t="s">
        <v>528</v>
      </c>
      <c r="I107" s="12" t="s">
        <v>528</v>
      </c>
      <c r="J107" s="33" t="s">
        <v>573</v>
      </c>
      <c r="K107" s="33" t="s">
        <v>550</v>
      </c>
      <c r="L107" t="s">
        <v>652</v>
      </c>
    </row>
    <row r="108" spans="2:12" x14ac:dyDescent="0.3">
      <c r="B108" s="31" t="s">
        <v>682</v>
      </c>
      <c r="C108" s="32" t="s">
        <v>274</v>
      </c>
      <c r="D108" s="32" t="s">
        <v>253</v>
      </c>
      <c r="E108" s="32" t="str">
        <f t="shared" si="1"/>
        <v>Em Perigo</v>
      </c>
      <c r="F108" s="30" t="str">
        <f>IFERROR(VLOOKUP(B108,Tabela2[],1,0),"Não Encontrado")</f>
        <v>Não Encontrado</v>
      </c>
      <c r="G108" s="12" t="s">
        <v>517</v>
      </c>
      <c r="I108" s="12" t="s">
        <v>536</v>
      </c>
      <c r="J108" s="33" t="s">
        <v>688</v>
      </c>
      <c r="K108" s="33">
        <v>6</v>
      </c>
      <c r="L108" t="s">
        <v>652</v>
      </c>
    </row>
    <row r="109" spans="2:12" x14ac:dyDescent="0.3">
      <c r="B109" s="35" t="s">
        <v>176</v>
      </c>
      <c r="C109" s="12" t="s">
        <v>274</v>
      </c>
      <c r="D109" s="32" t="s">
        <v>252</v>
      </c>
      <c r="E109" s="32" t="str">
        <f t="shared" si="1"/>
        <v>Vulnerável</v>
      </c>
      <c r="F109" s="30" t="str">
        <f>IFERROR(VLOOKUP(B109,Tabela2[],1,0),"Não Encontrado")</f>
        <v>Caperonia buettneriacea</v>
      </c>
      <c r="G109" s="12" t="s">
        <v>526</v>
      </c>
      <c r="I109" s="12" t="s">
        <v>654</v>
      </c>
      <c r="J109" s="33" t="s">
        <v>571</v>
      </c>
      <c r="K109" s="33" t="s">
        <v>550</v>
      </c>
      <c r="L109" t="s">
        <v>651</v>
      </c>
    </row>
    <row r="110" spans="2:12" x14ac:dyDescent="0.3">
      <c r="B110" s="35" t="s">
        <v>218</v>
      </c>
      <c r="C110" s="12" t="s">
        <v>274</v>
      </c>
      <c r="D110" s="32" t="s">
        <v>252</v>
      </c>
      <c r="E110" s="32" t="str">
        <f t="shared" si="1"/>
        <v>Vulnerável</v>
      </c>
      <c r="F110" s="30" t="str">
        <f>IFERROR(VLOOKUP(B110,Tabela2[],1,0),"Não Encontrado")</f>
        <v>Manihot procumbens</v>
      </c>
      <c r="G110" s="12" t="s">
        <v>524</v>
      </c>
      <c r="I110" s="12" t="s">
        <v>654</v>
      </c>
      <c r="J110" s="33" t="s">
        <v>640</v>
      </c>
      <c r="K110" s="33" t="s">
        <v>550</v>
      </c>
      <c r="L110" t="s">
        <v>652</v>
      </c>
    </row>
    <row r="111" spans="2:12" x14ac:dyDescent="0.3">
      <c r="B111" s="35" t="s">
        <v>155</v>
      </c>
      <c r="C111" s="12" t="s">
        <v>264</v>
      </c>
      <c r="D111" s="32" t="s">
        <v>141</v>
      </c>
      <c r="E111" s="32" t="str">
        <f t="shared" si="1"/>
        <v>Criticamente em Perigo</v>
      </c>
      <c r="F111" s="30" t="str">
        <f>IFERROR(VLOOKUP(B111,Tabela2[],1,0),"Não Encontrado")</f>
        <v>Não Encontrado</v>
      </c>
      <c r="G111" s="12" t="s">
        <v>522</v>
      </c>
      <c r="I111" s="12" t="s">
        <v>536</v>
      </c>
      <c r="J111" s="33" t="s">
        <v>559</v>
      </c>
      <c r="K111" s="33" t="s">
        <v>550</v>
      </c>
      <c r="L111" t="s">
        <v>650</v>
      </c>
    </row>
    <row r="112" spans="2:12" x14ac:dyDescent="0.3">
      <c r="B112" s="35" t="s">
        <v>156</v>
      </c>
      <c r="C112" s="12" t="s">
        <v>264</v>
      </c>
      <c r="D112" s="32" t="s">
        <v>141</v>
      </c>
      <c r="E112" s="32" t="str">
        <f t="shared" si="1"/>
        <v>Criticamente em Perigo</v>
      </c>
      <c r="F112" s="30" t="str">
        <f>IFERROR(VLOOKUP(B112,Tabela2[],1,0),"Não Encontrado")</f>
        <v>Não Encontrado</v>
      </c>
      <c r="G112" s="12" t="s">
        <v>519</v>
      </c>
      <c r="I112" s="12" t="s">
        <v>536</v>
      </c>
      <c r="J112" s="33" t="s">
        <v>560</v>
      </c>
      <c r="K112" s="33">
        <v>5</v>
      </c>
      <c r="L112" t="s">
        <v>650</v>
      </c>
    </row>
    <row r="113" spans="2:12" x14ac:dyDescent="0.3">
      <c r="B113" s="31" t="s">
        <v>5</v>
      </c>
      <c r="C113" s="34" t="s">
        <v>264</v>
      </c>
      <c r="D113" s="32" t="s">
        <v>253</v>
      </c>
      <c r="E113" s="32" t="str">
        <f t="shared" si="1"/>
        <v>Em Perigo</v>
      </c>
      <c r="F113" s="30" t="str">
        <f>IFERROR(VLOOKUP(B113,Tabela2[],1,0),"Não Encontrado")</f>
        <v>Não Encontrado</v>
      </c>
      <c r="G113" s="12" t="s">
        <v>519</v>
      </c>
      <c r="I113" s="12" t="s">
        <v>536</v>
      </c>
      <c r="J113" s="33" t="s">
        <v>546</v>
      </c>
      <c r="K113" s="33">
        <v>3</v>
      </c>
      <c r="L113" t="s">
        <v>651</v>
      </c>
    </row>
    <row r="114" spans="2:12" x14ac:dyDescent="0.3">
      <c r="B114" s="31" t="s">
        <v>38</v>
      </c>
      <c r="C114" s="34" t="s">
        <v>264</v>
      </c>
      <c r="D114" s="32" t="s">
        <v>253</v>
      </c>
      <c r="E114" s="32" t="str">
        <f t="shared" si="1"/>
        <v>Em Perigo</v>
      </c>
      <c r="F114" s="30" t="str">
        <f>IFERROR(VLOOKUP(B114,Tabela2[],1,0),"Não Encontrado")</f>
        <v>Não Encontrado</v>
      </c>
      <c r="G114" s="12" t="s">
        <v>522</v>
      </c>
      <c r="I114" s="12" t="s">
        <v>536</v>
      </c>
      <c r="J114" s="33" t="s">
        <v>588</v>
      </c>
      <c r="K114" s="33">
        <v>6</v>
      </c>
      <c r="L114" t="s">
        <v>651</v>
      </c>
    </row>
    <row r="115" spans="2:12" x14ac:dyDescent="0.3">
      <c r="B115" s="31" t="s">
        <v>79</v>
      </c>
      <c r="C115" s="32" t="s">
        <v>264</v>
      </c>
      <c r="D115" s="32" t="s">
        <v>253</v>
      </c>
      <c r="E115" s="32" t="str">
        <f t="shared" si="1"/>
        <v>Em Perigo</v>
      </c>
      <c r="F115" s="30" t="str">
        <f>IFERROR(VLOOKUP(B115,Tabela2[],1,0),"Não Encontrado")</f>
        <v>Mimosa bathyrrhena</v>
      </c>
      <c r="G115" s="12" t="s">
        <v>520</v>
      </c>
      <c r="I115" s="12" t="s">
        <v>536</v>
      </c>
      <c r="J115" s="33" t="s">
        <v>607</v>
      </c>
      <c r="K115" s="33">
        <v>5</v>
      </c>
      <c r="L115" t="s">
        <v>650</v>
      </c>
    </row>
    <row r="116" spans="2:12" x14ac:dyDescent="0.3">
      <c r="B116" s="31" t="s">
        <v>80</v>
      </c>
      <c r="C116" s="32" t="s">
        <v>264</v>
      </c>
      <c r="D116" s="32" t="s">
        <v>253</v>
      </c>
      <c r="E116" s="32" t="str">
        <f t="shared" si="1"/>
        <v>Em Perigo</v>
      </c>
      <c r="F116" s="30" t="str">
        <f>IFERROR(VLOOKUP(B116,Tabela2[],1,0),"Não Encontrado")</f>
        <v>Não Encontrado</v>
      </c>
      <c r="G116" s="12" t="s">
        <v>522</v>
      </c>
      <c r="I116" s="12" t="s">
        <v>536</v>
      </c>
      <c r="J116" s="33" t="s">
        <v>604</v>
      </c>
      <c r="K116" s="33" t="s">
        <v>550</v>
      </c>
      <c r="L116" t="s">
        <v>650</v>
      </c>
    </row>
    <row r="117" spans="2:12" x14ac:dyDescent="0.3">
      <c r="B117" s="31" t="s">
        <v>81</v>
      </c>
      <c r="C117" s="32" t="s">
        <v>264</v>
      </c>
      <c r="D117" s="32" t="s">
        <v>253</v>
      </c>
      <c r="E117" s="32" t="str">
        <f t="shared" si="1"/>
        <v>Em Perigo</v>
      </c>
      <c r="F117" s="30" t="str">
        <f>IFERROR(VLOOKUP(B117,Tabela2[],1,0),"Não Encontrado")</f>
        <v>Mimosa hatschbachii</v>
      </c>
      <c r="G117" s="12" t="s">
        <v>520</v>
      </c>
      <c r="I117" s="12" t="s">
        <v>528</v>
      </c>
      <c r="J117" s="33" t="s">
        <v>555</v>
      </c>
      <c r="K117" s="33" t="s">
        <v>550</v>
      </c>
      <c r="L117" t="s">
        <v>650</v>
      </c>
    </row>
    <row r="118" spans="2:12" x14ac:dyDescent="0.3">
      <c r="B118" s="31" t="s">
        <v>82</v>
      </c>
      <c r="C118" s="32" t="s">
        <v>264</v>
      </c>
      <c r="D118" s="32" t="s">
        <v>253</v>
      </c>
      <c r="E118" s="32" t="str">
        <f t="shared" si="1"/>
        <v>Em Perigo</v>
      </c>
      <c r="F118" s="30" t="str">
        <f>IFERROR(VLOOKUP(B118,Tabela2[],1,0),"Não Encontrado")</f>
        <v>Não Encontrado</v>
      </c>
      <c r="G118" s="12" t="s">
        <v>518</v>
      </c>
      <c r="I118" s="12" t="s">
        <v>536</v>
      </c>
      <c r="J118" s="33" t="s">
        <v>608</v>
      </c>
      <c r="K118" s="33">
        <v>7</v>
      </c>
      <c r="L118" t="s">
        <v>650</v>
      </c>
    </row>
    <row r="119" spans="2:12" x14ac:dyDescent="0.3">
      <c r="B119" s="31" t="s">
        <v>83</v>
      </c>
      <c r="C119" s="32" t="s">
        <v>264</v>
      </c>
      <c r="D119" s="32" t="s">
        <v>253</v>
      </c>
      <c r="E119" s="32" t="str">
        <f t="shared" si="1"/>
        <v>Em Perigo</v>
      </c>
      <c r="F119" s="30" t="str">
        <f>IFERROR(VLOOKUP(B119,Tabela2[],1,0),"Não Encontrado")</f>
        <v>Mimosa urticaria</v>
      </c>
      <c r="G119" s="12" t="s">
        <v>520</v>
      </c>
      <c r="I119" s="12" t="s">
        <v>536</v>
      </c>
      <c r="J119" s="33" t="s">
        <v>609</v>
      </c>
      <c r="K119" s="33">
        <v>8</v>
      </c>
      <c r="L119" t="s">
        <v>650</v>
      </c>
    </row>
    <row r="120" spans="2:12" x14ac:dyDescent="0.3">
      <c r="B120" s="35" t="s">
        <v>169</v>
      </c>
      <c r="C120" s="12" t="s">
        <v>264</v>
      </c>
      <c r="D120" s="32" t="s">
        <v>252</v>
      </c>
      <c r="E120" s="32" t="str">
        <f t="shared" si="1"/>
        <v>Vulnerável</v>
      </c>
      <c r="F120" s="30" t="str">
        <f>IFERROR(VLOOKUP(B120,Tabela2[],1,0),"Não Encontrado")</f>
        <v>Não Encontrado</v>
      </c>
      <c r="G120" s="12" t="s">
        <v>519</v>
      </c>
      <c r="H120" s="12" t="s">
        <v>528</v>
      </c>
      <c r="I120" s="12" t="s">
        <v>654</v>
      </c>
      <c r="J120" s="33" t="s">
        <v>571</v>
      </c>
      <c r="K120" s="33" t="s">
        <v>550</v>
      </c>
      <c r="L120" t="s">
        <v>652</v>
      </c>
    </row>
    <row r="121" spans="2:12" x14ac:dyDescent="0.3">
      <c r="B121" s="35" t="s">
        <v>184</v>
      </c>
      <c r="C121" s="12" t="s">
        <v>264</v>
      </c>
      <c r="D121" s="32" t="s">
        <v>252</v>
      </c>
      <c r="E121" s="32" t="str">
        <f t="shared" si="1"/>
        <v>Vulnerável</v>
      </c>
      <c r="F121" s="30" t="str">
        <f>IFERROR(VLOOKUP(B121,Tabela2[],1,0),"Não Encontrado")</f>
        <v>Não Encontrado</v>
      </c>
      <c r="G121" s="12" t="s">
        <v>519</v>
      </c>
      <c r="H121" s="12" t="s">
        <v>528</v>
      </c>
      <c r="I121" s="12" t="s">
        <v>654</v>
      </c>
      <c r="J121" s="33" t="s">
        <v>571</v>
      </c>
      <c r="K121" s="33" t="s">
        <v>550</v>
      </c>
      <c r="L121" t="s">
        <v>651</v>
      </c>
    </row>
    <row r="122" spans="2:12" x14ac:dyDescent="0.3">
      <c r="B122" s="35" t="s">
        <v>197</v>
      </c>
      <c r="C122" s="34" t="s">
        <v>264</v>
      </c>
      <c r="D122" s="32" t="s">
        <v>252</v>
      </c>
      <c r="E122" s="32" t="str">
        <f t="shared" si="1"/>
        <v>Vulnerável</v>
      </c>
      <c r="F122" s="30" t="str">
        <f>IFERROR(VLOOKUP(B122,Tabela2[],1,0),"Não Encontrado")</f>
        <v>Gleditsia amorphoides</v>
      </c>
      <c r="G122" s="12" t="s">
        <v>519</v>
      </c>
      <c r="I122" s="12" t="s">
        <v>654</v>
      </c>
      <c r="J122" s="33" t="s">
        <v>571</v>
      </c>
      <c r="K122" s="33" t="s">
        <v>550</v>
      </c>
      <c r="L122" t="s">
        <v>652</v>
      </c>
    </row>
    <row r="123" spans="2:12" x14ac:dyDescent="0.3">
      <c r="B123" s="35" t="s">
        <v>210</v>
      </c>
      <c r="C123" s="34" t="s">
        <v>264</v>
      </c>
      <c r="D123" s="32" t="s">
        <v>252</v>
      </c>
      <c r="E123" s="32" t="str">
        <f t="shared" si="1"/>
        <v>Vulnerável</v>
      </c>
      <c r="F123" s="30" t="str">
        <f>IFERROR(VLOOKUP(B123,Tabela2[],1,0),"Não Encontrado")</f>
        <v>Não Encontrado</v>
      </c>
      <c r="G123" s="12" t="s">
        <v>532</v>
      </c>
      <c r="I123" s="12" t="s">
        <v>654</v>
      </c>
      <c r="J123" s="33" t="s">
        <v>638</v>
      </c>
      <c r="K123" s="33">
        <v>8</v>
      </c>
      <c r="L123" t="s">
        <v>652</v>
      </c>
    </row>
    <row r="124" spans="2:12" x14ac:dyDescent="0.3">
      <c r="B124" s="35" t="s">
        <v>242</v>
      </c>
      <c r="C124" s="12" t="s">
        <v>264</v>
      </c>
      <c r="D124" s="32" t="s">
        <v>252</v>
      </c>
      <c r="E124" s="32" t="str">
        <f t="shared" si="1"/>
        <v>Vulnerável</v>
      </c>
      <c r="F124" s="30" t="str">
        <f>IFERROR(VLOOKUP(B124,Tabela2[],1,0),"Não Encontrado")</f>
        <v>Não Encontrado</v>
      </c>
      <c r="G124" s="12" t="s">
        <v>519</v>
      </c>
      <c r="I124" s="12" t="s">
        <v>654</v>
      </c>
      <c r="J124" s="33" t="s">
        <v>632</v>
      </c>
      <c r="K124" s="33" t="s">
        <v>550</v>
      </c>
      <c r="L124" t="s">
        <v>651</v>
      </c>
    </row>
    <row r="125" spans="2:12" x14ac:dyDescent="0.3">
      <c r="B125" s="31" t="s">
        <v>140</v>
      </c>
      <c r="C125" s="34" t="s">
        <v>275</v>
      </c>
      <c r="D125" s="32" t="s">
        <v>253</v>
      </c>
      <c r="E125" s="32" t="str">
        <f t="shared" si="1"/>
        <v>Em Perigo</v>
      </c>
      <c r="F125" s="30" t="str">
        <f>IFERROR(VLOOKUP(B125,Tabela2[],1,0),"Não Encontrado")</f>
        <v>Zygostigma australe</v>
      </c>
      <c r="G125" s="12" t="s">
        <v>517</v>
      </c>
      <c r="I125" s="12" t="s">
        <v>528</v>
      </c>
      <c r="J125" s="33" t="s">
        <v>565</v>
      </c>
      <c r="K125" s="33" t="s">
        <v>550</v>
      </c>
      <c r="L125" t="s">
        <v>652</v>
      </c>
    </row>
    <row r="126" spans="2:12" x14ac:dyDescent="0.3">
      <c r="B126" s="31" t="s">
        <v>118</v>
      </c>
      <c r="C126" s="34" t="s">
        <v>276</v>
      </c>
      <c r="D126" s="32" t="s">
        <v>253</v>
      </c>
      <c r="E126" s="32" t="str">
        <f t="shared" si="1"/>
        <v>Em Perigo</v>
      </c>
      <c r="F126" s="30" t="str">
        <f>IFERROR(VLOOKUP(B126,Tabela2[],1,0),"Não Encontrado")</f>
        <v>Não Encontrado</v>
      </c>
      <c r="G126" s="12" t="s">
        <v>517</v>
      </c>
      <c r="I126" s="12" t="s">
        <v>528</v>
      </c>
      <c r="J126" s="33" t="s">
        <v>604</v>
      </c>
      <c r="K126" s="33" t="s">
        <v>550</v>
      </c>
      <c r="L126" t="s">
        <v>651</v>
      </c>
    </row>
    <row r="127" spans="2:12" x14ac:dyDescent="0.3">
      <c r="B127" s="35" t="s">
        <v>205</v>
      </c>
      <c r="C127" s="34" t="s">
        <v>344</v>
      </c>
      <c r="D127" s="32" t="s">
        <v>252</v>
      </c>
      <c r="E127" s="32" t="str">
        <f t="shared" si="1"/>
        <v>Vulnerável</v>
      </c>
      <c r="F127" s="30" t="str">
        <f>IFERROR(VLOOKUP(B127,Tabela2[],1,0),"Não Encontrado")</f>
        <v>Não Encontrado</v>
      </c>
      <c r="G127" s="12" t="s">
        <v>517</v>
      </c>
      <c r="H127" s="12" t="s">
        <v>528</v>
      </c>
      <c r="I127" s="12" t="s">
        <v>654</v>
      </c>
      <c r="J127" s="33" t="s">
        <v>575</v>
      </c>
      <c r="K127" s="33" t="s">
        <v>550</v>
      </c>
      <c r="L127" t="s">
        <v>652</v>
      </c>
    </row>
    <row r="128" spans="2:12" x14ac:dyDescent="0.3">
      <c r="B128" s="31" t="s">
        <v>32</v>
      </c>
      <c r="C128" s="34" t="s">
        <v>309</v>
      </c>
      <c r="D128" s="32" t="s">
        <v>253</v>
      </c>
      <c r="E128" s="32" t="str">
        <f t="shared" si="1"/>
        <v>Em Perigo</v>
      </c>
      <c r="F128" s="30" t="str">
        <f>IFERROR(VLOOKUP(B128,Tabela2[],1,0),"Não Encontrado")</f>
        <v>Não Encontrado</v>
      </c>
      <c r="G128" s="12" t="s">
        <v>518</v>
      </c>
      <c r="I128" s="12" t="s">
        <v>536</v>
      </c>
      <c r="J128" s="33" t="s">
        <v>583</v>
      </c>
      <c r="K128" s="33" t="s">
        <v>550</v>
      </c>
      <c r="L128" t="s">
        <v>653</v>
      </c>
    </row>
    <row r="129" spans="2:12" x14ac:dyDescent="0.3">
      <c r="B129" s="35" t="s">
        <v>512</v>
      </c>
      <c r="C129" s="12" t="s">
        <v>309</v>
      </c>
      <c r="D129" s="32" t="s">
        <v>252</v>
      </c>
      <c r="E129" s="32" t="str">
        <f t="shared" si="1"/>
        <v>Vulnerável</v>
      </c>
      <c r="F129" s="30" t="str">
        <f>IFERROR(VLOOKUP(B129,Tabela2[],1,0),"Não Encontrado")</f>
        <v>Cyanocephalus apertiflorus</v>
      </c>
      <c r="G129" s="12" t="s">
        <v>522</v>
      </c>
      <c r="I129" s="12" t="s">
        <v>654</v>
      </c>
      <c r="J129" s="33" t="s">
        <v>633</v>
      </c>
      <c r="K129" s="33" t="s">
        <v>550</v>
      </c>
      <c r="L129" t="s">
        <v>650</v>
      </c>
    </row>
    <row r="130" spans="2:12" x14ac:dyDescent="0.3">
      <c r="B130" s="31" t="s">
        <v>90</v>
      </c>
      <c r="C130" s="32" t="s">
        <v>262</v>
      </c>
      <c r="D130" s="32" t="s">
        <v>253</v>
      </c>
      <c r="E130" s="32" t="str">
        <f t="shared" ref="E130:E193" si="2">IF(D130="EN","Em Perigo",IF(D130="VU","Vulnerável","Criticamente em Perigo"))</f>
        <v>Em Perigo</v>
      </c>
      <c r="F130" s="30" t="str">
        <f>IFERROR(VLOOKUP(B130,Tabela2[],1,0),"Não Encontrado")</f>
        <v>Não Encontrado</v>
      </c>
      <c r="G130" s="12" t="s">
        <v>519</v>
      </c>
      <c r="I130" s="12" t="s">
        <v>528</v>
      </c>
      <c r="J130" s="33" t="s">
        <v>551</v>
      </c>
      <c r="K130" s="33" t="s">
        <v>550</v>
      </c>
      <c r="L130" t="s">
        <v>651</v>
      </c>
    </row>
    <row r="131" spans="2:12" x14ac:dyDescent="0.3">
      <c r="B131" s="31" t="s">
        <v>93</v>
      </c>
      <c r="C131" s="34" t="s">
        <v>262</v>
      </c>
      <c r="D131" s="32" t="s">
        <v>253</v>
      </c>
      <c r="E131" s="32" t="str">
        <f t="shared" si="2"/>
        <v>Em Perigo</v>
      </c>
      <c r="F131" s="30" t="str">
        <f>IFERROR(VLOOKUP(B131,Tabela2[],1,0),"Não Encontrado")</f>
        <v>Não Encontrado</v>
      </c>
      <c r="G131" s="12" t="s">
        <v>519</v>
      </c>
      <c r="I131" s="12" t="s">
        <v>528</v>
      </c>
      <c r="J131" s="33" t="s">
        <v>571</v>
      </c>
      <c r="K131" s="33" t="s">
        <v>550</v>
      </c>
      <c r="L131" t="s">
        <v>651</v>
      </c>
    </row>
    <row r="132" spans="2:12" x14ac:dyDescent="0.3">
      <c r="B132" s="31" t="s">
        <v>94</v>
      </c>
      <c r="C132" s="32" t="s">
        <v>262</v>
      </c>
      <c r="D132" s="32" t="s">
        <v>253</v>
      </c>
      <c r="E132" s="32" t="str">
        <f t="shared" si="2"/>
        <v>Em Perigo</v>
      </c>
      <c r="F132" s="30" t="str">
        <f>IFERROR(VLOOKUP(B132,Tabela2[],1,0),"Não Encontrado")</f>
        <v>Ocotea odorifera</v>
      </c>
      <c r="G132" s="12" t="s">
        <v>519</v>
      </c>
      <c r="I132" s="12" t="s">
        <v>528</v>
      </c>
      <c r="J132" s="33" t="s">
        <v>571</v>
      </c>
      <c r="K132" s="33" t="s">
        <v>550</v>
      </c>
      <c r="L132" t="s">
        <v>651</v>
      </c>
    </row>
    <row r="133" spans="2:12" x14ac:dyDescent="0.3">
      <c r="B133" s="31" t="s">
        <v>95</v>
      </c>
      <c r="C133" s="32" t="s">
        <v>262</v>
      </c>
      <c r="D133" s="32" t="s">
        <v>253</v>
      </c>
      <c r="E133" s="32" t="str">
        <f t="shared" si="2"/>
        <v>Em Perigo</v>
      </c>
      <c r="F133" s="30" t="str">
        <f>IFERROR(VLOOKUP(B133,Tabela2[],1,0),"Não Encontrado")</f>
        <v>Não Encontrado</v>
      </c>
      <c r="G133" s="12" t="s">
        <v>519</v>
      </c>
      <c r="I133" s="12" t="s">
        <v>528</v>
      </c>
      <c r="J133" s="33" t="s">
        <v>574</v>
      </c>
      <c r="K133" s="33" t="s">
        <v>550</v>
      </c>
      <c r="L133" t="s">
        <v>650</v>
      </c>
    </row>
    <row r="134" spans="2:12" x14ac:dyDescent="0.3">
      <c r="B134" s="31" t="s">
        <v>96</v>
      </c>
      <c r="C134" s="32" t="s">
        <v>262</v>
      </c>
      <c r="D134" s="32" t="s">
        <v>253</v>
      </c>
      <c r="E134" s="32" t="str">
        <f t="shared" si="2"/>
        <v>Em Perigo</v>
      </c>
      <c r="F134" s="30" t="str">
        <f>IFERROR(VLOOKUP(B134,Tabela2[],1,0),"Não Encontrado")</f>
        <v>Ocotea porosa</v>
      </c>
      <c r="G134" s="12" t="s">
        <v>519</v>
      </c>
      <c r="I134" s="12" t="s">
        <v>528</v>
      </c>
      <c r="J134" s="33" t="s">
        <v>571</v>
      </c>
      <c r="K134" s="33" t="s">
        <v>550</v>
      </c>
      <c r="L134" t="s">
        <v>652</v>
      </c>
    </row>
    <row r="135" spans="2:12" x14ac:dyDescent="0.3">
      <c r="B135" s="35" t="s">
        <v>227</v>
      </c>
      <c r="C135" s="12" t="s">
        <v>262</v>
      </c>
      <c r="D135" s="32" t="s">
        <v>252</v>
      </c>
      <c r="E135" s="32" t="str">
        <f t="shared" si="2"/>
        <v>Vulnerável</v>
      </c>
      <c r="F135" s="30" t="str">
        <f>IFERROR(VLOOKUP(B135,Tabela2[],1,0),"Não Encontrado")</f>
        <v>Ocotea catharinensis</v>
      </c>
      <c r="G135" s="12" t="s">
        <v>519</v>
      </c>
      <c r="I135" s="12" t="s">
        <v>654</v>
      </c>
      <c r="J135" s="33" t="s">
        <v>571</v>
      </c>
      <c r="K135" s="33" t="s">
        <v>550</v>
      </c>
      <c r="L135" t="s">
        <v>652</v>
      </c>
    </row>
    <row r="136" spans="2:12" x14ac:dyDescent="0.3">
      <c r="B136" s="31" t="s">
        <v>25</v>
      </c>
      <c r="C136" s="34" t="s">
        <v>278</v>
      </c>
      <c r="D136" s="32" t="s">
        <v>253</v>
      </c>
      <c r="E136" s="32" t="str">
        <f t="shared" si="2"/>
        <v>Em Perigo</v>
      </c>
      <c r="F136" s="30" t="str">
        <f>IFERROR(VLOOKUP(B136,Tabela2[],1,0),"Não Encontrado")</f>
        <v>Não Encontrado</v>
      </c>
      <c r="G136" s="12" t="s">
        <v>519</v>
      </c>
      <c r="H136" s="12" t="s">
        <v>528</v>
      </c>
      <c r="I136" s="12" t="s">
        <v>528</v>
      </c>
      <c r="J136" s="33" t="s">
        <v>571</v>
      </c>
      <c r="K136" s="33" t="s">
        <v>550</v>
      </c>
      <c r="L136" t="s">
        <v>651</v>
      </c>
    </row>
    <row r="137" spans="2:12" x14ac:dyDescent="0.3">
      <c r="B137" s="35" t="s">
        <v>246</v>
      </c>
      <c r="C137" s="12" t="s">
        <v>350</v>
      </c>
      <c r="D137" s="32" t="s">
        <v>252</v>
      </c>
      <c r="E137" s="32" t="str">
        <f t="shared" si="2"/>
        <v>Vulnerável</v>
      </c>
      <c r="F137" s="30" t="str">
        <f>IFERROR(VLOOKUP(B137,Tabela2[],1,0),"Não Encontrado")</f>
        <v>Não Encontrado</v>
      </c>
      <c r="G137" s="12" t="s">
        <v>517</v>
      </c>
      <c r="H137" s="12" t="s">
        <v>528</v>
      </c>
      <c r="I137" s="12" t="s">
        <v>654</v>
      </c>
      <c r="J137" s="33" t="s">
        <v>565</v>
      </c>
      <c r="K137" s="33" t="s">
        <v>550</v>
      </c>
      <c r="L137" t="s">
        <v>652</v>
      </c>
    </row>
    <row r="138" spans="2:12" x14ac:dyDescent="0.3">
      <c r="B138" s="31" t="s">
        <v>125</v>
      </c>
      <c r="C138" s="34" t="s">
        <v>279</v>
      </c>
      <c r="D138" s="32" t="s">
        <v>253</v>
      </c>
      <c r="E138" s="32" t="str">
        <f t="shared" si="2"/>
        <v>Em Perigo</v>
      </c>
      <c r="F138" s="30" t="str">
        <f>IFERROR(VLOOKUP(B138,Tabela2[],1,0),"Não Encontrado")</f>
        <v>Spigelia vestita</v>
      </c>
      <c r="G138" s="12" t="s">
        <v>526</v>
      </c>
      <c r="I138" s="12" t="s">
        <v>528</v>
      </c>
      <c r="J138" s="33" t="s">
        <v>625</v>
      </c>
      <c r="K138" s="33" t="s">
        <v>550</v>
      </c>
      <c r="L138" t="s">
        <v>651</v>
      </c>
    </row>
    <row r="139" spans="2:12" x14ac:dyDescent="0.3">
      <c r="B139" s="31" t="s">
        <v>33</v>
      </c>
      <c r="C139" s="34" t="s">
        <v>280</v>
      </c>
      <c r="D139" s="32" t="s">
        <v>253</v>
      </c>
      <c r="E139" s="32" t="str">
        <f t="shared" si="2"/>
        <v>Em Perigo</v>
      </c>
      <c r="F139" s="30" t="str">
        <f>IFERROR(VLOOKUP(B139,Tabela2[],1,0),"Não Encontrado")</f>
        <v>Cuphea glaziovii</v>
      </c>
      <c r="G139" s="12" t="s">
        <v>522</v>
      </c>
      <c r="I139" s="12" t="s">
        <v>528</v>
      </c>
      <c r="J139" s="33" t="s">
        <v>584</v>
      </c>
      <c r="K139" s="33" t="s">
        <v>550</v>
      </c>
      <c r="L139" t="s">
        <v>653</v>
      </c>
    </row>
    <row r="140" spans="2:12" x14ac:dyDescent="0.3">
      <c r="B140" s="31" t="s">
        <v>34</v>
      </c>
      <c r="C140" s="34" t="s">
        <v>280</v>
      </c>
      <c r="D140" s="32" t="s">
        <v>253</v>
      </c>
      <c r="E140" s="32" t="str">
        <f t="shared" si="2"/>
        <v>Em Perigo</v>
      </c>
      <c r="F140" s="30" t="str">
        <f>IFERROR(VLOOKUP(B140,Tabela2[],1,0),"Não Encontrado")</f>
        <v>Não Encontrado</v>
      </c>
      <c r="G140" s="12" t="s">
        <v>517</v>
      </c>
      <c r="I140" s="12" t="s">
        <v>528</v>
      </c>
      <c r="J140" s="33" t="s">
        <v>569</v>
      </c>
      <c r="K140" s="33" t="s">
        <v>550</v>
      </c>
      <c r="L140" t="s">
        <v>652</v>
      </c>
    </row>
    <row r="141" spans="2:12" x14ac:dyDescent="0.3">
      <c r="B141" s="35" t="s">
        <v>209</v>
      </c>
      <c r="C141" s="34" t="s">
        <v>280</v>
      </c>
      <c r="D141" s="32" t="s">
        <v>252</v>
      </c>
      <c r="E141" s="32" t="str">
        <f t="shared" si="2"/>
        <v>Vulnerável</v>
      </c>
      <c r="F141" s="30" t="str">
        <f>IFERROR(VLOOKUP(B141,Tabela2[],1,0),"Não Encontrado")</f>
        <v>Não Encontrado</v>
      </c>
      <c r="G141" s="12" t="s">
        <v>522</v>
      </c>
      <c r="I141" s="12" t="s">
        <v>654</v>
      </c>
      <c r="J141" s="33" t="s">
        <v>551</v>
      </c>
      <c r="K141" s="33" t="s">
        <v>550</v>
      </c>
      <c r="L141" t="s">
        <v>651</v>
      </c>
    </row>
    <row r="142" spans="2:12" x14ac:dyDescent="0.3">
      <c r="B142" s="35" t="s">
        <v>145</v>
      </c>
      <c r="C142" s="12" t="s">
        <v>281</v>
      </c>
      <c r="D142" s="32" t="s">
        <v>141</v>
      </c>
      <c r="E142" s="32" t="str">
        <f t="shared" si="2"/>
        <v>Criticamente em Perigo</v>
      </c>
      <c r="F142" s="30" t="str">
        <f>IFERROR(VLOOKUP(B142,Tabela2[],1,0),"Não Encontrado")</f>
        <v>Banisteriopsis pseudojanusia</v>
      </c>
      <c r="G142" s="12" t="s">
        <v>524</v>
      </c>
      <c r="I142" s="12" t="s">
        <v>536</v>
      </c>
      <c r="J142" s="33" t="s">
        <v>540</v>
      </c>
      <c r="K142" s="33">
        <v>2</v>
      </c>
      <c r="L142" t="s">
        <v>651</v>
      </c>
    </row>
    <row r="143" spans="2:12" x14ac:dyDescent="0.3">
      <c r="B143" s="31" t="s">
        <v>56</v>
      </c>
      <c r="C143" s="34" t="s">
        <v>281</v>
      </c>
      <c r="D143" s="32" t="s">
        <v>253</v>
      </c>
      <c r="E143" s="32" t="str">
        <f t="shared" si="2"/>
        <v>Em Perigo</v>
      </c>
      <c r="F143" s="30" t="str">
        <f>IFERROR(VLOOKUP(B143,Tabela2[],1,0),"Não Encontrado")</f>
        <v>Não Encontrado</v>
      </c>
      <c r="G143" s="12" t="s">
        <v>520</v>
      </c>
      <c r="I143" s="12" t="s">
        <v>528</v>
      </c>
      <c r="J143" s="33" t="s">
        <v>596</v>
      </c>
      <c r="K143" s="33" t="s">
        <v>550</v>
      </c>
      <c r="L143" t="s">
        <v>652</v>
      </c>
    </row>
    <row r="144" spans="2:12" x14ac:dyDescent="0.3">
      <c r="B144" s="31" t="s">
        <v>64</v>
      </c>
      <c r="C144" s="34" t="s">
        <v>281</v>
      </c>
      <c r="D144" s="32" t="s">
        <v>253</v>
      </c>
      <c r="E144" s="32" t="str">
        <f t="shared" si="2"/>
        <v>Em Perigo</v>
      </c>
      <c r="F144" s="30" t="str">
        <f>IFERROR(VLOOKUP(B144,Tabela2[],1,0),"Não Encontrado")</f>
        <v>Não Encontrado</v>
      </c>
      <c r="G144" s="12" t="s">
        <v>537</v>
      </c>
      <c r="H144" s="12" t="s">
        <v>528</v>
      </c>
      <c r="I144" s="12" t="s">
        <v>528</v>
      </c>
      <c r="J144" s="33" t="s">
        <v>599</v>
      </c>
      <c r="K144" s="33" t="s">
        <v>550</v>
      </c>
      <c r="L144" t="s">
        <v>652</v>
      </c>
    </row>
    <row r="145" spans="2:12" x14ac:dyDescent="0.3">
      <c r="B145" s="35" t="s">
        <v>173</v>
      </c>
      <c r="C145" s="12" t="s">
        <v>281</v>
      </c>
      <c r="D145" s="32" t="s">
        <v>252</v>
      </c>
      <c r="E145" s="32" t="str">
        <f t="shared" si="2"/>
        <v>Vulnerável</v>
      </c>
      <c r="F145" s="30" t="str">
        <f>IFERROR(VLOOKUP(B145,Tabela2[],1,0),"Não Encontrado")</f>
        <v>Não Encontrado</v>
      </c>
      <c r="G145" s="12" t="s">
        <v>520</v>
      </c>
      <c r="H145" s="12" t="s">
        <v>528</v>
      </c>
      <c r="I145" s="12" t="s">
        <v>654</v>
      </c>
      <c r="J145" s="33" t="s">
        <v>571</v>
      </c>
      <c r="K145" s="33" t="s">
        <v>550</v>
      </c>
      <c r="L145" t="s">
        <v>651</v>
      </c>
    </row>
    <row r="146" spans="2:12" x14ac:dyDescent="0.3">
      <c r="B146" s="35" t="s">
        <v>204</v>
      </c>
      <c r="C146" s="34" t="s">
        <v>281</v>
      </c>
      <c r="D146" s="32" t="s">
        <v>252</v>
      </c>
      <c r="E146" s="32" t="str">
        <f t="shared" si="2"/>
        <v>Vulnerável</v>
      </c>
      <c r="F146" s="30" t="str">
        <f>IFERROR(VLOOKUP(B146,Tabela2[],1,0),"Não Encontrado")</f>
        <v>Heteropterys dusenii</v>
      </c>
      <c r="G146" s="12" t="s">
        <v>522</v>
      </c>
      <c r="I146" s="12" t="s">
        <v>654</v>
      </c>
      <c r="J146" s="33" t="s">
        <v>575</v>
      </c>
      <c r="K146" s="33" t="s">
        <v>550</v>
      </c>
      <c r="L146" t="s">
        <v>651</v>
      </c>
    </row>
    <row r="147" spans="2:12" x14ac:dyDescent="0.3">
      <c r="B147" s="31" t="s">
        <v>84</v>
      </c>
      <c r="C147" s="34" t="s">
        <v>282</v>
      </c>
      <c r="D147" s="32" t="s">
        <v>253</v>
      </c>
      <c r="E147" s="32" t="str">
        <f t="shared" si="2"/>
        <v>Em Perigo</v>
      </c>
      <c r="F147" s="30" t="str">
        <f>IFERROR(VLOOKUP(B147,Tabela2[],1,0),"Não Encontrado")</f>
        <v>Monteiroa smithii</v>
      </c>
      <c r="G147" s="12" t="s">
        <v>521</v>
      </c>
      <c r="I147" s="12" t="s">
        <v>528</v>
      </c>
      <c r="J147" s="33" t="s">
        <v>567</v>
      </c>
      <c r="K147" s="33" t="s">
        <v>550</v>
      </c>
      <c r="L147" t="s">
        <v>651</v>
      </c>
    </row>
    <row r="148" spans="2:12" x14ac:dyDescent="0.3">
      <c r="B148" s="31" t="s">
        <v>102</v>
      </c>
      <c r="C148" s="34" t="s">
        <v>282</v>
      </c>
      <c r="D148" s="32" t="s">
        <v>253</v>
      </c>
      <c r="E148" s="32" t="str">
        <f t="shared" si="2"/>
        <v>Em Perigo</v>
      </c>
      <c r="F148" s="30" t="str">
        <f>IFERROR(VLOOKUP(B148,Tabela2[],1,0),"Não Encontrado")</f>
        <v>Pavonia hatschbachii</v>
      </c>
      <c r="G148" s="12" t="s">
        <v>520</v>
      </c>
      <c r="I148" s="12" t="s">
        <v>536</v>
      </c>
      <c r="J148" s="33" t="s">
        <v>549</v>
      </c>
      <c r="K148" s="33">
        <v>5</v>
      </c>
      <c r="L148" t="s">
        <v>652</v>
      </c>
    </row>
    <row r="149" spans="2:12" x14ac:dyDescent="0.3">
      <c r="B149" s="31" t="s">
        <v>63</v>
      </c>
      <c r="C149" s="34" t="s">
        <v>283</v>
      </c>
      <c r="D149" s="32" t="s">
        <v>253</v>
      </c>
      <c r="E149" s="32" t="str">
        <f t="shared" si="2"/>
        <v>Em Perigo</v>
      </c>
      <c r="F149" s="30" t="str">
        <f>IFERROR(VLOOKUP(B149,Tabela2[],1,0),"Não Encontrado")</f>
        <v>Não Encontrado</v>
      </c>
      <c r="G149" s="12" t="s">
        <v>517</v>
      </c>
      <c r="I149" s="12" t="s">
        <v>528</v>
      </c>
      <c r="J149" s="33" t="s">
        <v>554</v>
      </c>
      <c r="K149" s="33" t="s">
        <v>550</v>
      </c>
      <c r="L149" t="s">
        <v>651</v>
      </c>
    </row>
    <row r="150" spans="2:12" x14ac:dyDescent="0.3">
      <c r="B150" s="31" t="s">
        <v>72</v>
      </c>
      <c r="C150" s="34" t="s">
        <v>312</v>
      </c>
      <c r="D150" s="32" t="s">
        <v>253</v>
      </c>
      <c r="E150" s="32" t="str">
        <f t="shared" si="2"/>
        <v>Em Perigo</v>
      </c>
      <c r="F150" s="30" t="str">
        <f>IFERROR(VLOOKUP(B150,Tabela2[],1,0),"Não Encontrado")</f>
        <v>Não Encontrado</v>
      </c>
      <c r="G150" s="12" t="s">
        <v>525</v>
      </c>
      <c r="I150" s="12" t="s">
        <v>536</v>
      </c>
      <c r="J150" s="33" t="s">
        <v>601</v>
      </c>
      <c r="K150" s="33" t="s">
        <v>550</v>
      </c>
      <c r="L150" t="s">
        <v>652</v>
      </c>
    </row>
    <row r="151" spans="2:12" x14ac:dyDescent="0.3">
      <c r="B151" s="35" t="s">
        <v>161</v>
      </c>
      <c r="C151" s="12" t="s">
        <v>266</v>
      </c>
      <c r="D151" s="32" t="s">
        <v>141</v>
      </c>
      <c r="E151" s="32" t="str">
        <f t="shared" si="2"/>
        <v>Criticamente em Perigo</v>
      </c>
      <c r="F151" s="30" t="str">
        <f>IFERROR(VLOOKUP(B151,Tabela2[],1,0),"Não Encontrado")</f>
        <v>Não Encontrado</v>
      </c>
      <c r="G151" s="12" t="s">
        <v>520</v>
      </c>
      <c r="I151" s="12" t="s">
        <v>536</v>
      </c>
      <c r="J151" s="33" t="s">
        <v>545</v>
      </c>
      <c r="K151" s="33">
        <v>2</v>
      </c>
      <c r="L151" t="s">
        <v>650</v>
      </c>
    </row>
    <row r="152" spans="2:12" x14ac:dyDescent="0.3">
      <c r="B152" s="31" t="s">
        <v>21</v>
      </c>
      <c r="C152" s="32" t="s">
        <v>266</v>
      </c>
      <c r="D152" s="32" t="s">
        <v>253</v>
      </c>
      <c r="E152" s="32" t="str">
        <f t="shared" si="2"/>
        <v>Em Perigo</v>
      </c>
      <c r="F152" s="30" t="str">
        <f>IFERROR(VLOOKUP(B152,Tabela2[],1,0),"Não Encontrado")</f>
        <v>Bertolonia paranaensis</v>
      </c>
      <c r="G152" s="12" t="s">
        <v>517</v>
      </c>
      <c r="H152" s="12" t="s">
        <v>528</v>
      </c>
      <c r="I152" s="12" t="s">
        <v>528</v>
      </c>
      <c r="J152" s="33" t="s">
        <v>567</v>
      </c>
      <c r="K152" s="33">
        <v>7</v>
      </c>
      <c r="L152" t="s">
        <v>651</v>
      </c>
    </row>
    <row r="153" spans="2:12" x14ac:dyDescent="0.3">
      <c r="B153" s="31" t="s">
        <v>66</v>
      </c>
      <c r="C153" s="32" t="s">
        <v>266</v>
      </c>
      <c r="D153" s="32" t="s">
        <v>253</v>
      </c>
      <c r="E153" s="32" t="str">
        <f t="shared" si="2"/>
        <v>Em Perigo</v>
      </c>
      <c r="F153" s="30" t="str">
        <f>IFERROR(VLOOKUP(B153,Tabela2[],1,0),"Não Encontrado")</f>
        <v>Leandra hatschbachii</v>
      </c>
      <c r="G153" s="12" t="s">
        <v>522</v>
      </c>
      <c r="I153" s="12" t="s">
        <v>528</v>
      </c>
      <c r="J153" s="33" t="s">
        <v>551</v>
      </c>
      <c r="K153" s="33" t="s">
        <v>550</v>
      </c>
      <c r="L153" t="s">
        <v>650</v>
      </c>
    </row>
    <row r="154" spans="2:12" x14ac:dyDescent="0.3">
      <c r="B154" s="31" t="s">
        <v>341</v>
      </c>
      <c r="C154" s="34" t="s">
        <v>266</v>
      </c>
      <c r="D154" s="32" t="s">
        <v>253</v>
      </c>
      <c r="E154" s="32" t="str">
        <f t="shared" si="2"/>
        <v>Em Perigo</v>
      </c>
      <c r="F154" s="30" t="str">
        <f>IFERROR(VLOOKUP(B154,Tabela2[],1,0),"Não Encontrado")</f>
        <v>Não Encontrado</v>
      </c>
      <c r="G154" s="12" t="s">
        <v>520</v>
      </c>
      <c r="I154" s="12" t="s">
        <v>536</v>
      </c>
      <c r="J154" s="33" t="s">
        <v>617</v>
      </c>
      <c r="K154" s="33" t="s">
        <v>550</v>
      </c>
      <c r="L154" t="s">
        <v>651</v>
      </c>
    </row>
    <row r="155" spans="2:12" x14ac:dyDescent="0.3">
      <c r="B155" s="35" t="s">
        <v>179</v>
      </c>
      <c r="C155" s="12" t="s">
        <v>319</v>
      </c>
      <c r="D155" s="32" t="s">
        <v>252</v>
      </c>
      <c r="E155" s="32" t="str">
        <f t="shared" si="2"/>
        <v>Vulnerável</v>
      </c>
      <c r="F155" s="30" t="str">
        <f>IFERROR(VLOOKUP(B155,Tabela2[],1,0),"Não Encontrado")</f>
        <v>Não Encontrado</v>
      </c>
      <c r="G155" s="12" t="s">
        <v>519</v>
      </c>
      <c r="H155" s="12" t="s">
        <v>528</v>
      </c>
      <c r="I155" s="12" t="s">
        <v>654</v>
      </c>
      <c r="J155" s="33" t="s">
        <v>571</v>
      </c>
      <c r="K155" s="33" t="s">
        <v>550</v>
      </c>
      <c r="L155" t="s">
        <v>652</v>
      </c>
    </row>
    <row r="156" spans="2:12" x14ac:dyDescent="0.3">
      <c r="B156" s="35" t="s">
        <v>180</v>
      </c>
      <c r="C156" s="12" t="s">
        <v>319</v>
      </c>
      <c r="D156" s="32" t="s">
        <v>252</v>
      </c>
      <c r="E156" s="32" t="str">
        <f t="shared" si="2"/>
        <v>Vulnerável</v>
      </c>
      <c r="F156" s="30" t="str">
        <f>IFERROR(VLOOKUP(B156,Tabela2[],1,0),"Não Encontrado")</f>
        <v>Não Encontrado</v>
      </c>
      <c r="G156" s="12" t="s">
        <v>519</v>
      </c>
      <c r="I156" s="12" t="s">
        <v>654</v>
      </c>
      <c r="J156" s="33" t="s">
        <v>571</v>
      </c>
      <c r="K156" s="33" t="s">
        <v>550</v>
      </c>
      <c r="L156" t="s">
        <v>652</v>
      </c>
    </row>
    <row r="157" spans="2:12" x14ac:dyDescent="0.3">
      <c r="B157" s="35" t="s">
        <v>662</v>
      </c>
      <c r="C157" s="12" t="s">
        <v>319</v>
      </c>
      <c r="D157" s="38" t="s">
        <v>252</v>
      </c>
      <c r="E157" s="38" t="str">
        <f t="shared" si="2"/>
        <v>Vulnerável</v>
      </c>
      <c r="F157" s="30" t="str">
        <f>IFERROR(VLOOKUP(B157,Tabela2[],1,0),"Não Encontrado")</f>
        <v>Não Encontrado</v>
      </c>
      <c r="G157" s="12" t="s">
        <v>519</v>
      </c>
      <c r="I157" s="12" t="s">
        <v>654</v>
      </c>
      <c r="J157" s="33" t="s">
        <v>582</v>
      </c>
      <c r="K157" s="33" t="s">
        <v>550</v>
      </c>
      <c r="L157" t="s">
        <v>652</v>
      </c>
    </row>
    <row r="158" spans="2:12" x14ac:dyDescent="0.3">
      <c r="B158" s="31" t="s">
        <v>133</v>
      </c>
      <c r="C158" s="34" t="s">
        <v>284</v>
      </c>
      <c r="D158" s="32" t="s">
        <v>253</v>
      </c>
      <c r="E158" s="32" t="str">
        <f t="shared" si="2"/>
        <v>Em Perigo</v>
      </c>
      <c r="F158" s="30" t="str">
        <f>IFERROR(VLOOKUP(B158,Tabela2[],1,0),"Não Encontrado")</f>
        <v>Não Encontrado</v>
      </c>
      <c r="G158" s="12" t="s">
        <v>519</v>
      </c>
      <c r="I158" s="12" t="s">
        <v>528</v>
      </c>
      <c r="J158" s="33" t="s">
        <v>571</v>
      </c>
      <c r="K158" s="33" t="s">
        <v>550</v>
      </c>
      <c r="L158" t="s">
        <v>651</v>
      </c>
    </row>
    <row r="159" spans="2:12" x14ac:dyDescent="0.3">
      <c r="B159" s="35" t="s">
        <v>157</v>
      </c>
      <c r="C159" s="12" t="s">
        <v>261</v>
      </c>
      <c r="D159" s="32" t="s">
        <v>141</v>
      </c>
      <c r="E159" s="32" t="str">
        <f t="shared" si="2"/>
        <v>Criticamente em Perigo</v>
      </c>
      <c r="F159" s="30" t="str">
        <f>IFERROR(VLOOKUP(B159,Tabela2[],1,0),"Não Encontrado")</f>
        <v>Não Encontrado</v>
      </c>
      <c r="G159" s="12" t="s">
        <v>519</v>
      </c>
      <c r="I159" s="12" t="s">
        <v>536</v>
      </c>
      <c r="J159" s="33" t="s">
        <v>543</v>
      </c>
      <c r="K159" s="33">
        <v>3</v>
      </c>
      <c r="L159" t="s">
        <v>651</v>
      </c>
    </row>
    <row r="160" spans="2:12" x14ac:dyDescent="0.3">
      <c r="B160" s="31" t="s">
        <v>45</v>
      </c>
      <c r="C160" s="32" t="s">
        <v>261</v>
      </c>
      <c r="D160" s="32" t="s">
        <v>253</v>
      </c>
      <c r="E160" s="32" t="str">
        <f t="shared" si="2"/>
        <v>Em Perigo</v>
      </c>
      <c r="F160" s="30" t="str">
        <f>IFERROR(VLOOKUP(B160,Tabela2[],1,0),"Não Encontrado")</f>
        <v>Não Encontrado</v>
      </c>
      <c r="G160" s="12" t="s">
        <v>519</v>
      </c>
      <c r="I160" s="12" t="s">
        <v>536</v>
      </c>
      <c r="J160" s="33" t="s">
        <v>591</v>
      </c>
      <c r="K160" s="33">
        <v>6</v>
      </c>
      <c r="L160" t="s">
        <v>651</v>
      </c>
    </row>
    <row r="161" spans="2:12" x14ac:dyDescent="0.3">
      <c r="B161" s="31" t="s">
        <v>46</v>
      </c>
      <c r="C161" s="32" t="s">
        <v>261</v>
      </c>
      <c r="D161" s="32" t="s">
        <v>253</v>
      </c>
      <c r="E161" s="32" t="str">
        <f t="shared" si="2"/>
        <v>Em Perigo</v>
      </c>
      <c r="F161" s="30" t="str">
        <f>IFERROR(VLOOKUP(B161,Tabela2[],1,0),"Não Encontrado")</f>
        <v>Eugenia joenssonii</v>
      </c>
      <c r="G161" s="12" t="s">
        <v>519</v>
      </c>
      <c r="I161" s="12" t="s">
        <v>528</v>
      </c>
      <c r="J161" s="33" t="s">
        <v>592</v>
      </c>
      <c r="K161" s="33" t="s">
        <v>550</v>
      </c>
      <c r="L161" t="s">
        <v>651</v>
      </c>
    </row>
    <row r="162" spans="2:12" x14ac:dyDescent="0.3">
      <c r="B162" s="31" t="s">
        <v>47</v>
      </c>
      <c r="C162" s="32" t="s">
        <v>261</v>
      </c>
      <c r="D162" s="32" t="s">
        <v>253</v>
      </c>
      <c r="E162" s="32" t="str">
        <f t="shared" si="2"/>
        <v>Em Perigo</v>
      </c>
      <c r="F162" s="30" t="str">
        <f>IFERROR(VLOOKUP(B162,Tabela2[],1,0),"Não Encontrado")</f>
        <v>Eugenia macrobracteolata</v>
      </c>
      <c r="G162" s="12" t="s">
        <v>519</v>
      </c>
      <c r="I162" s="12" t="s">
        <v>528</v>
      </c>
      <c r="J162" s="33" t="s">
        <v>593</v>
      </c>
      <c r="K162" s="33" t="s">
        <v>550</v>
      </c>
      <c r="L162" t="s">
        <v>651</v>
      </c>
    </row>
    <row r="163" spans="2:12" x14ac:dyDescent="0.3">
      <c r="B163" s="31" t="s">
        <v>48</v>
      </c>
      <c r="C163" s="32" t="s">
        <v>261</v>
      </c>
      <c r="D163" s="32" t="s">
        <v>253</v>
      </c>
      <c r="E163" s="32" t="str">
        <f t="shared" si="2"/>
        <v>Em Perigo</v>
      </c>
      <c r="F163" s="30" t="str">
        <f>IFERROR(VLOOKUP(B163,Tabela2[],1,0),"Não Encontrado")</f>
        <v>Não Encontrado</v>
      </c>
      <c r="G163" s="12" t="s">
        <v>519</v>
      </c>
      <c r="I163" s="12" t="s">
        <v>528</v>
      </c>
      <c r="J163" s="33" t="s">
        <v>594</v>
      </c>
      <c r="K163" s="33" t="s">
        <v>550</v>
      </c>
      <c r="L163" t="s">
        <v>650</v>
      </c>
    </row>
    <row r="164" spans="2:12" x14ac:dyDescent="0.3">
      <c r="B164" s="31" t="s">
        <v>49</v>
      </c>
      <c r="C164" s="32" t="s">
        <v>261</v>
      </c>
      <c r="D164" s="32" t="s">
        <v>253</v>
      </c>
      <c r="E164" s="32" t="str">
        <f t="shared" si="2"/>
        <v>Em Perigo</v>
      </c>
      <c r="F164" s="30" t="str">
        <f>IFERROR(VLOOKUP(B164,Tabela2[],1,0),"Não Encontrado")</f>
        <v>Não Encontrado</v>
      </c>
      <c r="G164" s="12" t="s">
        <v>519</v>
      </c>
      <c r="I164" s="12" t="s">
        <v>536</v>
      </c>
      <c r="J164" s="33" t="s">
        <v>555</v>
      </c>
      <c r="K164" s="33" t="s">
        <v>550</v>
      </c>
      <c r="L164" t="s">
        <v>651</v>
      </c>
    </row>
    <row r="165" spans="2:12" x14ac:dyDescent="0.3">
      <c r="B165" s="31" t="s">
        <v>656</v>
      </c>
      <c r="C165" s="32" t="s">
        <v>261</v>
      </c>
      <c r="D165" s="32" t="s">
        <v>253</v>
      </c>
      <c r="E165" s="32" t="str">
        <f t="shared" si="2"/>
        <v>Em Perigo</v>
      </c>
      <c r="F165" s="30" t="str">
        <f>IFERROR(VLOOKUP(B165,Tabela2[],1,0),"Não Encontrado")</f>
        <v>Eugenia pachyclada</v>
      </c>
      <c r="G165" s="12" t="s">
        <v>519</v>
      </c>
      <c r="I165" s="12" t="s">
        <v>536</v>
      </c>
      <c r="J165" s="33" t="s">
        <v>657</v>
      </c>
      <c r="K165" s="33" t="s">
        <v>550</v>
      </c>
      <c r="L165" t="s">
        <v>651</v>
      </c>
    </row>
    <row r="166" spans="2:12" x14ac:dyDescent="0.3">
      <c r="B166" s="31" t="s">
        <v>50</v>
      </c>
      <c r="C166" s="32" t="s">
        <v>261</v>
      </c>
      <c r="D166" s="32" t="s">
        <v>253</v>
      </c>
      <c r="E166" s="32" t="str">
        <f t="shared" si="2"/>
        <v>Em Perigo</v>
      </c>
      <c r="F166" s="30" t="str">
        <f>IFERROR(VLOOKUP(B166,Tabela2[],1,0),"Não Encontrado")</f>
        <v>Eugenia pruinosa</v>
      </c>
      <c r="G166" s="12" t="s">
        <v>519</v>
      </c>
      <c r="I166" s="12" t="s">
        <v>528</v>
      </c>
      <c r="J166" s="33" t="s">
        <v>565</v>
      </c>
      <c r="K166" s="33" t="s">
        <v>550</v>
      </c>
      <c r="L166" t="s">
        <v>651</v>
      </c>
    </row>
    <row r="167" spans="2:12" x14ac:dyDescent="0.3">
      <c r="B167" s="31" t="s">
        <v>51</v>
      </c>
      <c r="C167" s="32" t="s">
        <v>261</v>
      </c>
      <c r="D167" s="32" t="s">
        <v>253</v>
      </c>
      <c r="E167" s="32" t="str">
        <f t="shared" si="2"/>
        <v>Em Perigo</v>
      </c>
      <c r="F167" s="30" t="str">
        <f>IFERROR(VLOOKUP(B167,Tabela2[],1,0),"Não Encontrado")</f>
        <v>Não Encontrado</v>
      </c>
      <c r="G167" s="12" t="s">
        <v>519</v>
      </c>
      <c r="I167" s="12" t="s">
        <v>536</v>
      </c>
      <c r="J167" s="33" t="s">
        <v>595</v>
      </c>
      <c r="K167" s="33" t="s">
        <v>550</v>
      </c>
      <c r="L167" t="s">
        <v>651</v>
      </c>
    </row>
    <row r="168" spans="2:12" x14ac:dyDescent="0.3">
      <c r="B168" s="31" t="s">
        <v>85</v>
      </c>
      <c r="C168" s="32" t="s">
        <v>261</v>
      </c>
      <c r="D168" s="32" t="s">
        <v>253</v>
      </c>
      <c r="E168" s="32" t="str">
        <f t="shared" si="2"/>
        <v>Em Perigo</v>
      </c>
      <c r="F168" s="30" t="str">
        <f>IFERROR(VLOOKUP(B168,Tabela2[],1,0),"Não Encontrado")</f>
        <v>Não Encontrado</v>
      </c>
      <c r="G168" s="12" t="s">
        <v>519</v>
      </c>
      <c r="I168" s="12" t="s">
        <v>528</v>
      </c>
      <c r="J168" s="33" t="s">
        <v>565</v>
      </c>
      <c r="K168" s="33" t="s">
        <v>550</v>
      </c>
      <c r="L168" t="s">
        <v>651</v>
      </c>
    </row>
    <row r="169" spans="2:12" x14ac:dyDescent="0.3">
      <c r="B169" s="31" t="s">
        <v>86</v>
      </c>
      <c r="C169" s="32" t="s">
        <v>261</v>
      </c>
      <c r="D169" s="32" t="s">
        <v>253</v>
      </c>
      <c r="E169" s="32" t="str">
        <f t="shared" si="2"/>
        <v>Em Perigo</v>
      </c>
      <c r="F169" s="30" t="str">
        <f>IFERROR(VLOOKUP(B169,Tabela2[],1,0),"Não Encontrado")</f>
        <v>Myrceugenia gertii</v>
      </c>
      <c r="G169" s="12" t="s">
        <v>519</v>
      </c>
      <c r="I169" s="12" t="s">
        <v>528</v>
      </c>
      <c r="J169" s="33" t="s">
        <v>575</v>
      </c>
      <c r="K169" s="33" t="s">
        <v>550</v>
      </c>
      <c r="L169" t="s">
        <v>651</v>
      </c>
    </row>
    <row r="170" spans="2:12" x14ac:dyDescent="0.3">
      <c r="B170" s="31" t="s">
        <v>87</v>
      </c>
      <c r="C170" s="32" t="s">
        <v>261</v>
      </c>
      <c r="D170" s="32" t="s">
        <v>253</v>
      </c>
      <c r="E170" s="32" t="str">
        <f t="shared" si="2"/>
        <v>Em Perigo</v>
      </c>
      <c r="F170" s="30" t="str">
        <f>IFERROR(VLOOKUP(B170,Tabela2[],1,0),"Não Encontrado")</f>
        <v>Não Encontrado</v>
      </c>
      <c r="G170" s="12" t="s">
        <v>519</v>
      </c>
      <c r="I170" s="12" t="s">
        <v>536</v>
      </c>
      <c r="J170" s="33" t="s">
        <v>610</v>
      </c>
      <c r="K170" s="33" t="s">
        <v>550</v>
      </c>
      <c r="L170" t="s">
        <v>650</v>
      </c>
    </row>
    <row r="171" spans="2:12" x14ac:dyDescent="0.3">
      <c r="B171" s="31" t="s">
        <v>88</v>
      </c>
      <c r="C171" s="32" t="s">
        <v>261</v>
      </c>
      <c r="D171" s="32" t="s">
        <v>253</v>
      </c>
      <c r="E171" s="32" t="str">
        <f t="shared" si="2"/>
        <v>Em Perigo</v>
      </c>
      <c r="F171" s="30" t="str">
        <f>IFERROR(VLOOKUP(B171,Tabela2[],1,0),"Não Encontrado")</f>
        <v>Não Encontrado</v>
      </c>
      <c r="G171" s="12" t="s">
        <v>519</v>
      </c>
      <c r="I171" s="12" t="s">
        <v>528</v>
      </c>
      <c r="J171" s="33" t="s">
        <v>611</v>
      </c>
      <c r="K171" s="33" t="s">
        <v>550</v>
      </c>
      <c r="L171" t="s">
        <v>651</v>
      </c>
    </row>
    <row r="172" spans="2:12" x14ac:dyDescent="0.3">
      <c r="B172" s="31" t="s">
        <v>89</v>
      </c>
      <c r="C172" s="32" t="s">
        <v>261</v>
      </c>
      <c r="D172" s="32" t="s">
        <v>253</v>
      </c>
      <c r="E172" s="32" t="str">
        <f t="shared" si="2"/>
        <v>Em Perigo</v>
      </c>
      <c r="F172" s="30" t="str">
        <f>IFERROR(VLOOKUP(B172,Tabela2[],1,0),"Não Encontrado")</f>
        <v>Myrcia rupicola</v>
      </c>
      <c r="G172" s="12" t="s">
        <v>519</v>
      </c>
      <c r="I172" s="12" t="s">
        <v>528</v>
      </c>
      <c r="J172" s="33" t="s">
        <v>554</v>
      </c>
      <c r="K172" s="33" t="s">
        <v>550</v>
      </c>
      <c r="L172" t="s">
        <v>651</v>
      </c>
    </row>
    <row r="173" spans="2:12" x14ac:dyDescent="0.3">
      <c r="B173" s="31" t="s">
        <v>91</v>
      </c>
      <c r="C173" s="34" t="s">
        <v>261</v>
      </c>
      <c r="D173" s="32" t="s">
        <v>253</v>
      </c>
      <c r="E173" s="32" t="str">
        <f t="shared" si="2"/>
        <v>Em Perigo</v>
      </c>
      <c r="F173" s="30" t="str">
        <f>IFERROR(VLOOKUP(B173,Tabela2[],1,0),"Não Encontrado")</f>
        <v>Não Encontrado</v>
      </c>
      <c r="G173" s="12" t="s">
        <v>519</v>
      </c>
      <c r="I173" s="12" t="s">
        <v>528</v>
      </c>
      <c r="J173" s="33" t="s">
        <v>565</v>
      </c>
      <c r="K173" s="33" t="s">
        <v>550</v>
      </c>
      <c r="L173" t="s">
        <v>651</v>
      </c>
    </row>
    <row r="174" spans="2:12" x14ac:dyDescent="0.3">
      <c r="B174" s="31" t="s">
        <v>92</v>
      </c>
      <c r="C174" s="34" t="s">
        <v>261</v>
      </c>
      <c r="D174" s="32" t="s">
        <v>253</v>
      </c>
      <c r="E174" s="32" t="str">
        <f t="shared" si="2"/>
        <v>Em Perigo</v>
      </c>
      <c r="F174" s="30" t="str">
        <f>IFERROR(VLOOKUP(B174,Tabela2[],1,0),"Não Encontrado")</f>
        <v>Não Encontrado</v>
      </c>
      <c r="G174" s="12" t="s">
        <v>519</v>
      </c>
      <c r="I174" s="12" t="s">
        <v>528</v>
      </c>
      <c r="J174" s="33" t="s">
        <v>612</v>
      </c>
      <c r="K174" s="33" t="s">
        <v>550</v>
      </c>
      <c r="L174" t="s">
        <v>651</v>
      </c>
    </row>
    <row r="175" spans="2:12" ht="16.5" customHeight="1" x14ac:dyDescent="0.3">
      <c r="B175" s="31" t="s">
        <v>104</v>
      </c>
      <c r="C175" s="34" t="s">
        <v>261</v>
      </c>
      <c r="D175" s="32" t="s">
        <v>253</v>
      </c>
      <c r="E175" s="32" t="str">
        <f t="shared" si="2"/>
        <v>Em Perigo</v>
      </c>
      <c r="F175" s="30" t="str">
        <f>IFERROR(VLOOKUP(B175,Tabela2[],1,0),"Não Encontrado")</f>
        <v>Plinia hatschbachii</v>
      </c>
      <c r="G175" s="12" t="s">
        <v>519</v>
      </c>
      <c r="I175" s="12" t="s">
        <v>528</v>
      </c>
      <c r="J175" s="33" t="s">
        <v>596</v>
      </c>
      <c r="K175" s="33" t="s">
        <v>550</v>
      </c>
      <c r="L175" t="s">
        <v>650</v>
      </c>
    </row>
    <row r="176" spans="2:12" x14ac:dyDescent="0.3">
      <c r="B176" s="31" t="s">
        <v>109</v>
      </c>
      <c r="C176" s="34" t="s">
        <v>261</v>
      </c>
      <c r="D176" s="32" t="s">
        <v>253</v>
      </c>
      <c r="E176" s="32" t="str">
        <f t="shared" si="2"/>
        <v>Em Perigo</v>
      </c>
      <c r="F176" s="30" t="str">
        <f>IFERROR(VLOOKUP(B176,Tabela2[],1,0),"Não Encontrado")</f>
        <v>Não Encontrado</v>
      </c>
      <c r="G176" s="12" t="s">
        <v>520</v>
      </c>
      <c r="I176" s="12" t="s">
        <v>528</v>
      </c>
      <c r="J176" s="33" t="s">
        <v>552</v>
      </c>
      <c r="K176" s="33" t="s">
        <v>550</v>
      </c>
      <c r="L176" t="s">
        <v>651</v>
      </c>
    </row>
    <row r="177" spans="2:12" x14ac:dyDescent="0.3">
      <c r="B177" s="31" t="s">
        <v>110</v>
      </c>
      <c r="C177" s="34" t="s">
        <v>261</v>
      </c>
      <c r="D177" s="32" t="s">
        <v>253</v>
      </c>
      <c r="E177" s="32" t="str">
        <f t="shared" si="2"/>
        <v>Em Perigo</v>
      </c>
      <c r="F177" s="30" t="str">
        <f>IFERROR(VLOOKUP(B177,Tabela2[],1,0),"Não Encontrado")</f>
        <v>Psidium reptans</v>
      </c>
      <c r="G177" s="12" t="s">
        <v>520</v>
      </c>
      <c r="I177" s="12" t="s">
        <v>536</v>
      </c>
      <c r="J177" s="33" t="s">
        <v>592</v>
      </c>
      <c r="K177" s="33" t="s">
        <v>550</v>
      </c>
      <c r="L177" t="s">
        <v>650</v>
      </c>
    </row>
    <row r="178" spans="2:12" x14ac:dyDescent="0.3">
      <c r="B178" s="35" t="s">
        <v>182</v>
      </c>
      <c r="C178" s="12" t="s">
        <v>261</v>
      </c>
      <c r="D178" s="32" t="s">
        <v>252</v>
      </c>
      <c r="E178" s="32" t="str">
        <f t="shared" si="2"/>
        <v>Vulnerável</v>
      </c>
      <c r="F178" s="30" t="str">
        <f>IFERROR(VLOOKUP(B178,Tabela2[],1,0),"Não Encontrado")</f>
        <v>Não Encontrado</v>
      </c>
      <c r="G178" s="12" t="s">
        <v>530</v>
      </c>
      <c r="I178" s="12" t="s">
        <v>654</v>
      </c>
      <c r="J178" s="33" t="s">
        <v>600</v>
      </c>
      <c r="K178" s="33" t="s">
        <v>550</v>
      </c>
      <c r="L178" t="s">
        <v>651</v>
      </c>
    </row>
    <row r="179" spans="2:12" x14ac:dyDescent="0.3">
      <c r="B179" s="35" t="s">
        <v>191</v>
      </c>
      <c r="C179" s="32" t="s">
        <v>261</v>
      </c>
      <c r="D179" s="32" t="s">
        <v>252</v>
      </c>
      <c r="E179" s="32" t="str">
        <f t="shared" si="2"/>
        <v>Vulnerável</v>
      </c>
      <c r="F179" s="30" t="str">
        <f>IFERROR(VLOOKUP(B179,Tabela2[],1,0),"Não Encontrado")</f>
        <v>Não Encontrado</v>
      </c>
      <c r="G179" s="12" t="s">
        <v>519</v>
      </c>
      <c r="I179" s="12" t="s">
        <v>654</v>
      </c>
      <c r="J179" s="33" t="s">
        <v>632</v>
      </c>
      <c r="K179" s="33" t="s">
        <v>550</v>
      </c>
      <c r="L179" t="s">
        <v>651</v>
      </c>
    </row>
    <row r="180" spans="2:12" x14ac:dyDescent="0.3">
      <c r="B180" s="35" t="s">
        <v>192</v>
      </c>
      <c r="C180" s="32" t="s">
        <v>261</v>
      </c>
      <c r="D180" s="32" t="s">
        <v>252</v>
      </c>
      <c r="E180" s="32" t="str">
        <f t="shared" si="2"/>
        <v>Vulnerável</v>
      </c>
      <c r="F180" s="30" t="str">
        <f>IFERROR(VLOOKUP(B180,Tabela2[],1,0),"Não Encontrado")</f>
        <v>Não Encontrado</v>
      </c>
      <c r="G180" s="12" t="s">
        <v>519</v>
      </c>
      <c r="I180" s="12" t="s">
        <v>654</v>
      </c>
      <c r="J180" s="33" t="s">
        <v>575</v>
      </c>
      <c r="K180" s="33" t="s">
        <v>550</v>
      </c>
      <c r="L180" t="s">
        <v>651</v>
      </c>
    </row>
    <row r="181" spans="2:12" x14ac:dyDescent="0.3">
      <c r="B181" s="35" t="s">
        <v>193</v>
      </c>
      <c r="C181" s="32" t="s">
        <v>261</v>
      </c>
      <c r="D181" s="32" t="s">
        <v>252</v>
      </c>
      <c r="E181" s="32" t="str">
        <f t="shared" si="2"/>
        <v>Vulnerável</v>
      </c>
      <c r="F181" s="30" t="str">
        <f>IFERROR(VLOOKUP(B181,Tabela2[],1,0),"Não Encontrado")</f>
        <v>Não Encontrado</v>
      </c>
      <c r="G181" s="12" t="s">
        <v>530</v>
      </c>
      <c r="I181" s="12" t="s">
        <v>654</v>
      </c>
      <c r="J181" s="33" t="s">
        <v>565</v>
      </c>
      <c r="K181" s="33" t="s">
        <v>550</v>
      </c>
      <c r="L181" t="s">
        <v>651</v>
      </c>
    </row>
    <row r="182" spans="2:12" x14ac:dyDescent="0.3">
      <c r="B182" s="35" t="s">
        <v>194</v>
      </c>
      <c r="C182" s="32" t="s">
        <v>261</v>
      </c>
      <c r="D182" s="32" t="s">
        <v>252</v>
      </c>
      <c r="E182" s="32" t="str">
        <f t="shared" si="2"/>
        <v>Vulnerável</v>
      </c>
      <c r="F182" s="30" t="str">
        <f>IFERROR(VLOOKUP(B182,Tabela2[],1,0),"Não Encontrado")</f>
        <v>Não Encontrado</v>
      </c>
      <c r="G182" s="12" t="s">
        <v>519</v>
      </c>
      <c r="I182" s="12" t="s">
        <v>654</v>
      </c>
      <c r="J182" s="33" t="s">
        <v>565</v>
      </c>
      <c r="K182" s="33" t="s">
        <v>550</v>
      </c>
      <c r="L182" t="s">
        <v>651</v>
      </c>
    </row>
    <row r="183" spans="2:12" x14ac:dyDescent="0.3">
      <c r="B183" s="35" t="s">
        <v>680</v>
      </c>
      <c r="C183" s="32" t="s">
        <v>261</v>
      </c>
      <c r="D183" s="32" t="s">
        <v>252</v>
      </c>
      <c r="E183" s="32" t="str">
        <f t="shared" si="2"/>
        <v>Vulnerável</v>
      </c>
      <c r="F183" s="30" t="str">
        <f>IFERROR(VLOOKUP(B183,Tabela2[],1,0),"Não Encontrado")</f>
        <v>Não Encontrado</v>
      </c>
      <c r="G183" s="12" t="s">
        <v>519</v>
      </c>
      <c r="I183" s="12" t="s">
        <v>536</v>
      </c>
      <c r="J183" s="33" t="s">
        <v>573</v>
      </c>
      <c r="K183" s="33" t="s">
        <v>550</v>
      </c>
      <c r="L183" t="s">
        <v>651</v>
      </c>
    </row>
    <row r="184" spans="2:12" x14ac:dyDescent="0.3">
      <c r="B184" s="35" t="s">
        <v>514</v>
      </c>
      <c r="C184" s="12" t="s">
        <v>261</v>
      </c>
      <c r="D184" s="32" t="s">
        <v>252</v>
      </c>
      <c r="E184" s="32" t="str">
        <f t="shared" si="2"/>
        <v>Vulnerável</v>
      </c>
      <c r="F184" s="30" t="str">
        <f>IFERROR(VLOOKUP(B184,Tabela2[],1,0),"Não Encontrado")</f>
        <v>Myrcia pileata</v>
      </c>
      <c r="G184" s="12" t="s">
        <v>519</v>
      </c>
      <c r="I184" s="12" t="s">
        <v>654</v>
      </c>
      <c r="J184" s="33" t="s">
        <v>584</v>
      </c>
      <c r="K184" s="33" t="s">
        <v>550</v>
      </c>
      <c r="L184" t="s">
        <v>651</v>
      </c>
    </row>
    <row r="185" spans="2:12" x14ac:dyDescent="0.3">
      <c r="B185" s="35" t="s">
        <v>224</v>
      </c>
      <c r="C185" s="12" t="s">
        <v>261</v>
      </c>
      <c r="D185" s="32" t="s">
        <v>252</v>
      </c>
      <c r="E185" s="32" t="str">
        <f t="shared" si="2"/>
        <v>Vulnerável</v>
      </c>
      <c r="F185" s="30" t="str">
        <f>IFERROR(VLOOKUP(B185,Tabela2[],1,0),"Não Encontrado")</f>
        <v>Myrceugenia franciscensis</v>
      </c>
      <c r="G185" s="12" t="s">
        <v>519</v>
      </c>
      <c r="I185" s="12" t="s">
        <v>654</v>
      </c>
      <c r="J185" s="33" t="s">
        <v>564</v>
      </c>
      <c r="K185" s="33" t="s">
        <v>550</v>
      </c>
      <c r="L185" t="s">
        <v>651</v>
      </c>
    </row>
    <row r="186" spans="2:12" x14ac:dyDescent="0.3">
      <c r="B186" s="35" t="s">
        <v>225</v>
      </c>
      <c r="C186" s="12" t="s">
        <v>261</v>
      </c>
      <c r="D186" s="32" t="s">
        <v>252</v>
      </c>
      <c r="E186" s="32" t="str">
        <f t="shared" si="2"/>
        <v>Vulnerável</v>
      </c>
      <c r="F186" s="30" t="str">
        <f>IFERROR(VLOOKUP(B186,Tabela2[],1,0),"Não Encontrado")</f>
        <v>Não Encontrado</v>
      </c>
      <c r="G186" s="12" t="s">
        <v>519</v>
      </c>
      <c r="I186" s="12" t="s">
        <v>654</v>
      </c>
      <c r="J186" s="33" t="s">
        <v>641</v>
      </c>
      <c r="K186" s="33" t="s">
        <v>550</v>
      </c>
      <c r="L186" t="s">
        <v>651</v>
      </c>
    </row>
    <row r="187" spans="2:12" x14ac:dyDescent="0.3">
      <c r="B187" s="35" t="s">
        <v>231</v>
      </c>
      <c r="C187" s="12" t="s">
        <v>261</v>
      </c>
      <c r="D187" s="32" t="s">
        <v>252</v>
      </c>
      <c r="E187" s="32" t="str">
        <f t="shared" si="2"/>
        <v>Vulnerável</v>
      </c>
      <c r="F187" s="30" t="str">
        <f>IFERROR(VLOOKUP(B187,Tabela2[],1,0),"Não Encontrado")</f>
        <v>Não Encontrado</v>
      </c>
      <c r="G187" s="12" t="s">
        <v>519</v>
      </c>
      <c r="I187" s="12" t="s">
        <v>654</v>
      </c>
      <c r="J187" s="33" t="s">
        <v>552</v>
      </c>
      <c r="K187" s="33" t="s">
        <v>550</v>
      </c>
      <c r="L187" t="s">
        <v>651</v>
      </c>
    </row>
    <row r="188" spans="2:12" x14ac:dyDescent="0.3">
      <c r="B188" s="35" t="s">
        <v>232</v>
      </c>
      <c r="C188" s="12" t="s">
        <v>261</v>
      </c>
      <c r="D188" s="32" t="s">
        <v>252</v>
      </c>
      <c r="E188" s="32" t="str">
        <f t="shared" si="2"/>
        <v>Vulnerável</v>
      </c>
      <c r="F188" s="30" t="str">
        <f>IFERROR(VLOOKUP(B188,Tabela2[],1,0),"Não Encontrado")</f>
        <v>Não Encontrado</v>
      </c>
      <c r="G188" s="12" t="s">
        <v>519</v>
      </c>
      <c r="I188" s="12" t="s">
        <v>654</v>
      </c>
      <c r="J188" s="33" t="s">
        <v>571</v>
      </c>
      <c r="K188" s="33" t="s">
        <v>550</v>
      </c>
      <c r="L188" t="s">
        <v>651</v>
      </c>
    </row>
    <row r="189" spans="2:12" x14ac:dyDescent="0.3">
      <c r="B189" s="36" t="s">
        <v>142</v>
      </c>
      <c r="C189" s="37" t="s">
        <v>285</v>
      </c>
      <c r="D189" s="32" t="s">
        <v>141</v>
      </c>
      <c r="E189" s="32" t="str">
        <f t="shared" si="2"/>
        <v>Criticamente em Perigo</v>
      </c>
      <c r="F189" s="30" t="str">
        <f>IFERROR(VLOOKUP(B189,Tabela2[],1,0),"Não Encontrado")</f>
        <v>Acianthera adiri</v>
      </c>
      <c r="G189" s="12" t="s">
        <v>517</v>
      </c>
      <c r="I189" s="12" t="s">
        <v>536</v>
      </c>
      <c r="J189" s="33">
        <v>1969</v>
      </c>
      <c r="K189" s="33">
        <v>1</v>
      </c>
      <c r="L189" t="s">
        <v>650</v>
      </c>
    </row>
    <row r="190" spans="2:12" x14ac:dyDescent="0.3">
      <c r="B190" s="35" t="s">
        <v>146</v>
      </c>
      <c r="C190" s="12" t="s">
        <v>285</v>
      </c>
      <c r="D190" s="32" t="s">
        <v>141</v>
      </c>
      <c r="E190" s="32" t="str">
        <f t="shared" si="2"/>
        <v>Criticamente em Perigo</v>
      </c>
      <c r="F190" s="30" t="str">
        <f>IFERROR(VLOOKUP(B190,Tabela2[],1,0),"Não Encontrado")</f>
        <v>Bipinnula biplumata</v>
      </c>
      <c r="G190" s="12" t="s">
        <v>517</v>
      </c>
      <c r="I190" s="12" t="s">
        <v>536</v>
      </c>
      <c r="J190" s="33" t="s">
        <v>541</v>
      </c>
      <c r="K190" s="33">
        <v>8</v>
      </c>
      <c r="L190" t="s">
        <v>652</v>
      </c>
    </row>
    <row r="191" spans="2:12" x14ac:dyDescent="0.3">
      <c r="B191" s="35" t="s">
        <v>147</v>
      </c>
      <c r="C191" s="12" t="s">
        <v>285</v>
      </c>
      <c r="D191" s="32" t="s">
        <v>141</v>
      </c>
      <c r="E191" s="32" t="str">
        <f t="shared" si="2"/>
        <v>Criticamente em Perigo</v>
      </c>
      <c r="F191" s="30" t="str">
        <f>IFERROR(VLOOKUP(B191,Tabela2[],1,0),"Não Encontrado")</f>
        <v>Não Encontrado</v>
      </c>
      <c r="G191" s="12" t="s">
        <v>517</v>
      </c>
      <c r="H191" s="12" t="s">
        <v>528</v>
      </c>
      <c r="I191" s="12" t="s">
        <v>536</v>
      </c>
      <c r="J191" s="33" t="s">
        <v>553</v>
      </c>
      <c r="K191" s="33">
        <v>7</v>
      </c>
      <c r="L191" t="s">
        <v>651</v>
      </c>
    </row>
    <row r="192" spans="2:12" x14ac:dyDescent="0.3">
      <c r="B192" s="35" t="s">
        <v>148</v>
      </c>
      <c r="C192" s="12" t="s">
        <v>285</v>
      </c>
      <c r="D192" s="32" t="s">
        <v>141</v>
      </c>
      <c r="E192" s="32" t="str">
        <f t="shared" si="2"/>
        <v>Criticamente em Perigo</v>
      </c>
      <c r="F192" s="30" t="str">
        <f>IFERROR(VLOOKUP(B192,Tabela2[],1,0),"Não Encontrado")</f>
        <v>Não Encontrado</v>
      </c>
      <c r="G192" s="12" t="s">
        <v>517</v>
      </c>
      <c r="H192" s="12" t="s">
        <v>528</v>
      </c>
      <c r="I192" s="12" t="s">
        <v>528</v>
      </c>
      <c r="J192" s="33" t="s">
        <v>554</v>
      </c>
      <c r="K192" s="33" t="s">
        <v>550</v>
      </c>
      <c r="L192" t="s">
        <v>651</v>
      </c>
    </row>
    <row r="193" spans="2:12" x14ac:dyDescent="0.3">
      <c r="B193" s="31" t="s">
        <v>0</v>
      </c>
      <c r="C193" s="34" t="s">
        <v>285</v>
      </c>
      <c r="D193" s="32" t="s">
        <v>253</v>
      </c>
      <c r="E193" s="32" t="str">
        <f t="shared" si="2"/>
        <v>Em Perigo</v>
      </c>
      <c r="F193" s="30" t="str">
        <f>IFERROR(VLOOKUP(B193,Tabela2[],1,0),"Não Encontrado")</f>
        <v>Acianthera langeana</v>
      </c>
      <c r="G193" s="12" t="s">
        <v>517</v>
      </c>
      <c r="I193" s="12" t="s">
        <v>528</v>
      </c>
      <c r="J193" s="33" t="s">
        <v>554</v>
      </c>
      <c r="K193" s="33" t="s">
        <v>550</v>
      </c>
      <c r="L193" t="s">
        <v>650</v>
      </c>
    </row>
    <row r="194" spans="2:12" x14ac:dyDescent="0.3">
      <c r="B194" s="31" t="s">
        <v>510</v>
      </c>
      <c r="C194" s="32" t="s">
        <v>285</v>
      </c>
      <c r="D194" s="32" t="s">
        <v>253</v>
      </c>
      <c r="E194" s="32" t="str">
        <f t="shared" ref="E194:E257" si="3">IF(D194="EN","Em Perigo",IF(D194="VU","Vulnerável","Criticamente em Perigo"))</f>
        <v>Em Perigo</v>
      </c>
      <c r="F194" s="30" t="str">
        <f>IFERROR(VLOOKUP(B194,Tabela2[],1,0),"Não Encontrado")</f>
        <v>Anathallis pabstii</v>
      </c>
      <c r="G194" s="12" t="s">
        <v>517</v>
      </c>
      <c r="I194" s="12" t="s">
        <v>536</v>
      </c>
      <c r="J194" s="33" t="s">
        <v>570</v>
      </c>
      <c r="K194" s="33">
        <v>6</v>
      </c>
      <c r="L194" t="s">
        <v>651</v>
      </c>
    </row>
    <row r="195" spans="2:12" x14ac:dyDescent="0.3">
      <c r="B195" s="31" t="s">
        <v>15</v>
      </c>
      <c r="C195" s="34" t="s">
        <v>285</v>
      </c>
      <c r="D195" s="32" t="s">
        <v>253</v>
      </c>
      <c r="E195" s="32" t="str">
        <f t="shared" si="3"/>
        <v>Em Perigo</v>
      </c>
      <c r="F195" s="30" t="str">
        <f>IFERROR(VLOOKUP(B195,Tabela2[],1,0),"Não Encontrado")</f>
        <v>Barbosella trilobata</v>
      </c>
      <c r="G195" s="12" t="s">
        <v>517</v>
      </c>
      <c r="H195" s="12" t="s">
        <v>528</v>
      </c>
      <c r="I195" s="12" t="s">
        <v>528</v>
      </c>
      <c r="J195" s="33" t="s">
        <v>576</v>
      </c>
      <c r="K195" s="33">
        <v>8</v>
      </c>
      <c r="L195" t="s">
        <v>651</v>
      </c>
    </row>
    <row r="196" spans="2:12" x14ac:dyDescent="0.3">
      <c r="B196" s="31" t="s">
        <v>336</v>
      </c>
      <c r="C196" s="32" t="s">
        <v>285</v>
      </c>
      <c r="D196" s="32" t="s">
        <v>253</v>
      </c>
      <c r="E196" s="32" t="str">
        <f t="shared" si="3"/>
        <v>Em Perigo</v>
      </c>
      <c r="F196" s="30" t="str">
        <f>IFERROR(VLOOKUP(B196,Tabela2[],1,0),"Não Encontrado")</f>
        <v>Bipinnula penicillata</v>
      </c>
      <c r="G196" s="12" t="s">
        <v>517</v>
      </c>
      <c r="I196" s="12" t="s">
        <v>536</v>
      </c>
      <c r="J196" s="33" t="s">
        <v>579</v>
      </c>
      <c r="K196" s="33" t="s">
        <v>550</v>
      </c>
      <c r="L196" t="s">
        <v>652</v>
      </c>
    </row>
    <row r="197" spans="2:12" x14ac:dyDescent="0.3">
      <c r="B197" s="31" t="s">
        <v>27</v>
      </c>
      <c r="C197" s="34" t="s">
        <v>285</v>
      </c>
      <c r="D197" s="32" t="s">
        <v>253</v>
      </c>
      <c r="E197" s="32" t="str">
        <f t="shared" si="3"/>
        <v>Em Perigo</v>
      </c>
      <c r="F197" s="30" t="str">
        <f>IFERROR(VLOOKUP(B197,Tabela2[],1,0),"Não Encontrado")</f>
        <v>Não Encontrado</v>
      </c>
      <c r="G197" s="12" t="s">
        <v>517</v>
      </c>
      <c r="H197" s="12" t="s">
        <v>528</v>
      </c>
      <c r="I197" s="12" t="s">
        <v>528</v>
      </c>
      <c r="J197" s="33" t="s">
        <v>567</v>
      </c>
      <c r="K197" s="33" t="s">
        <v>550</v>
      </c>
      <c r="L197" t="s">
        <v>652</v>
      </c>
    </row>
    <row r="198" spans="2:12" x14ac:dyDescent="0.3">
      <c r="B198" s="31" t="s">
        <v>30</v>
      </c>
      <c r="C198" s="34" t="s">
        <v>285</v>
      </c>
      <c r="D198" s="32" t="s">
        <v>253</v>
      </c>
      <c r="E198" s="32" t="str">
        <f t="shared" si="3"/>
        <v>Em Perigo</v>
      </c>
      <c r="F198" s="30" t="str">
        <f>IFERROR(VLOOKUP(B198,Tabela2[],1,0),"Não Encontrado")</f>
        <v>Cleistes aphylla</v>
      </c>
      <c r="G198" s="12" t="s">
        <v>517</v>
      </c>
      <c r="I198" s="12" t="s">
        <v>528</v>
      </c>
      <c r="J198" s="33" t="s">
        <v>581</v>
      </c>
      <c r="K198" s="33" t="s">
        <v>550</v>
      </c>
      <c r="L198" t="s">
        <v>651</v>
      </c>
    </row>
    <row r="199" spans="2:12" x14ac:dyDescent="0.3">
      <c r="B199" s="31" t="s">
        <v>35</v>
      </c>
      <c r="C199" s="34" t="s">
        <v>285</v>
      </c>
      <c r="D199" s="32" t="s">
        <v>253</v>
      </c>
      <c r="E199" s="32" t="str">
        <f t="shared" si="3"/>
        <v>Em Perigo</v>
      </c>
      <c r="F199" s="30" t="str">
        <f>IFERROR(VLOOKUP(B199,Tabela2[],1,0),"Não Encontrado")</f>
        <v>Cyclopogon dutrae</v>
      </c>
      <c r="G199" s="12" t="s">
        <v>517</v>
      </c>
      <c r="I199" s="12" t="s">
        <v>536</v>
      </c>
      <c r="J199" s="33" t="s">
        <v>585</v>
      </c>
      <c r="K199" s="33">
        <v>5</v>
      </c>
      <c r="L199" t="s">
        <v>652</v>
      </c>
    </row>
    <row r="200" spans="2:12" x14ac:dyDescent="0.3">
      <c r="B200" s="31" t="s">
        <v>42</v>
      </c>
      <c r="C200" s="34" t="s">
        <v>285</v>
      </c>
      <c r="D200" s="32" t="s">
        <v>253</v>
      </c>
      <c r="E200" s="32" t="str">
        <f t="shared" si="3"/>
        <v>Em Perigo</v>
      </c>
      <c r="F200" s="30" t="str">
        <f>IFERROR(VLOOKUP(B200,Tabela2[],1,0),"Não Encontrado")</f>
        <v>Não Encontrado</v>
      </c>
      <c r="G200" s="12" t="s">
        <v>517</v>
      </c>
      <c r="I200" s="12" t="s">
        <v>528</v>
      </c>
      <c r="J200" s="33" t="s">
        <v>551</v>
      </c>
      <c r="K200" s="33" t="s">
        <v>550</v>
      </c>
      <c r="L200" t="s">
        <v>651</v>
      </c>
    </row>
    <row r="201" spans="2:12" x14ac:dyDescent="0.3">
      <c r="B201" s="31" t="s">
        <v>55</v>
      </c>
      <c r="C201" s="34" t="s">
        <v>285</v>
      </c>
      <c r="D201" s="32" t="s">
        <v>253</v>
      </c>
      <c r="E201" s="32" t="str">
        <f t="shared" si="3"/>
        <v>Em Perigo</v>
      </c>
      <c r="F201" s="30" t="str">
        <f>IFERROR(VLOOKUP(B201,Tabela2[],1,0),"Não Encontrado")</f>
        <v>Habenaria piraquarensis</v>
      </c>
      <c r="G201" s="12" t="s">
        <v>517</v>
      </c>
      <c r="I201" s="12" t="s">
        <v>536</v>
      </c>
      <c r="J201" s="33" t="s">
        <v>548</v>
      </c>
      <c r="K201" s="33">
        <v>3</v>
      </c>
      <c r="L201" t="s">
        <v>650</v>
      </c>
    </row>
    <row r="202" spans="2:12" x14ac:dyDescent="0.3">
      <c r="B202" s="31" t="s">
        <v>61</v>
      </c>
      <c r="C202" s="34" t="s">
        <v>285</v>
      </c>
      <c r="D202" s="32" t="s">
        <v>253</v>
      </c>
      <c r="E202" s="32" t="str">
        <f t="shared" si="3"/>
        <v>Em Perigo</v>
      </c>
      <c r="F202" s="30" t="str">
        <f>IFERROR(VLOOKUP(B202,Tabela2[],1,0),"Não Encontrado")</f>
        <v>Não Encontrado</v>
      </c>
      <c r="G202" s="12" t="s">
        <v>517</v>
      </c>
      <c r="H202" s="12" t="s">
        <v>528</v>
      </c>
      <c r="I202" s="12" t="s">
        <v>528</v>
      </c>
      <c r="J202" s="33" t="s">
        <v>598</v>
      </c>
      <c r="K202" s="33" t="s">
        <v>550</v>
      </c>
      <c r="L202" t="s">
        <v>651</v>
      </c>
    </row>
    <row r="203" spans="2:12" x14ac:dyDescent="0.3">
      <c r="B203" s="31" t="s">
        <v>97</v>
      </c>
      <c r="C203" s="34" t="s">
        <v>285</v>
      </c>
      <c r="D203" s="32" t="s">
        <v>253</v>
      </c>
      <c r="E203" s="32" t="str">
        <f t="shared" si="3"/>
        <v>Em Perigo</v>
      </c>
      <c r="F203" s="30" t="str">
        <f>IFERROR(VLOOKUP(B203,Tabela2[],1,0),"Não Encontrado")</f>
        <v>Octomeria lichenicola</v>
      </c>
      <c r="G203" s="12" t="s">
        <v>517</v>
      </c>
      <c r="I203" s="12" t="s">
        <v>536</v>
      </c>
      <c r="J203" s="33" t="s">
        <v>570</v>
      </c>
      <c r="K203" s="33">
        <v>9</v>
      </c>
      <c r="L203" t="s">
        <v>651</v>
      </c>
    </row>
    <row r="204" spans="2:12" x14ac:dyDescent="0.3">
      <c r="B204" s="31" t="s">
        <v>337</v>
      </c>
      <c r="C204" s="34" t="s">
        <v>285</v>
      </c>
      <c r="D204" s="32" t="s">
        <v>253</v>
      </c>
      <c r="E204" s="32" t="str">
        <f t="shared" si="3"/>
        <v>Em Perigo</v>
      </c>
      <c r="F204" s="30" t="str">
        <f>IFERROR(VLOOKUP(B204,Tabela2[],1,0),"Não Encontrado")</f>
        <v>Pabstiella bacillaris</v>
      </c>
      <c r="G204" s="12" t="s">
        <v>517</v>
      </c>
      <c r="I204" s="12" t="s">
        <v>528</v>
      </c>
      <c r="J204" s="33" t="s">
        <v>555</v>
      </c>
      <c r="K204" s="33" t="s">
        <v>550</v>
      </c>
      <c r="L204" t="s">
        <v>650</v>
      </c>
    </row>
    <row r="205" spans="2:12" x14ac:dyDescent="0.3">
      <c r="B205" s="31" t="s">
        <v>286</v>
      </c>
      <c r="C205" s="34" t="s">
        <v>285</v>
      </c>
      <c r="D205" s="32" t="s">
        <v>253</v>
      </c>
      <c r="E205" s="32" t="str">
        <f t="shared" si="3"/>
        <v>Em Perigo</v>
      </c>
      <c r="F205" s="30" t="str">
        <f>IFERROR(VLOOKUP(B205,Tabela2[],1,0),"Não Encontrado")</f>
        <v>Não Encontrado</v>
      </c>
      <c r="G205" s="12" t="s">
        <v>517</v>
      </c>
      <c r="I205" s="12" t="s">
        <v>528</v>
      </c>
      <c r="J205" s="33" t="s">
        <v>595</v>
      </c>
      <c r="K205" s="33" t="s">
        <v>550</v>
      </c>
      <c r="L205" t="s">
        <v>651</v>
      </c>
    </row>
    <row r="206" spans="2:12" x14ac:dyDescent="0.3">
      <c r="B206" s="31" t="s">
        <v>287</v>
      </c>
      <c r="C206" s="34" t="s">
        <v>285</v>
      </c>
      <c r="D206" s="32" t="s">
        <v>253</v>
      </c>
      <c r="E206" s="32" t="str">
        <f t="shared" si="3"/>
        <v>Em Perigo</v>
      </c>
      <c r="F206" s="30" t="str">
        <f>IFERROR(VLOOKUP(B206,Tabela2[],1,0),"Não Encontrado")</f>
        <v>Pamphalea smithii</v>
      </c>
      <c r="G206" s="12" t="s">
        <v>517</v>
      </c>
      <c r="I206" s="12" t="s">
        <v>528</v>
      </c>
      <c r="J206" s="33" t="s">
        <v>565</v>
      </c>
      <c r="K206" s="33" t="s">
        <v>550</v>
      </c>
      <c r="L206" t="s">
        <v>651</v>
      </c>
    </row>
    <row r="207" spans="2:12" x14ac:dyDescent="0.3">
      <c r="B207" s="31" t="s">
        <v>113</v>
      </c>
      <c r="C207" s="34" t="s">
        <v>285</v>
      </c>
      <c r="D207" s="32" t="s">
        <v>253</v>
      </c>
      <c r="E207" s="32" t="str">
        <f t="shared" si="3"/>
        <v>Em Perigo</v>
      </c>
      <c r="F207" s="30" t="str">
        <f>IFERROR(VLOOKUP(B207,Tabela2[],1,0),"Não Encontrado")</f>
        <v>Não Encontrado</v>
      </c>
      <c r="G207" s="12" t="s">
        <v>517</v>
      </c>
      <c r="I207" s="12" t="s">
        <v>536</v>
      </c>
      <c r="J207" s="33" t="s">
        <v>619</v>
      </c>
      <c r="K207" s="33">
        <v>4</v>
      </c>
      <c r="L207" t="s">
        <v>651</v>
      </c>
    </row>
    <row r="208" spans="2:12" x14ac:dyDescent="0.3">
      <c r="B208" s="35" t="s">
        <v>171</v>
      </c>
      <c r="C208" s="12" t="s">
        <v>285</v>
      </c>
      <c r="D208" s="32" t="s">
        <v>252</v>
      </c>
      <c r="E208" s="32" t="str">
        <f t="shared" si="3"/>
        <v>Vulnerável</v>
      </c>
      <c r="F208" s="30" t="str">
        <f>IFERROR(VLOOKUP(B208,Tabela2[],1,0),"Não Encontrado")</f>
        <v>Brachystele camporum</v>
      </c>
      <c r="G208" s="12" t="s">
        <v>517</v>
      </c>
      <c r="I208" s="12" t="s">
        <v>654</v>
      </c>
      <c r="J208" s="33" t="s">
        <v>584</v>
      </c>
      <c r="K208" s="33" t="s">
        <v>550</v>
      </c>
      <c r="L208" t="s">
        <v>652</v>
      </c>
    </row>
    <row r="209" spans="2:12" x14ac:dyDescent="0.3">
      <c r="B209" s="35" t="s">
        <v>177</v>
      </c>
      <c r="C209" s="12" t="s">
        <v>285</v>
      </c>
      <c r="D209" s="32" t="s">
        <v>252</v>
      </c>
      <c r="E209" s="32" t="str">
        <f t="shared" si="3"/>
        <v>Vulnerável</v>
      </c>
      <c r="F209" s="30" t="str">
        <f>IFERROR(VLOOKUP(B209,Tabela2[],1,0),"Não Encontrado")</f>
        <v>Não Encontrado</v>
      </c>
      <c r="G209" s="12" t="s">
        <v>517</v>
      </c>
      <c r="H209" s="12" t="s">
        <v>528</v>
      </c>
      <c r="I209" s="12" t="s">
        <v>654</v>
      </c>
      <c r="J209" s="33" t="s">
        <v>565</v>
      </c>
      <c r="K209" s="33" t="s">
        <v>550</v>
      </c>
      <c r="L209" t="s">
        <v>651</v>
      </c>
    </row>
    <row r="210" spans="2:12" x14ac:dyDescent="0.3">
      <c r="B210" s="35" t="s">
        <v>178</v>
      </c>
      <c r="C210" s="12" t="s">
        <v>285</v>
      </c>
      <c r="D210" s="32" t="s">
        <v>252</v>
      </c>
      <c r="E210" s="32" t="str">
        <f t="shared" si="3"/>
        <v>Vulnerável</v>
      </c>
      <c r="F210" s="30" t="str">
        <f>IFERROR(VLOOKUP(B210,Tabela2[],1,0),"Não Encontrado")</f>
        <v>Não Encontrado</v>
      </c>
      <c r="G210" s="12" t="s">
        <v>517</v>
      </c>
      <c r="H210" s="12" t="s">
        <v>528</v>
      </c>
      <c r="I210" s="12" t="s">
        <v>654</v>
      </c>
      <c r="J210" s="33" t="s">
        <v>565</v>
      </c>
      <c r="K210" s="33" t="s">
        <v>550</v>
      </c>
      <c r="L210" t="s">
        <v>651</v>
      </c>
    </row>
    <row r="211" spans="2:12" x14ac:dyDescent="0.3">
      <c r="B211" s="35" t="s">
        <v>183</v>
      </c>
      <c r="C211" s="12" t="s">
        <v>285</v>
      </c>
      <c r="D211" s="32" t="s">
        <v>252</v>
      </c>
      <c r="E211" s="32" t="str">
        <f t="shared" si="3"/>
        <v>Vulnerável</v>
      </c>
      <c r="F211" s="30" t="str">
        <f>IFERROR(VLOOKUP(B211,Tabela2[],1,0),"Não Encontrado")</f>
        <v>Não Encontrado</v>
      </c>
      <c r="G211" s="12" t="s">
        <v>517</v>
      </c>
      <c r="H211" s="12" t="s">
        <v>528</v>
      </c>
      <c r="I211" s="12" t="s">
        <v>654</v>
      </c>
      <c r="J211" s="33" t="s">
        <v>634</v>
      </c>
      <c r="K211" s="33" t="s">
        <v>550</v>
      </c>
      <c r="L211" t="s">
        <v>652</v>
      </c>
    </row>
    <row r="212" spans="2:12" x14ac:dyDescent="0.3">
      <c r="B212" s="35" t="s">
        <v>187</v>
      </c>
      <c r="C212" s="12" t="s">
        <v>285</v>
      </c>
      <c r="D212" s="32" t="s">
        <v>252</v>
      </c>
      <c r="E212" s="32" t="str">
        <f t="shared" si="3"/>
        <v>Vulnerável</v>
      </c>
      <c r="F212" s="30" t="str">
        <f>IFERROR(VLOOKUP(B212,Tabela2[],1,0),"Não Encontrado")</f>
        <v>Não Encontrado</v>
      </c>
      <c r="G212" s="12" t="s">
        <v>517</v>
      </c>
      <c r="H212" s="12" t="s">
        <v>528</v>
      </c>
      <c r="I212" s="12" t="s">
        <v>654</v>
      </c>
      <c r="J212" s="33" t="s">
        <v>574</v>
      </c>
      <c r="K212" s="33" t="s">
        <v>550</v>
      </c>
      <c r="L212" t="s">
        <v>651</v>
      </c>
    </row>
    <row r="213" spans="2:12" x14ac:dyDescent="0.3">
      <c r="B213" s="35" t="s">
        <v>200</v>
      </c>
      <c r="C213" s="34" t="s">
        <v>285</v>
      </c>
      <c r="D213" s="32" t="s">
        <v>252</v>
      </c>
      <c r="E213" s="32" t="str">
        <f t="shared" si="3"/>
        <v>Vulnerável</v>
      </c>
      <c r="F213" s="30" t="str">
        <f>IFERROR(VLOOKUP(B213,Tabela2[],1,0),"Não Encontrado")</f>
        <v>Não Encontrado</v>
      </c>
      <c r="G213" s="12" t="s">
        <v>517</v>
      </c>
      <c r="I213" s="12" t="s">
        <v>654</v>
      </c>
      <c r="J213" s="33" t="s">
        <v>575</v>
      </c>
      <c r="K213" s="33" t="s">
        <v>550</v>
      </c>
      <c r="L213" t="s">
        <v>652</v>
      </c>
    </row>
    <row r="214" spans="2:12" x14ac:dyDescent="0.3">
      <c r="B214" s="35" t="s">
        <v>201</v>
      </c>
      <c r="C214" s="34" t="s">
        <v>285</v>
      </c>
      <c r="D214" s="32" t="s">
        <v>252</v>
      </c>
      <c r="E214" s="32" t="str">
        <f t="shared" si="3"/>
        <v>Vulnerável</v>
      </c>
      <c r="F214" s="30" t="str">
        <f>IFERROR(VLOOKUP(B214,Tabela2[],1,0),"Não Encontrado")</f>
        <v>Não Encontrado</v>
      </c>
      <c r="G214" s="12" t="s">
        <v>517</v>
      </c>
      <c r="H214" s="12" t="s">
        <v>528</v>
      </c>
      <c r="I214" s="12" t="s">
        <v>654</v>
      </c>
      <c r="J214" s="33" t="s">
        <v>557</v>
      </c>
      <c r="K214" s="33" t="s">
        <v>550</v>
      </c>
      <c r="L214" t="s">
        <v>651</v>
      </c>
    </row>
    <row r="215" spans="2:12" x14ac:dyDescent="0.3">
      <c r="B215" s="35" t="s">
        <v>202</v>
      </c>
      <c r="C215" s="34" t="s">
        <v>285</v>
      </c>
      <c r="D215" s="32" t="s">
        <v>252</v>
      </c>
      <c r="E215" s="32" t="str">
        <f t="shared" si="3"/>
        <v>Vulnerável</v>
      </c>
      <c r="F215" s="30" t="str">
        <f>IFERROR(VLOOKUP(B215,Tabela2[],1,0),"Não Encontrado")</f>
        <v>Não Encontrado</v>
      </c>
      <c r="G215" s="12" t="s">
        <v>517</v>
      </c>
      <c r="H215" s="12" t="s">
        <v>528</v>
      </c>
      <c r="I215" s="12" t="s">
        <v>654</v>
      </c>
      <c r="J215" s="33" t="s">
        <v>592</v>
      </c>
      <c r="K215" s="33" t="s">
        <v>550</v>
      </c>
      <c r="L215" t="s">
        <v>651</v>
      </c>
    </row>
    <row r="216" spans="2:12" x14ac:dyDescent="0.3">
      <c r="B216" s="35" t="s">
        <v>207</v>
      </c>
      <c r="C216" s="34" t="s">
        <v>285</v>
      </c>
      <c r="D216" s="32" t="s">
        <v>252</v>
      </c>
      <c r="E216" s="32" t="str">
        <f t="shared" si="3"/>
        <v>Vulnerável</v>
      </c>
      <c r="F216" s="30" t="str">
        <f>IFERROR(VLOOKUP(B216,Tabela2[],1,0),"Não Encontrado")</f>
        <v>Isabelia virginalis</v>
      </c>
      <c r="G216" s="12" t="s">
        <v>517</v>
      </c>
      <c r="H216" s="12" t="s">
        <v>528</v>
      </c>
      <c r="I216" s="12" t="s">
        <v>654</v>
      </c>
      <c r="J216" s="33" t="s">
        <v>575</v>
      </c>
      <c r="K216" s="33" t="s">
        <v>550</v>
      </c>
      <c r="L216" t="s">
        <v>652</v>
      </c>
    </row>
    <row r="217" spans="2:12" x14ac:dyDescent="0.3">
      <c r="B217" s="35" t="s">
        <v>217</v>
      </c>
      <c r="C217" s="34" t="s">
        <v>285</v>
      </c>
      <c r="D217" s="32" t="s">
        <v>252</v>
      </c>
      <c r="E217" s="32" t="str">
        <f t="shared" si="3"/>
        <v>Vulnerável</v>
      </c>
      <c r="F217" s="30" t="str">
        <f>IFERROR(VLOOKUP(B217,Tabela2[],1,0),"Não Encontrado")</f>
        <v>Não Encontrado</v>
      </c>
      <c r="G217" s="12" t="s">
        <v>517</v>
      </c>
      <c r="I217" s="12" t="s">
        <v>654</v>
      </c>
      <c r="J217" s="33" t="s">
        <v>639</v>
      </c>
      <c r="K217" s="33" t="s">
        <v>550</v>
      </c>
      <c r="L217" t="s">
        <v>651</v>
      </c>
    </row>
    <row r="218" spans="2:12" x14ac:dyDescent="0.3">
      <c r="B218" s="35" t="s">
        <v>228</v>
      </c>
      <c r="C218" s="12" t="s">
        <v>285</v>
      </c>
      <c r="D218" s="32" t="s">
        <v>252</v>
      </c>
      <c r="E218" s="32" t="str">
        <f t="shared" si="3"/>
        <v>Vulnerável</v>
      </c>
      <c r="F218" s="30" t="str">
        <f>IFERROR(VLOOKUP(B218,Tabela2[],1,0),"Não Encontrado")</f>
        <v>Octomeria chamaeleptotes</v>
      </c>
      <c r="G218" s="12" t="s">
        <v>517</v>
      </c>
      <c r="I218" s="12" t="s">
        <v>654</v>
      </c>
      <c r="J218" s="33" t="s">
        <v>596</v>
      </c>
      <c r="K218" s="33" t="s">
        <v>550</v>
      </c>
      <c r="L218" t="s">
        <v>652</v>
      </c>
    </row>
    <row r="219" spans="2:12" x14ac:dyDescent="0.3">
      <c r="B219" s="35" t="s">
        <v>229</v>
      </c>
      <c r="C219" s="12" t="s">
        <v>285</v>
      </c>
      <c r="D219" s="32" t="s">
        <v>252</v>
      </c>
      <c r="E219" s="32" t="str">
        <f t="shared" si="3"/>
        <v>Vulnerável</v>
      </c>
      <c r="F219" s="30" t="str">
        <f>IFERROR(VLOOKUP(B219,Tabela2[],1,0),"Não Encontrado")</f>
        <v>Octomeria hatschbachii</v>
      </c>
      <c r="G219" s="12" t="s">
        <v>517</v>
      </c>
      <c r="I219" s="12" t="s">
        <v>654</v>
      </c>
      <c r="J219" s="33" t="s">
        <v>573</v>
      </c>
      <c r="K219" s="33" t="s">
        <v>550</v>
      </c>
      <c r="L219" t="s">
        <v>651</v>
      </c>
    </row>
    <row r="220" spans="2:12" x14ac:dyDescent="0.3">
      <c r="B220" s="35" t="s">
        <v>515</v>
      </c>
      <c r="C220" s="12" t="s">
        <v>285</v>
      </c>
      <c r="D220" s="32" t="s">
        <v>252</v>
      </c>
      <c r="E220" s="32" t="str">
        <f t="shared" si="3"/>
        <v>Vulnerável</v>
      </c>
      <c r="F220" s="30" t="str">
        <f>IFERROR(VLOOKUP(B220,Tabela2[],1,0),"Não Encontrado")</f>
        <v>Pabstiella carinifera</v>
      </c>
      <c r="G220" s="12" t="s">
        <v>517</v>
      </c>
      <c r="I220" s="12" t="s">
        <v>654</v>
      </c>
      <c r="J220" s="33" t="s">
        <v>632</v>
      </c>
      <c r="K220" s="33">
        <v>9</v>
      </c>
      <c r="L220" t="s">
        <v>651</v>
      </c>
    </row>
    <row r="221" spans="2:12" x14ac:dyDescent="0.3">
      <c r="B221" s="31" t="s">
        <v>3</v>
      </c>
      <c r="C221" s="34" t="s">
        <v>288</v>
      </c>
      <c r="D221" s="32" t="s">
        <v>253</v>
      </c>
      <c r="E221" s="32" t="str">
        <f t="shared" si="3"/>
        <v>Em Perigo</v>
      </c>
      <c r="F221" s="30" t="str">
        <f>IFERROR(VLOOKUP(B221,Tabela2[],1,0),"Não Encontrado")</f>
        <v>Não Encontrado</v>
      </c>
      <c r="G221" s="12" t="s">
        <v>518</v>
      </c>
      <c r="I221" s="12" t="s">
        <v>528</v>
      </c>
      <c r="J221" s="33" t="s">
        <v>566</v>
      </c>
      <c r="K221" s="33" t="s">
        <v>550</v>
      </c>
      <c r="L221" t="s">
        <v>651</v>
      </c>
    </row>
    <row r="222" spans="2:12" x14ac:dyDescent="0.3">
      <c r="B222" s="35" t="s">
        <v>158</v>
      </c>
      <c r="C222" s="12" t="s">
        <v>263</v>
      </c>
      <c r="D222" s="32" t="s">
        <v>141</v>
      </c>
      <c r="E222" s="32" t="str">
        <f t="shared" si="3"/>
        <v>Criticamente em Perigo</v>
      </c>
      <c r="F222" s="30" t="str">
        <f>IFERROR(VLOOKUP(B222,Tabela2[],1,0),"Não Encontrado")</f>
        <v>Não Encontrado</v>
      </c>
      <c r="G222" s="12" t="s">
        <v>518</v>
      </c>
      <c r="H222" s="12" t="s">
        <v>528</v>
      </c>
      <c r="I222" s="12" t="s">
        <v>536</v>
      </c>
      <c r="J222" s="33" t="s">
        <v>561</v>
      </c>
      <c r="K222" s="33" t="s">
        <v>550</v>
      </c>
      <c r="L222" t="s">
        <v>650</v>
      </c>
    </row>
    <row r="223" spans="2:12" x14ac:dyDescent="0.3">
      <c r="B223" s="31" t="s">
        <v>98</v>
      </c>
      <c r="C223" s="32" t="s">
        <v>263</v>
      </c>
      <c r="D223" s="32" t="s">
        <v>253</v>
      </c>
      <c r="E223" s="32" t="str">
        <f t="shared" si="3"/>
        <v>Em Perigo</v>
      </c>
      <c r="F223" s="30" t="str">
        <f>IFERROR(VLOOKUP(B223,Tabela2[],1,0),"Não Encontrado")</f>
        <v>Não Encontrado</v>
      </c>
      <c r="G223" s="12" t="s">
        <v>517</v>
      </c>
      <c r="I223" s="12" t="s">
        <v>528</v>
      </c>
      <c r="J223" s="33" t="s">
        <v>613</v>
      </c>
      <c r="K223" s="33">
        <v>9</v>
      </c>
      <c r="L223" t="s">
        <v>650</v>
      </c>
    </row>
    <row r="224" spans="2:12" x14ac:dyDescent="0.3">
      <c r="B224" s="31" t="s">
        <v>101</v>
      </c>
      <c r="C224" s="34" t="s">
        <v>289</v>
      </c>
      <c r="D224" s="32" t="s">
        <v>253</v>
      </c>
      <c r="E224" s="32" t="str">
        <f t="shared" si="3"/>
        <v>Em Perigo</v>
      </c>
      <c r="F224" s="30" t="str">
        <f>IFERROR(VLOOKUP(B224,Tabela2[],1,0),"Não Encontrado")</f>
        <v>Passiflora setulosa</v>
      </c>
      <c r="G224" s="12" t="s">
        <v>524</v>
      </c>
      <c r="I224" s="12" t="s">
        <v>528</v>
      </c>
      <c r="J224" s="33" t="s">
        <v>615</v>
      </c>
      <c r="K224" s="33" t="s">
        <v>550</v>
      </c>
      <c r="L224" t="s">
        <v>651</v>
      </c>
    </row>
    <row r="225" spans="2:12" x14ac:dyDescent="0.3">
      <c r="B225" s="35" t="s">
        <v>230</v>
      </c>
      <c r="C225" s="12" t="s">
        <v>346</v>
      </c>
      <c r="D225" s="32" t="s">
        <v>252</v>
      </c>
      <c r="E225" s="32" t="str">
        <f t="shared" si="3"/>
        <v>Vulnerável</v>
      </c>
      <c r="F225" s="30" t="str">
        <f>IFERROR(VLOOKUP(B225,Tabela2[],1,0),"Não Encontrado")</f>
        <v>Não Encontrado</v>
      </c>
      <c r="G225" s="12" t="s">
        <v>519</v>
      </c>
      <c r="H225" s="12" t="s">
        <v>528</v>
      </c>
      <c r="I225" s="12" t="s">
        <v>654</v>
      </c>
      <c r="J225" s="33" t="s">
        <v>628</v>
      </c>
      <c r="K225" s="33" t="s">
        <v>550</v>
      </c>
      <c r="L225" t="s">
        <v>651</v>
      </c>
    </row>
    <row r="226" spans="2:12" x14ac:dyDescent="0.3">
      <c r="B226" s="35" t="s">
        <v>160</v>
      </c>
      <c r="C226" s="12" t="s">
        <v>290</v>
      </c>
      <c r="D226" s="32" t="s">
        <v>141</v>
      </c>
      <c r="E226" s="32" t="str">
        <f t="shared" si="3"/>
        <v>Criticamente em Perigo</v>
      </c>
      <c r="F226" s="30" t="str">
        <f>IFERROR(VLOOKUP(B226,Tabela2[],1,0),"Não Encontrado")</f>
        <v>Piper hatschbachii</v>
      </c>
      <c r="G226" s="12" t="s">
        <v>520</v>
      </c>
      <c r="I226" s="12" t="s">
        <v>536</v>
      </c>
      <c r="J226" s="33" t="s">
        <v>544</v>
      </c>
      <c r="K226" s="33">
        <v>3</v>
      </c>
      <c r="L226" t="s">
        <v>650</v>
      </c>
    </row>
    <row r="227" spans="2:12" x14ac:dyDescent="0.3">
      <c r="B227" s="31" t="s">
        <v>103</v>
      </c>
      <c r="C227" s="34" t="s">
        <v>290</v>
      </c>
      <c r="D227" s="32" t="s">
        <v>253</v>
      </c>
      <c r="E227" s="32" t="str">
        <f t="shared" si="3"/>
        <v>Em Perigo</v>
      </c>
      <c r="F227" s="30" t="str">
        <f>IFERROR(VLOOKUP(B227,Tabela2[],1,0),"Não Encontrado")</f>
        <v>Não Encontrado</v>
      </c>
      <c r="G227" s="12" t="s">
        <v>520</v>
      </c>
      <c r="I227" s="12" t="s">
        <v>536</v>
      </c>
      <c r="J227" s="33" t="s">
        <v>616</v>
      </c>
      <c r="K227" s="33">
        <v>8</v>
      </c>
      <c r="L227" t="s">
        <v>651</v>
      </c>
    </row>
    <row r="228" spans="2:12" x14ac:dyDescent="0.3">
      <c r="B228" s="35" t="s">
        <v>239</v>
      </c>
      <c r="C228" s="12" t="s">
        <v>349</v>
      </c>
      <c r="D228" s="32" t="s">
        <v>252</v>
      </c>
      <c r="E228" s="32" t="str">
        <f t="shared" si="3"/>
        <v>Vulnerável</v>
      </c>
      <c r="F228" s="30" t="str">
        <f>IFERROR(VLOOKUP(B228,Tabela2[],1,0),"Não Encontrado")</f>
        <v>Não Encontrado</v>
      </c>
      <c r="G228" s="12" t="s">
        <v>517</v>
      </c>
      <c r="I228" s="12" t="s">
        <v>654</v>
      </c>
      <c r="J228" s="33" t="s">
        <v>592</v>
      </c>
      <c r="K228" s="33" t="s">
        <v>550</v>
      </c>
      <c r="L228" t="s">
        <v>652</v>
      </c>
    </row>
    <row r="229" spans="2:12" x14ac:dyDescent="0.3">
      <c r="B229" s="35" t="s">
        <v>144</v>
      </c>
      <c r="C229" s="12" t="s">
        <v>291</v>
      </c>
      <c r="D229" s="32" t="s">
        <v>141</v>
      </c>
      <c r="E229" s="32" t="str">
        <f t="shared" si="3"/>
        <v>Criticamente em Perigo</v>
      </c>
      <c r="F229" s="30" t="str">
        <f>IFERROR(VLOOKUP(B229,Tabela2[],1,0),"Não Encontrado")</f>
        <v>Não Encontrado</v>
      </c>
      <c r="G229" s="12" t="s">
        <v>517</v>
      </c>
      <c r="I229" s="12" t="s">
        <v>528</v>
      </c>
      <c r="J229" s="33" t="s">
        <v>552</v>
      </c>
      <c r="K229" s="33" t="s">
        <v>550</v>
      </c>
      <c r="L229" t="s">
        <v>651</v>
      </c>
    </row>
    <row r="230" spans="2:12" x14ac:dyDescent="0.3">
      <c r="B230" s="31" t="s">
        <v>4</v>
      </c>
      <c r="C230" s="34" t="s">
        <v>291</v>
      </c>
      <c r="D230" s="32" t="s">
        <v>253</v>
      </c>
      <c r="E230" s="32" t="str">
        <f t="shared" si="3"/>
        <v>Em Perigo</v>
      </c>
      <c r="F230" s="30" t="str">
        <f>IFERROR(VLOOKUP(B230,Tabela2[],1,0),"Não Encontrado")</f>
        <v>Não Encontrado</v>
      </c>
      <c r="G230" s="12" t="s">
        <v>517</v>
      </c>
      <c r="I230" s="12" t="s">
        <v>528</v>
      </c>
      <c r="J230" s="33" t="s">
        <v>559</v>
      </c>
      <c r="K230" s="33" t="s">
        <v>550</v>
      </c>
      <c r="L230" t="s">
        <v>651</v>
      </c>
    </row>
    <row r="231" spans="2:12" x14ac:dyDescent="0.3">
      <c r="B231" s="31" t="s">
        <v>9</v>
      </c>
      <c r="C231" s="34" t="s">
        <v>291</v>
      </c>
      <c r="D231" s="32" t="s">
        <v>253</v>
      </c>
      <c r="E231" s="32" t="str">
        <f t="shared" si="3"/>
        <v>Em Perigo</v>
      </c>
      <c r="F231" s="30" t="str">
        <f>IFERROR(VLOOKUP(B231,Tabela2[],1,0),"Não Encontrado")</f>
        <v>Não Encontrado</v>
      </c>
      <c r="G231" s="12" t="s">
        <v>518</v>
      </c>
      <c r="I231" s="12" t="s">
        <v>528</v>
      </c>
      <c r="J231" s="33" t="s">
        <v>552</v>
      </c>
      <c r="K231" s="33" t="s">
        <v>550</v>
      </c>
      <c r="L231" t="s">
        <v>652</v>
      </c>
    </row>
    <row r="232" spans="2:12" x14ac:dyDescent="0.3">
      <c r="B232" s="31" t="s">
        <v>11</v>
      </c>
      <c r="C232" s="34" t="s">
        <v>291</v>
      </c>
      <c r="D232" s="32" t="s">
        <v>253</v>
      </c>
      <c r="E232" s="32" t="str">
        <f t="shared" si="3"/>
        <v>Em Perigo</v>
      </c>
      <c r="F232" s="30" t="str">
        <f>IFERROR(VLOOKUP(B232,Tabela2[],1,0),"Não Encontrado")</f>
        <v>Não Encontrado</v>
      </c>
      <c r="G232" s="12" t="s">
        <v>517</v>
      </c>
      <c r="I232" s="12" t="s">
        <v>528</v>
      </c>
      <c r="J232" s="33" t="s">
        <v>572</v>
      </c>
      <c r="K232" s="33" t="s">
        <v>550</v>
      </c>
      <c r="L232" t="s">
        <v>651</v>
      </c>
    </row>
    <row r="233" spans="2:12" x14ac:dyDescent="0.3">
      <c r="B233" s="31" t="s">
        <v>683</v>
      </c>
      <c r="C233" s="32" t="s">
        <v>291</v>
      </c>
      <c r="D233" s="32" t="s">
        <v>253</v>
      </c>
      <c r="E233" s="32" t="str">
        <f t="shared" si="3"/>
        <v>Em Perigo</v>
      </c>
      <c r="F233" s="30" t="str">
        <f>IFERROR(VLOOKUP(B233,Tabela2[],1,0),"Não Encontrado")</f>
        <v>Não Encontrado</v>
      </c>
      <c r="G233" s="12" t="s">
        <v>686</v>
      </c>
      <c r="I233" s="12" t="s">
        <v>536</v>
      </c>
      <c r="J233" s="33" t="s">
        <v>552</v>
      </c>
      <c r="K233" s="33" t="s">
        <v>550</v>
      </c>
      <c r="L233" t="s">
        <v>651</v>
      </c>
    </row>
    <row r="234" spans="2:12" x14ac:dyDescent="0.3">
      <c r="B234" s="31" t="s">
        <v>36</v>
      </c>
      <c r="C234" s="34" t="s">
        <v>291</v>
      </c>
      <c r="D234" s="32" t="s">
        <v>253</v>
      </c>
      <c r="E234" s="32" t="str">
        <f t="shared" si="3"/>
        <v>Em Perigo</v>
      </c>
      <c r="F234" s="30" t="str">
        <f>IFERROR(VLOOKUP(B234,Tabela2[],1,0),"Não Encontrado")</f>
        <v>Não Encontrado</v>
      </c>
      <c r="G234" s="12" t="s">
        <v>517</v>
      </c>
      <c r="I234" s="12" t="s">
        <v>528</v>
      </c>
      <c r="J234" s="33" t="s">
        <v>586</v>
      </c>
      <c r="K234" s="33" t="s">
        <v>550</v>
      </c>
      <c r="L234" t="s">
        <v>652</v>
      </c>
    </row>
    <row r="235" spans="2:12" x14ac:dyDescent="0.3">
      <c r="B235" s="31" t="s">
        <v>339</v>
      </c>
      <c r="C235" s="34" t="s">
        <v>291</v>
      </c>
      <c r="D235" s="32" t="s">
        <v>253</v>
      </c>
      <c r="E235" s="32" t="str">
        <f t="shared" si="3"/>
        <v>Em Perigo</v>
      </c>
      <c r="F235" s="30" t="str">
        <f>IFERROR(VLOOKUP(B235,Tabela2[],1,0),"Não Encontrado")</f>
        <v>Não Encontrado</v>
      </c>
      <c r="G235" s="12" t="s">
        <v>517</v>
      </c>
      <c r="I235" s="12" t="s">
        <v>528</v>
      </c>
      <c r="J235" s="33" t="s">
        <v>570</v>
      </c>
      <c r="K235" s="33" t="s">
        <v>550</v>
      </c>
      <c r="L235" t="s">
        <v>652</v>
      </c>
    </row>
    <row r="236" spans="2:12" x14ac:dyDescent="0.3">
      <c r="B236" s="31" t="s">
        <v>533</v>
      </c>
      <c r="C236" s="34" t="s">
        <v>291</v>
      </c>
      <c r="D236" s="32" t="s">
        <v>253</v>
      </c>
      <c r="E236" s="32" t="str">
        <f t="shared" si="3"/>
        <v>Em Perigo</v>
      </c>
      <c r="F236" s="30" t="str">
        <f>IFERROR(VLOOKUP(B236,Tabela2[],1,0),"Não Encontrado")</f>
        <v>Não Encontrado</v>
      </c>
      <c r="G236" s="12" t="s">
        <v>517</v>
      </c>
      <c r="I236" s="12" t="s">
        <v>528</v>
      </c>
      <c r="J236" s="33" t="s">
        <v>569</v>
      </c>
      <c r="K236" s="33" t="s">
        <v>550</v>
      </c>
      <c r="L236" t="s">
        <v>651</v>
      </c>
    </row>
    <row r="237" spans="2:12" x14ac:dyDescent="0.3">
      <c r="B237" s="31" t="s">
        <v>534</v>
      </c>
      <c r="C237" s="34" t="s">
        <v>291</v>
      </c>
      <c r="D237" s="32" t="s">
        <v>253</v>
      </c>
      <c r="E237" s="32" t="str">
        <f t="shared" si="3"/>
        <v>Em Perigo</v>
      </c>
      <c r="F237" s="30" t="str">
        <f>IFERROR(VLOOKUP(B237,Tabela2[],1,0),"Não Encontrado")</f>
        <v>Não Encontrado</v>
      </c>
      <c r="G237" s="12" t="s">
        <v>517</v>
      </c>
      <c r="I237" s="12" t="s">
        <v>528</v>
      </c>
      <c r="J237" s="33" t="s">
        <v>614</v>
      </c>
      <c r="K237" s="33" t="s">
        <v>550</v>
      </c>
      <c r="L237" t="s">
        <v>651</v>
      </c>
    </row>
    <row r="238" spans="2:12" x14ac:dyDescent="0.3">
      <c r="B238" s="31" t="s">
        <v>105</v>
      </c>
      <c r="C238" s="34" t="s">
        <v>291</v>
      </c>
      <c r="D238" s="32" t="s">
        <v>253</v>
      </c>
      <c r="E238" s="32" t="str">
        <f t="shared" si="3"/>
        <v>Em Perigo</v>
      </c>
      <c r="F238" s="30" t="str">
        <f>IFERROR(VLOOKUP(B238,Tabela2[],1,0),"Não Encontrado")</f>
        <v>Não Encontrado</v>
      </c>
      <c r="G238" s="12" t="s">
        <v>517</v>
      </c>
      <c r="I238" s="12" t="s">
        <v>528</v>
      </c>
      <c r="J238" s="33" t="s">
        <v>618</v>
      </c>
      <c r="K238" s="33" t="s">
        <v>550</v>
      </c>
      <c r="L238" t="s">
        <v>651</v>
      </c>
    </row>
    <row r="239" spans="2:12" x14ac:dyDescent="0.3">
      <c r="B239" s="35" t="s">
        <v>167</v>
      </c>
      <c r="C239" s="12" t="s">
        <v>291</v>
      </c>
      <c r="D239" s="32" t="s">
        <v>252</v>
      </c>
      <c r="E239" s="32" t="str">
        <f t="shared" si="3"/>
        <v>Vulnerável</v>
      </c>
      <c r="F239" s="30" t="str">
        <f>IFERROR(VLOOKUP(B239,Tabela2[],1,0),"Não Encontrado")</f>
        <v>Não Encontrado</v>
      </c>
      <c r="G239" s="12" t="s">
        <v>517</v>
      </c>
      <c r="H239" s="12" t="s">
        <v>528</v>
      </c>
      <c r="I239" s="12" t="s">
        <v>654</v>
      </c>
      <c r="J239" s="33" t="s">
        <v>551</v>
      </c>
      <c r="K239" s="33" t="s">
        <v>550</v>
      </c>
      <c r="L239" t="s">
        <v>652</v>
      </c>
    </row>
    <row r="240" spans="2:12" x14ac:dyDescent="0.3">
      <c r="B240" s="35" t="s">
        <v>211</v>
      </c>
      <c r="C240" s="34" t="s">
        <v>291</v>
      </c>
      <c r="D240" s="32" t="s">
        <v>252</v>
      </c>
      <c r="E240" s="32" t="str">
        <f t="shared" si="3"/>
        <v>Vulnerável</v>
      </c>
      <c r="F240" s="30" t="str">
        <f>IFERROR(VLOOKUP(B240,Tabela2[],1,0),"Não Encontrado")</f>
        <v>Não Encontrado</v>
      </c>
      <c r="G240" s="12" t="s">
        <v>517</v>
      </c>
      <c r="I240" s="12" t="s">
        <v>654</v>
      </c>
      <c r="J240" s="33" t="s">
        <v>629</v>
      </c>
      <c r="K240" s="33" t="s">
        <v>550</v>
      </c>
      <c r="L240" t="s">
        <v>652</v>
      </c>
    </row>
    <row r="241" spans="2:12" x14ac:dyDescent="0.3">
      <c r="B241" s="31" t="s">
        <v>106</v>
      </c>
      <c r="C241" s="34" t="s">
        <v>315</v>
      </c>
      <c r="D241" s="32" t="s">
        <v>253</v>
      </c>
      <c r="E241" s="32" t="str">
        <f t="shared" si="3"/>
        <v>Em Perigo</v>
      </c>
      <c r="F241" s="30" t="str">
        <f>IFERROR(VLOOKUP(B241,Tabela2[],1,0),"Não Encontrado")</f>
        <v>Não Encontrado</v>
      </c>
      <c r="G241" s="12" t="s">
        <v>519</v>
      </c>
      <c r="I241" s="12" t="s">
        <v>528</v>
      </c>
      <c r="J241" s="33" t="s">
        <v>565</v>
      </c>
      <c r="K241" s="33" t="s">
        <v>550</v>
      </c>
      <c r="L241" t="s">
        <v>652</v>
      </c>
    </row>
    <row r="242" spans="2:12" x14ac:dyDescent="0.3">
      <c r="B242" s="35" t="s">
        <v>233</v>
      </c>
      <c r="C242" s="12" t="s">
        <v>347</v>
      </c>
      <c r="D242" s="32" t="s">
        <v>252</v>
      </c>
      <c r="E242" s="32" t="str">
        <f t="shared" si="3"/>
        <v>Vulnerável</v>
      </c>
      <c r="F242" s="30" t="str">
        <f>IFERROR(VLOOKUP(B242,Tabela2[],1,0),"Não Encontrado")</f>
        <v>Não Encontrado</v>
      </c>
      <c r="G242" s="12" t="s">
        <v>517</v>
      </c>
      <c r="I242" s="12" t="s">
        <v>654</v>
      </c>
      <c r="J242" s="33" t="s">
        <v>554</v>
      </c>
      <c r="K242" s="33" t="s">
        <v>550</v>
      </c>
      <c r="L242" t="s">
        <v>652</v>
      </c>
    </row>
    <row r="243" spans="2:12" x14ac:dyDescent="0.3">
      <c r="B243" s="35" t="s">
        <v>153</v>
      </c>
      <c r="C243" s="12" t="s">
        <v>311</v>
      </c>
      <c r="D243" s="32" t="s">
        <v>141</v>
      </c>
      <c r="E243" s="32" t="str">
        <f t="shared" si="3"/>
        <v>Criticamente em Perigo</v>
      </c>
      <c r="F243" s="30" t="str">
        <f>IFERROR(VLOOKUP(B243,Tabela2[],1,0),"Não Encontrado")</f>
        <v>Não Encontrado</v>
      </c>
      <c r="G243" s="12" t="s">
        <v>517</v>
      </c>
      <c r="I243" s="12" t="s">
        <v>536</v>
      </c>
      <c r="J243" s="33" t="s">
        <v>557</v>
      </c>
      <c r="K243" s="33">
        <v>7</v>
      </c>
      <c r="L243" t="s">
        <v>651</v>
      </c>
    </row>
    <row r="244" spans="2:12" x14ac:dyDescent="0.3">
      <c r="B244" s="31" t="s">
        <v>54</v>
      </c>
      <c r="C244" s="34" t="s">
        <v>311</v>
      </c>
      <c r="D244" s="32" t="s">
        <v>253</v>
      </c>
      <c r="E244" s="32" t="str">
        <f t="shared" si="3"/>
        <v>Em Perigo</v>
      </c>
      <c r="F244" s="30" t="str">
        <f>IFERROR(VLOOKUP(B244,Tabela2[],1,0),"Não Encontrado")</f>
        <v>Não Encontrado</v>
      </c>
      <c r="G244" s="12" t="s">
        <v>517</v>
      </c>
      <c r="I244" s="12" t="s">
        <v>528</v>
      </c>
      <c r="J244" s="33" t="s">
        <v>555</v>
      </c>
      <c r="K244" s="33" t="s">
        <v>550</v>
      </c>
      <c r="L244" t="s">
        <v>651</v>
      </c>
    </row>
    <row r="245" spans="2:12" x14ac:dyDescent="0.3">
      <c r="B245" s="31" t="s">
        <v>107</v>
      </c>
      <c r="C245" s="34" t="s">
        <v>292</v>
      </c>
      <c r="D245" s="32" t="s">
        <v>253</v>
      </c>
      <c r="E245" s="32" t="str">
        <f t="shared" si="3"/>
        <v>Em Perigo</v>
      </c>
      <c r="F245" s="30" t="str">
        <f>IFERROR(VLOOKUP(B245,Tabela2[],1,0),"Não Encontrado")</f>
        <v>Portulaca hatschbachii</v>
      </c>
      <c r="G245" s="12" t="s">
        <v>517</v>
      </c>
      <c r="I245" s="12" t="s">
        <v>528</v>
      </c>
      <c r="J245" s="33" t="s">
        <v>565</v>
      </c>
      <c r="K245" s="33" t="s">
        <v>550</v>
      </c>
      <c r="L245" t="s">
        <v>650</v>
      </c>
    </row>
    <row r="246" spans="2:12" x14ac:dyDescent="0.3">
      <c r="B246" s="31" t="s">
        <v>52</v>
      </c>
      <c r="C246" s="34" t="s">
        <v>293</v>
      </c>
      <c r="D246" s="32" t="s">
        <v>253</v>
      </c>
      <c r="E246" s="32" t="str">
        <f t="shared" si="3"/>
        <v>Em Perigo</v>
      </c>
      <c r="F246" s="30" t="str">
        <f>IFERROR(VLOOKUP(B246,Tabela2[],1,0),"Não Encontrado")</f>
        <v>Não Encontrado</v>
      </c>
      <c r="G246" s="12" t="s">
        <v>519</v>
      </c>
      <c r="I246" s="12" t="s">
        <v>528</v>
      </c>
      <c r="J246" s="33" t="s">
        <v>552</v>
      </c>
      <c r="K246" s="33" t="s">
        <v>550</v>
      </c>
      <c r="L246" t="s">
        <v>651</v>
      </c>
    </row>
    <row r="247" spans="2:12" x14ac:dyDescent="0.3">
      <c r="B247" s="31" t="s">
        <v>53</v>
      </c>
      <c r="C247" s="34" t="s">
        <v>293</v>
      </c>
      <c r="D247" s="32" t="s">
        <v>253</v>
      </c>
      <c r="E247" s="32" t="str">
        <f t="shared" si="3"/>
        <v>Em Perigo</v>
      </c>
      <c r="F247" s="30" t="str">
        <f>IFERROR(VLOOKUP(B247,Tabela2[],1,0),"Não Encontrado")</f>
        <v>Não Encontrado</v>
      </c>
      <c r="G247" s="12" t="s">
        <v>519</v>
      </c>
      <c r="I247" s="12" t="s">
        <v>528</v>
      </c>
      <c r="J247" s="33" t="s">
        <v>569</v>
      </c>
      <c r="K247" s="33" t="s">
        <v>550</v>
      </c>
      <c r="L247" t="s">
        <v>651</v>
      </c>
    </row>
    <row r="248" spans="2:12" x14ac:dyDescent="0.3">
      <c r="B248" s="31" t="s">
        <v>658</v>
      </c>
      <c r="C248" s="32" t="s">
        <v>293</v>
      </c>
      <c r="D248" s="32" t="s">
        <v>253</v>
      </c>
      <c r="E248" s="32" t="str">
        <f t="shared" si="3"/>
        <v>Em Perigo</v>
      </c>
      <c r="F248" s="30" t="str">
        <f>IFERROR(VLOOKUP(B248,Tabela2[],1,0),"Não Encontrado")</f>
        <v>Roupala asplenioides</v>
      </c>
      <c r="G248" s="12" t="s">
        <v>530</v>
      </c>
      <c r="I248" s="12" t="s">
        <v>536</v>
      </c>
      <c r="J248" s="33" t="s">
        <v>561</v>
      </c>
      <c r="K248" s="33" t="s">
        <v>550</v>
      </c>
      <c r="L248" t="s">
        <v>651</v>
      </c>
    </row>
    <row r="249" spans="2:12" x14ac:dyDescent="0.3">
      <c r="B249" s="35" t="s">
        <v>236</v>
      </c>
      <c r="C249" s="12" t="s">
        <v>293</v>
      </c>
      <c r="D249" s="32" t="s">
        <v>252</v>
      </c>
      <c r="E249" s="32" t="str">
        <f t="shared" si="3"/>
        <v>Vulnerável</v>
      </c>
      <c r="F249" s="30" t="str">
        <f>IFERROR(VLOOKUP(B249,Tabela2[],1,0),"Não Encontrado")</f>
        <v>Não Encontrado</v>
      </c>
      <c r="G249" s="12" t="s">
        <v>519</v>
      </c>
      <c r="I249" s="12" t="s">
        <v>654</v>
      </c>
      <c r="J249" s="33" t="s">
        <v>643</v>
      </c>
      <c r="K249" s="33" t="s">
        <v>550</v>
      </c>
      <c r="L249" t="s">
        <v>651</v>
      </c>
    </row>
    <row r="250" spans="2:12" x14ac:dyDescent="0.3">
      <c r="B250" s="35" t="s">
        <v>186</v>
      </c>
      <c r="C250" s="12" t="s">
        <v>322</v>
      </c>
      <c r="D250" s="32" t="s">
        <v>252</v>
      </c>
      <c r="E250" s="32" t="str">
        <f t="shared" si="3"/>
        <v>Vulnerável</v>
      </c>
      <c r="F250" s="30" t="str">
        <f>IFERROR(VLOOKUP(B250,Tabela2[],1,0),"Não Encontrado")</f>
        <v>Não Encontrado</v>
      </c>
      <c r="G250" s="12" t="s">
        <v>517</v>
      </c>
      <c r="I250" s="12" t="s">
        <v>654</v>
      </c>
      <c r="J250" s="33" t="s">
        <v>552</v>
      </c>
      <c r="K250" s="33" t="s">
        <v>550</v>
      </c>
      <c r="L250" t="s">
        <v>652</v>
      </c>
    </row>
    <row r="251" spans="2:12" x14ac:dyDescent="0.3">
      <c r="B251" s="31" t="s">
        <v>31</v>
      </c>
      <c r="C251" s="34" t="s">
        <v>294</v>
      </c>
      <c r="D251" s="32" t="s">
        <v>253</v>
      </c>
      <c r="E251" s="32" t="str">
        <f t="shared" si="3"/>
        <v>Em Perigo</v>
      </c>
      <c r="F251" s="30" t="str">
        <f>IFERROR(VLOOKUP(B251,Tabela2[],1,0),"Não Encontrado")</f>
        <v>Não Encontrado</v>
      </c>
      <c r="G251" s="12" t="s">
        <v>520</v>
      </c>
      <c r="I251" s="12" t="s">
        <v>528</v>
      </c>
      <c r="J251" s="33" t="s">
        <v>565</v>
      </c>
      <c r="K251" s="33" t="s">
        <v>550</v>
      </c>
      <c r="L251" t="s">
        <v>652</v>
      </c>
    </row>
    <row r="252" spans="2:12" x14ac:dyDescent="0.3">
      <c r="B252" s="31" t="s">
        <v>115</v>
      </c>
      <c r="C252" s="34" t="s">
        <v>294</v>
      </c>
      <c r="D252" s="32" t="s">
        <v>253</v>
      </c>
      <c r="E252" s="32" t="str">
        <f t="shared" si="3"/>
        <v>Em Perigo</v>
      </c>
      <c r="F252" s="30" t="str">
        <f>IFERROR(VLOOKUP(B252,Tabela2[],1,0),"Não Encontrado")</f>
        <v>Não Encontrado</v>
      </c>
      <c r="G252" s="12" t="s">
        <v>520</v>
      </c>
      <c r="I252" s="12" t="s">
        <v>536</v>
      </c>
      <c r="J252" s="33" t="s">
        <v>565</v>
      </c>
      <c r="K252" s="33" t="s">
        <v>550</v>
      </c>
      <c r="L252" t="s">
        <v>651</v>
      </c>
    </row>
    <row r="253" spans="2:12" x14ac:dyDescent="0.3">
      <c r="B253" s="35" t="s">
        <v>185</v>
      </c>
      <c r="C253" s="12" t="s">
        <v>294</v>
      </c>
      <c r="D253" s="32" t="s">
        <v>252</v>
      </c>
      <c r="E253" s="32" t="str">
        <f t="shared" si="3"/>
        <v>Vulnerável</v>
      </c>
      <c r="F253" s="30" t="str">
        <f>IFERROR(VLOOKUP(B253,Tabela2[],1,0),"Não Encontrado")</f>
        <v>Discaria americana</v>
      </c>
      <c r="G253" s="12" t="s">
        <v>531</v>
      </c>
      <c r="I253" s="12" t="s">
        <v>654</v>
      </c>
      <c r="J253" s="33" t="s">
        <v>567</v>
      </c>
      <c r="K253" s="33" t="s">
        <v>550</v>
      </c>
      <c r="L253" t="s">
        <v>652</v>
      </c>
    </row>
    <row r="254" spans="2:12" x14ac:dyDescent="0.3">
      <c r="B254" s="35" t="s">
        <v>235</v>
      </c>
      <c r="C254" s="12" t="s">
        <v>294</v>
      </c>
      <c r="D254" s="32" t="s">
        <v>252</v>
      </c>
      <c r="E254" s="32" t="str">
        <f t="shared" si="3"/>
        <v>Vulnerável</v>
      </c>
      <c r="F254" s="30" t="str">
        <f>IFERROR(VLOOKUP(B254,Tabela2[],1,0),"Não Encontrado")</f>
        <v>Não Encontrado</v>
      </c>
      <c r="G254" s="12" t="s">
        <v>519</v>
      </c>
      <c r="I254" s="12" t="s">
        <v>654</v>
      </c>
      <c r="J254" s="33" t="s">
        <v>600</v>
      </c>
      <c r="K254" s="33" t="s">
        <v>550</v>
      </c>
      <c r="L254" t="s">
        <v>652</v>
      </c>
    </row>
    <row r="255" spans="2:12" x14ac:dyDescent="0.3">
      <c r="B255" s="35" t="s">
        <v>151</v>
      </c>
      <c r="C255" s="12" t="s">
        <v>296</v>
      </c>
      <c r="D255" s="32" t="s">
        <v>141</v>
      </c>
      <c r="E255" s="32" t="str">
        <f t="shared" si="3"/>
        <v>Criticamente em Perigo</v>
      </c>
      <c r="F255" s="30" t="str">
        <f>IFERROR(VLOOKUP(B255,Tabela2[],1,0),"Não Encontrado")</f>
        <v>Galium rubidiflorum</v>
      </c>
      <c r="G255" s="12" t="s">
        <v>517</v>
      </c>
      <c r="I255" s="12" t="s">
        <v>536</v>
      </c>
      <c r="J255" s="33">
        <v>1966</v>
      </c>
      <c r="K255" s="33">
        <v>1</v>
      </c>
      <c r="L255" t="s">
        <v>650</v>
      </c>
    </row>
    <row r="256" spans="2:12" x14ac:dyDescent="0.3">
      <c r="B256" s="31" t="s">
        <v>112</v>
      </c>
      <c r="C256" s="34" t="s">
        <v>296</v>
      </c>
      <c r="D256" s="32" t="s">
        <v>253</v>
      </c>
      <c r="E256" s="32" t="str">
        <f t="shared" si="3"/>
        <v>Em Perigo</v>
      </c>
      <c r="F256" s="30" t="str">
        <f>IFERROR(VLOOKUP(B256,Tabela2[],1,0),"Não Encontrado")</f>
        <v>Não Encontrado</v>
      </c>
      <c r="G256" s="12" t="s">
        <v>517</v>
      </c>
      <c r="I256" s="12" t="s">
        <v>536</v>
      </c>
      <c r="J256" s="33" t="s">
        <v>593</v>
      </c>
      <c r="K256" s="33" t="s">
        <v>550</v>
      </c>
      <c r="L256" t="s">
        <v>651</v>
      </c>
    </row>
    <row r="257" spans="2:12" x14ac:dyDescent="0.3">
      <c r="B257" s="31" t="s">
        <v>295</v>
      </c>
      <c r="C257" s="34" t="s">
        <v>296</v>
      </c>
      <c r="D257" s="32" t="s">
        <v>253</v>
      </c>
      <c r="E257" s="32" t="str">
        <f t="shared" si="3"/>
        <v>Em Perigo</v>
      </c>
      <c r="F257" s="30" t="str">
        <f>IFERROR(VLOOKUP(B257,Tabela2[],1,0),"Não Encontrado")</f>
        <v>Não Encontrado</v>
      </c>
      <c r="G257" s="12" t="s">
        <v>520</v>
      </c>
      <c r="H257" s="12" t="s">
        <v>528</v>
      </c>
      <c r="I257" s="12" t="s">
        <v>528</v>
      </c>
      <c r="J257" s="33" t="s">
        <v>571</v>
      </c>
      <c r="K257" s="33" t="s">
        <v>550</v>
      </c>
      <c r="L257" t="s">
        <v>652</v>
      </c>
    </row>
    <row r="258" spans="2:12" x14ac:dyDescent="0.3">
      <c r="B258" s="31" t="s">
        <v>117</v>
      </c>
      <c r="C258" s="34" t="s">
        <v>296</v>
      </c>
      <c r="D258" s="32" t="s">
        <v>253</v>
      </c>
      <c r="E258" s="32" t="str">
        <f t="shared" ref="E258:E293" si="4">IF(D258="EN","Em Perigo",IF(D258="VU","Vulnerável","Criticamente em Perigo"))</f>
        <v>Em Perigo</v>
      </c>
      <c r="F258" s="30" t="str">
        <f>IFERROR(VLOOKUP(B258,Tabela2[],1,0),"Não Encontrado")</f>
        <v>Não Encontrado</v>
      </c>
      <c r="G258" s="12" t="s">
        <v>523</v>
      </c>
      <c r="I258" s="12" t="s">
        <v>528</v>
      </c>
      <c r="J258" s="33" t="s">
        <v>621</v>
      </c>
      <c r="K258" s="33" t="s">
        <v>550</v>
      </c>
      <c r="L258" t="s">
        <v>652</v>
      </c>
    </row>
    <row r="259" spans="2:12" x14ac:dyDescent="0.3">
      <c r="B259" s="35" t="s">
        <v>196</v>
      </c>
      <c r="C259" s="34" t="s">
        <v>296</v>
      </c>
      <c r="D259" s="32" t="s">
        <v>252</v>
      </c>
      <c r="E259" s="32" t="str">
        <f t="shared" si="4"/>
        <v>Vulnerável</v>
      </c>
      <c r="F259" s="30" t="str">
        <f>IFERROR(VLOOKUP(B259,Tabela2[],1,0),"Não Encontrado")</f>
        <v>Galianthe elegans</v>
      </c>
      <c r="G259" s="12" t="s">
        <v>522</v>
      </c>
      <c r="H259" s="12" t="s">
        <v>528</v>
      </c>
      <c r="I259" s="12" t="s">
        <v>654</v>
      </c>
      <c r="J259" s="33" t="s">
        <v>573</v>
      </c>
      <c r="K259" s="33" t="s">
        <v>550</v>
      </c>
      <c r="L259" t="s">
        <v>650</v>
      </c>
    </row>
    <row r="260" spans="2:12" x14ac:dyDescent="0.3">
      <c r="B260" s="35" t="s">
        <v>234</v>
      </c>
      <c r="C260" s="12" t="s">
        <v>296</v>
      </c>
      <c r="D260" s="32" t="s">
        <v>252</v>
      </c>
      <c r="E260" s="32" t="str">
        <f t="shared" si="4"/>
        <v>Vulnerável</v>
      </c>
      <c r="F260" s="30" t="str">
        <f>IFERROR(VLOOKUP(B260,Tabela2[],1,0),"Não Encontrado")</f>
        <v>Não Encontrado</v>
      </c>
      <c r="G260" s="12" t="s">
        <v>530</v>
      </c>
      <c r="I260" s="12" t="s">
        <v>654</v>
      </c>
      <c r="J260" s="33" t="s">
        <v>555</v>
      </c>
      <c r="K260" s="33" t="s">
        <v>550</v>
      </c>
      <c r="L260" t="s">
        <v>651</v>
      </c>
    </row>
    <row r="261" spans="2:12" x14ac:dyDescent="0.3">
      <c r="B261" s="35" t="s">
        <v>166</v>
      </c>
      <c r="C261" s="12" t="s">
        <v>320</v>
      </c>
      <c r="D261" s="32" t="s">
        <v>252</v>
      </c>
      <c r="E261" s="32" t="str">
        <f t="shared" si="4"/>
        <v>Vulnerável</v>
      </c>
      <c r="F261" s="30" t="str">
        <f>IFERROR(VLOOKUP(B261,Tabela2[],1,0),"Não Encontrado")</f>
        <v>Abatia angeliana</v>
      </c>
      <c r="G261" s="12" t="s">
        <v>520</v>
      </c>
      <c r="I261" s="12" t="s">
        <v>654</v>
      </c>
      <c r="J261" s="33" t="s">
        <v>571</v>
      </c>
      <c r="K261" s="33" t="s">
        <v>550</v>
      </c>
      <c r="L261" t="s">
        <v>650</v>
      </c>
    </row>
    <row r="262" spans="2:12" x14ac:dyDescent="0.3">
      <c r="B262" s="35" t="s">
        <v>677</v>
      </c>
      <c r="C262" s="12" t="s">
        <v>320</v>
      </c>
      <c r="D262" s="32" t="s">
        <v>252</v>
      </c>
      <c r="E262" s="32" t="str">
        <f t="shared" si="4"/>
        <v>Vulnerável</v>
      </c>
      <c r="F262" s="30" t="str">
        <f>IFERROR(VLOOKUP(B262,Tabela2[],1,0),"Não Encontrado")</f>
        <v>Casearia paranaensis</v>
      </c>
      <c r="G262" s="12" t="s">
        <v>519</v>
      </c>
      <c r="I262" s="12" t="s">
        <v>536</v>
      </c>
      <c r="J262" s="33" t="s">
        <v>551</v>
      </c>
      <c r="K262" s="33" t="s">
        <v>550</v>
      </c>
      <c r="L262" t="s">
        <v>651</v>
      </c>
    </row>
    <row r="263" spans="2:12" x14ac:dyDescent="0.3">
      <c r="B263" s="35" t="s">
        <v>249</v>
      </c>
      <c r="C263" s="12" t="s">
        <v>320</v>
      </c>
      <c r="D263" s="32" t="s">
        <v>252</v>
      </c>
      <c r="E263" s="32" t="str">
        <f t="shared" si="4"/>
        <v>Vulnerável</v>
      </c>
      <c r="F263" s="30" t="str">
        <f>IFERROR(VLOOKUP(B263,Tabela2[],1,0),"Não Encontrado")</f>
        <v>Não Encontrado</v>
      </c>
      <c r="G263" s="12" t="s">
        <v>519</v>
      </c>
      <c r="I263" s="12" t="s">
        <v>654</v>
      </c>
      <c r="J263" s="33" t="s">
        <v>571</v>
      </c>
      <c r="K263" s="33" t="s">
        <v>550</v>
      </c>
      <c r="L263" t="s">
        <v>651</v>
      </c>
    </row>
    <row r="264" spans="2:12" x14ac:dyDescent="0.3">
      <c r="B264" s="35" t="s">
        <v>162</v>
      </c>
      <c r="C264" s="12" t="s">
        <v>318</v>
      </c>
      <c r="D264" s="32" t="s">
        <v>141</v>
      </c>
      <c r="E264" s="32" t="str">
        <f t="shared" si="4"/>
        <v>Criticamente em Perigo</v>
      </c>
      <c r="F264" s="30" t="str">
        <f>IFERROR(VLOOKUP(B264,Tabela2[],1,0),"Não Encontrado")</f>
        <v>Serjania hatschbachii</v>
      </c>
      <c r="G264" s="12" t="s">
        <v>524</v>
      </c>
      <c r="I264" s="12" t="s">
        <v>536</v>
      </c>
      <c r="J264" s="33" t="s">
        <v>563</v>
      </c>
      <c r="K264" s="33">
        <v>7</v>
      </c>
      <c r="L264" t="s">
        <v>651</v>
      </c>
    </row>
    <row r="265" spans="2:12" x14ac:dyDescent="0.3">
      <c r="B265" s="35" t="s">
        <v>219</v>
      </c>
      <c r="C265" s="12" t="s">
        <v>318</v>
      </c>
      <c r="D265" s="32" t="s">
        <v>252</v>
      </c>
      <c r="E265" s="32" t="str">
        <f t="shared" si="4"/>
        <v>Vulnerável</v>
      </c>
      <c r="F265" s="30" t="str">
        <f>IFERROR(VLOOKUP(B265,Tabela2[],1,0),"Não Encontrado")</f>
        <v>Não Encontrado</v>
      </c>
      <c r="G265" s="12" t="s">
        <v>519</v>
      </c>
      <c r="I265" s="12" t="s">
        <v>654</v>
      </c>
      <c r="J265" s="33" t="s">
        <v>561</v>
      </c>
      <c r="K265" s="33" t="s">
        <v>550</v>
      </c>
      <c r="L265" t="s">
        <v>651</v>
      </c>
    </row>
    <row r="266" spans="2:12" x14ac:dyDescent="0.3">
      <c r="B266" s="31" t="s">
        <v>108</v>
      </c>
      <c r="C266" s="34" t="s">
        <v>297</v>
      </c>
      <c r="D266" s="32" t="s">
        <v>253</v>
      </c>
      <c r="E266" s="32" t="str">
        <f t="shared" si="4"/>
        <v>Em Perigo</v>
      </c>
      <c r="F266" s="30" t="str">
        <f>IFERROR(VLOOKUP(B266,Tabela2[],1,0),"Não Encontrado")</f>
        <v>Pouteria bullata</v>
      </c>
      <c r="G266" s="12" t="s">
        <v>519</v>
      </c>
      <c r="I266" s="12" t="s">
        <v>528</v>
      </c>
      <c r="J266" s="33" t="s">
        <v>565</v>
      </c>
      <c r="K266" s="33" t="s">
        <v>550</v>
      </c>
      <c r="L266" t="s">
        <v>651</v>
      </c>
    </row>
    <row r="267" spans="2:12" x14ac:dyDescent="0.3">
      <c r="B267" s="31" t="s">
        <v>26</v>
      </c>
      <c r="C267" s="34" t="s">
        <v>298</v>
      </c>
      <c r="D267" s="32" t="s">
        <v>253</v>
      </c>
      <c r="E267" s="32" t="str">
        <f t="shared" si="4"/>
        <v>Em Perigo</v>
      </c>
      <c r="F267" s="30" t="str">
        <f>IFERROR(VLOOKUP(B267,Tabela2[],1,0),"Não Encontrado")</f>
        <v>Não Encontrado</v>
      </c>
      <c r="G267" s="12" t="s">
        <v>520</v>
      </c>
      <c r="H267" s="12" t="s">
        <v>528</v>
      </c>
      <c r="I267" s="12" t="s">
        <v>528</v>
      </c>
      <c r="J267" s="33" t="s">
        <v>571</v>
      </c>
      <c r="K267" s="33" t="s">
        <v>550</v>
      </c>
      <c r="L267" t="s">
        <v>652</v>
      </c>
    </row>
    <row r="268" spans="2:12" x14ac:dyDescent="0.3">
      <c r="B268" s="31" t="s">
        <v>120</v>
      </c>
      <c r="C268" s="34" t="s">
        <v>299</v>
      </c>
      <c r="D268" s="32" t="s">
        <v>253</v>
      </c>
      <c r="E268" s="32" t="str">
        <f t="shared" si="4"/>
        <v>Em Perigo</v>
      </c>
      <c r="F268" s="30" t="str">
        <f>IFERROR(VLOOKUP(B268,Tabela2[],1,0),"Não Encontrado")</f>
        <v>Não Encontrado</v>
      </c>
      <c r="G268" s="12" t="s">
        <v>524</v>
      </c>
      <c r="I268" s="12" t="s">
        <v>528</v>
      </c>
      <c r="J268" s="33" t="s">
        <v>622</v>
      </c>
      <c r="K268" s="33" t="s">
        <v>550</v>
      </c>
      <c r="L268" t="s">
        <v>651</v>
      </c>
    </row>
    <row r="269" spans="2:12" x14ac:dyDescent="0.3">
      <c r="B269" s="31" t="s">
        <v>71</v>
      </c>
      <c r="C269" s="34" t="s">
        <v>277</v>
      </c>
      <c r="D269" s="32" t="s">
        <v>253</v>
      </c>
      <c r="E269" s="32" t="str">
        <f t="shared" si="4"/>
        <v>Em Perigo</v>
      </c>
      <c r="F269" s="30" t="str">
        <f>IFERROR(VLOOKUP(B269,Tabela2[],1,0),"Não Encontrado")</f>
        <v>Não Encontrado</v>
      </c>
      <c r="G269" s="12" t="s">
        <v>517</v>
      </c>
      <c r="I269" s="12" t="s">
        <v>528</v>
      </c>
      <c r="J269" s="33" t="s">
        <v>574</v>
      </c>
      <c r="K269" s="33" t="s">
        <v>550</v>
      </c>
      <c r="L269" t="s">
        <v>651</v>
      </c>
    </row>
    <row r="270" spans="2:12" x14ac:dyDescent="0.3">
      <c r="B270" s="31" t="s">
        <v>114</v>
      </c>
      <c r="C270" s="34" t="s">
        <v>277</v>
      </c>
      <c r="D270" s="32" t="s">
        <v>253</v>
      </c>
      <c r="E270" s="32" t="str">
        <f t="shared" si="4"/>
        <v>Em Perigo</v>
      </c>
      <c r="F270" s="30" t="str">
        <f>IFERROR(VLOOKUP(B270,Tabela2[],1,0),"Não Encontrado")</f>
        <v>Schwenckia curviflora</v>
      </c>
      <c r="G270" s="12" t="s">
        <v>517</v>
      </c>
      <c r="I270" s="12" t="s">
        <v>528</v>
      </c>
      <c r="J270" s="33" t="s">
        <v>555</v>
      </c>
      <c r="K270" s="33" t="s">
        <v>550</v>
      </c>
      <c r="L270" t="s">
        <v>652</v>
      </c>
    </row>
    <row r="271" spans="2:12" x14ac:dyDescent="0.3">
      <c r="B271" s="31" t="s">
        <v>121</v>
      </c>
      <c r="C271" s="34" t="s">
        <v>277</v>
      </c>
      <c r="D271" s="32" t="s">
        <v>253</v>
      </c>
      <c r="E271" s="32" t="str">
        <f t="shared" si="4"/>
        <v>Em Perigo</v>
      </c>
      <c r="F271" s="30" t="str">
        <f>IFERROR(VLOOKUP(B271,Tabela2[],1,0),"Não Encontrado")</f>
        <v>Não Encontrado</v>
      </c>
      <c r="G271" s="12" t="s">
        <v>523</v>
      </c>
      <c r="I271" s="12" t="s">
        <v>528</v>
      </c>
      <c r="J271" s="33" t="s">
        <v>623</v>
      </c>
      <c r="K271" s="33" t="s">
        <v>550</v>
      </c>
      <c r="L271" t="s">
        <v>651</v>
      </c>
    </row>
    <row r="272" spans="2:12" x14ac:dyDescent="0.3">
      <c r="B272" s="31" t="s">
        <v>122</v>
      </c>
      <c r="C272" s="34" t="s">
        <v>277</v>
      </c>
      <c r="D272" s="32" t="s">
        <v>253</v>
      </c>
      <c r="E272" s="32" t="str">
        <f t="shared" si="4"/>
        <v>Em Perigo</v>
      </c>
      <c r="F272" s="30" t="str">
        <f>IFERROR(VLOOKUP(B272,Tabela2[],1,0),"Não Encontrado")</f>
        <v>Não Encontrado</v>
      </c>
      <c r="G272" s="12" t="s">
        <v>523</v>
      </c>
      <c r="I272" s="12" t="s">
        <v>528</v>
      </c>
      <c r="J272" s="33" t="s">
        <v>624</v>
      </c>
      <c r="K272" s="33" t="s">
        <v>550</v>
      </c>
      <c r="L272" t="s">
        <v>651</v>
      </c>
    </row>
    <row r="273" spans="2:12" x14ac:dyDescent="0.3">
      <c r="B273" s="31" t="s">
        <v>123</v>
      </c>
      <c r="C273" s="34" t="s">
        <v>277</v>
      </c>
      <c r="D273" s="32" t="s">
        <v>253</v>
      </c>
      <c r="E273" s="32" t="str">
        <f t="shared" si="4"/>
        <v>Em Perigo</v>
      </c>
      <c r="F273" s="30" t="str">
        <f>IFERROR(VLOOKUP(B273,Tabela2[],1,0),"Não Encontrado")</f>
        <v>Não Encontrado</v>
      </c>
      <c r="G273" s="12" t="s">
        <v>519</v>
      </c>
      <c r="I273" s="12" t="s">
        <v>528</v>
      </c>
      <c r="J273" s="33" t="s">
        <v>575</v>
      </c>
      <c r="K273" s="33" t="s">
        <v>550</v>
      </c>
      <c r="L273" t="s">
        <v>651</v>
      </c>
    </row>
    <row r="274" spans="2:12" x14ac:dyDescent="0.3">
      <c r="B274" s="31" t="s">
        <v>124</v>
      </c>
      <c r="C274" s="34" t="s">
        <v>277</v>
      </c>
      <c r="D274" s="32" t="s">
        <v>253</v>
      </c>
      <c r="E274" s="32" t="str">
        <f t="shared" si="4"/>
        <v>Em Perigo</v>
      </c>
      <c r="F274" s="30" t="str">
        <f>IFERROR(VLOOKUP(B274,Tabela2[],1,0),"Não Encontrado")</f>
        <v>Não Encontrado</v>
      </c>
      <c r="G274" s="12" t="s">
        <v>524</v>
      </c>
      <c r="I274" s="12" t="s">
        <v>528</v>
      </c>
      <c r="J274" s="33" t="s">
        <v>600</v>
      </c>
      <c r="K274" s="33" t="s">
        <v>550</v>
      </c>
      <c r="L274" t="s">
        <v>651</v>
      </c>
    </row>
    <row r="275" spans="2:12" x14ac:dyDescent="0.3">
      <c r="B275" s="35" t="s">
        <v>175</v>
      </c>
      <c r="C275" s="12" t="s">
        <v>277</v>
      </c>
      <c r="D275" s="32" t="s">
        <v>252</v>
      </c>
      <c r="E275" s="32" t="str">
        <f t="shared" si="4"/>
        <v>Vulnerável</v>
      </c>
      <c r="F275" s="30" t="str">
        <f>IFERROR(VLOOKUP(B275,Tabela2[],1,0),"Não Encontrado")</f>
        <v>Calibrachoa spathulata</v>
      </c>
      <c r="G275" s="12" t="s">
        <v>517</v>
      </c>
      <c r="H275" s="12" t="s">
        <v>528</v>
      </c>
      <c r="I275" s="12" t="s">
        <v>654</v>
      </c>
      <c r="J275" s="33" t="s">
        <v>631</v>
      </c>
      <c r="K275" s="33" t="s">
        <v>550</v>
      </c>
      <c r="L275" t="s">
        <v>651</v>
      </c>
    </row>
    <row r="276" spans="2:12" x14ac:dyDescent="0.3">
      <c r="B276" s="31" t="s">
        <v>128</v>
      </c>
      <c r="C276" s="34" t="s">
        <v>300</v>
      </c>
      <c r="D276" s="32" t="s">
        <v>253</v>
      </c>
      <c r="E276" s="32" t="str">
        <f t="shared" si="4"/>
        <v>Em Perigo</v>
      </c>
      <c r="F276" s="30" t="str">
        <f>IFERROR(VLOOKUP(B276,Tabela2[],1,0),"Não Encontrado")</f>
        <v>Não Encontrado</v>
      </c>
      <c r="G276" s="12" t="s">
        <v>523</v>
      </c>
      <c r="I276" s="12" t="s">
        <v>528</v>
      </c>
      <c r="J276" s="33" t="s">
        <v>565</v>
      </c>
      <c r="K276" s="33" t="s">
        <v>550</v>
      </c>
      <c r="L276" t="s">
        <v>651</v>
      </c>
    </row>
    <row r="277" spans="2:12" x14ac:dyDescent="0.3">
      <c r="B277" s="31" t="s">
        <v>129</v>
      </c>
      <c r="C277" s="34" t="s">
        <v>300</v>
      </c>
      <c r="D277" s="32" t="s">
        <v>253</v>
      </c>
      <c r="E277" s="32" t="str">
        <f t="shared" si="4"/>
        <v>Em Perigo</v>
      </c>
      <c r="F277" s="30" t="str">
        <f>IFERROR(VLOOKUP(B277,Tabela2[],1,0),"Não Encontrado")</f>
        <v>Não Encontrado</v>
      </c>
      <c r="G277" s="12" t="s">
        <v>523</v>
      </c>
      <c r="I277" s="12" t="s">
        <v>528</v>
      </c>
      <c r="J277" s="33" t="s">
        <v>570</v>
      </c>
      <c r="K277" s="33" t="s">
        <v>550</v>
      </c>
      <c r="L277" t="s">
        <v>650</v>
      </c>
    </row>
    <row r="278" spans="2:12" x14ac:dyDescent="0.3">
      <c r="B278" s="35" t="s">
        <v>241</v>
      </c>
      <c r="C278" s="12" t="s">
        <v>300</v>
      </c>
      <c r="D278" s="32" t="s">
        <v>252</v>
      </c>
      <c r="E278" s="32" t="str">
        <f t="shared" si="4"/>
        <v>Vulnerável</v>
      </c>
      <c r="F278" s="30" t="str">
        <f>IFERROR(VLOOKUP(B278,Tabela2[],1,0),"Não Encontrado")</f>
        <v>Não Encontrado</v>
      </c>
      <c r="G278" s="12" t="s">
        <v>530</v>
      </c>
      <c r="I278" s="12" t="s">
        <v>654</v>
      </c>
      <c r="J278" s="33" t="s">
        <v>567</v>
      </c>
      <c r="K278" s="33" t="s">
        <v>550</v>
      </c>
      <c r="L278" t="s">
        <v>650</v>
      </c>
    </row>
    <row r="279" spans="2:12" x14ac:dyDescent="0.3">
      <c r="B279" s="31" t="s">
        <v>131</v>
      </c>
      <c r="C279" s="34" t="s">
        <v>301</v>
      </c>
      <c r="D279" s="32" t="s">
        <v>253</v>
      </c>
      <c r="E279" s="32" t="str">
        <f t="shared" si="4"/>
        <v>Em Perigo</v>
      </c>
      <c r="F279" s="30" t="str">
        <f>IFERROR(VLOOKUP(B279,Tabela2[],1,0),"Não Encontrado")</f>
        <v>Não Encontrado</v>
      </c>
      <c r="G279" s="12" t="s">
        <v>517</v>
      </c>
      <c r="I279" s="12" t="s">
        <v>528</v>
      </c>
      <c r="J279" s="33" t="s">
        <v>554</v>
      </c>
      <c r="K279" s="33" t="s">
        <v>550</v>
      </c>
      <c r="L279" t="s">
        <v>652</v>
      </c>
    </row>
    <row r="280" spans="2:12" x14ac:dyDescent="0.3">
      <c r="B280" s="31" t="s">
        <v>14</v>
      </c>
      <c r="C280" s="34" t="s">
        <v>302</v>
      </c>
      <c r="D280" s="32" t="s">
        <v>253</v>
      </c>
      <c r="E280" s="32" t="str">
        <f t="shared" si="4"/>
        <v>Em Perigo</v>
      </c>
      <c r="F280" s="30" t="str">
        <f>IFERROR(VLOOKUP(B280,Tabela2[],1,0),"Não Encontrado")</f>
        <v>Barbacenia paranaensis</v>
      </c>
      <c r="G280" s="12" t="s">
        <v>517</v>
      </c>
      <c r="I280" s="12" t="s">
        <v>528</v>
      </c>
      <c r="J280" s="33" t="s">
        <v>575</v>
      </c>
      <c r="K280" s="33" t="s">
        <v>550</v>
      </c>
      <c r="L280" t="s">
        <v>651</v>
      </c>
    </row>
    <row r="281" spans="2:12" x14ac:dyDescent="0.3">
      <c r="B281" s="31" t="s">
        <v>6</v>
      </c>
      <c r="C281" s="34" t="s">
        <v>305</v>
      </c>
      <c r="D281" s="32" t="s">
        <v>253</v>
      </c>
      <c r="E281" s="32" t="str">
        <f t="shared" si="4"/>
        <v>Em Perigo</v>
      </c>
      <c r="F281" s="30" t="str">
        <f>IFERROR(VLOOKUP(B281,Tabela2[],1,0),"Não Encontrado")</f>
        <v>Não Encontrado</v>
      </c>
      <c r="G281" s="12" t="s">
        <v>520</v>
      </c>
      <c r="I281" s="12" t="s">
        <v>536</v>
      </c>
      <c r="J281" s="33" t="s">
        <v>567</v>
      </c>
      <c r="K281" s="33" t="s">
        <v>550</v>
      </c>
      <c r="L281" t="s">
        <v>650</v>
      </c>
    </row>
    <row r="282" spans="2:12" x14ac:dyDescent="0.3">
      <c r="B282" s="31" t="s">
        <v>7</v>
      </c>
      <c r="C282" s="34" t="s">
        <v>305</v>
      </c>
      <c r="D282" s="32" t="s">
        <v>253</v>
      </c>
      <c r="E282" s="32" t="str">
        <f t="shared" si="4"/>
        <v>Em Perigo</v>
      </c>
      <c r="F282" s="30" t="str">
        <f>IFERROR(VLOOKUP(B282,Tabela2[],1,0),"Não Encontrado")</f>
        <v>Aloysia hatschbachii</v>
      </c>
      <c r="G282" s="12" t="s">
        <v>520</v>
      </c>
      <c r="I282" s="12" t="s">
        <v>536</v>
      </c>
      <c r="J282" s="33" t="s">
        <v>568</v>
      </c>
      <c r="K282" s="33" t="s">
        <v>550</v>
      </c>
      <c r="L282" t="s">
        <v>650</v>
      </c>
    </row>
    <row r="283" spans="2:12" x14ac:dyDescent="0.3">
      <c r="B283" s="31" t="s">
        <v>132</v>
      </c>
      <c r="C283" s="34" t="s">
        <v>303</v>
      </c>
      <c r="D283" s="32" t="s">
        <v>253</v>
      </c>
      <c r="E283" s="32" t="str">
        <f t="shared" si="4"/>
        <v>Em Perigo</v>
      </c>
      <c r="F283" s="30" t="str">
        <f>IFERROR(VLOOKUP(B283,Tabela2[],1,0),"Não Encontrado")</f>
        <v>Não Encontrado</v>
      </c>
      <c r="G283" s="12" t="s">
        <v>517</v>
      </c>
      <c r="I283" s="12" t="s">
        <v>528</v>
      </c>
      <c r="J283" s="33" t="s">
        <v>626</v>
      </c>
      <c r="K283" s="33" t="s">
        <v>550</v>
      </c>
      <c r="L283" t="s">
        <v>651</v>
      </c>
    </row>
    <row r="284" spans="2:12" x14ac:dyDescent="0.3">
      <c r="B284" s="31" t="s">
        <v>24</v>
      </c>
      <c r="C284" s="34" t="s">
        <v>307</v>
      </c>
      <c r="D284" s="32" t="s">
        <v>253</v>
      </c>
      <c r="E284" s="32" t="str">
        <f t="shared" si="4"/>
        <v>Em Perigo</v>
      </c>
      <c r="F284" s="30" t="str">
        <f>IFERROR(VLOOKUP(B284,Tabela2[],1,0),"Não Encontrado")</f>
        <v>Não Encontrado</v>
      </c>
      <c r="G284" s="12" t="s">
        <v>519</v>
      </c>
      <c r="H284" s="12" t="s">
        <v>528</v>
      </c>
      <c r="I284" s="12" t="s">
        <v>528</v>
      </c>
      <c r="J284" s="33" t="s">
        <v>571</v>
      </c>
      <c r="K284" s="33" t="s">
        <v>550</v>
      </c>
      <c r="L284" t="s">
        <v>651</v>
      </c>
    </row>
    <row r="285" spans="2:12" x14ac:dyDescent="0.3">
      <c r="B285" s="35" t="s">
        <v>163</v>
      </c>
      <c r="C285" s="12" t="s">
        <v>304</v>
      </c>
      <c r="D285" s="32" t="s">
        <v>141</v>
      </c>
      <c r="E285" s="32" t="str">
        <f t="shared" si="4"/>
        <v>Criticamente em Perigo</v>
      </c>
      <c r="F285" s="30" t="str">
        <f>IFERROR(VLOOKUP(B285,Tabela2[],1,0),"Não Encontrado")</f>
        <v>Xyris hatschbachii</v>
      </c>
      <c r="G285" s="12" t="s">
        <v>517</v>
      </c>
      <c r="H285" s="12" t="s">
        <v>528</v>
      </c>
      <c r="I285" s="12" t="s">
        <v>528</v>
      </c>
      <c r="J285" s="33" t="s">
        <v>559</v>
      </c>
      <c r="K285" s="33" t="s">
        <v>550</v>
      </c>
      <c r="L285" t="s">
        <v>651</v>
      </c>
    </row>
    <row r="286" spans="2:12" x14ac:dyDescent="0.3">
      <c r="B286" s="35" t="s">
        <v>164</v>
      </c>
      <c r="C286" s="12" t="s">
        <v>304</v>
      </c>
      <c r="D286" s="32" t="s">
        <v>141</v>
      </c>
      <c r="E286" s="32" t="str">
        <f t="shared" si="4"/>
        <v>Criticamente em Perigo</v>
      </c>
      <c r="F286" s="30" t="str">
        <f>IFERROR(VLOOKUP(B286,Tabela2[],1,0),"Não Encontrado")</f>
        <v>Não Encontrado</v>
      </c>
      <c r="G286" s="12" t="s">
        <v>517</v>
      </c>
      <c r="I286" s="12" t="s">
        <v>528</v>
      </c>
      <c r="J286" s="33" t="s">
        <v>557</v>
      </c>
      <c r="K286" s="33" t="s">
        <v>550</v>
      </c>
      <c r="L286" t="s">
        <v>651</v>
      </c>
    </row>
    <row r="287" spans="2:12" x14ac:dyDescent="0.3">
      <c r="B287" s="35" t="s">
        <v>681</v>
      </c>
      <c r="C287" s="12" t="s">
        <v>304</v>
      </c>
      <c r="D287" s="32" t="s">
        <v>141</v>
      </c>
      <c r="E287" s="32" t="str">
        <f t="shared" si="4"/>
        <v>Criticamente em Perigo</v>
      </c>
      <c r="F287" s="30" t="str">
        <f>IFERROR(VLOOKUP(B287,Tabela2[],1,0),"Não Encontrado")</f>
        <v>Não Encontrado</v>
      </c>
      <c r="G287" s="12" t="s">
        <v>517</v>
      </c>
      <c r="I287" s="12" t="s">
        <v>536</v>
      </c>
      <c r="J287" s="33" t="s">
        <v>596</v>
      </c>
      <c r="K287" s="33" t="s">
        <v>550</v>
      </c>
      <c r="L287" t="s">
        <v>651</v>
      </c>
    </row>
    <row r="288" spans="2:12" x14ac:dyDescent="0.3">
      <c r="B288" s="35" t="s">
        <v>165</v>
      </c>
      <c r="C288" s="12" t="s">
        <v>304</v>
      </c>
      <c r="D288" s="32" t="s">
        <v>141</v>
      </c>
      <c r="E288" s="32" t="str">
        <f t="shared" si="4"/>
        <v>Criticamente em Perigo</v>
      </c>
      <c r="F288" s="30" t="str">
        <f>IFERROR(VLOOKUP(B288,Tabela2[],1,0),"Não Encontrado")</f>
        <v>Não Encontrado</v>
      </c>
      <c r="G288" s="12" t="s">
        <v>517</v>
      </c>
      <c r="H288" s="12" t="s">
        <v>528</v>
      </c>
      <c r="I288" s="12" t="s">
        <v>536</v>
      </c>
      <c r="J288" s="33" t="s">
        <v>564</v>
      </c>
      <c r="K288" s="33">
        <v>9</v>
      </c>
      <c r="L288" t="s">
        <v>651</v>
      </c>
    </row>
    <row r="289" spans="2:12" x14ac:dyDescent="0.3">
      <c r="B289" s="31" t="s">
        <v>685</v>
      </c>
      <c r="C289" s="32" t="s">
        <v>304</v>
      </c>
      <c r="D289" s="32" t="s">
        <v>253</v>
      </c>
      <c r="E289" s="32" t="str">
        <f t="shared" si="4"/>
        <v>Em Perigo</v>
      </c>
      <c r="F289" s="30" t="str">
        <f>IFERROR(VLOOKUP(B289,Tabela2[],1,0),"Não Encontrado")</f>
        <v>Não Encontrado</v>
      </c>
      <c r="G289" s="12" t="s">
        <v>517</v>
      </c>
      <c r="I289" s="12" t="s">
        <v>536</v>
      </c>
      <c r="J289" s="33" t="s">
        <v>689</v>
      </c>
      <c r="K289" s="33" t="s">
        <v>550</v>
      </c>
      <c r="L289" t="s">
        <v>651</v>
      </c>
    </row>
    <row r="290" spans="2:12" x14ac:dyDescent="0.3">
      <c r="B290" s="31" t="s">
        <v>136</v>
      </c>
      <c r="C290" s="34" t="s">
        <v>304</v>
      </c>
      <c r="D290" s="32" t="s">
        <v>253</v>
      </c>
      <c r="E290" s="32" t="str">
        <f t="shared" si="4"/>
        <v>Em Perigo</v>
      </c>
      <c r="F290" s="30" t="str">
        <f>IFERROR(VLOOKUP(B290,Tabela2[],1,0),"Não Encontrado")</f>
        <v>Não Encontrado</v>
      </c>
      <c r="G290" s="12" t="s">
        <v>517</v>
      </c>
      <c r="I290" s="12" t="s">
        <v>528</v>
      </c>
      <c r="J290" s="33" t="s">
        <v>559</v>
      </c>
      <c r="K290" s="33" t="s">
        <v>550</v>
      </c>
      <c r="L290" t="s">
        <v>651</v>
      </c>
    </row>
    <row r="291" spans="2:12" x14ac:dyDescent="0.3">
      <c r="B291" s="31" t="s">
        <v>137</v>
      </c>
      <c r="C291" s="34" t="s">
        <v>304</v>
      </c>
      <c r="D291" s="32" t="s">
        <v>253</v>
      </c>
      <c r="E291" s="32" t="str">
        <f t="shared" si="4"/>
        <v>Em Perigo</v>
      </c>
      <c r="F291" s="30" t="str">
        <f>IFERROR(VLOOKUP(B291,Tabela2[],1,0),"Não Encontrado")</f>
        <v>Não Encontrado</v>
      </c>
      <c r="G291" s="12" t="s">
        <v>517</v>
      </c>
      <c r="I291" s="12" t="s">
        <v>528</v>
      </c>
      <c r="J291" s="33" t="s">
        <v>565</v>
      </c>
      <c r="K291" s="33" t="s">
        <v>550</v>
      </c>
      <c r="L291" t="s">
        <v>651</v>
      </c>
    </row>
    <row r="292" spans="2:12" x14ac:dyDescent="0.3">
      <c r="B292" s="31" t="s">
        <v>138</v>
      </c>
      <c r="C292" s="34" t="s">
        <v>304</v>
      </c>
      <c r="D292" s="32" t="s">
        <v>253</v>
      </c>
      <c r="E292" s="32" t="str">
        <f t="shared" si="4"/>
        <v>Em Perigo</v>
      </c>
      <c r="F292" s="30" t="str">
        <f>IFERROR(VLOOKUP(B292,Tabela2[],1,0),"Não Encontrado")</f>
        <v>Não Encontrado</v>
      </c>
      <c r="G292" s="12" t="s">
        <v>517</v>
      </c>
      <c r="I292" s="12" t="s">
        <v>528</v>
      </c>
      <c r="J292" s="33" t="s">
        <v>628</v>
      </c>
      <c r="K292" s="33" t="s">
        <v>550</v>
      </c>
      <c r="L292" t="s">
        <v>651</v>
      </c>
    </row>
    <row r="293" spans="2:12" x14ac:dyDescent="0.3">
      <c r="B293" s="35" t="s">
        <v>250</v>
      </c>
      <c r="C293" s="12" t="s">
        <v>304</v>
      </c>
      <c r="D293" s="32" t="s">
        <v>252</v>
      </c>
      <c r="E293" s="32" t="str">
        <f t="shared" si="4"/>
        <v>Vulnerável</v>
      </c>
      <c r="F293" s="30" t="str">
        <f>IFERROR(VLOOKUP(B293,Tabela2[],1,0),"Não Encontrado")</f>
        <v>Não Encontrado</v>
      </c>
      <c r="G293" s="12" t="s">
        <v>517</v>
      </c>
      <c r="I293" s="12" t="s">
        <v>654</v>
      </c>
      <c r="J293" s="33" t="s">
        <v>575</v>
      </c>
      <c r="K293" s="33" t="s">
        <v>550</v>
      </c>
      <c r="L293" t="s">
        <v>651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zoomScale="85" zoomScaleNormal="85" workbookViewId="0">
      <selection activeCell="A31" sqref="A31"/>
    </sheetView>
  </sheetViews>
  <sheetFormatPr defaultRowHeight="14.4" x14ac:dyDescent="0.3"/>
  <cols>
    <col min="1" max="1" width="27.109375" style="25" bestFit="1" customWidth="1"/>
    <col min="2" max="2" width="16.109375" bestFit="1" customWidth="1"/>
    <col min="3" max="3" width="13.33203125" bestFit="1" customWidth="1"/>
    <col min="4" max="4" width="29.5546875" bestFit="1" customWidth="1"/>
    <col min="5" max="5" width="21.109375" style="12" bestFit="1" customWidth="1"/>
  </cols>
  <sheetData>
    <row r="1" spans="1:5" s="18" customFormat="1" ht="15.6" x14ac:dyDescent="0.3">
      <c r="A1" s="26" t="s">
        <v>327</v>
      </c>
      <c r="B1" s="27" t="s">
        <v>255</v>
      </c>
      <c r="C1" s="17" t="s">
        <v>326</v>
      </c>
      <c r="D1" s="18" t="s">
        <v>505</v>
      </c>
      <c r="E1" s="28" t="s">
        <v>508</v>
      </c>
    </row>
    <row r="2" spans="1:5" ht="18" hidden="1" customHeight="1" x14ac:dyDescent="0.3">
      <c r="A2" s="1" t="s">
        <v>353</v>
      </c>
      <c r="B2" s="2" t="s">
        <v>354</v>
      </c>
      <c r="C2" s="3" t="s">
        <v>355</v>
      </c>
      <c r="D2" t="str">
        <f>VLOOKUP(A2,Tabela1[],1,0)</f>
        <v>Eryngium corallinum</v>
      </c>
      <c r="E2"/>
    </row>
    <row r="3" spans="1:5" ht="18" hidden="1" customHeight="1" x14ac:dyDescent="0.3">
      <c r="A3" s="1" t="s">
        <v>356</v>
      </c>
      <c r="B3" s="2" t="s">
        <v>357</v>
      </c>
      <c r="C3" s="3" t="s">
        <v>355</v>
      </c>
      <c r="D3" t="str">
        <f>VLOOKUP(A3,Tabela1[],1,0)</f>
        <v>Picrosia cabreriana</v>
      </c>
      <c r="E3"/>
    </row>
    <row r="4" spans="1:5" ht="18" hidden="1" customHeight="1" x14ac:dyDescent="0.3">
      <c r="A4" s="4" t="s">
        <v>359</v>
      </c>
      <c r="B4" s="5" t="s">
        <v>360</v>
      </c>
      <c r="C4" s="6" t="s">
        <v>355</v>
      </c>
      <c r="D4" t="str">
        <f>VLOOKUP(A4,Tabela1[],1,0)</f>
        <v>Galium rubidiflorum</v>
      </c>
      <c r="E4"/>
    </row>
    <row r="5" spans="1:5" ht="18" hidden="1" customHeight="1" x14ac:dyDescent="0.3">
      <c r="A5" s="9" t="s">
        <v>145</v>
      </c>
      <c r="B5" s="2" t="s">
        <v>361</v>
      </c>
      <c r="C5" s="3" t="s">
        <v>355</v>
      </c>
      <c r="D5" t="str">
        <f>VLOOKUP(A5,Tabela1[],1,0)</f>
        <v>Banisteriopsis pseudojanusia</v>
      </c>
      <c r="E5"/>
    </row>
    <row r="6" spans="1:5" ht="18" hidden="1" customHeight="1" x14ac:dyDescent="0.3">
      <c r="A6" s="4" t="s">
        <v>363</v>
      </c>
      <c r="B6" s="5" t="s">
        <v>364</v>
      </c>
      <c r="C6" s="6" t="s">
        <v>355</v>
      </c>
      <c r="D6" t="str">
        <f>VLOOKUP(A6,Tabela1[],1,0)</f>
        <v>Serjania hatschbachii</v>
      </c>
      <c r="E6"/>
    </row>
    <row r="7" spans="1:5" ht="18" hidden="1" customHeight="1" x14ac:dyDescent="0.3">
      <c r="A7" s="4" t="s">
        <v>365</v>
      </c>
      <c r="B7" s="5" t="s">
        <v>366</v>
      </c>
      <c r="C7" s="6" t="s">
        <v>355</v>
      </c>
      <c r="D7" t="str">
        <f>VLOOKUP(A7,Tabela1[],1,0)</f>
        <v>Piper hatschbachii</v>
      </c>
      <c r="E7"/>
    </row>
    <row r="8" spans="1:5" ht="18" hidden="1" customHeight="1" x14ac:dyDescent="0.3">
      <c r="A8" s="4" t="s">
        <v>367</v>
      </c>
      <c r="B8" s="5" t="s">
        <v>368</v>
      </c>
      <c r="C8" s="6" t="s">
        <v>355</v>
      </c>
      <c r="D8" t="str">
        <f>VLOOKUP(A8,Tabela1[],1,0)</f>
        <v>Hippeastrum vittatum</v>
      </c>
      <c r="E8"/>
    </row>
    <row r="9" spans="1:5" ht="18" hidden="1" customHeight="1" x14ac:dyDescent="0.3">
      <c r="A9" s="1" t="s">
        <v>369</v>
      </c>
      <c r="B9" s="2" t="s">
        <v>370</v>
      </c>
      <c r="C9" s="3" t="s">
        <v>355</v>
      </c>
      <c r="D9" t="str">
        <f>VLOOKUP(A9,Tabela1[],1,0)</f>
        <v>Acianthera adiri</v>
      </c>
      <c r="E9"/>
    </row>
    <row r="10" spans="1:5" ht="18" hidden="1" customHeight="1" x14ac:dyDescent="0.3">
      <c r="A10" s="1" t="s">
        <v>371</v>
      </c>
      <c r="B10" s="7" t="s">
        <v>370</v>
      </c>
      <c r="C10" s="3" t="s">
        <v>355</v>
      </c>
      <c r="D10" t="str">
        <f>VLOOKUP(A10,Tabela1[],1,0)</f>
        <v>Bipinnula biplumata</v>
      </c>
      <c r="E10"/>
    </row>
    <row r="11" spans="1:5" s="12" customFormat="1" ht="18" customHeight="1" x14ac:dyDescent="0.3">
      <c r="A11" s="19" t="s">
        <v>663</v>
      </c>
      <c r="B11" s="21" t="s">
        <v>285</v>
      </c>
      <c r="C11" s="21" t="s">
        <v>141</v>
      </c>
      <c r="D11" s="12" t="e">
        <f>VLOOKUP(A11,Tabela1[],1,0)</f>
        <v>#N/A</v>
      </c>
      <c r="E11" s="12" t="s">
        <v>513</v>
      </c>
    </row>
    <row r="12" spans="1:5" ht="18" hidden="1" customHeight="1" x14ac:dyDescent="0.3">
      <c r="A12" s="4" t="s">
        <v>372</v>
      </c>
      <c r="B12" s="5" t="s">
        <v>373</v>
      </c>
      <c r="C12" s="6" t="s">
        <v>355</v>
      </c>
      <c r="D12" t="str">
        <f>VLOOKUP(A12,Tabela1[],1,0)</f>
        <v>Dyckia hatschbachii</v>
      </c>
      <c r="E12"/>
    </row>
    <row r="13" spans="1:5" ht="18" hidden="1" customHeight="1" x14ac:dyDescent="0.3">
      <c r="A13" s="4" t="s">
        <v>374</v>
      </c>
      <c r="B13" s="5" t="s">
        <v>375</v>
      </c>
      <c r="C13" s="6" t="s">
        <v>355</v>
      </c>
      <c r="D13" t="str">
        <f>VLOOKUP(A13,Tabela1[],1,0)</f>
        <v>Xyris hatschbachii</v>
      </c>
      <c r="E13"/>
    </row>
    <row r="14" spans="1:5" s="12" customFormat="1" ht="18" customHeight="1" x14ac:dyDescent="0.3">
      <c r="A14" s="20" t="s">
        <v>664</v>
      </c>
      <c r="B14" s="22" t="s">
        <v>265</v>
      </c>
      <c r="C14" s="22" t="s">
        <v>253</v>
      </c>
      <c r="D14" s="12" t="e">
        <f>VLOOKUP(A14,Tabela1[],1,0)</f>
        <v>#N/A</v>
      </c>
      <c r="E14" s="12" t="s">
        <v>507</v>
      </c>
    </row>
    <row r="15" spans="1:5" ht="18" hidden="1" customHeight="1" x14ac:dyDescent="0.3">
      <c r="A15" s="4" t="s">
        <v>376</v>
      </c>
      <c r="B15" s="5" t="s">
        <v>357</v>
      </c>
      <c r="C15" s="6" t="s">
        <v>362</v>
      </c>
      <c r="D15" t="str">
        <f>VLOOKUP(A15,Tabela1[],1,0)</f>
        <v>Baccharis aracatubensis</v>
      </c>
      <c r="E15"/>
    </row>
    <row r="16" spans="1:5" s="12" customFormat="1" ht="18" customHeight="1" x14ac:dyDescent="0.3">
      <c r="A16" s="20" t="s">
        <v>665</v>
      </c>
      <c r="B16" s="22" t="s">
        <v>265</v>
      </c>
      <c r="C16" s="22" t="s">
        <v>253</v>
      </c>
      <c r="D16" s="12" t="e">
        <f>VLOOKUP(A16,Tabela1[],1,0)</f>
        <v>#N/A</v>
      </c>
      <c r="E16" s="12" t="s">
        <v>507</v>
      </c>
    </row>
    <row r="17" spans="1:5" s="12" customFormat="1" ht="18" customHeight="1" x14ac:dyDescent="0.3">
      <c r="A17" s="20" t="s">
        <v>666</v>
      </c>
      <c r="B17" s="22" t="s">
        <v>265</v>
      </c>
      <c r="C17" s="22" t="s">
        <v>253</v>
      </c>
      <c r="D17" s="12" t="e">
        <f>VLOOKUP(A17,Tabela1[],1,0)</f>
        <v>#N/A</v>
      </c>
      <c r="E17" s="12" t="s">
        <v>507</v>
      </c>
    </row>
    <row r="18" spans="1:5" ht="18" hidden="1" customHeight="1" x14ac:dyDescent="0.3">
      <c r="A18" s="1" t="s">
        <v>377</v>
      </c>
      <c r="B18" s="2" t="s">
        <v>357</v>
      </c>
      <c r="C18" s="3" t="s">
        <v>362</v>
      </c>
      <c r="D18" t="str">
        <f>VLOOKUP(A18,Tabela1[],1,0)</f>
        <v>Chromolaena rhinanthacea</v>
      </c>
      <c r="E18"/>
    </row>
    <row r="19" spans="1:5" ht="18" hidden="1" customHeight="1" x14ac:dyDescent="0.3">
      <c r="A19" s="1" t="s">
        <v>378</v>
      </c>
      <c r="B19" s="2" t="s">
        <v>357</v>
      </c>
      <c r="C19" s="3" t="s">
        <v>362</v>
      </c>
      <c r="D19" t="str">
        <f>VLOOKUP(A19,Tabela1[],1,0)</f>
        <v>Chrysolaena dusenii</v>
      </c>
      <c r="E19"/>
    </row>
    <row r="20" spans="1:5" ht="18" hidden="1" customHeight="1" x14ac:dyDescent="0.3">
      <c r="A20" s="4" t="s">
        <v>379</v>
      </c>
      <c r="B20" s="5" t="s">
        <v>357</v>
      </c>
      <c r="C20" s="6" t="s">
        <v>362</v>
      </c>
      <c r="D20" t="str">
        <f>VLOOKUP(A20,Tabela1[],1,0)</f>
        <v>Dendrophorbium paranense</v>
      </c>
      <c r="E20"/>
    </row>
    <row r="21" spans="1:5" ht="18" hidden="1" customHeight="1" x14ac:dyDescent="0.3">
      <c r="A21" s="1" t="s">
        <v>380</v>
      </c>
      <c r="B21" s="2" t="s">
        <v>357</v>
      </c>
      <c r="C21" s="3" t="s">
        <v>362</v>
      </c>
      <c r="D21" t="str">
        <f>VLOOKUP(A21,Tabela1[],1,0)</f>
        <v>Disynaphia variolata</v>
      </c>
      <c r="E21"/>
    </row>
    <row r="22" spans="1:5" ht="18" hidden="1" customHeight="1" x14ac:dyDescent="0.3">
      <c r="A22" s="9" t="s">
        <v>324</v>
      </c>
      <c r="B22" s="2" t="s">
        <v>357</v>
      </c>
      <c r="C22" s="3" t="s">
        <v>362</v>
      </c>
      <c r="D22" t="str">
        <f>VLOOKUP(A22,Tabela1[],1,0)</f>
        <v>Moquiniastrum argyreum</v>
      </c>
      <c r="E22"/>
    </row>
    <row r="23" spans="1:5" s="12" customFormat="1" ht="18" customHeight="1" x14ac:dyDescent="0.3">
      <c r="A23" s="19" t="s">
        <v>667</v>
      </c>
      <c r="B23" s="21" t="s">
        <v>265</v>
      </c>
      <c r="C23" s="21" t="s">
        <v>253</v>
      </c>
      <c r="D23" s="12" t="e">
        <f>VLOOKUP(A23,Tabela1[],1,0)</f>
        <v>#N/A</v>
      </c>
      <c r="E23" s="12" t="s">
        <v>507</v>
      </c>
    </row>
    <row r="24" spans="1:5" ht="18" hidden="1" customHeight="1" x14ac:dyDescent="0.3">
      <c r="A24" s="1" t="s">
        <v>381</v>
      </c>
      <c r="B24" s="2" t="s">
        <v>357</v>
      </c>
      <c r="C24" s="3" t="s">
        <v>362</v>
      </c>
      <c r="D24" t="str">
        <f>VLOOKUP(A24,Tabela1[],1,0)</f>
        <v>Lessingianthus asteriflorus</v>
      </c>
      <c r="E24"/>
    </row>
    <row r="25" spans="1:5" ht="18" hidden="1" customHeight="1" x14ac:dyDescent="0.3">
      <c r="A25" s="4" t="s">
        <v>382</v>
      </c>
      <c r="B25" s="5" t="s">
        <v>357</v>
      </c>
      <c r="C25" s="6" t="s">
        <v>362</v>
      </c>
      <c r="D25" t="str">
        <f>VLOOKUP(A25,Tabela1[],1,0)</f>
        <v>Lessingianthus westermanii</v>
      </c>
      <c r="E25"/>
    </row>
    <row r="26" spans="1:5" ht="18" hidden="1" customHeight="1" x14ac:dyDescent="0.3">
      <c r="A26" s="1" t="s">
        <v>383</v>
      </c>
      <c r="B26" s="2" t="s">
        <v>357</v>
      </c>
      <c r="C26" s="3" t="s">
        <v>362</v>
      </c>
      <c r="D26" t="str">
        <f>VLOOKUP(A26,Tabela1[],1,0)</f>
        <v>Lulia nervosa</v>
      </c>
      <c r="E26"/>
    </row>
    <row r="27" spans="1:5" ht="18" hidden="1" customHeight="1" x14ac:dyDescent="0.3">
      <c r="A27" s="1" t="s">
        <v>384</v>
      </c>
      <c r="B27" s="2" t="s">
        <v>357</v>
      </c>
      <c r="C27" s="3" t="s">
        <v>362</v>
      </c>
      <c r="D27" t="str">
        <f>VLOOKUP(A27,Tabela1[],1,0)</f>
        <v>Mikania pinnatiloba</v>
      </c>
      <c r="E27"/>
    </row>
    <row r="28" spans="1:5" ht="18" hidden="1" customHeight="1" x14ac:dyDescent="0.3">
      <c r="A28" s="1" t="s">
        <v>385</v>
      </c>
      <c r="B28" s="2" t="s">
        <v>357</v>
      </c>
      <c r="C28" s="3" t="s">
        <v>362</v>
      </c>
      <c r="D28" t="str">
        <f>VLOOKUP(A28,Tabela1[],1,0)</f>
        <v>Mikania viminea</v>
      </c>
      <c r="E28"/>
    </row>
    <row r="29" spans="1:5" s="12" customFormat="1" ht="18" customHeight="1" x14ac:dyDescent="0.3">
      <c r="A29" s="19" t="s">
        <v>668</v>
      </c>
      <c r="B29" s="21" t="s">
        <v>265</v>
      </c>
      <c r="C29" s="21" t="s">
        <v>253</v>
      </c>
      <c r="D29" s="12" t="e">
        <f>VLOOKUP(A29,Tabela1[],1,0)</f>
        <v>#N/A</v>
      </c>
      <c r="E29" s="12" t="s">
        <v>507</v>
      </c>
    </row>
    <row r="30" spans="1:5" ht="18" hidden="1" customHeight="1" x14ac:dyDescent="0.3">
      <c r="A30" s="1" t="s">
        <v>386</v>
      </c>
      <c r="B30" s="2" t="s">
        <v>357</v>
      </c>
      <c r="C30" s="3" t="s">
        <v>362</v>
      </c>
      <c r="D30" t="str">
        <f>VLOOKUP(A30,Tabela1[],1,0)</f>
        <v>Pamphalea smithii</v>
      </c>
      <c r="E30"/>
    </row>
    <row r="31" spans="1:5" s="12" customFormat="1" ht="18" customHeight="1" x14ac:dyDescent="0.3">
      <c r="A31" s="19" t="s">
        <v>669</v>
      </c>
      <c r="B31" s="21" t="s">
        <v>265</v>
      </c>
      <c r="C31" s="21" t="s">
        <v>253</v>
      </c>
      <c r="D31" s="12" t="e">
        <f>VLOOKUP(A31,Tabela1[],1,0)</f>
        <v>#N/A</v>
      </c>
      <c r="E31" s="12" t="s">
        <v>507</v>
      </c>
    </row>
    <row r="32" spans="1:5" ht="18" hidden="1" customHeight="1" x14ac:dyDescent="0.3">
      <c r="A32" s="4" t="s">
        <v>387</v>
      </c>
      <c r="B32" s="5" t="s">
        <v>357</v>
      </c>
      <c r="C32" s="6" t="s">
        <v>362</v>
      </c>
      <c r="D32" t="str">
        <f>VLOOKUP(A32,Tabela1[],1,0)</f>
        <v>Senecio heteroschizus</v>
      </c>
      <c r="E32" s="13" t="s">
        <v>507</v>
      </c>
    </row>
    <row r="33" spans="1:5" ht="18" hidden="1" customHeight="1" x14ac:dyDescent="0.3">
      <c r="A33" s="4" t="s">
        <v>388</v>
      </c>
      <c r="B33" s="5" t="s">
        <v>357</v>
      </c>
      <c r="C33" s="6" t="s">
        <v>362</v>
      </c>
      <c r="D33" t="str">
        <f>VLOOKUP(A33,Tabela1[],1,0)</f>
        <v>Stevia catharinensis</v>
      </c>
      <c r="E33" s="10" t="s">
        <v>506</v>
      </c>
    </row>
    <row r="34" spans="1:5" ht="18" hidden="1" customHeight="1" x14ac:dyDescent="0.3">
      <c r="A34" s="1" t="s">
        <v>655</v>
      </c>
      <c r="B34" s="5" t="s">
        <v>332</v>
      </c>
      <c r="C34" s="3" t="s">
        <v>253</v>
      </c>
      <c r="D34" t="str">
        <f>VLOOKUP(A34,Tabela1[],1,0)</f>
        <v>Pachystachys dubiosa</v>
      </c>
      <c r="E34" s="10"/>
    </row>
    <row r="35" spans="1:5" ht="18" hidden="1" customHeight="1" x14ac:dyDescent="0.3">
      <c r="A35" s="1" t="s">
        <v>389</v>
      </c>
      <c r="B35" s="2" t="s">
        <v>390</v>
      </c>
      <c r="C35" s="3" t="s">
        <v>362</v>
      </c>
      <c r="D35" t="str">
        <f>VLOOKUP(A35,Tabela1[],1,0)</f>
        <v>Lobelia langeana</v>
      </c>
      <c r="E35" s="10" t="s">
        <v>506</v>
      </c>
    </row>
    <row r="36" spans="1:5" ht="18" hidden="1" customHeight="1" x14ac:dyDescent="0.3">
      <c r="A36" s="4" t="s">
        <v>391</v>
      </c>
      <c r="B36" s="5" t="s">
        <v>392</v>
      </c>
      <c r="C36" s="6" t="s">
        <v>362</v>
      </c>
      <c r="D36" t="str">
        <f>VLOOKUP(A36,Tabela1[],1,0)</f>
        <v>Portulaca hatschbachii</v>
      </c>
      <c r="E36" s="10" t="s">
        <v>506</v>
      </c>
    </row>
    <row r="37" spans="1:5" ht="18" hidden="1" customHeight="1" x14ac:dyDescent="0.3">
      <c r="A37" s="1" t="s">
        <v>393</v>
      </c>
      <c r="B37" s="2" t="s">
        <v>394</v>
      </c>
      <c r="C37" s="3" t="s">
        <v>362</v>
      </c>
      <c r="D37" t="str">
        <f>VLOOKUP(A37,Tabela1[],1,0)</f>
        <v>Begonia pluvialis</v>
      </c>
      <c r="E37" s="10" t="s">
        <v>506</v>
      </c>
    </row>
    <row r="38" spans="1:5" ht="18" hidden="1" customHeight="1" x14ac:dyDescent="0.3">
      <c r="A38" s="1" t="s">
        <v>395</v>
      </c>
      <c r="B38" s="2" t="s">
        <v>396</v>
      </c>
      <c r="C38" s="3" t="s">
        <v>362</v>
      </c>
      <c r="D38" t="str">
        <f>VLOOKUP(A38,Tabela1[],1,0)</f>
        <v>Pouteria bullata</v>
      </c>
      <c r="E38" s="11" t="s">
        <v>509</v>
      </c>
    </row>
    <row r="39" spans="1:5" ht="18" hidden="1" customHeight="1" x14ac:dyDescent="0.3">
      <c r="A39" s="4" t="s">
        <v>397</v>
      </c>
      <c r="B39" s="5" t="s">
        <v>398</v>
      </c>
      <c r="C39" s="6" t="s">
        <v>362</v>
      </c>
      <c r="D39" t="str">
        <f>VLOOKUP(A39,Tabela1[],1,0)</f>
        <v>Mimosa bathyrrhena</v>
      </c>
      <c r="E39" s="11" t="s">
        <v>507</v>
      </c>
    </row>
    <row r="40" spans="1:5" ht="18" hidden="1" customHeight="1" x14ac:dyDescent="0.3">
      <c r="A40" s="4" t="s">
        <v>399</v>
      </c>
      <c r="B40" s="5" t="s">
        <v>398</v>
      </c>
      <c r="C40" s="6" t="s">
        <v>362</v>
      </c>
      <c r="D40" t="str">
        <f>VLOOKUP(A40,Tabela1[],1,0)</f>
        <v>Mimosa hatschbachii</v>
      </c>
      <c r="E40" s="11" t="s">
        <v>507</v>
      </c>
    </row>
    <row r="41" spans="1:5" ht="18" hidden="1" customHeight="1" x14ac:dyDescent="0.3">
      <c r="A41" s="1" t="s">
        <v>400</v>
      </c>
      <c r="B41" s="2" t="s">
        <v>398</v>
      </c>
      <c r="C41" s="3" t="s">
        <v>362</v>
      </c>
      <c r="D41" t="str">
        <f>VLOOKUP(A41,Tabela1[],1,0)</f>
        <v>Mimosa urticaria</v>
      </c>
      <c r="E41"/>
    </row>
    <row r="42" spans="1:5" ht="18" hidden="1" customHeight="1" x14ac:dyDescent="0.3">
      <c r="A42" s="4" t="s">
        <v>401</v>
      </c>
      <c r="B42" s="5" t="s">
        <v>402</v>
      </c>
      <c r="C42" s="6" t="s">
        <v>362</v>
      </c>
      <c r="D42" t="str">
        <f>VLOOKUP(A42,Tabela1[],1,0)</f>
        <v>Gyrostelma bornmuelleri</v>
      </c>
      <c r="E42"/>
    </row>
    <row r="43" spans="1:5" ht="18" hidden="1" customHeight="1" x14ac:dyDescent="0.3">
      <c r="A43" s="4" t="s">
        <v>403</v>
      </c>
      <c r="B43" s="5" t="s">
        <v>402</v>
      </c>
      <c r="C43" s="6" t="s">
        <v>362</v>
      </c>
      <c r="D43" t="str">
        <f>VLOOKUP(A43,Tabela1[],1,0)</f>
        <v>Jobinia hatschbachii</v>
      </c>
      <c r="E43"/>
    </row>
    <row r="44" spans="1:5" ht="18" hidden="1" customHeight="1" x14ac:dyDescent="0.3">
      <c r="A44" s="4" t="s">
        <v>404</v>
      </c>
      <c r="B44" s="5" t="s">
        <v>402</v>
      </c>
      <c r="C44" s="6" t="s">
        <v>362</v>
      </c>
      <c r="D44" t="str">
        <f>VLOOKUP(A44,Tabela1[],1,0)</f>
        <v>Matelea hatschbachii</v>
      </c>
      <c r="E44"/>
    </row>
    <row r="45" spans="1:5" ht="18" hidden="1" customHeight="1" x14ac:dyDescent="0.3">
      <c r="A45" s="1" t="s">
        <v>405</v>
      </c>
      <c r="B45" s="2" t="s">
        <v>402</v>
      </c>
      <c r="C45" s="3" t="s">
        <v>362</v>
      </c>
      <c r="D45" t="str">
        <f>VLOOKUP(A45,Tabela1[],1,0)</f>
        <v>Oxypetalum dusenii</v>
      </c>
      <c r="E45"/>
    </row>
    <row r="46" spans="1:5" ht="18" hidden="1" customHeight="1" x14ac:dyDescent="0.3">
      <c r="A46" s="1" t="s">
        <v>406</v>
      </c>
      <c r="B46" s="2" t="s">
        <v>407</v>
      </c>
      <c r="C46" s="3" t="s">
        <v>362</v>
      </c>
      <c r="D46" t="str">
        <f>VLOOKUP(A46,Tabela1[],1,0)</f>
        <v>Zygostigma australe</v>
      </c>
      <c r="E46"/>
    </row>
    <row r="47" spans="1:5" ht="18" hidden="1" customHeight="1" x14ac:dyDescent="0.3">
      <c r="A47" s="1" t="s">
        <v>408</v>
      </c>
      <c r="B47" s="2" t="s">
        <v>409</v>
      </c>
      <c r="C47" s="3" t="s">
        <v>362</v>
      </c>
      <c r="D47" t="str">
        <f>VLOOKUP(A47,Tabela1[],1,0)</f>
        <v>Spigelia vestita</v>
      </c>
      <c r="E47"/>
    </row>
    <row r="48" spans="1:5" ht="18" hidden="1" customHeight="1" x14ac:dyDescent="0.3">
      <c r="A48" s="1" t="s">
        <v>410</v>
      </c>
      <c r="B48" s="2" t="s">
        <v>411</v>
      </c>
      <c r="C48" s="3" t="s">
        <v>362</v>
      </c>
      <c r="D48" t="str">
        <f>VLOOKUP(A48,Tabela1[],1,0)</f>
        <v>Dyschoriste lavandulacea</v>
      </c>
      <c r="E48"/>
    </row>
    <row r="49" spans="1:5" s="12" customFormat="1" ht="18" customHeight="1" x14ac:dyDescent="0.3">
      <c r="A49" s="20" t="s">
        <v>670</v>
      </c>
      <c r="B49" s="22" t="s">
        <v>332</v>
      </c>
      <c r="C49" s="22" t="s">
        <v>253</v>
      </c>
      <c r="D49" s="12" t="e">
        <f>VLOOKUP(A49,Tabela1[],1,0)</f>
        <v>#N/A</v>
      </c>
      <c r="E49" s="12" t="s">
        <v>507</v>
      </c>
    </row>
    <row r="50" spans="1:5" ht="18" hidden="1" customHeight="1" x14ac:dyDescent="0.3">
      <c r="A50" s="4" t="s">
        <v>412</v>
      </c>
      <c r="B50" s="8" t="s">
        <v>411</v>
      </c>
      <c r="C50" s="6" t="s">
        <v>362</v>
      </c>
      <c r="D50" t="str">
        <f>VLOOKUP(A50,Tabela1[],1,0)</f>
        <v>Schaueria paranaensis</v>
      </c>
      <c r="E50" s="14" t="s">
        <v>506</v>
      </c>
    </row>
    <row r="51" spans="1:5" ht="18" hidden="1" customHeight="1" x14ac:dyDescent="0.3">
      <c r="A51" s="1" t="s">
        <v>413</v>
      </c>
      <c r="B51" s="2" t="s">
        <v>414</v>
      </c>
      <c r="C51" s="3" t="s">
        <v>362</v>
      </c>
      <c r="D51" t="str">
        <f>VLOOKUP(A51,Tabela1[],1,0)</f>
        <v>Anemopaegma arvense</v>
      </c>
      <c r="E51" s="10" t="s">
        <v>506</v>
      </c>
    </row>
    <row r="52" spans="1:5" ht="18" hidden="1" customHeight="1" x14ac:dyDescent="0.3">
      <c r="A52" s="4" t="s">
        <v>415</v>
      </c>
      <c r="B52" s="5" t="s">
        <v>416</v>
      </c>
      <c r="C52" s="6" t="s">
        <v>362</v>
      </c>
      <c r="D52" t="str">
        <f>VLOOKUP(A52,Tabela1[],1,0)</f>
        <v>Aloysia hatschbachii</v>
      </c>
      <c r="E52" s="10" t="s">
        <v>506</v>
      </c>
    </row>
    <row r="53" spans="1:5" s="12" customFormat="1" ht="18" customHeight="1" x14ac:dyDescent="0.3">
      <c r="A53" s="20" t="s">
        <v>671</v>
      </c>
      <c r="B53" s="22" t="s">
        <v>305</v>
      </c>
      <c r="C53" s="22" t="s">
        <v>253</v>
      </c>
      <c r="D53" s="12" t="e">
        <f>VLOOKUP(A53,Tabela1[],1,0)</f>
        <v>#N/A</v>
      </c>
      <c r="E53" s="23" t="s">
        <v>513</v>
      </c>
    </row>
    <row r="54" spans="1:5" ht="18" hidden="1" customHeight="1" x14ac:dyDescent="0.3">
      <c r="A54" s="1" t="s">
        <v>417</v>
      </c>
      <c r="B54" s="2" t="s">
        <v>418</v>
      </c>
      <c r="C54" s="3" t="s">
        <v>362</v>
      </c>
      <c r="D54" t="str">
        <f>VLOOKUP(A54,Tabela1[],1,0)</f>
        <v>Astraea cincta</v>
      </c>
      <c r="E54"/>
    </row>
    <row r="55" spans="1:5" s="12" customFormat="1" ht="18" customHeight="1" x14ac:dyDescent="0.3">
      <c r="A55" s="19" t="s">
        <v>672</v>
      </c>
      <c r="B55" s="21" t="s">
        <v>274</v>
      </c>
      <c r="C55" s="21" t="s">
        <v>253</v>
      </c>
      <c r="D55" s="12" t="e">
        <f>VLOOKUP(A55,Tabela1[],1,0)</f>
        <v>#N/A</v>
      </c>
      <c r="E55" s="23" t="s">
        <v>513</v>
      </c>
    </row>
    <row r="56" spans="1:5" s="12" customFormat="1" ht="18" customHeight="1" x14ac:dyDescent="0.3">
      <c r="A56" s="20" t="s">
        <v>673</v>
      </c>
      <c r="B56" s="22" t="s">
        <v>281</v>
      </c>
      <c r="C56" s="22" t="s">
        <v>253</v>
      </c>
      <c r="D56" s="12" t="e">
        <f>VLOOKUP(A56,Tabela1[],1,0)</f>
        <v>#N/A</v>
      </c>
      <c r="E56" s="23" t="s">
        <v>513</v>
      </c>
    </row>
    <row r="57" spans="1:5" ht="18" hidden="1" customHeight="1" x14ac:dyDescent="0.3">
      <c r="A57" s="1" t="s">
        <v>419</v>
      </c>
      <c r="B57" s="2" t="s">
        <v>420</v>
      </c>
      <c r="C57" s="3" t="s">
        <v>362</v>
      </c>
      <c r="D57" t="str">
        <f>VLOOKUP(A57,Tabela1[],1,0)</f>
        <v>Passiflora setulosa</v>
      </c>
      <c r="E57"/>
    </row>
    <row r="58" spans="1:5" ht="18" hidden="1" customHeight="1" x14ac:dyDescent="0.3">
      <c r="A58" s="1" t="s">
        <v>421</v>
      </c>
      <c r="B58" s="2" t="s">
        <v>422</v>
      </c>
      <c r="C58" s="3" t="s">
        <v>362</v>
      </c>
      <c r="D58" t="str">
        <f>VLOOKUP(A58,Tabela1[],1,0)</f>
        <v>Crocanthemum brasiliensis</v>
      </c>
      <c r="E58"/>
    </row>
    <row r="59" spans="1:5" ht="18" hidden="1" customHeight="1" x14ac:dyDescent="0.3">
      <c r="A59" s="1" t="s">
        <v>423</v>
      </c>
      <c r="B59" s="2" t="s">
        <v>424</v>
      </c>
      <c r="C59" s="3" t="s">
        <v>362</v>
      </c>
      <c r="D59" t="str">
        <f>VLOOKUP(A59,Tabela1[],1,0)</f>
        <v>Monteiroa smithii</v>
      </c>
      <c r="E59"/>
    </row>
    <row r="60" spans="1:5" ht="18" hidden="1" customHeight="1" x14ac:dyDescent="0.3">
      <c r="A60" s="4" t="s">
        <v>425</v>
      </c>
      <c r="B60" s="5" t="s">
        <v>424</v>
      </c>
      <c r="C60" s="6" t="s">
        <v>362</v>
      </c>
      <c r="D60" t="str">
        <f>VLOOKUP(A60,Tabela1[],1,0)</f>
        <v>Pavonia hatschbachii</v>
      </c>
      <c r="E60"/>
    </row>
    <row r="61" spans="1:5" ht="18" hidden="1" customHeight="1" x14ac:dyDescent="0.3">
      <c r="A61" s="1" t="s">
        <v>426</v>
      </c>
      <c r="B61" s="2" t="s">
        <v>427</v>
      </c>
      <c r="C61" s="3" t="s">
        <v>362</v>
      </c>
      <c r="D61" t="str">
        <f>VLOOKUP(A61,Tabela1[],1,0)</f>
        <v>Cuphea glaziovii</v>
      </c>
      <c r="E61"/>
    </row>
    <row r="62" spans="1:5" ht="18" hidden="1" customHeight="1" x14ac:dyDescent="0.3">
      <c r="A62" s="4" t="s">
        <v>428</v>
      </c>
      <c r="B62" s="5" t="s">
        <v>429</v>
      </c>
      <c r="C62" s="6" t="s">
        <v>362</v>
      </c>
      <c r="D62" t="str">
        <f>VLOOKUP(A62,Tabela1[],1,0)</f>
        <v>Bertolonia paranaensis</v>
      </c>
      <c r="E62"/>
    </row>
    <row r="63" spans="1:5" ht="18" hidden="1" customHeight="1" x14ac:dyDescent="0.3">
      <c r="A63" s="4" t="s">
        <v>430</v>
      </c>
      <c r="B63" s="5" t="s">
        <v>429</v>
      </c>
      <c r="C63" s="6" t="s">
        <v>362</v>
      </c>
      <c r="D63" t="str">
        <f>VLOOKUP(A63,Tabela1[],1,0)</f>
        <v>Leandra hatschbachii</v>
      </c>
      <c r="E63"/>
    </row>
    <row r="64" spans="1:5" s="12" customFormat="1" ht="18" customHeight="1" x14ac:dyDescent="0.3">
      <c r="A64" s="20" t="s">
        <v>674</v>
      </c>
      <c r="B64" s="22" t="s">
        <v>261</v>
      </c>
      <c r="C64" s="22" t="s">
        <v>253</v>
      </c>
      <c r="D64" s="12" t="e">
        <f>VLOOKUP(A64,Tabela1[],1,0)</f>
        <v>#N/A</v>
      </c>
      <c r="E64" s="24" t="s">
        <v>509</v>
      </c>
    </row>
    <row r="65" spans="1:5" ht="18" hidden="1" customHeight="1" x14ac:dyDescent="0.3">
      <c r="A65" s="4" t="s">
        <v>432</v>
      </c>
      <c r="B65" s="5" t="s">
        <v>431</v>
      </c>
      <c r="C65" s="6" t="s">
        <v>362</v>
      </c>
      <c r="D65" t="str">
        <f>VLOOKUP(A65,Tabela1[],1,0)</f>
        <v>Eugenia macrobracteolata</v>
      </c>
      <c r="E65" s="13" t="s">
        <v>507</v>
      </c>
    </row>
    <row r="66" spans="1:5" ht="18" hidden="1" customHeight="1" x14ac:dyDescent="0.3">
      <c r="A66" s="9" t="s">
        <v>656</v>
      </c>
      <c r="B66" s="2" t="s">
        <v>431</v>
      </c>
      <c r="C66" s="3" t="s">
        <v>362</v>
      </c>
      <c r="D66" t="str">
        <f>VLOOKUP(A66,Tabela1[],1,0)</f>
        <v>Eugenia pachyclada</v>
      </c>
      <c r="E66" s="15" t="s">
        <v>507</v>
      </c>
    </row>
    <row r="67" spans="1:5" ht="18" hidden="1" customHeight="1" x14ac:dyDescent="0.3">
      <c r="A67" s="1" t="s">
        <v>433</v>
      </c>
      <c r="B67" s="2" t="s">
        <v>431</v>
      </c>
      <c r="C67" s="3" t="s">
        <v>362</v>
      </c>
      <c r="D67" t="str">
        <f>VLOOKUP(A67,Tabela1[],1,0)</f>
        <v>Eugenia pruinosa</v>
      </c>
      <c r="E67"/>
    </row>
    <row r="68" spans="1:5" ht="18" hidden="1" customHeight="1" x14ac:dyDescent="0.3">
      <c r="A68" s="1" t="s">
        <v>434</v>
      </c>
      <c r="B68" s="2" t="s">
        <v>431</v>
      </c>
      <c r="C68" s="3" t="s">
        <v>362</v>
      </c>
      <c r="D68" t="str">
        <f>VLOOKUP(A68,Tabela1[],1,0)</f>
        <v>Myrceugenia franciscensis</v>
      </c>
      <c r="E68"/>
    </row>
    <row r="69" spans="1:5" ht="18" hidden="1" customHeight="1" x14ac:dyDescent="0.3">
      <c r="A69" s="1" t="s">
        <v>435</v>
      </c>
      <c r="B69" s="2" t="s">
        <v>431</v>
      </c>
      <c r="C69" s="3" t="s">
        <v>362</v>
      </c>
      <c r="D69" t="str">
        <f>VLOOKUP(A69,Tabela1[],1,0)</f>
        <v>Myrceugenia gertii</v>
      </c>
      <c r="E69"/>
    </row>
    <row r="70" spans="1:5" ht="18" hidden="1" customHeight="1" x14ac:dyDescent="0.3">
      <c r="A70" s="1" t="s">
        <v>436</v>
      </c>
      <c r="B70" s="2" t="s">
        <v>431</v>
      </c>
      <c r="C70" s="3" t="s">
        <v>362</v>
      </c>
      <c r="D70" t="str">
        <f>VLOOKUP(A70,Tabela1[],1,0)</f>
        <v>Myrcia rupicola</v>
      </c>
      <c r="E70"/>
    </row>
    <row r="71" spans="1:5" ht="18" hidden="1" customHeight="1" x14ac:dyDescent="0.3">
      <c r="A71" s="4" t="s">
        <v>437</v>
      </c>
      <c r="B71" s="5" t="s">
        <v>431</v>
      </c>
      <c r="C71" s="6" t="s">
        <v>362</v>
      </c>
      <c r="D71" t="str">
        <f>VLOOKUP(A71,Tabela1[],1,0)</f>
        <v>Plinia hatschbachii</v>
      </c>
      <c r="E71"/>
    </row>
    <row r="72" spans="1:5" ht="18" hidden="1" customHeight="1" x14ac:dyDescent="0.3">
      <c r="A72" s="1" t="s">
        <v>438</v>
      </c>
      <c r="B72" s="2" t="s">
        <v>431</v>
      </c>
      <c r="C72" s="3" t="s">
        <v>362</v>
      </c>
      <c r="D72" t="str">
        <f>VLOOKUP(A72,Tabela1[],1,0)</f>
        <v>Psidium reptans</v>
      </c>
      <c r="E72"/>
    </row>
    <row r="73" spans="1:5" ht="18" hidden="1" customHeight="1" x14ac:dyDescent="0.3">
      <c r="A73" s="16" t="s">
        <v>658</v>
      </c>
      <c r="B73" s="5" t="s">
        <v>439</v>
      </c>
      <c r="C73" s="6" t="s">
        <v>362</v>
      </c>
      <c r="D73" t="str">
        <f>VLOOKUP(A73,Tabela1[],1,0)</f>
        <v>Roupala asplenioides</v>
      </c>
      <c r="E73" s="15"/>
    </row>
    <row r="74" spans="1:5" ht="18" hidden="1" customHeight="1" x14ac:dyDescent="0.3">
      <c r="A74" s="1" t="s">
        <v>440</v>
      </c>
      <c r="B74" s="2" t="s">
        <v>441</v>
      </c>
      <c r="C74" s="3" t="s">
        <v>362</v>
      </c>
      <c r="D74" t="str">
        <f>VLOOKUP(A74,Tabela1[],1,0)</f>
        <v>Schwenckia curviflora</v>
      </c>
      <c r="E74"/>
    </row>
    <row r="75" spans="1:5" ht="18" hidden="1" customHeight="1" x14ac:dyDescent="0.3">
      <c r="A75" s="1" t="s">
        <v>442</v>
      </c>
      <c r="B75" s="2" t="s">
        <v>443</v>
      </c>
      <c r="C75" s="3" t="s">
        <v>362</v>
      </c>
      <c r="D75" t="str">
        <f>VLOOKUP(A75,Tabela1[],1,0)</f>
        <v>Ocotea odorifera</v>
      </c>
      <c r="E75"/>
    </row>
    <row r="76" spans="1:5" ht="18" hidden="1" customHeight="1" x14ac:dyDescent="0.3">
      <c r="A76" s="1" t="s">
        <v>444</v>
      </c>
      <c r="B76" s="2" t="s">
        <v>443</v>
      </c>
      <c r="C76" s="3" t="s">
        <v>362</v>
      </c>
      <c r="D76" t="str">
        <f>VLOOKUP(A76,Tabela1[],1,0)</f>
        <v>Ocotea porosa</v>
      </c>
      <c r="E76"/>
    </row>
    <row r="77" spans="1:5" ht="18" hidden="1" customHeight="1" x14ac:dyDescent="0.3">
      <c r="A77" s="9" t="s">
        <v>340</v>
      </c>
      <c r="B77" s="2" t="s">
        <v>368</v>
      </c>
      <c r="C77" s="3" t="s">
        <v>362</v>
      </c>
      <c r="D77" t="str">
        <f>VLOOKUP(A77,Tabela1[],1,0)</f>
        <v>Zephyranthes blumenavia</v>
      </c>
      <c r="E77"/>
    </row>
    <row r="78" spans="1:5" ht="18" hidden="1" customHeight="1" x14ac:dyDescent="0.3">
      <c r="A78" s="4" t="s">
        <v>445</v>
      </c>
      <c r="B78" s="5" t="s">
        <v>368</v>
      </c>
      <c r="C78" s="6" t="s">
        <v>362</v>
      </c>
      <c r="D78" t="str">
        <f>VLOOKUP(A78,Tabela1[],1,0)</f>
        <v>Hippeastrum santacatarina</v>
      </c>
      <c r="E78"/>
    </row>
    <row r="79" spans="1:5" ht="18" hidden="1" customHeight="1" x14ac:dyDescent="0.3">
      <c r="A79" s="1" t="s">
        <v>446</v>
      </c>
      <c r="B79" s="2" t="s">
        <v>368</v>
      </c>
      <c r="C79" s="3" t="s">
        <v>362</v>
      </c>
      <c r="D79" t="str">
        <f>VLOOKUP(A79,Tabela1[],1,0)</f>
        <v>Hippeastrum striatum</v>
      </c>
      <c r="E79"/>
    </row>
    <row r="80" spans="1:5" ht="18" hidden="1" customHeight="1" x14ac:dyDescent="0.3">
      <c r="A80" s="1" t="s">
        <v>447</v>
      </c>
      <c r="B80" s="2" t="s">
        <v>368</v>
      </c>
      <c r="C80" s="3" t="s">
        <v>362</v>
      </c>
      <c r="D80" t="str">
        <f>VLOOKUP(A80,Tabela1[],1,0)</f>
        <v>Zephyranthes paranaensis</v>
      </c>
      <c r="E80"/>
    </row>
    <row r="81" spans="1:5" ht="18" hidden="1" customHeight="1" x14ac:dyDescent="0.3">
      <c r="A81" s="4" t="s">
        <v>448</v>
      </c>
      <c r="B81" s="5" t="s">
        <v>370</v>
      </c>
      <c r="C81" s="6" t="s">
        <v>362</v>
      </c>
      <c r="D81" t="str">
        <f>VLOOKUP(A81,Tabela1[],1,0)</f>
        <v>Acianthera langeana</v>
      </c>
      <c r="E81"/>
    </row>
    <row r="82" spans="1:5" ht="18" hidden="1" customHeight="1" x14ac:dyDescent="0.3">
      <c r="A82" s="9" t="s">
        <v>510</v>
      </c>
      <c r="B82" s="2" t="s">
        <v>370</v>
      </c>
      <c r="C82" s="3" t="s">
        <v>362</v>
      </c>
      <c r="D82" t="str">
        <f>VLOOKUP(A82,Tabela1[],1,0)</f>
        <v>Anathallis pabstii</v>
      </c>
      <c r="E82"/>
    </row>
    <row r="83" spans="1:5" ht="18" hidden="1" customHeight="1" x14ac:dyDescent="0.3">
      <c r="A83" s="1" t="s">
        <v>449</v>
      </c>
      <c r="B83" s="2" t="s">
        <v>370</v>
      </c>
      <c r="C83" s="3" t="s">
        <v>362</v>
      </c>
      <c r="D83" t="str">
        <f>VLOOKUP(A83,Tabela1[],1,0)</f>
        <v>Barbosella trilobata</v>
      </c>
      <c r="E83"/>
    </row>
    <row r="84" spans="1:5" ht="18" hidden="1" customHeight="1" x14ac:dyDescent="0.3">
      <c r="A84" s="1" t="s">
        <v>450</v>
      </c>
      <c r="B84" s="7" t="s">
        <v>370</v>
      </c>
      <c r="C84" s="3" t="s">
        <v>362</v>
      </c>
      <c r="D84" t="str">
        <f>VLOOKUP(A84,Tabela1[],1,0)</f>
        <v>Bipinnula penicillata</v>
      </c>
      <c r="E84"/>
    </row>
    <row r="85" spans="1:5" ht="18" hidden="1" customHeight="1" x14ac:dyDescent="0.3">
      <c r="A85" s="1" t="s">
        <v>451</v>
      </c>
      <c r="B85" s="7" t="s">
        <v>370</v>
      </c>
      <c r="C85" s="3" t="s">
        <v>362</v>
      </c>
      <c r="D85" t="str">
        <f>VLOOKUP(A85,Tabela1[],1,0)</f>
        <v>Cleistes aphylla</v>
      </c>
      <c r="E85"/>
    </row>
    <row r="86" spans="1:5" ht="18" hidden="1" customHeight="1" x14ac:dyDescent="0.3">
      <c r="A86" s="1" t="s">
        <v>452</v>
      </c>
      <c r="B86" s="7" t="s">
        <v>370</v>
      </c>
      <c r="C86" s="3" t="s">
        <v>362</v>
      </c>
      <c r="D86" t="str">
        <f>VLOOKUP(A86,Tabela1[],1,0)</f>
        <v>Cyclopogon dutrae</v>
      </c>
      <c r="E86"/>
    </row>
    <row r="87" spans="1:5" ht="18" hidden="1" customHeight="1" x14ac:dyDescent="0.3">
      <c r="A87" s="4" t="s">
        <v>453</v>
      </c>
      <c r="B87" s="8" t="s">
        <v>370</v>
      </c>
      <c r="C87" s="6" t="s">
        <v>362</v>
      </c>
      <c r="D87" t="str">
        <f>VLOOKUP(A87,Tabela1[],1,0)</f>
        <v>Habenaria piraquarensis</v>
      </c>
      <c r="E87"/>
    </row>
    <row r="88" spans="1:5" ht="18" hidden="1" customHeight="1" x14ac:dyDescent="0.3">
      <c r="A88" s="1" t="s">
        <v>454</v>
      </c>
      <c r="B88" s="7" t="s">
        <v>370</v>
      </c>
      <c r="C88" s="3" t="s">
        <v>362</v>
      </c>
      <c r="D88" t="str">
        <f>VLOOKUP(A88,Tabela1[],1,0)</f>
        <v>Octomeria lichenicola</v>
      </c>
      <c r="E88"/>
    </row>
    <row r="89" spans="1:5" ht="18" hidden="1" customHeight="1" x14ac:dyDescent="0.3">
      <c r="A89" s="1" t="s">
        <v>455</v>
      </c>
      <c r="B89" s="7" t="s">
        <v>370</v>
      </c>
      <c r="C89" s="3" t="s">
        <v>362</v>
      </c>
      <c r="D89" t="str">
        <f>VLOOKUP(A89,Tabela1[],1,0)</f>
        <v>Pabstiella bacillaris</v>
      </c>
      <c r="E89"/>
    </row>
    <row r="90" spans="1:5" ht="18" hidden="1" customHeight="1" x14ac:dyDescent="0.3">
      <c r="A90" s="4" t="s">
        <v>456</v>
      </c>
      <c r="B90" s="5" t="s">
        <v>457</v>
      </c>
      <c r="C90" s="6" t="s">
        <v>362</v>
      </c>
      <c r="D90" t="str">
        <f>VLOOKUP(A90,Tabela1[],1,0)</f>
        <v>Dioscorea sanpaulensis</v>
      </c>
      <c r="E90" s="15"/>
    </row>
    <row r="91" spans="1:5" ht="18" hidden="1" customHeight="1" x14ac:dyDescent="0.3">
      <c r="A91" s="4" t="s">
        <v>458</v>
      </c>
      <c r="B91" s="5" t="s">
        <v>459</v>
      </c>
      <c r="C91" s="6" t="s">
        <v>362</v>
      </c>
      <c r="D91" t="str">
        <f>VLOOKUP(A91,Tabela1[],1,0)</f>
        <v>Barbacenia paranaensis</v>
      </c>
      <c r="E91"/>
    </row>
    <row r="92" spans="1:5" ht="18" hidden="1" customHeight="1" x14ac:dyDescent="0.3">
      <c r="A92" s="1" t="s">
        <v>460</v>
      </c>
      <c r="B92" s="2" t="s">
        <v>373</v>
      </c>
      <c r="C92" s="3" t="s">
        <v>362</v>
      </c>
      <c r="D92" t="str">
        <f>VLOOKUP(A92,Tabela1[],1,0)</f>
        <v>Dyckia fosteriana</v>
      </c>
      <c r="E92"/>
    </row>
    <row r="93" spans="1:5" ht="18" hidden="1" customHeight="1" x14ac:dyDescent="0.3">
      <c r="A93" s="1" t="s">
        <v>461</v>
      </c>
      <c r="B93" s="2" t="s">
        <v>373</v>
      </c>
      <c r="C93" s="3" t="s">
        <v>362</v>
      </c>
      <c r="D93" t="str">
        <f>VLOOKUP(A93,Tabela1[],1,0)</f>
        <v>Vriesea pinottii</v>
      </c>
      <c r="E93"/>
    </row>
    <row r="94" spans="1:5" ht="18" hidden="1" customHeight="1" x14ac:dyDescent="0.3">
      <c r="A94" s="1" t="s">
        <v>462</v>
      </c>
      <c r="B94" s="2" t="s">
        <v>463</v>
      </c>
      <c r="C94" s="3" t="s">
        <v>362</v>
      </c>
      <c r="D94" t="str">
        <f>VLOOKUP(A94,Tabela1[],1,0)</f>
        <v>Araucaria angustifolia</v>
      </c>
      <c r="E94"/>
    </row>
    <row r="95" spans="1:5" ht="18" hidden="1" customHeight="1" x14ac:dyDescent="0.3">
      <c r="A95" s="1" t="s">
        <v>471</v>
      </c>
      <c r="B95" s="2" t="s">
        <v>354</v>
      </c>
      <c r="C95" s="3" t="s">
        <v>358</v>
      </c>
      <c r="D95" t="str">
        <f>VLOOKUP(A95,Tabela1[],1,0)</f>
        <v>Lilaeopsis brasiliensis</v>
      </c>
      <c r="E95"/>
    </row>
    <row r="96" spans="1:5" ht="18" hidden="1" customHeight="1" x14ac:dyDescent="0.3">
      <c r="A96" s="1" t="s">
        <v>472</v>
      </c>
      <c r="B96" s="2" t="s">
        <v>357</v>
      </c>
      <c r="C96" s="3" t="s">
        <v>358</v>
      </c>
      <c r="D96" t="str">
        <f>VLOOKUP(A96,Tabela1[],1,0)</f>
        <v>Calea acaulis</v>
      </c>
      <c r="E96"/>
    </row>
    <row r="97" spans="1:5" ht="18" hidden="1" customHeight="1" x14ac:dyDescent="0.3">
      <c r="A97" s="1" t="s">
        <v>473</v>
      </c>
      <c r="B97" s="2" t="s">
        <v>357</v>
      </c>
      <c r="C97" s="3" t="s">
        <v>358</v>
      </c>
      <c r="D97" t="str">
        <f>VLOOKUP(A97,Tabela1[],1,0)</f>
        <v>Calea gentianoides</v>
      </c>
      <c r="E97"/>
    </row>
    <row r="98" spans="1:5" ht="18" hidden="1" customHeight="1" x14ac:dyDescent="0.3">
      <c r="A98" s="1" t="s">
        <v>474</v>
      </c>
      <c r="B98" s="2" t="s">
        <v>357</v>
      </c>
      <c r="C98" s="3" t="s">
        <v>358</v>
      </c>
      <c r="D98" t="str">
        <f>VLOOKUP(A98,Tabela1[],1,0)</f>
        <v>Chrysolaena nicolackii</v>
      </c>
      <c r="E98"/>
    </row>
    <row r="99" spans="1:5" ht="18" hidden="1" customHeight="1" x14ac:dyDescent="0.3">
      <c r="A99" s="9" t="s">
        <v>325</v>
      </c>
      <c r="B99" s="2" t="s">
        <v>357</v>
      </c>
      <c r="C99" s="3" t="s">
        <v>358</v>
      </c>
      <c r="D99" t="str">
        <f>VLOOKUP(A99,Tabela1[],1,0)</f>
        <v>Vickia rotundifolia</v>
      </c>
      <c r="E99"/>
    </row>
    <row r="100" spans="1:5" ht="18" hidden="1" customHeight="1" x14ac:dyDescent="0.3">
      <c r="A100" s="1" t="s">
        <v>475</v>
      </c>
      <c r="B100" s="2" t="s">
        <v>357</v>
      </c>
      <c r="C100" s="3" t="s">
        <v>358</v>
      </c>
      <c r="D100" t="str">
        <f>VLOOKUP(A100,Tabela1[],1,0)</f>
        <v>Lessingianthus exiguus</v>
      </c>
      <c r="E100"/>
    </row>
    <row r="101" spans="1:5" ht="18" hidden="1" customHeight="1" x14ac:dyDescent="0.3">
      <c r="A101" s="1" t="s">
        <v>476</v>
      </c>
      <c r="B101" s="2" t="s">
        <v>357</v>
      </c>
      <c r="C101" s="3" t="s">
        <v>358</v>
      </c>
      <c r="D101" t="str">
        <f>VLOOKUP(A101,Tabela1[],1,0)</f>
        <v>Lessingianthus reitzianus</v>
      </c>
      <c r="E101"/>
    </row>
    <row r="102" spans="1:5" ht="18" hidden="1" customHeight="1" x14ac:dyDescent="0.3">
      <c r="A102" s="1" t="s">
        <v>477</v>
      </c>
      <c r="B102" s="2" t="s">
        <v>357</v>
      </c>
      <c r="C102" s="3" t="s">
        <v>358</v>
      </c>
      <c r="D102" t="str">
        <f>VLOOKUP(A102,Tabela1[],1,0)</f>
        <v>Senecio langei</v>
      </c>
      <c r="E102"/>
    </row>
    <row r="103" spans="1:5" ht="18" hidden="1" customHeight="1" x14ac:dyDescent="0.3">
      <c r="A103" s="1" t="s">
        <v>478</v>
      </c>
      <c r="B103" s="2" t="s">
        <v>357</v>
      </c>
      <c r="C103" s="3" t="s">
        <v>358</v>
      </c>
      <c r="D103" t="str">
        <f>VLOOKUP(A103,Tabela1[],1,0)</f>
        <v>Trichocline linearifolia</v>
      </c>
      <c r="E103"/>
    </row>
    <row r="104" spans="1:5" ht="18" hidden="1" customHeight="1" x14ac:dyDescent="0.3">
      <c r="A104" s="1" t="s">
        <v>479</v>
      </c>
      <c r="B104" s="2" t="s">
        <v>357</v>
      </c>
      <c r="C104" s="3" t="s">
        <v>358</v>
      </c>
      <c r="D104" t="str">
        <f>VLOOKUP(A104,Tabela1[],1,0)</f>
        <v>Trixis glaziovii</v>
      </c>
      <c r="E104"/>
    </row>
    <row r="105" spans="1:5" ht="18" hidden="1" customHeight="1" x14ac:dyDescent="0.3">
      <c r="A105" s="4" t="s">
        <v>480</v>
      </c>
      <c r="B105" s="5" t="s">
        <v>464</v>
      </c>
      <c r="C105" s="6" t="s">
        <v>358</v>
      </c>
      <c r="D105" t="str">
        <f>VLOOKUP(A105,Tabela1[],1,0)</f>
        <v>Gomphrena paranensis</v>
      </c>
      <c r="E105"/>
    </row>
    <row r="106" spans="1:5" ht="18" hidden="1" customHeight="1" x14ac:dyDescent="0.3">
      <c r="A106" s="1" t="s">
        <v>481</v>
      </c>
      <c r="B106" s="2" t="s">
        <v>464</v>
      </c>
      <c r="C106" s="3" t="s">
        <v>358</v>
      </c>
      <c r="D106" t="str">
        <f>VLOOKUP(A106,Tabela1[],1,0)</f>
        <v>Gomphrena regeliana</v>
      </c>
      <c r="E106"/>
    </row>
    <row r="107" spans="1:5" ht="18" hidden="1" customHeight="1" x14ac:dyDescent="0.3">
      <c r="A107" s="1" t="s">
        <v>482</v>
      </c>
      <c r="B107" s="2" t="s">
        <v>483</v>
      </c>
      <c r="C107" s="3" t="s">
        <v>358</v>
      </c>
      <c r="D107" t="str">
        <f>VLOOKUP(A107,Tabela1[],1,0)</f>
        <v>Valeriana reitziana</v>
      </c>
      <c r="E107"/>
    </row>
    <row r="108" spans="1:5" ht="18" hidden="1" customHeight="1" x14ac:dyDescent="0.3">
      <c r="A108" s="4" t="s">
        <v>484</v>
      </c>
      <c r="B108" s="5" t="s">
        <v>465</v>
      </c>
      <c r="C108" s="6" t="s">
        <v>358</v>
      </c>
      <c r="D108" t="str">
        <f>VLOOKUP(A108,Tabela1[],1,0)</f>
        <v>Escallonia obtusissima</v>
      </c>
      <c r="E108"/>
    </row>
    <row r="109" spans="1:5" ht="18" hidden="1" customHeight="1" x14ac:dyDescent="0.3">
      <c r="A109" s="4" t="s">
        <v>485</v>
      </c>
      <c r="B109" s="5" t="s">
        <v>398</v>
      </c>
      <c r="C109" s="6" t="s">
        <v>358</v>
      </c>
      <c r="D109" t="str">
        <f>VLOOKUP(A109,Tabela1[],1,0)</f>
        <v>Gleditsia amorphoides</v>
      </c>
      <c r="E109"/>
    </row>
    <row r="110" spans="1:5" ht="18" hidden="1" customHeight="1" x14ac:dyDescent="0.3">
      <c r="A110" s="1" t="s">
        <v>486</v>
      </c>
      <c r="B110" s="2" t="s">
        <v>402</v>
      </c>
      <c r="C110" s="3" t="s">
        <v>358</v>
      </c>
      <c r="D110" t="str">
        <f>VLOOKUP(A110,Tabela1[],1,0)</f>
        <v>Matelea glaziovii</v>
      </c>
      <c r="E110"/>
    </row>
    <row r="111" spans="1:5" ht="18" hidden="1" customHeight="1" x14ac:dyDescent="0.3">
      <c r="A111" s="1" t="s">
        <v>487</v>
      </c>
      <c r="B111" s="2" t="s">
        <v>360</v>
      </c>
      <c r="C111" s="3" t="s">
        <v>358</v>
      </c>
      <c r="D111" t="str">
        <f>VLOOKUP(A111,Tabela1[],1,0)</f>
        <v>Galianthe elegans</v>
      </c>
      <c r="E111"/>
    </row>
    <row r="112" spans="1:5" ht="18" hidden="1" customHeight="1" x14ac:dyDescent="0.3">
      <c r="A112" s="4" t="s">
        <v>488</v>
      </c>
      <c r="B112" s="8" t="s">
        <v>411</v>
      </c>
      <c r="C112" s="6" t="s">
        <v>358</v>
      </c>
      <c r="D112" t="str">
        <f>VLOOKUP(A112,Tabela1[],1,0)</f>
        <v>Justicia ramulosa</v>
      </c>
      <c r="E112"/>
    </row>
    <row r="113" spans="1:5" s="12" customFormat="1" ht="18" customHeight="1" x14ac:dyDescent="0.3">
      <c r="A113" s="20" t="s">
        <v>675</v>
      </c>
      <c r="B113" s="22" t="s">
        <v>270</v>
      </c>
      <c r="C113" s="22" t="s">
        <v>252</v>
      </c>
      <c r="D113" s="12" t="e">
        <f>VLOOKUP(A113,Tabela1[],1,0)</f>
        <v>#N/A</v>
      </c>
      <c r="E113" s="12" t="s">
        <v>511</v>
      </c>
    </row>
    <row r="114" spans="1:5" ht="18" hidden="1" customHeight="1" x14ac:dyDescent="0.3">
      <c r="A114" s="1" t="s">
        <v>489</v>
      </c>
      <c r="B114" s="2" t="s">
        <v>466</v>
      </c>
      <c r="C114" s="3" t="s">
        <v>358</v>
      </c>
      <c r="D114" t="str">
        <f>VLOOKUP(A114,Tabela1[],1,0)</f>
        <v>Cyanocephalus apertiflorus</v>
      </c>
      <c r="E114"/>
    </row>
    <row r="115" spans="1:5" ht="18" hidden="1" customHeight="1" x14ac:dyDescent="0.3">
      <c r="A115" s="4" t="s">
        <v>490</v>
      </c>
      <c r="B115" s="5" t="s">
        <v>418</v>
      </c>
      <c r="C115" s="6" t="s">
        <v>358</v>
      </c>
      <c r="D115" t="str">
        <f>VLOOKUP(A115,Tabela1[],1,0)</f>
        <v>Caperonia buettneriacea</v>
      </c>
      <c r="E115"/>
    </row>
    <row r="116" spans="1:5" s="12" customFormat="1" ht="18" customHeight="1" x14ac:dyDescent="0.3">
      <c r="A116" s="20" t="s">
        <v>676</v>
      </c>
      <c r="B116" s="22" t="s">
        <v>274</v>
      </c>
      <c r="C116" s="22" t="s">
        <v>252</v>
      </c>
      <c r="D116" s="12" t="e">
        <f>VLOOKUP(A116,Tabela1[],1,0)</f>
        <v>#N/A</v>
      </c>
      <c r="E116" s="12" t="s">
        <v>513</v>
      </c>
    </row>
    <row r="117" spans="1:5" ht="18" hidden="1" customHeight="1" x14ac:dyDescent="0.3">
      <c r="A117" s="4" t="s">
        <v>491</v>
      </c>
      <c r="B117" s="5" t="s">
        <v>418</v>
      </c>
      <c r="C117" s="6" t="s">
        <v>358</v>
      </c>
      <c r="D117" t="str">
        <f>VLOOKUP(A117,Tabela1[],1,0)</f>
        <v>Manihot procumbens</v>
      </c>
      <c r="E117"/>
    </row>
    <row r="118" spans="1:5" ht="18" hidden="1" customHeight="1" x14ac:dyDescent="0.3">
      <c r="A118" s="1" t="s">
        <v>492</v>
      </c>
      <c r="B118" s="2" t="s">
        <v>361</v>
      </c>
      <c r="C118" s="3" t="s">
        <v>358</v>
      </c>
      <c r="D118" t="str">
        <f>VLOOKUP(A118,Tabela1[],1,0)</f>
        <v>Heteropterys dusenii</v>
      </c>
      <c r="E118"/>
    </row>
    <row r="119" spans="1:5" ht="18" hidden="1" customHeight="1" x14ac:dyDescent="0.3">
      <c r="A119" s="1" t="s">
        <v>493</v>
      </c>
      <c r="B119" s="2" t="s">
        <v>467</v>
      </c>
      <c r="C119" s="3" t="s">
        <v>358</v>
      </c>
      <c r="D119" t="str">
        <f>VLOOKUP(A119,Tabela1[],1,0)</f>
        <v>Abatia angeliana</v>
      </c>
      <c r="E119"/>
    </row>
    <row r="120" spans="1:5" s="12" customFormat="1" ht="18" customHeight="1" x14ac:dyDescent="0.3">
      <c r="A120" s="19" t="s">
        <v>677</v>
      </c>
      <c r="B120" s="21" t="s">
        <v>320</v>
      </c>
      <c r="C120" s="21" t="s">
        <v>252</v>
      </c>
      <c r="D120" s="12" t="str">
        <f>VLOOKUP(A120,Tabela1[],1,0)</f>
        <v>Casearia paranaensis</v>
      </c>
      <c r="E120" s="12" t="s">
        <v>511</v>
      </c>
    </row>
    <row r="121" spans="1:5" ht="18" hidden="1" customHeight="1" x14ac:dyDescent="0.3">
      <c r="A121" s="9" t="s">
        <v>514</v>
      </c>
      <c r="B121" s="2" t="s">
        <v>431</v>
      </c>
      <c r="C121" s="3" t="s">
        <v>358</v>
      </c>
      <c r="D121" t="str">
        <f>VLOOKUP(A121,Tabela1[],1,0)</f>
        <v>Myrcia pileata</v>
      </c>
      <c r="E121"/>
    </row>
    <row r="122" spans="1:5" ht="18" hidden="1" customHeight="1" x14ac:dyDescent="0.3">
      <c r="A122" s="1" t="s">
        <v>494</v>
      </c>
      <c r="B122" s="2" t="s">
        <v>431</v>
      </c>
      <c r="C122" s="3" t="s">
        <v>358</v>
      </c>
      <c r="D122" t="str">
        <f>VLOOKUP(A122,Tabela1[],1,0)</f>
        <v>Eugenia joenssonii</v>
      </c>
      <c r="E122"/>
    </row>
    <row r="123" spans="1:5" s="12" customFormat="1" ht="18" customHeight="1" x14ac:dyDescent="0.3">
      <c r="A123" s="20" t="s">
        <v>678</v>
      </c>
      <c r="B123" s="22" t="s">
        <v>293</v>
      </c>
      <c r="C123" s="22" t="s">
        <v>252</v>
      </c>
      <c r="D123" s="12" t="e">
        <f>VLOOKUP(A123,Tabela1[],1,0)</f>
        <v>#N/A</v>
      </c>
      <c r="E123" s="12" t="s">
        <v>511</v>
      </c>
    </row>
    <row r="124" spans="1:5" ht="18" hidden="1" customHeight="1" x14ac:dyDescent="0.3">
      <c r="A124" s="1" t="s">
        <v>495</v>
      </c>
      <c r="B124" s="2" t="s">
        <v>468</v>
      </c>
      <c r="C124" s="3" t="s">
        <v>358</v>
      </c>
      <c r="D124" t="str">
        <f>VLOOKUP(A124,Tabela1[],1,0)</f>
        <v>Discaria americana</v>
      </c>
      <c r="E124"/>
    </row>
    <row r="125" spans="1:5" ht="18" hidden="1" customHeight="1" x14ac:dyDescent="0.3">
      <c r="A125" s="1" t="s">
        <v>496</v>
      </c>
      <c r="B125" s="2" t="s">
        <v>441</v>
      </c>
      <c r="C125" s="3" t="s">
        <v>358</v>
      </c>
      <c r="D125" t="str">
        <f>VLOOKUP(A125,Tabela1[],1,0)</f>
        <v>Calibrachoa spathulata</v>
      </c>
      <c r="E125"/>
    </row>
    <row r="126" spans="1:5" ht="18" hidden="1" customHeight="1" x14ac:dyDescent="0.3">
      <c r="A126" s="4" t="s">
        <v>497</v>
      </c>
      <c r="B126" s="5" t="s">
        <v>443</v>
      </c>
      <c r="C126" s="6" t="s">
        <v>358</v>
      </c>
      <c r="D126" t="str">
        <f>VLOOKUP(A126,Tabela1[],1,0)</f>
        <v>Ocotea catharinensis</v>
      </c>
      <c r="E126"/>
    </row>
    <row r="127" spans="1:5" ht="18" hidden="1" customHeight="1" x14ac:dyDescent="0.3">
      <c r="A127" s="4" t="s">
        <v>498</v>
      </c>
      <c r="B127" s="5" t="s">
        <v>469</v>
      </c>
      <c r="C127" s="6" t="s">
        <v>358</v>
      </c>
      <c r="D127" t="str">
        <f>VLOOKUP(A127,Tabela1[],1,0)</f>
        <v>Butia microspadix</v>
      </c>
      <c r="E127"/>
    </row>
    <row r="128" spans="1:5" ht="18" hidden="1" customHeight="1" x14ac:dyDescent="0.3">
      <c r="A128" s="4" t="s">
        <v>499</v>
      </c>
      <c r="B128" s="5" t="s">
        <v>368</v>
      </c>
      <c r="C128" s="6" t="s">
        <v>358</v>
      </c>
      <c r="D128" t="str">
        <f>VLOOKUP(A128,Tabela1[],1,0)</f>
        <v>Zephyranthes capivarina</v>
      </c>
      <c r="E128"/>
    </row>
    <row r="129" spans="1:5" ht="18" hidden="1" customHeight="1" x14ac:dyDescent="0.3">
      <c r="A129" s="1" t="s">
        <v>500</v>
      </c>
      <c r="B129" s="7" t="s">
        <v>370</v>
      </c>
      <c r="C129" s="3" t="s">
        <v>358</v>
      </c>
      <c r="D129" t="str">
        <f>VLOOKUP(A129,Tabela1[],1,0)</f>
        <v>Brachystele camporum</v>
      </c>
      <c r="E129"/>
    </row>
    <row r="130" spans="1:5" ht="18" hidden="1" customHeight="1" x14ac:dyDescent="0.3">
      <c r="A130" s="1" t="s">
        <v>501</v>
      </c>
      <c r="B130" s="7" t="s">
        <v>370</v>
      </c>
      <c r="C130" s="3" t="s">
        <v>358</v>
      </c>
      <c r="D130" t="str">
        <f>VLOOKUP(A130,Tabela1[],1,0)</f>
        <v>Isabelia virginalis</v>
      </c>
      <c r="E130"/>
    </row>
    <row r="131" spans="1:5" ht="18" hidden="1" customHeight="1" x14ac:dyDescent="0.3">
      <c r="A131" s="4" t="s">
        <v>502</v>
      </c>
      <c r="B131" s="8" t="s">
        <v>370</v>
      </c>
      <c r="C131" s="6" t="s">
        <v>358</v>
      </c>
      <c r="D131" t="str">
        <f>VLOOKUP(A131,Tabela1[],1,0)</f>
        <v>Octomeria chamaeleptotes</v>
      </c>
      <c r="E131"/>
    </row>
    <row r="132" spans="1:5" ht="18" hidden="1" customHeight="1" x14ac:dyDescent="0.3">
      <c r="A132" s="4" t="s">
        <v>503</v>
      </c>
      <c r="B132" s="8" t="s">
        <v>370</v>
      </c>
      <c r="C132" s="6" t="s">
        <v>358</v>
      </c>
      <c r="D132" t="str">
        <f>VLOOKUP(A132,Tabela1[],1,0)</f>
        <v>Octomeria hatschbachii</v>
      </c>
      <c r="E132"/>
    </row>
    <row r="133" spans="1:5" ht="18" hidden="1" customHeight="1" x14ac:dyDescent="0.3">
      <c r="A133" s="9" t="s">
        <v>515</v>
      </c>
      <c r="B133" s="7" t="s">
        <v>370</v>
      </c>
      <c r="C133" s="3" t="s">
        <v>358</v>
      </c>
      <c r="D133" t="str">
        <f>VLOOKUP(A133,Tabela1[],1,0)</f>
        <v>Pabstiella carinifera</v>
      </c>
      <c r="E133"/>
    </row>
    <row r="134" spans="1:5" ht="18" hidden="1" customHeight="1" x14ac:dyDescent="0.3">
      <c r="A134" s="1" t="s">
        <v>504</v>
      </c>
      <c r="B134" s="2" t="s">
        <v>470</v>
      </c>
      <c r="C134" s="3" t="s">
        <v>358</v>
      </c>
      <c r="D134" t="str">
        <f>VLOOKUP(A134,Tabela1[],1,0)</f>
        <v>Scleria balansae</v>
      </c>
      <c r="E13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3"/>
  <sheetViews>
    <sheetView workbookViewId="0">
      <selection activeCell="L4" sqref="L4"/>
    </sheetView>
  </sheetViews>
  <sheetFormatPr defaultRowHeight="14.4" x14ac:dyDescent="0.3"/>
  <cols>
    <col min="1" max="1" width="17.21875" bestFit="1" customWidth="1"/>
    <col min="2" max="2" width="19.109375" bestFit="1" customWidth="1"/>
    <col min="4" max="4" width="20.21875" bestFit="1" customWidth="1"/>
    <col min="5" max="5" width="18.77734375" bestFit="1" customWidth="1"/>
    <col min="7" max="7" width="17.21875" bestFit="1" customWidth="1"/>
    <col min="8" max="8" width="29.6640625" bestFit="1" customWidth="1"/>
    <col min="9" max="9" width="8.33203125" customWidth="1"/>
    <col min="10" max="10" width="32.109375" bestFit="1" customWidth="1"/>
    <col min="11" max="11" width="23.109375" bestFit="1" customWidth="1"/>
    <col min="12" max="12" width="18.33203125" bestFit="1" customWidth="1"/>
    <col min="13" max="14" width="20.109375" bestFit="1" customWidth="1"/>
  </cols>
  <sheetData>
    <row r="1" spans="1:13" x14ac:dyDescent="0.3">
      <c r="A1" s="29" t="s">
        <v>690</v>
      </c>
      <c r="B1" t="s">
        <v>692</v>
      </c>
      <c r="D1" s="29" t="s">
        <v>690</v>
      </c>
      <c r="E1" t="s">
        <v>693</v>
      </c>
      <c r="G1" s="29" t="s">
        <v>690</v>
      </c>
      <c r="H1" t="s">
        <v>697</v>
      </c>
      <c r="J1" s="29" t="s">
        <v>690</v>
      </c>
    </row>
    <row r="2" spans="1:13" x14ac:dyDescent="0.3">
      <c r="A2" s="25" t="s">
        <v>279</v>
      </c>
      <c r="B2" s="43">
        <v>1</v>
      </c>
      <c r="D2" s="25" t="s">
        <v>727</v>
      </c>
      <c r="E2" s="43">
        <v>27</v>
      </c>
      <c r="G2" s="25" t="s">
        <v>265</v>
      </c>
      <c r="H2" s="43">
        <v>39</v>
      </c>
      <c r="J2" s="25" t="s">
        <v>166</v>
      </c>
      <c r="L2" s="29" t="s">
        <v>698</v>
      </c>
      <c r="M2" t="s">
        <v>726</v>
      </c>
    </row>
    <row r="3" spans="1:13" x14ac:dyDescent="0.3">
      <c r="A3" s="25" t="s">
        <v>276</v>
      </c>
      <c r="B3" s="43">
        <v>1</v>
      </c>
      <c r="D3" s="25" t="s">
        <v>695</v>
      </c>
      <c r="E3" s="43">
        <v>169</v>
      </c>
      <c r="G3" s="25" t="s">
        <v>285</v>
      </c>
      <c r="H3" s="43">
        <v>32</v>
      </c>
      <c r="J3" s="25" t="s">
        <v>142</v>
      </c>
    </row>
    <row r="4" spans="1:13" x14ac:dyDescent="0.3">
      <c r="A4" s="25" t="s">
        <v>303</v>
      </c>
      <c r="B4" s="43">
        <v>1</v>
      </c>
      <c r="D4" s="25" t="s">
        <v>728</v>
      </c>
      <c r="E4" s="43">
        <v>96</v>
      </c>
      <c r="G4" s="25" t="s">
        <v>261</v>
      </c>
      <c r="H4" s="43">
        <v>30</v>
      </c>
      <c r="J4" s="25" t="s">
        <v>0</v>
      </c>
      <c r="L4" s="29" t="s">
        <v>690</v>
      </c>
      <c r="M4" t="s">
        <v>692</v>
      </c>
    </row>
    <row r="5" spans="1:13" x14ac:dyDescent="0.3">
      <c r="A5" s="25" t="s">
        <v>344</v>
      </c>
      <c r="B5" s="43">
        <v>1</v>
      </c>
      <c r="D5" s="25" t="s">
        <v>691</v>
      </c>
      <c r="E5" s="43">
        <v>292</v>
      </c>
      <c r="G5" s="25" t="s">
        <v>264</v>
      </c>
      <c r="H5" s="43">
        <v>14</v>
      </c>
      <c r="J5" s="25" t="s">
        <v>1</v>
      </c>
      <c r="L5" s="25" t="s">
        <v>699</v>
      </c>
      <c r="M5">
        <v>1</v>
      </c>
    </row>
    <row r="6" spans="1:13" x14ac:dyDescent="0.3">
      <c r="A6" s="25" t="s">
        <v>352</v>
      </c>
      <c r="B6" s="43">
        <v>1</v>
      </c>
      <c r="G6" s="25" t="s">
        <v>291</v>
      </c>
      <c r="H6" s="43">
        <v>12</v>
      </c>
      <c r="J6" s="25" t="s">
        <v>2</v>
      </c>
      <c r="L6" s="25" t="s">
        <v>700</v>
      </c>
      <c r="M6">
        <v>1</v>
      </c>
    </row>
    <row r="7" spans="1:13" x14ac:dyDescent="0.3">
      <c r="A7" s="25" t="s">
        <v>278</v>
      </c>
      <c r="B7" s="43">
        <v>1</v>
      </c>
      <c r="G7" s="25" t="s">
        <v>304</v>
      </c>
      <c r="H7" s="43">
        <v>9</v>
      </c>
      <c r="J7" s="25" t="s">
        <v>3</v>
      </c>
      <c r="L7" s="25" t="s">
        <v>701</v>
      </c>
      <c r="M7">
        <v>1</v>
      </c>
    </row>
    <row r="8" spans="1:13" x14ac:dyDescent="0.3">
      <c r="A8" s="25" t="s">
        <v>268</v>
      </c>
      <c r="B8" s="43">
        <v>1</v>
      </c>
      <c r="G8" s="25" t="s">
        <v>271</v>
      </c>
      <c r="H8" s="43">
        <v>8</v>
      </c>
      <c r="J8" s="25" t="s">
        <v>167</v>
      </c>
      <c r="L8" s="25" t="s">
        <v>702</v>
      </c>
      <c r="M8">
        <v>1</v>
      </c>
    </row>
    <row r="9" spans="1:13" x14ac:dyDescent="0.3">
      <c r="A9" s="25" t="s">
        <v>350</v>
      </c>
      <c r="B9" s="43">
        <v>1</v>
      </c>
      <c r="G9" s="25" t="s">
        <v>277</v>
      </c>
      <c r="H9" s="43">
        <v>7</v>
      </c>
      <c r="J9" s="25" t="s">
        <v>4</v>
      </c>
      <c r="L9" s="25" t="s">
        <v>703</v>
      </c>
      <c r="M9">
        <v>1</v>
      </c>
    </row>
    <row r="10" spans="1:13" x14ac:dyDescent="0.3">
      <c r="A10" s="25" t="s">
        <v>314</v>
      </c>
      <c r="B10" s="43">
        <v>1</v>
      </c>
      <c r="G10" s="25" t="s">
        <v>259</v>
      </c>
      <c r="H10" s="43">
        <v>7</v>
      </c>
      <c r="J10" s="25" t="s">
        <v>5</v>
      </c>
      <c r="L10" s="25" t="s">
        <v>704</v>
      </c>
      <c r="M10">
        <v>1</v>
      </c>
    </row>
    <row r="11" spans="1:13" x14ac:dyDescent="0.3">
      <c r="A11" s="25" t="s">
        <v>307</v>
      </c>
      <c r="B11" s="43">
        <v>1</v>
      </c>
      <c r="G11" s="25" t="s">
        <v>260</v>
      </c>
      <c r="H11" s="43">
        <v>6</v>
      </c>
      <c r="J11" s="25" t="s">
        <v>516</v>
      </c>
      <c r="L11" s="25" t="s">
        <v>705</v>
      </c>
      <c r="M11">
        <v>1</v>
      </c>
    </row>
    <row r="12" spans="1:13" x14ac:dyDescent="0.3">
      <c r="A12" s="25" t="s">
        <v>273</v>
      </c>
      <c r="B12" s="43">
        <v>1</v>
      </c>
      <c r="G12" s="25" t="s">
        <v>296</v>
      </c>
      <c r="H12" s="43">
        <v>6</v>
      </c>
      <c r="J12" s="25" t="s">
        <v>6</v>
      </c>
      <c r="L12" s="25" t="s">
        <v>706</v>
      </c>
      <c r="M12">
        <v>1</v>
      </c>
    </row>
    <row r="13" spans="1:13" x14ac:dyDescent="0.3">
      <c r="A13" s="25" t="s">
        <v>283</v>
      </c>
      <c r="B13" s="43">
        <v>1</v>
      </c>
      <c r="G13" s="25" t="s">
        <v>262</v>
      </c>
      <c r="H13" s="43">
        <v>6</v>
      </c>
      <c r="J13" s="25" t="s">
        <v>7</v>
      </c>
      <c r="L13" s="25" t="s">
        <v>707</v>
      </c>
      <c r="M13">
        <v>1</v>
      </c>
    </row>
    <row r="14" spans="1:13" x14ac:dyDescent="0.3">
      <c r="A14" s="25" t="s">
        <v>308</v>
      </c>
      <c r="B14" s="43">
        <v>1</v>
      </c>
      <c r="G14" s="25" t="s">
        <v>691</v>
      </c>
      <c r="H14" s="43">
        <v>176</v>
      </c>
      <c r="J14" s="25" t="s">
        <v>8</v>
      </c>
      <c r="L14" s="25" t="s">
        <v>708</v>
      </c>
      <c r="M14">
        <v>1</v>
      </c>
    </row>
    <row r="15" spans="1:13" x14ac:dyDescent="0.3">
      <c r="A15" s="25" t="s">
        <v>312</v>
      </c>
      <c r="B15" s="43">
        <v>1</v>
      </c>
      <c r="J15" s="25" t="s">
        <v>143</v>
      </c>
      <c r="L15" s="25" t="s">
        <v>709</v>
      </c>
      <c r="M15">
        <v>1</v>
      </c>
    </row>
    <row r="16" spans="1:13" x14ac:dyDescent="0.3">
      <c r="A16" s="25" t="s">
        <v>345</v>
      </c>
      <c r="B16" s="43">
        <v>1</v>
      </c>
      <c r="J16" s="25" t="s">
        <v>510</v>
      </c>
      <c r="L16" s="25" t="s">
        <v>710</v>
      </c>
      <c r="M16">
        <v>1</v>
      </c>
    </row>
    <row r="17" spans="1:13" x14ac:dyDescent="0.3">
      <c r="A17" s="25" t="s">
        <v>284</v>
      </c>
      <c r="B17" s="43">
        <v>1</v>
      </c>
      <c r="J17" s="25" t="s">
        <v>9</v>
      </c>
      <c r="L17" s="25" t="s">
        <v>711</v>
      </c>
      <c r="M17">
        <v>1</v>
      </c>
    </row>
    <row r="18" spans="1:13" x14ac:dyDescent="0.3">
      <c r="A18" s="25" t="s">
        <v>310</v>
      </c>
      <c r="B18" s="43">
        <v>1</v>
      </c>
      <c r="J18" s="25" t="s">
        <v>168</v>
      </c>
      <c r="L18" s="25" t="s">
        <v>712</v>
      </c>
      <c r="M18">
        <v>1</v>
      </c>
    </row>
    <row r="19" spans="1:13" x14ac:dyDescent="0.3">
      <c r="A19" s="25" t="s">
        <v>288</v>
      </c>
      <c r="B19" s="43">
        <v>1</v>
      </c>
      <c r="J19" s="25" t="s">
        <v>10</v>
      </c>
      <c r="L19" s="25" t="s">
        <v>713</v>
      </c>
      <c r="M19">
        <v>2</v>
      </c>
    </row>
    <row r="20" spans="1:13" x14ac:dyDescent="0.3">
      <c r="A20" s="25" t="s">
        <v>313</v>
      </c>
      <c r="B20" s="43">
        <v>1</v>
      </c>
      <c r="J20" s="25" t="s">
        <v>11</v>
      </c>
      <c r="L20" s="25" t="s">
        <v>714</v>
      </c>
      <c r="M20">
        <v>2</v>
      </c>
    </row>
    <row r="21" spans="1:13" x14ac:dyDescent="0.3">
      <c r="A21" s="25" t="s">
        <v>289</v>
      </c>
      <c r="B21" s="43">
        <v>1</v>
      </c>
      <c r="J21" s="25" t="s">
        <v>169</v>
      </c>
      <c r="L21" s="25" t="s">
        <v>715</v>
      </c>
      <c r="M21">
        <v>1</v>
      </c>
    </row>
    <row r="22" spans="1:13" x14ac:dyDescent="0.3">
      <c r="A22" s="25" t="s">
        <v>323</v>
      </c>
      <c r="B22" s="43">
        <v>1</v>
      </c>
      <c r="J22" s="25" t="s">
        <v>12</v>
      </c>
      <c r="L22" s="25" t="s">
        <v>716</v>
      </c>
      <c r="M22">
        <v>5</v>
      </c>
    </row>
    <row r="23" spans="1:13" x14ac:dyDescent="0.3">
      <c r="A23" s="25" t="s">
        <v>346</v>
      </c>
      <c r="B23" s="43">
        <v>1</v>
      </c>
      <c r="J23" s="25" t="s">
        <v>144</v>
      </c>
      <c r="L23" s="25" t="s">
        <v>717</v>
      </c>
      <c r="M23">
        <v>1</v>
      </c>
    </row>
    <row r="24" spans="1:13" x14ac:dyDescent="0.3">
      <c r="A24" s="25" t="s">
        <v>321</v>
      </c>
      <c r="B24" s="43">
        <v>1</v>
      </c>
      <c r="J24" s="25" t="s">
        <v>13</v>
      </c>
      <c r="L24" s="25" t="s">
        <v>718</v>
      </c>
      <c r="M24">
        <v>4</v>
      </c>
    </row>
    <row r="25" spans="1:13" x14ac:dyDescent="0.3">
      <c r="A25" s="25" t="s">
        <v>349</v>
      </c>
      <c r="B25" s="43">
        <v>1</v>
      </c>
      <c r="J25" s="25" t="s">
        <v>170</v>
      </c>
      <c r="L25" s="25" t="s">
        <v>719</v>
      </c>
      <c r="M25">
        <v>4</v>
      </c>
    </row>
    <row r="26" spans="1:13" x14ac:dyDescent="0.3">
      <c r="A26" s="25" t="s">
        <v>257</v>
      </c>
      <c r="B26" s="43">
        <v>1</v>
      </c>
      <c r="J26" s="25" t="s">
        <v>328</v>
      </c>
      <c r="L26" s="25" t="s">
        <v>720</v>
      </c>
      <c r="M26">
        <v>3</v>
      </c>
    </row>
    <row r="27" spans="1:13" x14ac:dyDescent="0.3">
      <c r="A27" s="25" t="s">
        <v>315</v>
      </c>
      <c r="B27" s="43">
        <v>1</v>
      </c>
      <c r="J27" s="25" t="s">
        <v>145</v>
      </c>
      <c r="L27" s="25" t="s">
        <v>721</v>
      </c>
      <c r="M27">
        <v>3</v>
      </c>
    </row>
    <row r="28" spans="1:13" x14ac:dyDescent="0.3">
      <c r="A28" s="25" t="s">
        <v>351</v>
      </c>
      <c r="B28" s="43">
        <v>1</v>
      </c>
      <c r="J28" s="25" t="s">
        <v>14</v>
      </c>
      <c r="L28" s="25" t="s">
        <v>722</v>
      </c>
      <c r="M28">
        <v>2</v>
      </c>
    </row>
    <row r="29" spans="1:13" x14ac:dyDescent="0.3">
      <c r="A29" s="25" t="s">
        <v>347</v>
      </c>
      <c r="B29" s="43">
        <v>1</v>
      </c>
      <c r="J29" s="25" t="s">
        <v>15</v>
      </c>
      <c r="L29" s="25" t="s">
        <v>723</v>
      </c>
      <c r="M29">
        <v>2</v>
      </c>
    </row>
    <row r="30" spans="1:13" x14ac:dyDescent="0.3">
      <c r="A30" s="25" t="s">
        <v>348</v>
      </c>
      <c r="B30" s="43">
        <v>1</v>
      </c>
      <c r="J30" s="25" t="s">
        <v>16</v>
      </c>
      <c r="L30" s="25" t="s">
        <v>724</v>
      </c>
      <c r="M30">
        <v>1</v>
      </c>
    </row>
    <row r="31" spans="1:13" x14ac:dyDescent="0.3">
      <c r="A31" s="25" t="s">
        <v>292</v>
      </c>
      <c r="B31" s="43">
        <v>1</v>
      </c>
      <c r="J31" s="25" t="s">
        <v>17</v>
      </c>
      <c r="L31" s="25" t="s">
        <v>725</v>
      </c>
      <c r="M31">
        <v>2</v>
      </c>
    </row>
    <row r="32" spans="1:13" x14ac:dyDescent="0.3">
      <c r="A32" s="25" t="s">
        <v>317</v>
      </c>
      <c r="B32" s="43">
        <v>1</v>
      </c>
      <c r="J32" s="25" t="s">
        <v>18</v>
      </c>
      <c r="L32" s="25" t="s">
        <v>691</v>
      </c>
      <c r="M32">
        <v>46</v>
      </c>
    </row>
    <row r="33" spans="1:10" x14ac:dyDescent="0.3">
      <c r="A33" s="25" t="s">
        <v>322</v>
      </c>
      <c r="B33" s="43">
        <v>1</v>
      </c>
      <c r="J33" s="25" t="s">
        <v>19</v>
      </c>
    </row>
    <row r="34" spans="1:10" x14ac:dyDescent="0.3">
      <c r="A34" s="25" t="s">
        <v>343</v>
      </c>
      <c r="B34" s="43">
        <v>1</v>
      </c>
      <c r="J34" s="25" t="s">
        <v>20</v>
      </c>
    </row>
    <row r="35" spans="1:10" x14ac:dyDescent="0.3">
      <c r="A35" s="25" t="s">
        <v>297</v>
      </c>
      <c r="B35" s="43">
        <v>1</v>
      </c>
      <c r="J35" s="25" t="s">
        <v>21</v>
      </c>
    </row>
    <row r="36" spans="1:10" x14ac:dyDescent="0.3">
      <c r="A36" s="25" t="s">
        <v>335</v>
      </c>
      <c r="B36" s="43">
        <v>1</v>
      </c>
      <c r="J36" s="25" t="s">
        <v>146</v>
      </c>
    </row>
    <row r="37" spans="1:10" x14ac:dyDescent="0.3">
      <c r="A37" s="25" t="s">
        <v>298</v>
      </c>
      <c r="B37" s="43">
        <v>1</v>
      </c>
      <c r="J37" s="25" t="s">
        <v>336</v>
      </c>
    </row>
    <row r="38" spans="1:10" x14ac:dyDescent="0.3">
      <c r="A38" s="25" t="s">
        <v>275</v>
      </c>
      <c r="B38" s="43">
        <v>1</v>
      </c>
      <c r="J38" s="25" t="s">
        <v>22</v>
      </c>
    </row>
    <row r="39" spans="1:10" x14ac:dyDescent="0.3">
      <c r="A39" s="25" t="s">
        <v>299</v>
      </c>
      <c r="B39" s="43">
        <v>1</v>
      </c>
      <c r="J39" s="25" t="s">
        <v>171</v>
      </c>
    </row>
    <row r="40" spans="1:10" x14ac:dyDescent="0.3">
      <c r="A40" s="25" t="s">
        <v>660</v>
      </c>
      <c r="B40" s="43">
        <v>1</v>
      </c>
      <c r="J40" s="25" t="s">
        <v>23</v>
      </c>
    </row>
    <row r="41" spans="1:10" x14ac:dyDescent="0.3">
      <c r="A41" s="25" t="s">
        <v>301</v>
      </c>
      <c r="B41" s="43">
        <v>1</v>
      </c>
      <c r="J41" s="25" t="s">
        <v>172</v>
      </c>
    </row>
    <row r="42" spans="1:10" x14ac:dyDescent="0.3">
      <c r="A42" s="25" t="s">
        <v>272</v>
      </c>
      <c r="B42" s="43">
        <v>1</v>
      </c>
      <c r="J42" s="25" t="s">
        <v>173</v>
      </c>
    </row>
    <row r="43" spans="1:10" x14ac:dyDescent="0.3">
      <c r="A43" s="25" t="s">
        <v>302</v>
      </c>
      <c r="B43" s="43">
        <v>1</v>
      </c>
      <c r="J43" s="25" t="s">
        <v>174</v>
      </c>
    </row>
    <row r="44" spans="1:10" x14ac:dyDescent="0.3">
      <c r="A44" s="25" t="s">
        <v>258</v>
      </c>
      <c r="B44" s="43">
        <v>2</v>
      </c>
      <c r="J44" s="25" t="s">
        <v>338</v>
      </c>
    </row>
    <row r="45" spans="1:10" x14ac:dyDescent="0.3">
      <c r="A45" s="25" t="s">
        <v>282</v>
      </c>
      <c r="B45" s="43">
        <v>2</v>
      </c>
      <c r="J45" s="25" t="s">
        <v>175</v>
      </c>
    </row>
    <row r="46" spans="1:10" x14ac:dyDescent="0.3">
      <c r="A46" s="25" t="s">
        <v>309</v>
      </c>
      <c r="B46" s="43">
        <v>2</v>
      </c>
      <c r="J46" s="25" t="s">
        <v>24</v>
      </c>
    </row>
    <row r="47" spans="1:10" x14ac:dyDescent="0.3">
      <c r="A47" s="25" t="s">
        <v>311</v>
      </c>
      <c r="B47" s="43">
        <v>2</v>
      </c>
      <c r="J47" s="25" t="s">
        <v>176</v>
      </c>
    </row>
    <row r="48" spans="1:10" x14ac:dyDescent="0.3">
      <c r="A48" s="25" t="s">
        <v>318</v>
      </c>
      <c r="B48" s="43">
        <v>2</v>
      </c>
      <c r="J48" s="25" t="s">
        <v>25</v>
      </c>
    </row>
    <row r="49" spans="1:10" x14ac:dyDescent="0.3">
      <c r="A49" s="25" t="s">
        <v>290</v>
      </c>
      <c r="B49" s="43">
        <v>2</v>
      </c>
      <c r="J49" s="25" t="s">
        <v>677</v>
      </c>
    </row>
    <row r="50" spans="1:10" x14ac:dyDescent="0.3">
      <c r="A50" s="25" t="s">
        <v>263</v>
      </c>
      <c r="B50" s="43">
        <v>2</v>
      </c>
      <c r="J50" s="25" t="s">
        <v>26</v>
      </c>
    </row>
    <row r="51" spans="1:10" x14ac:dyDescent="0.3">
      <c r="A51" s="25" t="s">
        <v>305</v>
      </c>
      <c r="B51" s="43">
        <v>2</v>
      </c>
      <c r="J51" s="25" t="s">
        <v>177</v>
      </c>
    </row>
    <row r="52" spans="1:10" x14ac:dyDescent="0.3">
      <c r="A52" s="25" t="s">
        <v>316</v>
      </c>
      <c r="B52" s="43">
        <v>3</v>
      </c>
      <c r="J52" s="25" t="s">
        <v>178</v>
      </c>
    </row>
    <row r="53" spans="1:10" x14ac:dyDescent="0.3">
      <c r="A53" s="25" t="s">
        <v>319</v>
      </c>
      <c r="B53" s="43">
        <v>3</v>
      </c>
      <c r="J53" s="25" t="s">
        <v>179</v>
      </c>
    </row>
    <row r="54" spans="1:10" x14ac:dyDescent="0.3">
      <c r="A54" s="25" t="s">
        <v>300</v>
      </c>
      <c r="B54" s="43">
        <v>3</v>
      </c>
      <c r="J54" s="25" t="s">
        <v>180</v>
      </c>
    </row>
    <row r="55" spans="1:10" x14ac:dyDescent="0.3">
      <c r="A55" s="25" t="s">
        <v>280</v>
      </c>
      <c r="B55" s="43">
        <v>3</v>
      </c>
      <c r="J55" s="25" t="s">
        <v>661</v>
      </c>
    </row>
    <row r="56" spans="1:10" x14ac:dyDescent="0.3">
      <c r="A56" s="25" t="s">
        <v>270</v>
      </c>
      <c r="B56" s="43">
        <v>3</v>
      </c>
      <c r="J56" s="25" t="s">
        <v>682</v>
      </c>
    </row>
    <row r="57" spans="1:10" x14ac:dyDescent="0.3">
      <c r="A57" s="25" t="s">
        <v>320</v>
      </c>
      <c r="B57" s="43">
        <v>3</v>
      </c>
      <c r="J57" s="25" t="s">
        <v>27</v>
      </c>
    </row>
    <row r="58" spans="1:10" x14ac:dyDescent="0.3">
      <c r="A58" s="25" t="s">
        <v>332</v>
      </c>
      <c r="B58" s="43">
        <v>4</v>
      </c>
      <c r="J58" s="25" t="s">
        <v>28</v>
      </c>
    </row>
    <row r="59" spans="1:10" x14ac:dyDescent="0.3">
      <c r="A59" s="25" t="s">
        <v>266</v>
      </c>
      <c r="B59" s="43">
        <v>4</v>
      </c>
      <c r="J59" s="25" t="s">
        <v>329</v>
      </c>
    </row>
    <row r="60" spans="1:10" x14ac:dyDescent="0.3">
      <c r="A60" s="25" t="s">
        <v>293</v>
      </c>
      <c r="B60" s="43">
        <v>4</v>
      </c>
      <c r="J60" s="25" t="s">
        <v>181</v>
      </c>
    </row>
    <row r="61" spans="1:10" x14ac:dyDescent="0.3">
      <c r="A61" s="25" t="s">
        <v>306</v>
      </c>
      <c r="B61" s="43">
        <v>4</v>
      </c>
      <c r="J61" s="25" t="s">
        <v>683</v>
      </c>
    </row>
    <row r="62" spans="1:10" x14ac:dyDescent="0.3">
      <c r="A62" s="25" t="s">
        <v>294</v>
      </c>
      <c r="B62" s="43">
        <v>4</v>
      </c>
      <c r="J62" s="25" t="s">
        <v>147</v>
      </c>
    </row>
    <row r="63" spans="1:10" x14ac:dyDescent="0.3">
      <c r="A63" s="25" t="s">
        <v>267</v>
      </c>
      <c r="B63" s="43">
        <v>5</v>
      </c>
      <c r="J63" s="25" t="s">
        <v>29</v>
      </c>
    </row>
    <row r="64" spans="1:10" x14ac:dyDescent="0.3">
      <c r="A64" s="25" t="s">
        <v>274</v>
      </c>
      <c r="B64" s="43">
        <v>5</v>
      </c>
      <c r="J64" s="25" t="s">
        <v>30</v>
      </c>
    </row>
    <row r="65" spans="1:10" x14ac:dyDescent="0.3">
      <c r="A65" s="25" t="s">
        <v>281</v>
      </c>
      <c r="B65" s="43">
        <v>5</v>
      </c>
      <c r="J65" s="25" t="s">
        <v>31</v>
      </c>
    </row>
    <row r="66" spans="1:10" x14ac:dyDescent="0.3">
      <c r="A66" s="25" t="s">
        <v>256</v>
      </c>
      <c r="B66" s="43">
        <v>5</v>
      </c>
      <c r="J66" s="25" t="s">
        <v>334</v>
      </c>
    </row>
    <row r="67" spans="1:10" x14ac:dyDescent="0.3">
      <c r="A67" s="25" t="s">
        <v>296</v>
      </c>
      <c r="B67" s="43">
        <v>6</v>
      </c>
      <c r="J67" s="25" t="s">
        <v>32</v>
      </c>
    </row>
    <row r="68" spans="1:10" x14ac:dyDescent="0.3">
      <c r="A68" s="25" t="s">
        <v>260</v>
      </c>
      <c r="B68" s="43">
        <v>6</v>
      </c>
      <c r="J68" s="25" t="s">
        <v>33</v>
      </c>
    </row>
    <row r="69" spans="1:10" x14ac:dyDescent="0.3">
      <c r="A69" s="25" t="s">
        <v>262</v>
      </c>
      <c r="B69" s="43">
        <v>6</v>
      </c>
      <c r="J69" s="25" t="s">
        <v>34</v>
      </c>
    </row>
    <row r="70" spans="1:10" x14ac:dyDescent="0.3">
      <c r="A70" s="25" t="s">
        <v>259</v>
      </c>
      <c r="B70" s="43">
        <v>7</v>
      </c>
      <c r="J70" s="25" t="s">
        <v>182</v>
      </c>
    </row>
    <row r="71" spans="1:10" x14ac:dyDescent="0.3">
      <c r="A71" s="25" t="s">
        <v>277</v>
      </c>
      <c r="B71" s="43">
        <v>7</v>
      </c>
      <c r="J71" s="25" t="s">
        <v>512</v>
      </c>
    </row>
    <row r="72" spans="1:10" x14ac:dyDescent="0.3">
      <c r="A72" s="25" t="s">
        <v>271</v>
      </c>
      <c r="B72" s="43">
        <v>8</v>
      </c>
      <c r="J72" s="25" t="s">
        <v>35</v>
      </c>
    </row>
    <row r="73" spans="1:10" x14ac:dyDescent="0.3">
      <c r="A73" s="25" t="s">
        <v>304</v>
      </c>
      <c r="B73" s="43">
        <v>9</v>
      </c>
      <c r="J73" s="25" t="s">
        <v>148</v>
      </c>
    </row>
    <row r="74" spans="1:10" x14ac:dyDescent="0.3">
      <c r="A74" s="25" t="s">
        <v>291</v>
      </c>
      <c r="B74" s="43">
        <v>12</v>
      </c>
      <c r="J74" s="25" t="s">
        <v>183</v>
      </c>
    </row>
    <row r="75" spans="1:10" x14ac:dyDescent="0.3">
      <c r="A75" s="25" t="s">
        <v>264</v>
      </c>
      <c r="B75" s="43">
        <v>14</v>
      </c>
      <c r="J75" s="25" t="s">
        <v>184</v>
      </c>
    </row>
    <row r="76" spans="1:10" x14ac:dyDescent="0.3">
      <c r="A76" s="25" t="s">
        <v>261</v>
      </c>
      <c r="B76" s="43">
        <v>30</v>
      </c>
      <c r="J76" s="25" t="s">
        <v>679</v>
      </c>
    </row>
    <row r="77" spans="1:10" x14ac:dyDescent="0.3">
      <c r="A77" s="25" t="s">
        <v>285</v>
      </c>
      <c r="B77" s="43">
        <v>32</v>
      </c>
      <c r="J77" s="25" t="s">
        <v>36</v>
      </c>
    </row>
    <row r="78" spans="1:10" x14ac:dyDescent="0.3">
      <c r="A78" s="25" t="s">
        <v>265</v>
      </c>
      <c r="B78" s="43">
        <v>39</v>
      </c>
      <c r="J78" s="25" t="s">
        <v>37</v>
      </c>
    </row>
    <row r="79" spans="1:10" x14ac:dyDescent="0.3">
      <c r="A79" s="25" t="s">
        <v>691</v>
      </c>
      <c r="B79" s="43">
        <v>292</v>
      </c>
      <c r="J79" s="25" t="s">
        <v>339</v>
      </c>
    </row>
    <row r="80" spans="1:10" x14ac:dyDescent="0.3">
      <c r="J80" s="25" t="s">
        <v>38</v>
      </c>
    </row>
    <row r="81" spans="10:10" x14ac:dyDescent="0.3">
      <c r="J81" s="25" t="s">
        <v>39</v>
      </c>
    </row>
    <row r="82" spans="10:10" x14ac:dyDescent="0.3">
      <c r="J82" s="25" t="s">
        <v>659</v>
      </c>
    </row>
    <row r="83" spans="10:10" x14ac:dyDescent="0.3">
      <c r="J83" s="25" t="s">
        <v>185</v>
      </c>
    </row>
    <row r="84" spans="10:10" x14ac:dyDescent="0.3">
      <c r="J84" s="25" t="s">
        <v>40</v>
      </c>
    </row>
    <row r="85" spans="10:10" x14ac:dyDescent="0.3">
      <c r="J85" s="25" t="s">
        <v>186</v>
      </c>
    </row>
    <row r="86" spans="10:10" x14ac:dyDescent="0.3">
      <c r="J86" s="25" t="s">
        <v>187</v>
      </c>
    </row>
    <row r="87" spans="10:10" x14ac:dyDescent="0.3">
      <c r="J87" s="25" t="s">
        <v>41</v>
      </c>
    </row>
    <row r="88" spans="10:10" x14ac:dyDescent="0.3">
      <c r="J88" s="25" t="s">
        <v>149</v>
      </c>
    </row>
    <row r="89" spans="10:10" x14ac:dyDescent="0.3">
      <c r="J89" s="25" t="s">
        <v>269</v>
      </c>
    </row>
    <row r="90" spans="10:10" x14ac:dyDescent="0.3">
      <c r="J90" s="25" t="s">
        <v>684</v>
      </c>
    </row>
    <row r="91" spans="10:10" x14ac:dyDescent="0.3">
      <c r="J91" s="25" t="s">
        <v>331</v>
      </c>
    </row>
    <row r="92" spans="10:10" x14ac:dyDescent="0.3">
      <c r="J92" s="25" t="s">
        <v>42</v>
      </c>
    </row>
    <row r="93" spans="10:10" x14ac:dyDescent="0.3">
      <c r="J93" s="25" t="s">
        <v>150</v>
      </c>
    </row>
    <row r="94" spans="10:10" x14ac:dyDescent="0.3">
      <c r="J94" s="25" t="s">
        <v>188</v>
      </c>
    </row>
    <row r="95" spans="10:10" x14ac:dyDescent="0.3">
      <c r="J95" s="25" t="s">
        <v>189</v>
      </c>
    </row>
    <row r="96" spans="10:10" x14ac:dyDescent="0.3">
      <c r="J96" s="25" t="s">
        <v>43</v>
      </c>
    </row>
    <row r="97" spans="10:10" x14ac:dyDescent="0.3">
      <c r="J97" s="25" t="s">
        <v>44</v>
      </c>
    </row>
    <row r="98" spans="10:10" x14ac:dyDescent="0.3">
      <c r="J98" s="25" t="s">
        <v>190</v>
      </c>
    </row>
    <row r="99" spans="10:10" x14ac:dyDescent="0.3">
      <c r="J99" s="25" t="s">
        <v>191</v>
      </c>
    </row>
    <row r="100" spans="10:10" x14ac:dyDescent="0.3">
      <c r="J100" s="25" t="s">
        <v>45</v>
      </c>
    </row>
    <row r="101" spans="10:10" x14ac:dyDescent="0.3">
      <c r="J101" s="25" t="s">
        <v>46</v>
      </c>
    </row>
    <row r="102" spans="10:10" x14ac:dyDescent="0.3">
      <c r="J102" s="25" t="s">
        <v>47</v>
      </c>
    </row>
    <row r="103" spans="10:10" x14ac:dyDescent="0.3">
      <c r="J103" s="25" t="s">
        <v>192</v>
      </c>
    </row>
    <row r="104" spans="10:10" x14ac:dyDescent="0.3">
      <c r="J104" s="25" t="s">
        <v>48</v>
      </c>
    </row>
    <row r="105" spans="10:10" x14ac:dyDescent="0.3">
      <c r="J105" s="25" t="s">
        <v>49</v>
      </c>
    </row>
    <row r="106" spans="10:10" x14ac:dyDescent="0.3">
      <c r="J106" s="25" t="s">
        <v>656</v>
      </c>
    </row>
    <row r="107" spans="10:10" x14ac:dyDescent="0.3">
      <c r="J107" s="25" t="s">
        <v>50</v>
      </c>
    </row>
    <row r="108" spans="10:10" x14ac:dyDescent="0.3">
      <c r="J108" s="25" t="s">
        <v>51</v>
      </c>
    </row>
    <row r="109" spans="10:10" x14ac:dyDescent="0.3">
      <c r="J109" s="25" t="s">
        <v>193</v>
      </c>
    </row>
    <row r="110" spans="10:10" x14ac:dyDescent="0.3">
      <c r="J110" s="25" t="s">
        <v>194</v>
      </c>
    </row>
    <row r="111" spans="10:10" x14ac:dyDescent="0.3">
      <c r="J111" s="25" t="s">
        <v>680</v>
      </c>
    </row>
    <row r="112" spans="10:10" x14ac:dyDescent="0.3">
      <c r="J112" s="25" t="s">
        <v>52</v>
      </c>
    </row>
    <row r="113" spans="10:10" x14ac:dyDescent="0.3">
      <c r="J113" s="25" t="s">
        <v>53</v>
      </c>
    </row>
    <row r="114" spans="10:10" x14ac:dyDescent="0.3">
      <c r="J114" s="25" t="s">
        <v>195</v>
      </c>
    </row>
    <row r="115" spans="10:10" x14ac:dyDescent="0.3">
      <c r="J115" s="25" t="s">
        <v>196</v>
      </c>
    </row>
    <row r="116" spans="10:10" x14ac:dyDescent="0.3">
      <c r="J116" s="25" t="s">
        <v>151</v>
      </c>
    </row>
    <row r="117" spans="10:10" x14ac:dyDescent="0.3">
      <c r="J117" s="25" t="s">
        <v>197</v>
      </c>
    </row>
    <row r="118" spans="10:10" x14ac:dyDescent="0.3">
      <c r="J118" s="25" t="s">
        <v>198</v>
      </c>
    </row>
    <row r="119" spans="10:10" x14ac:dyDescent="0.3">
      <c r="J119" s="25" t="s">
        <v>199</v>
      </c>
    </row>
    <row r="120" spans="10:10" x14ac:dyDescent="0.3">
      <c r="J120" s="25" t="s">
        <v>54</v>
      </c>
    </row>
    <row r="121" spans="10:10" x14ac:dyDescent="0.3">
      <c r="J121" s="25" t="s">
        <v>200</v>
      </c>
    </row>
    <row r="122" spans="10:10" x14ac:dyDescent="0.3">
      <c r="J122" s="25" t="s">
        <v>201</v>
      </c>
    </row>
    <row r="123" spans="10:10" x14ac:dyDescent="0.3">
      <c r="J123" s="25" t="s">
        <v>202</v>
      </c>
    </row>
    <row r="124" spans="10:10" x14ac:dyDescent="0.3">
      <c r="J124" s="25" t="s">
        <v>330</v>
      </c>
    </row>
    <row r="125" spans="10:10" x14ac:dyDescent="0.3">
      <c r="J125" s="25" t="s">
        <v>55</v>
      </c>
    </row>
    <row r="126" spans="10:10" x14ac:dyDescent="0.3">
      <c r="J126" s="25" t="s">
        <v>56</v>
      </c>
    </row>
    <row r="127" spans="10:10" x14ac:dyDescent="0.3">
      <c r="J127" s="25" t="s">
        <v>203</v>
      </c>
    </row>
    <row r="128" spans="10:10" x14ac:dyDescent="0.3">
      <c r="J128" s="25" t="s">
        <v>204</v>
      </c>
    </row>
    <row r="129" spans="10:10" x14ac:dyDescent="0.3">
      <c r="J129" s="25" t="s">
        <v>57</v>
      </c>
    </row>
    <row r="130" spans="10:10" x14ac:dyDescent="0.3">
      <c r="J130" s="25" t="s">
        <v>58</v>
      </c>
    </row>
    <row r="131" spans="10:10" x14ac:dyDescent="0.3">
      <c r="J131" s="25" t="s">
        <v>59</v>
      </c>
    </row>
    <row r="132" spans="10:10" x14ac:dyDescent="0.3">
      <c r="J132" s="25" t="s">
        <v>152</v>
      </c>
    </row>
    <row r="133" spans="10:10" x14ac:dyDescent="0.3">
      <c r="J133" s="25" t="s">
        <v>60</v>
      </c>
    </row>
    <row r="134" spans="10:10" x14ac:dyDescent="0.3">
      <c r="J134" s="25" t="s">
        <v>61</v>
      </c>
    </row>
    <row r="135" spans="10:10" x14ac:dyDescent="0.3">
      <c r="J135" s="25" t="s">
        <v>62</v>
      </c>
    </row>
    <row r="136" spans="10:10" x14ac:dyDescent="0.3">
      <c r="J136" s="25" t="s">
        <v>205</v>
      </c>
    </row>
    <row r="137" spans="10:10" x14ac:dyDescent="0.3">
      <c r="J137" s="25" t="s">
        <v>206</v>
      </c>
    </row>
    <row r="138" spans="10:10" x14ac:dyDescent="0.3">
      <c r="J138" s="25" t="s">
        <v>207</v>
      </c>
    </row>
    <row r="139" spans="10:10" x14ac:dyDescent="0.3">
      <c r="J139" s="25" t="s">
        <v>63</v>
      </c>
    </row>
    <row r="140" spans="10:10" x14ac:dyDescent="0.3">
      <c r="J140" s="25" t="s">
        <v>64</v>
      </c>
    </row>
    <row r="141" spans="10:10" x14ac:dyDescent="0.3">
      <c r="J141" s="25" t="s">
        <v>65</v>
      </c>
    </row>
    <row r="142" spans="10:10" x14ac:dyDescent="0.3">
      <c r="J142" s="25" t="s">
        <v>208</v>
      </c>
    </row>
    <row r="143" spans="10:10" x14ac:dyDescent="0.3">
      <c r="J143" s="25" t="s">
        <v>209</v>
      </c>
    </row>
    <row r="144" spans="10:10" x14ac:dyDescent="0.3">
      <c r="J144" s="25" t="s">
        <v>210</v>
      </c>
    </row>
    <row r="145" spans="10:10" x14ac:dyDescent="0.3">
      <c r="J145" s="25" t="s">
        <v>66</v>
      </c>
    </row>
    <row r="146" spans="10:10" x14ac:dyDescent="0.3">
      <c r="J146" s="25" t="s">
        <v>211</v>
      </c>
    </row>
    <row r="147" spans="10:10" x14ac:dyDescent="0.3">
      <c r="J147" s="25" t="s">
        <v>153</v>
      </c>
    </row>
    <row r="148" spans="10:10" x14ac:dyDescent="0.3">
      <c r="J148" s="25" t="s">
        <v>212</v>
      </c>
    </row>
    <row r="149" spans="10:10" x14ac:dyDescent="0.3">
      <c r="J149" s="25" t="s">
        <v>67</v>
      </c>
    </row>
    <row r="150" spans="10:10" x14ac:dyDescent="0.3">
      <c r="J150" s="25" t="s">
        <v>213</v>
      </c>
    </row>
    <row r="151" spans="10:10" x14ac:dyDescent="0.3">
      <c r="J151" s="25" t="s">
        <v>214</v>
      </c>
    </row>
    <row r="152" spans="10:10" x14ac:dyDescent="0.3">
      <c r="J152" s="25" t="s">
        <v>215</v>
      </c>
    </row>
    <row r="153" spans="10:10" x14ac:dyDescent="0.3">
      <c r="J153" s="25" t="s">
        <v>68</v>
      </c>
    </row>
    <row r="154" spans="10:10" x14ac:dyDescent="0.3">
      <c r="J154" s="25" t="s">
        <v>216</v>
      </c>
    </row>
    <row r="155" spans="10:10" x14ac:dyDescent="0.3">
      <c r="J155" s="25" t="s">
        <v>69</v>
      </c>
    </row>
    <row r="156" spans="10:10" x14ac:dyDescent="0.3">
      <c r="J156" s="25" t="s">
        <v>70</v>
      </c>
    </row>
    <row r="157" spans="10:10" x14ac:dyDescent="0.3">
      <c r="J157" s="25" t="s">
        <v>71</v>
      </c>
    </row>
    <row r="158" spans="10:10" x14ac:dyDescent="0.3">
      <c r="J158" s="25" t="s">
        <v>217</v>
      </c>
    </row>
    <row r="159" spans="10:10" x14ac:dyDescent="0.3">
      <c r="J159" s="25" t="s">
        <v>218</v>
      </c>
    </row>
    <row r="160" spans="10:10" x14ac:dyDescent="0.3">
      <c r="J160" s="25" t="s">
        <v>72</v>
      </c>
    </row>
    <row r="161" spans="10:10" x14ac:dyDescent="0.3">
      <c r="J161" s="25" t="s">
        <v>219</v>
      </c>
    </row>
    <row r="162" spans="10:10" x14ac:dyDescent="0.3">
      <c r="J162" s="25" t="s">
        <v>220</v>
      </c>
    </row>
    <row r="163" spans="10:10" x14ac:dyDescent="0.3">
      <c r="J163" s="25" t="s">
        <v>73</v>
      </c>
    </row>
    <row r="164" spans="10:10" x14ac:dyDescent="0.3">
      <c r="J164" s="25" t="s">
        <v>74</v>
      </c>
    </row>
    <row r="165" spans="10:10" x14ac:dyDescent="0.3">
      <c r="J165" s="25" t="s">
        <v>75</v>
      </c>
    </row>
    <row r="166" spans="10:10" x14ac:dyDescent="0.3">
      <c r="J166" s="25" t="s">
        <v>221</v>
      </c>
    </row>
    <row r="167" spans="10:10" x14ac:dyDescent="0.3">
      <c r="J167" s="25" t="s">
        <v>222</v>
      </c>
    </row>
    <row r="168" spans="10:10" x14ac:dyDescent="0.3">
      <c r="J168" s="25" t="s">
        <v>154</v>
      </c>
    </row>
    <row r="169" spans="10:10" x14ac:dyDescent="0.3">
      <c r="J169" s="25" t="s">
        <v>223</v>
      </c>
    </row>
    <row r="170" spans="10:10" x14ac:dyDescent="0.3">
      <c r="J170" s="25" t="s">
        <v>76</v>
      </c>
    </row>
    <row r="171" spans="10:10" x14ac:dyDescent="0.3">
      <c r="J171" s="25" t="s">
        <v>77</v>
      </c>
    </row>
    <row r="172" spans="10:10" x14ac:dyDescent="0.3">
      <c r="J172" s="25" t="s">
        <v>78</v>
      </c>
    </row>
    <row r="173" spans="10:10" x14ac:dyDescent="0.3">
      <c r="J173" s="25" t="s">
        <v>79</v>
      </c>
    </row>
    <row r="174" spans="10:10" x14ac:dyDescent="0.3">
      <c r="J174" s="25" t="s">
        <v>80</v>
      </c>
    </row>
    <row r="175" spans="10:10" x14ac:dyDescent="0.3">
      <c r="J175" s="25" t="s">
        <v>81</v>
      </c>
    </row>
    <row r="176" spans="10:10" x14ac:dyDescent="0.3">
      <c r="J176" s="25" t="s">
        <v>82</v>
      </c>
    </row>
    <row r="177" spans="10:10" x14ac:dyDescent="0.3">
      <c r="J177" s="25" t="s">
        <v>155</v>
      </c>
    </row>
    <row r="178" spans="10:10" x14ac:dyDescent="0.3">
      <c r="J178" s="25" t="s">
        <v>83</v>
      </c>
    </row>
    <row r="179" spans="10:10" x14ac:dyDescent="0.3">
      <c r="J179" s="25" t="s">
        <v>84</v>
      </c>
    </row>
    <row r="180" spans="10:10" x14ac:dyDescent="0.3">
      <c r="J180" s="25" t="s">
        <v>324</v>
      </c>
    </row>
    <row r="181" spans="10:10" x14ac:dyDescent="0.3">
      <c r="J181" s="25" t="s">
        <v>156</v>
      </c>
    </row>
    <row r="182" spans="10:10" x14ac:dyDescent="0.3">
      <c r="J182" s="25" t="s">
        <v>85</v>
      </c>
    </row>
    <row r="183" spans="10:10" x14ac:dyDescent="0.3">
      <c r="J183" s="25" t="s">
        <v>224</v>
      </c>
    </row>
    <row r="184" spans="10:10" x14ac:dyDescent="0.3">
      <c r="J184" s="25" t="s">
        <v>86</v>
      </c>
    </row>
    <row r="185" spans="10:10" x14ac:dyDescent="0.3">
      <c r="J185" s="25" t="s">
        <v>87</v>
      </c>
    </row>
    <row r="186" spans="10:10" x14ac:dyDescent="0.3">
      <c r="J186" s="25" t="s">
        <v>225</v>
      </c>
    </row>
    <row r="187" spans="10:10" x14ac:dyDescent="0.3">
      <c r="J187" s="25" t="s">
        <v>88</v>
      </c>
    </row>
    <row r="188" spans="10:10" x14ac:dyDescent="0.3">
      <c r="J188" s="25" t="s">
        <v>514</v>
      </c>
    </row>
    <row r="189" spans="10:10" x14ac:dyDescent="0.3">
      <c r="J189" s="25" t="s">
        <v>89</v>
      </c>
    </row>
    <row r="190" spans="10:10" x14ac:dyDescent="0.3">
      <c r="J190" s="25" t="s">
        <v>157</v>
      </c>
    </row>
    <row r="191" spans="10:10" x14ac:dyDescent="0.3">
      <c r="J191" s="25" t="s">
        <v>90</v>
      </c>
    </row>
    <row r="192" spans="10:10" x14ac:dyDescent="0.3">
      <c r="J192" s="25" t="s">
        <v>226</v>
      </c>
    </row>
    <row r="193" spans="10:10" x14ac:dyDescent="0.3">
      <c r="J193" s="25" t="s">
        <v>91</v>
      </c>
    </row>
    <row r="194" spans="10:10" x14ac:dyDescent="0.3">
      <c r="J194" s="25" t="s">
        <v>92</v>
      </c>
    </row>
    <row r="195" spans="10:10" x14ac:dyDescent="0.3">
      <c r="J195" s="25" t="s">
        <v>227</v>
      </c>
    </row>
    <row r="196" spans="10:10" x14ac:dyDescent="0.3">
      <c r="J196" s="25" t="s">
        <v>93</v>
      </c>
    </row>
    <row r="197" spans="10:10" x14ac:dyDescent="0.3">
      <c r="J197" s="25" t="s">
        <v>94</v>
      </c>
    </row>
    <row r="198" spans="10:10" x14ac:dyDescent="0.3">
      <c r="J198" s="25" t="s">
        <v>95</v>
      </c>
    </row>
    <row r="199" spans="10:10" x14ac:dyDescent="0.3">
      <c r="J199" s="25" t="s">
        <v>96</v>
      </c>
    </row>
    <row r="200" spans="10:10" x14ac:dyDescent="0.3">
      <c r="J200" s="25" t="s">
        <v>228</v>
      </c>
    </row>
    <row r="201" spans="10:10" x14ac:dyDescent="0.3">
      <c r="J201" s="25" t="s">
        <v>229</v>
      </c>
    </row>
    <row r="202" spans="10:10" x14ac:dyDescent="0.3">
      <c r="J202" s="25" t="s">
        <v>97</v>
      </c>
    </row>
    <row r="203" spans="10:10" x14ac:dyDescent="0.3">
      <c r="J203" s="25" t="s">
        <v>158</v>
      </c>
    </row>
    <row r="204" spans="10:10" x14ac:dyDescent="0.3">
      <c r="J204" s="25" t="s">
        <v>98</v>
      </c>
    </row>
    <row r="205" spans="10:10" x14ac:dyDescent="0.3">
      <c r="J205" s="25" t="s">
        <v>99</v>
      </c>
    </row>
    <row r="206" spans="10:10" x14ac:dyDescent="0.3">
      <c r="J206" s="25" t="s">
        <v>337</v>
      </c>
    </row>
    <row r="207" spans="10:10" x14ac:dyDescent="0.3">
      <c r="J207" s="25" t="s">
        <v>515</v>
      </c>
    </row>
    <row r="208" spans="10:10" x14ac:dyDescent="0.3">
      <c r="J208" s="25" t="s">
        <v>286</v>
      </c>
    </row>
    <row r="209" spans="10:10" x14ac:dyDescent="0.3">
      <c r="J209" s="25" t="s">
        <v>655</v>
      </c>
    </row>
    <row r="210" spans="10:10" x14ac:dyDescent="0.3">
      <c r="J210" s="25" t="s">
        <v>287</v>
      </c>
    </row>
    <row r="211" spans="10:10" x14ac:dyDescent="0.3">
      <c r="J211" s="25" t="s">
        <v>100</v>
      </c>
    </row>
    <row r="212" spans="10:10" x14ac:dyDescent="0.3">
      <c r="J212" s="25" t="s">
        <v>533</v>
      </c>
    </row>
    <row r="213" spans="10:10" x14ac:dyDescent="0.3">
      <c r="J213" s="25" t="s">
        <v>534</v>
      </c>
    </row>
    <row r="214" spans="10:10" x14ac:dyDescent="0.3">
      <c r="J214" s="25" t="s">
        <v>101</v>
      </c>
    </row>
    <row r="215" spans="10:10" x14ac:dyDescent="0.3">
      <c r="J215" s="25" t="s">
        <v>102</v>
      </c>
    </row>
    <row r="216" spans="10:10" x14ac:dyDescent="0.3">
      <c r="J216" s="25" t="s">
        <v>230</v>
      </c>
    </row>
    <row r="217" spans="10:10" x14ac:dyDescent="0.3">
      <c r="J217" s="25" t="s">
        <v>159</v>
      </c>
    </row>
    <row r="218" spans="10:10" x14ac:dyDescent="0.3">
      <c r="J218" s="25" t="s">
        <v>160</v>
      </c>
    </row>
    <row r="219" spans="10:10" x14ac:dyDescent="0.3">
      <c r="J219" s="25" t="s">
        <v>103</v>
      </c>
    </row>
    <row r="220" spans="10:10" x14ac:dyDescent="0.3">
      <c r="J220" s="25" t="s">
        <v>161</v>
      </c>
    </row>
    <row r="221" spans="10:10" x14ac:dyDescent="0.3">
      <c r="J221" s="25" t="s">
        <v>341</v>
      </c>
    </row>
    <row r="222" spans="10:10" x14ac:dyDescent="0.3">
      <c r="J222" s="25" t="s">
        <v>231</v>
      </c>
    </row>
    <row r="223" spans="10:10" x14ac:dyDescent="0.3">
      <c r="J223" s="25" t="s">
        <v>232</v>
      </c>
    </row>
    <row r="224" spans="10:10" x14ac:dyDescent="0.3">
      <c r="J224" s="25" t="s">
        <v>104</v>
      </c>
    </row>
    <row r="225" spans="10:10" x14ac:dyDescent="0.3">
      <c r="J225" s="25" t="s">
        <v>105</v>
      </c>
    </row>
    <row r="226" spans="10:10" x14ac:dyDescent="0.3">
      <c r="J226" s="25" t="s">
        <v>106</v>
      </c>
    </row>
    <row r="227" spans="10:10" x14ac:dyDescent="0.3">
      <c r="J227" s="25" t="s">
        <v>233</v>
      </c>
    </row>
    <row r="228" spans="10:10" x14ac:dyDescent="0.3">
      <c r="J228" s="25" t="s">
        <v>107</v>
      </c>
    </row>
    <row r="229" spans="10:10" x14ac:dyDescent="0.3">
      <c r="J229" s="25" t="s">
        <v>108</v>
      </c>
    </row>
    <row r="230" spans="10:10" x14ac:dyDescent="0.3">
      <c r="J230" s="25" t="s">
        <v>109</v>
      </c>
    </row>
    <row r="231" spans="10:10" x14ac:dyDescent="0.3">
      <c r="J231" s="25" t="s">
        <v>110</v>
      </c>
    </row>
    <row r="232" spans="10:10" x14ac:dyDescent="0.3">
      <c r="J232" s="25" t="s">
        <v>234</v>
      </c>
    </row>
    <row r="233" spans="10:10" x14ac:dyDescent="0.3">
      <c r="J233" s="25" t="s">
        <v>111</v>
      </c>
    </row>
    <row r="234" spans="10:10" x14ac:dyDescent="0.3">
      <c r="J234" s="25" t="s">
        <v>235</v>
      </c>
    </row>
    <row r="235" spans="10:10" x14ac:dyDescent="0.3">
      <c r="J235" s="25" t="s">
        <v>112</v>
      </c>
    </row>
    <row r="236" spans="10:10" x14ac:dyDescent="0.3">
      <c r="J236" s="25" t="s">
        <v>658</v>
      </c>
    </row>
    <row r="237" spans="10:10" x14ac:dyDescent="0.3">
      <c r="J237" s="25" t="s">
        <v>236</v>
      </c>
    </row>
    <row r="238" spans="10:10" x14ac:dyDescent="0.3">
      <c r="J238" s="25" t="s">
        <v>295</v>
      </c>
    </row>
    <row r="239" spans="10:10" x14ac:dyDescent="0.3">
      <c r="J239" s="25" t="s">
        <v>113</v>
      </c>
    </row>
    <row r="240" spans="10:10" x14ac:dyDescent="0.3">
      <c r="J240" s="25" t="s">
        <v>333</v>
      </c>
    </row>
    <row r="241" spans="10:10" x14ac:dyDescent="0.3">
      <c r="J241" s="25" t="s">
        <v>114</v>
      </c>
    </row>
    <row r="242" spans="10:10" x14ac:dyDescent="0.3">
      <c r="J242" s="25" t="s">
        <v>237</v>
      </c>
    </row>
    <row r="243" spans="10:10" x14ac:dyDescent="0.3">
      <c r="J243" s="25" t="s">
        <v>115</v>
      </c>
    </row>
    <row r="244" spans="10:10" x14ac:dyDescent="0.3">
      <c r="J244" s="25" t="s">
        <v>116</v>
      </c>
    </row>
    <row r="245" spans="10:10" x14ac:dyDescent="0.3">
      <c r="J245" s="25" t="s">
        <v>238</v>
      </c>
    </row>
    <row r="246" spans="10:10" x14ac:dyDescent="0.3">
      <c r="J246" s="25" t="s">
        <v>162</v>
      </c>
    </row>
    <row r="247" spans="10:10" x14ac:dyDescent="0.3">
      <c r="J247" s="25" t="s">
        <v>117</v>
      </c>
    </row>
    <row r="248" spans="10:10" x14ac:dyDescent="0.3">
      <c r="J248" s="25" t="s">
        <v>118</v>
      </c>
    </row>
    <row r="249" spans="10:10" x14ac:dyDescent="0.3">
      <c r="J249" s="25" t="s">
        <v>119</v>
      </c>
    </row>
    <row r="250" spans="10:10" x14ac:dyDescent="0.3">
      <c r="J250" s="25" t="s">
        <v>120</v>
      </c>
    </row>
    <row r="251" spans="10:10" x14ac:dyDescent="0.3">
      <c r="J251" s="25" t="s">
        <v>121</v>
      </c>
    </row>
    <row r="252" spans="10:10" x14ac:dyDescent="0.3">
      <c r="J252" s="25" t="s">
        <v>122</v>
      </c>
    </row>
    <row r="253" spans="10:10" x14ac:dyDescent="0.3">
      <c r="J253" s="25" t="s">
        <v>123</v>
      </c>
    </row>
    <row r="254" spans="10:10" x14ac:dyDescent="0.3">
      <c r="J254" s="25" t="s">
        <v>124</v>
      </c>
    </row>
    <row r="255" spans="10:10" x14ac:dyDescent="0.3">
      <c r="J255" s="25" t="s">
        <v>125</v>
      </c>
    </row>
    <row r="256" spans="10:10" x14ac:dyDescent="0.3">
      <c r="J256" s="25" t="s">
        <v>239</v>
      </c>
    </row>
    <row r="257" spans="10:10" x14ac:dyDescent="0.3">
      <c r="J257" s="25" t="s">
        <v>126</v>
      </c>
    </row>
    <row r="258" spans="10:10" x14ac:dyDescent="0.3">
      <c r="J258" s="25" t="s">
        <v>127</v>
      </c>
    </row>
    <row r="259" spans="10:10" x14ac:dyDescent="0.3">
      <c r="J259" s="25" t="s">
        <v>240</v>
      </c>
    </row>
    <row r="260" spans="10:10" x14ac:dyDescent="0.3">
      <c r="J260" s="25" t="s">
        <v>662</v>
      </c>
    </row>
    <row r="261" spans="10:10" x14ac:dyDescent="0.3">
      <c r="J261" s="25" t="s">
        <v>128</v>
      </c>
    </row>
    <row r="262" spans="10:10" x14ac:dyDescent="0.3">
      <c r="J262" s="25" t="s">
        <v>129</v>
      </c>
    </row>
    <row r="263" spans="10:10" x14ac:dyDescent="0.3">
      <c r="J263" s="25" t="s">
        <v>241</v>
      </c>
    </row>
    <row r="264" spans="10:10" x14ac:dyDescent="0.3">
      <c r="J264" s="25" t="s">
        <v>342</v>
      </c>
    </row>
    <row r="265" spans="10:10" x14ac:dyDescent="0.3">
      <c r="J265" s="25" t="s">
        <v>242</v>
      </c>
    </row>
    <row r="266" spans="10:10" x14ac:dyDescent="0.3">
      <c r="J266" s="25" t="s">
        <v>130</v>
      </c>
    </row>
    <row r="267" spans="10:10" x14ac:dyDescent="0.3">
      <c r="J267" s="25" t="s">
        <v>243</v>
      </c>
    </row>
    <row r="268" spans="10:10" x14ac:dyDescent="0.3">
      <c r="J268" s="25" t="s">
        <v>244</v>
      </c>
    </row>
    <row r="269" spans="10:10" x14ac:dyDescent="0.3">
      <c r="J269" s="25" t="s">
        <v>245</v>
      </c>
    </row>
    <row r="270" spans="10:10" x14ac:dyDescent="0.3">
      <c r="J270" s="25" t="s">
        <v>131</v>
      </c>
    </row>
    <row r="271" spans="10:10" x14ac:dyDescent="0.3">
      <c r="J271" s="25" t="s">
        <v>246</v>
      </c>
    </row>
    <row r="272" spans="10:10" x14ac:dyDescent="0.3">
      <c r="J272" s="25" t="s">
        <v>247</v>
      </c>
    </row>
    <row r="273" spans="10:10" x14ac:dyDescent="0.3">
      <c r="J273" s="25" t="s">
        <v>325</v>
      </c>
    </row>
    <row r="274" spans="10:10" x14ac:dyDescent="0.3">
      <c r="J274" s="25" t="s">
        <v>132</v>
      </c>
    </row>
    <row r="275" spans="10:10" x14ac:dyDescent="0.3">
      <c r="J275" s="25" t="s">
        <v>133</v>
      </c>
    </row>
    <row r="276" spans="10:10" x14ac:dyDescent="0.3">
      <c r="J276" s="25" t="s">
        <v>134</v>
      </c>
    </row>
    <row r="277" spans="10:10" x14ac:dyDescent="0.3">
      <c r="J277" s="25" t="s">
        <v>135</v>
      </c>
    </row>
    <row r="278" spans="10:10" x14ac:dyDescent="0.3">
      <c r="J278" s="25" t="s">
        <v>248</v>
      </c>
    </row>
    <row r="279" spans="10:10" x14ac:dyDescent="0.3">
      <c r="J279" s="25" t="s">
        <v>249</v>
      </c>
    </row>
    <row r="280" spans="10:10" x14ac:dyDescent="0.3">
      <c r="J280" s="25" t="s">
        <v>163</v>
      </c>
    </row>
    <row r="281" spans="10:10" x14ac:dyDescent="0.3">
      <c r="J281" s="25" t="s">
        <v>136</v>
      </c>
    </row>
    <row r="282" spans="10:10" x14ac:dyDescent="0.3">
      <c r="J282" s="25" t="s">
        <v>137</v>
      </c>
    </row>
    <row r="283" spans="10:10" x14ac:dyDescent="0.3">
      <c r="J283" s="25" t="s">
        <v>685</v>
      </c>
    </row>
    <row r="284" spans="10:10" x14ac:dyDescent="0.3">
      <c r="J284" s="25" t="s">
        <v>164</v>
      </c>
    </row>
    <row r="285" spans="10:10" x14ac:dyDescent="0.3">
      <c r="J285" s="25" t="s">
        <v>681</v>
      </c>
    </row>
    <row r="286" spans="10:10" x14ac:dyDescent="0.3">
      <c r="J286" s="25" t="s">
        <v>250</v>
      </c>
    </row>
    <row r="287" spans="10:10" x14ac:dyDescent="0.3">
      <c r="J287" s="25" t="s">
        <v>165</v>
      </c>
    </row>
    <row r="288" spans="10:10" x14ac:dyDescent="0.3">
      <c r="J288" s="25" t="s">
        <v>138</v>
      </c>
    </row>
    <row r="289" spans="10:10" x14ac:dyDescent="0.3">
      <c r="J289" s="25" t="s">
        <v>340</v>
      </c>
    </row>
    <row r="290" spans="10:10" x14ac:dyDescent="0.3">
      <c r="J290" s="25" t="s">
        <v>251</v>
      </c>
    </row>
    <row r="291" spans="10:10" x14ac:dyDescent="0.3">
      <c r="J291" s="25" t="s">
        <v>139</v>
      </c>
    </row>
    <row r="292" spans="10:10" x14ac:dyDescent="0.3">
      <c r="J292" s="25" t="s">
        <v>140</v>
      </c>
    </row>
    <row r="293" spans="10:10" x14ac:dyDescent="0.3">
      <c r="J293" s="25" t="s">
        <v>691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E32A-4251-49AB-B669-ACB990183E31}">
  <dimension ref="A1:Y1"/>
  <sheetViews>
    <sheetView tabSelected="1" workbookViewId="0">
      <selection activeCell="S27" sqref="S27"/>
    </sheetView>
  </sheetViews>
  <sheetFormatPr defaultColWidth="0" defaultRowHeight="14.4" x14ac:dyDescent="0.3"/>
  <cols>
    <col min="1" max="1" width="4.88671875" customWidth="1"/>
    <col min="2" max="25" width="9.109375" customWidth="1"/>
    <col min="26" max="16384" width="9.109375" hidden="1"/>
  </cols>
  <sheetData>
    <row r="1" spans="1:24" ht="36.6" x14ac:dyDescent="0.7">
      <c r="A1" s="39" t="s">
        <v>696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Tabela1 (2)</vt:lpstr>
      <vt:lpstr>Tabela1</vt:lpstr>
      <vt:lpstr>Tabela2</vt:lpstr>
      <vt:lpstr>Tabela Dinâmica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Cristiane Ritter</cp:lastModifiedBy>
  <dcterms:created xsi:type="dcterms:W3CDTF">2023-11-17T19:10:31Z</dcterms:created>
  <dcterms:modified xsi:type="dcterms:W3CDTF">2024-05-23T17:12:16Z</dcterms:modified>
</cp:coreProperties>
</file>